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icar\Downloads\4ªAno1ºSemestre\CSF\TrabalhoFinal_CSF\"/>
    </mc:Choice>
  </mc:AlternateContent>
  <xr:revisionPtr revIDLastSave="0" documentId="8_{916E85EA-FDEF-45CB-9694-D7144F2EA6EB}" xr6:coauthVersionLast="47" xr6:coauthVersionMax="47" xr10:uidLastSave="{00000000-0000-0000-0000-000000000000}"/>
  <bookViews>
    <workbookView xWindow="38280" yWindow="-120" windowWidth="29040" windowHeight="15720" xr2:uid="{21BBE7DF-68DE-472C-922C-C3560E349F72}"/>
  </bookViews>
  <sheets>
    <sheet name="Phase1" sheetId="1" r:id="rId1"/>
    <sheet name="Phas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Q23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M35" i="1"/>
  <c r="M49" i="1"/>
  <c r="M51" i="1"/>
  <c r="M53" i="1"/>
  <c r="M89" i="1"/>
  <c r="M91" i="1"/>
  <c r="M93" i="1"/>
  <c r="M97" i="1"/>
  <c r="M99" i="1"/>
  <c r="M107" i="1"/>
  <c r="M129" i="1"/>
  <c r="M131" i="1"/>
  <c r="M147" i="1"/>
  <c r="M169" i="1"/>
  <c r="M171" i="1"/>
  <c r="M175" i="1"/>
  <c r="M187" i="1"/>
  <c r="M193" i="1"/>
  <c r="M213" i="1"/>
  <c r="M215" i="1"/>
  <c r="M251" i="1"/>
  <c r="M253" i="1"/>
  <c r="M21" i="1"/>
  <c r="L21" i="1"/>
  <c r="L215" i="1"/>
  <c r="O215" i="1" s="1"/>
  <c r="Z215" i="1" s="1"/>
  <c r="AA215" i="1" s="1"/>
  <c r="L23" i="1"/>
  <c r="O23" i="1" s="1"/>
  <c r="M23" i="1" s="1"/>
  <c r="L37" i="1"/>
  <c r="O37" i="1" s="1"/>
  <c r="L39" i="1"/>
  <c r="O39" i="1" s="1"/>
  <c r="M39" i="1" s="1"/>
  <c r="L257" i="1"/>
  <c r="L259" i="1"/>
  <c r="J259" i="1" s="1"/>
  <c r="I259" i="1" s="1"/>
  <c r="K259" i="1" s="1"/>
  <c r="L25" i="1"/>
  <c r="O25" i="1" s="1"/>
  <c r="M25" i="1" s="1"/>
  <c r="L27" i="1"/>
  <c r="J27" i="1" s="1"/>
  <c r="I27" i="1" s="1"/>
  <c r="K27" i="1" s="1"/>
  <c r="L29" i="1"/>
  <c r="L31" i="1"/>
  <c r="O31" i="1" s="1"/>
  <c r="L33" i="1"/>
  <c r="J33" i="1" s="1"/>
  <c r="I33" i="1" s="1"/>
  <c r="K33" i="1" s="1"/>
  <c r="L35" i="1"/>
  <c r="L41" i="1"/>
  <c r="L43" i="1"/>
  <c r="L45" i="1"/>
  <c r="O45" i="1" s="1"/>
  <c r="M45" i="1" s="1"/>
  <c r="L47" i="1"/>
  <c r="J47" i="1" s="1"/>
  <c r="I47" i="1" s="1"/>
  <c r="K47" i="1" s="1"/>
  <c r="L49" i="1"/>
  <c r="O49" i="1" s="1"/>
  <c r="T49" i="1" s="1"/>
  <c r="U49" i="1" s="1"/>
  <c r="L51" i="1"/>
  <c r="O51" i="1" s="1"/>
  <c r="V51" i="1" s="1"/>
  <c r="W51" i="1" s="1"/>
  <c r="L53" i="1"/>
  <c r="O53" i="1" s="1"/>
  <c r="T53" i="1" s="1"/>
  <c r="U53" i="1" s="1"/>
  <c r="L55" i="1"/>
  <c r="L57" i="1"/>
  <c r="J57" i="1" s="1"/>
  <c r="I57" i="1" s="1"/>
  <c r="K57" i="1" s="1"/>
  <c r="L59" i="1"/>
  <c r="J59" i="1" s="1"/>
  <c r="I59" i="1" s="1"/>
  <c r="K59" i="1" s="1"/>
  <c r="L61" i="1"/>
  <c r="O61" i="1" s="1"/>
  <c r="M61" i="1" s="1"/>
  <c r="L63" i="1"/>
  <c r="O63" i="1" s="1"/>
  <c r="M63" i="1" s="1"/>
  <c r="L65" i="1"/>
  <c r="J65" i="1" s="1"/>
  <c r="I65" i="1" s="1"/>
  <c r="K65" i="1" s="1"/>
  <c r="L67" i="1"/>
  <c r="J67" i="1" s="1"/>
  <c r="I67" i="1" s="1"/>
  <c r="K67" i="1" s="1"/>
  <c r="L69" i="1"/>
  <c r="J69" i="1" s="1"/>
  <c r="I69" i="1" s="1"/>
  <c r="K69" i="1" s="1"/>
  <c r="L71" i="1"/>
  <c r="J71" i="1" s="1"/>
  <c r="I71" i="1" s="1"/>
  <c r="K71" i="1" s="1"/>
  <c r="L73" i="1"/>
  <c r="J73" i="1" s="1"/>
  <c r="I73" i="1" s="1"/>
  <c r="K73" i="1" s="1"/>
  <c r="L75" i="1"/>
  <c r="J75" i="1" s="1"/>
  <c r="I75" i="1" s="1"/>
  <c r="K75" i="1" s="1"/>
  <c r="L77" i="1"/>
  <c r="J77" i="1" s="1"/>
  <c r="I77" i="1" s="1"/>
  <c r="K77" i="1" s="1"/>
  <c r="L79" i="1"/>
  <c r="J79" i="1" s="1"/>
  <c r="I79" i="1" s="1"/>
  <c r="K79" i="1" s="1"/>
  <c r="L81" i="1"/>
  <c r="L83" i="1"/>
  <c r="J83" i="1" s="1"/>
  <c r="I83" i="1" s="1"/>
  <c r="K83" i="1" s="1"/>
  <c r="L85" i="1"/>
  <c r="J85" i="1" s="1"/>
  <c r="I85" i="1" s="1"/>
  <c r="K85" i="1" s="1"/>
  <c r="L87" i="1"/>
  <c r="O87" i="1" s="1"/>
  <c r="L89" i="1"/>
  <c r="O89" i="1" s="1"/>
  <c r="R89" i="1" s="1"/>
  <c r="S89" i="1" s="1"/>
  <c r="L91" i="1"/>
  <c r="O91" i="1" s="1"/>
  <c r="V91" i="1" s="1"/>
  <c r="W91" i="1" s="1"/>
  <c r="L93" i="1"/>
  <c r="O93" i="1" s="1"/>
  <c r="L95" i="1"/>
  <c r="J95" i="1" s="1"/>
  <c r="I95" i="1" s="1"/>
  <c r="K95" i="1" s="1"/>
  <c r="L97" i="1"/>
  <c r="J97" i="1" s="1"/>
  <c r="I97" i="1" s="1"/>
  <c r="K97" i="1" s="1"/>
  <c r="L99" i="1"/>
  <c r="J99" i="1" s="1"/>
  <c r="I99" i="1" s="1"/>
  <c r="K99" i="1" s="1"/>
  <c r="L101" i="1"/>
  <c r="O101" i="1" s="1"/>
  <c r="T101" i="1" s="1"/>
  <c r="U101" i="1" s="1"/>
  <c r="L103" i="1"/>
  <c r="L105" i="1"/>
  <c r="L107" i="1"/>
  <c r="L109" i="1"/>
  <c r="J109" i="1" s="1"/>
  <c r="I109" i="1" s="1"/>
  <c r="K109" i="1" s="1"/>
  <c r="L111" i="1"/>
  <c r="J111" i="1" s="1"/>
  <c r="I111" i="1" s="1"/>
  <c r="K111" i="1" s="1"/>
  <c r="L113" i="1"/>
  <c r="L115" i="1"/>
  <c r="O115" i="1" s="1"/>
  <c r="T115" i="1" s="1"/>
  <c r="U115" i="1" s="1"/>
  <c r="L117" i="1"/>
  <c r="J117" i="1" s="1"/>
  <c r="I117" i="1" s="1"/>
  <c r="K117" i="1" s="1"/>
  <c r="L119" i="1"/>
  <c r="J119" i="1" s="1"/>
  <c r="I119" i="1" s="1"/>
  <c r="K119" i="1" s="1"/>
  <c r="L121" i="1"/>
  <c r="O121" i="1" s="1"/>
  <c r="L123" i="1"/>
  <c r="J123" i="1" s="1"/>
  <c r="I123" i="1" s="1"/>
  <c r="K123" i="1" s="1"/>
  <c r="L125" i="1"/>
  <c r="J125" i="1" s="1"/>
  <c r="I125" i="1" s="1"/>
  <c r="K125" i="1" s="1"/>
  <c r="L127" i="1"/>
  <c r="J127" i="1" s="1"/>
  <c r="I127" i="1" s="1"/>
  <c r="K127" i="1" s="1"/>
  <c r="L129" i="1"/>
  <c r="J129" i="1" s="1"/>
  <c r="I129" i="1" s="1"/>
  <c r="K129" i="1" s="1"/>
  <c r="L131" i="1"/>
  <c r="O131" i="1" s="1"/>
  <c r="V131" i="1" s="1"/>
  <c r="W131" i="1" s="1"/>
  <c r="L133" i="1"/>
  <c r="J133" i="1" s="1"/>
  <c r="I133" i="1" s="1"/>
  <c r="K133" i="1" s="1"/>
  <c r="L135" i="1"/>
  <c r="J135" i="1" s="1"/>
  <c r="I135" i="1" s="1"/>
  <c r="K135" i="1" s="1"/>
  <c r="L137" i="1"/>
  <c r="O137" i="1" s="1"/>
  <c r="R137" i="1" s="1"/>
  <c r="S137" i="1" s="1"/>
  <c r="L139" i="1"/>
  <c r="J139" i="1" s="1"/>
  <c r="I139" i="1" s="1"/>
  <c r="K139" i="1" s="1"/>
  <c r="L141" i="1"/>
  <c r="J141" i="1" s="1"/>
  <c r="I141" i="1" s="1"/>
  <c r="K141" i="1" s="1"/>
  <c r="L143" i="1"/>
  <c r="J143" i="1" s="1"/>
  <c r="I143" i="1" s="1"/>
  <c r="K143" i="1" s="1"/>
  <c r="L145" i="1"/>
  <c r="L147" i="1"/>
  <c r="O147" i="1" s="1"/>
  <c r="T147" i="1" s="1"/>
  <c r="U147" i="1" s="1"/>
  <c r="L149" i="1"/>
  <c r="J149" i="1" s="1"/>
  <c r="I149" i="1" s="1"/>
  <c r="K149" i="1" s="1"/>
  <c r="L151" i="1"/>
  <c r="J151" i="1" s="1"/>
  <c r="I151" i="1" s="1"/>
  <c r="K151" i="1" s="1"/>
  <c r="L153" i="1"/>
  <c r="L155" i="1"/>
  <c r="L157" i="1"/>
  <c r="O157" i="1" s="1"/>
  <c r="M157" i="1" s="1"/>
  <c r="L159" i="1"/>
  <c r="J159" i="1" s="1"/>
  <c r="I159" i="1" s="1"/>
  <c r="K159" i="1" s="1"/>
  <c r="L161" i="1"/>
  <c r="L163" i="1"/>
  <c r="L165" i="1"/>
  <c r="J165" i="1" s="1"/>
  <c r="I165" i="1" s="1"/>
  <c r="K165" i="1" s="1"/>
  <c r="L167" i="1"/>
  <c r="O167" i="1" s="1"/>
  <c r="M167" i="1" s="1"/>
  <c r="L169" i="1"/>
  <c r="J169" i="1" s="1"/>
  <c r="I169" i="1" s="1"/>
  <c r="K169" i="1" s="1"/>
  <c r="L171" i="1"/>
  <c r="O171" i="1" s="1"/>
  <c r="L173" i="1"/>
  <c r="J173" i="1" s="1"/>
  <c r="I173" i="1" s="1"/>
  <c r="K173" i="1" s="1"/>
  <c r="L175" i="1"/>
  <c r="O175" i="1" s="1"/>
  <c r="L177" i="1"/>
  <c r="J177" i="1" s="1"/>
  <c r="I177" i="1" s="1"/>
  <c r="K177" i="1" s="1"/>
  <c r="L179" i="1"/>
  <c r="J179" i="1" s="1"/>
  <c r="I179" i="1" s="1"/>
  <c r="K179" i="1" s="1"/>
  <c r="L181" i="1"/>
  <c r="J181" i="1" s="1"/>
  <c r="I181" i="1" s="1"/>
  <c r="K181" i="1" s="1"/>
  <c r="L183" i="1"/>
  <c r="O183" i="1" s="1"/>
  <c r="L185" i="1"/>
  <c r="J185" i="1" s="1"/>
  <c r="I185" i="1" s="1"/>
  <c r="K185" i="1" s="1"/>
  <c r="L187" i="1"/>
  <c r="L189" i="1"/>
  <c r="O189" i="1" s="1"/>
  <c r="M189" i="1" s="1"/>
  <c r="L191" i="1"/>
  <c r="O191" i="1" s="1"/>
  <c r="M191" i="1" s="1"/>
  <c r="L193" i="1"/>
  <c r="J193" i="1" s="1"/>
  <c r="I193" i="1" s="1"/>
  <c r="K193" i="1" s="1"/>
  <c r="L195" i="1"/>
  <c r="J195" i="1" s="1"/>
  <c r="I195" i="1" s="1"/>
  <c r="K195" i="1" s="1"/>
  <c r="L197" i="1"/>
  <c r="J197" i="1" s="1"/>
  <c r="I197" i="1" s="1"/>
  <c r="K197" i="1" s="1"/>
  <c r="L199" i="1"/>
  <c r="O199" i="1" s="1"/>
  <c r="L201" i="1"/>
  <c r="L203" i="1"/>
  <c r="J203" i="1" s="1"/>
  <c r="I203" i="1" s="1"/>
  <c r="K203" i="1" s="1"/>
  <c r="L205" i="1"/>
  <c r="O205" i="1" s="1"/>
  <c r="M205" i="1" s="1"/>
  <c r="L207" i="1"/>
  <c r="J207" i="1" s="1"/>
  <c r="I207" i="1" s="1"/>
  <c r="K207" i="1" s="1"/>
  <c r="L209" i="1"/>
  <c r="J209" i="1" s="1"/>
  <c r="I209" i="1" s="1"/>
  <c r="K209" i="1" s="1"/>
  <c r="L211" i="1"/>
  <c r="L213" i="1"/>
  <c r="J213" i="1" s="1"/>
  <c r="I213" i="1" s="1"/>
  <c r="K213" i="1" s="1"/>
  <c r="L217" i="1"/>
  <c r="J217" i="1" s="1"/>
  <c r="I217" i="1" s="1"/>
  <c r="K217" i="1" s="1"/>
  <c r="L219" i="1"/>
  <c r="J219" i="1" s="1"/>
  <c r="I219" i="1" s="1"/>
  <c r="K219" i="1" s="1"/>
  <c r="L221" i="1"/>
  <c r="J221" i="1" s="1"/>
  <c r="I221" i="1" s="1"/>
  <c r="K221" i="1" s="1"/>
  <c r="L223" i="1"/>
  <c r="O223" i="1" s="1"/>
  <c r="M223" i="1" s="1"/>
  <c r="L225" i="1"/>
  <c r="O225" i="1" s="1"/>
  <c r="L227" i="1"/>
  <c r="L229" i="1"/>
  <c r="O229" i="1" s="1"/>
  <c r="M229" i="1" s="1"/>
  <c r="L231" i="1"/>
  <c r="J231" i="1" s="1"/>
  <c r="I231" i="1" s="1"/>
  <c r="K231" i="1" s="1"/>
  <c r="L233" i="1"/>
  <c r="J233" i="1" s="1"/>
  <c r="I233" i="1" s="1"/>
  <c r="K233" i="1" s="1"/>
  <c r="L235" i="1"/>
  <c r="J235" i="1" s="1"/>
  <c r="I235" i="1" s="1"/>
  <c r="K235" i="1" s="1"/>
  <c r="L237" i="1"/>
  <c r="O237" i="1" s="1"/>
  <c r="V237" i="1" s="1"/>
  <c r="W237" i="1" s="1"/>
  <c r="L239" i="1"/>
  <c r="J239" i="1" s="1"/>
  <c r="I239" i="1" s="1"/>
  <c r="K239" i="1" s="1"/>
  <c r="L241" i="1"/>
  <c r="J241" i="1" s="1"/>
  <c r="I241" i="1" s="1"/>
  <c r="K241" i="1" s="1"/>
  <c r="L243" i="1"/>
  <c r="J243" i="1" s="1"/>
  <c r="I243" i="1" s="1"/>
  <c r="K243" i="1" s="1"/>
  <c r="L245" i="1"/>
  <c r="J245" i="1" s="1"/>
  <c r="I245" i="1" s="1"/>
  <c r="K245" i="1" s="1"/>
  <c r="L247" i="1"/>
  <c r="L249" i="1"/>
  <c r="J249" i="1" s="1"/>
  <c r="I249" i="1" s="1"/>
  <c r="K249" i="1" s="1"/>
  <c r="L251" i="1"/>
  <c r="J251" i="1" s="1"/>
  <c r="I251" i="1" s="1"/>
  <c r="K251" i="1" s="1"/>
  <c r="L253" i="1"/>
  <c r="O253" i="1" s="1"/>
  <c r="L255" i="1"/>
  <c r="J255" i="1" s="1"/>
  <c r="I255" i="1" s="1"/>
  <c r="K255" i="1" s="1"/>
  <c r="J23" i="1"/>
  <c r="I23" i="1" s="1"/>
  <c r="K23" i="1" s="1"/>
  <c r="J31" i="1"/>
  <c r="I31" i="1" s="1"/>
  <c r="K31" i="1" s="1"/>
  <c r="J35" i="1"/>
  <c r="I35" i="1" s="1"/>
  <c r="K35" i="1" s="1"/>
  <c r="J51" i="1"/>
  <c r="I51" i="1" s="1"/>
  <c r="K51" i="1" s="1"/>
  <c r="J53" i="1"/>
  <c r="I53" i="1" s="1"/>
  <c r="K53" i="1" s="1"/>
  <c r="J55" i="1"/>
  <c r="I55" i="1" s="1"/>
  <c r="K55" i="1" s="1"/>
  <c r="J89" i="1"/>
  <c r="I89" i="1" s="1"/>
  <c r="K89" i="1" s="1"/>
  <c r="J91" i="1"/>
  <c r="I91" i="1" s="1"/>
  <c r="K91" i="1" s="1"/>
  <c r="J107" i="1"/>
  <c r="I107" i="1" s="1"/>
  <c r="K107" i="1" s="1"/>
  <c r="J115" i="1"/>
  <c r="I115" i="1" s="1"/>
  <c r="K115" i="1" s="1"/>
  <c r="J137" i="1"/>
  <c r="I137" i="1" s="1"/>
  <c r="K137" i="1" s="1"/>
  <c r="J187" i="1"/>
  <c r="I187" i="1" s="1"/>
  <c r="K187" i="1" s="1"/>
  <c r="J227" i="1"/>
  <c r="I227" i="1" s="1"/>
  <c r="K227" i="1" s="1"/>
  <c r="O35" i="1"/>
  <c r="O55" i="1"/>
  <c r="O67" i="1"/>
  <c r="M67" i="1" s="1"/>
  <c r="O71" i="1"/>
  <c r="M71" i="1" s="1"/>
  <c r="O73" i="1"/>
  <c r="R73" i="1" s="1"/>
  <c r="S73" i="1" s="1"/>
  <c r="O97" i="1"/>
  <c r="O99" i="1"/>
  <c r="O107" i="1"/>
  <c r="R107" i="1" s="1"/>
  <c r="S107" i="1" s="1"/>
  <c r="O117" i="1"/>
  <c r="O129" i="1"/>
  <c r="O139" i="1"/>
  <c r="O169" i="1"/>
  <c r="V169" i="1" s="1"/>
  <c r="W169" i="1" s="1"/>
  <c r="O187" i="1"/>
  <c r="V187" i="1" s="1"/>
  <c r="W187" i="1" s="1"/>
  <c r="O193" i="1"/>
  <c r="T193" i="1" s="1"/>
  <c r="U193" i="1" s="1"/>
  <c r="O209" i="1"/>
  <c r="O213" i="1"/>
  <c r="T213" i="1" s="1"/>
  <c r="U213" i="1" s="1"/>
  <c r="O227" i="1"/>
  <c r="M227" i="1" s="1"/>
  <c r="O251" i="1"/>
  <c r="T225" i="1" l="1"/>
  <c r="U225" i="1" s="1"/>
  <c r="M225" i="1"/>
  <c r="T87" i="1"/>
  <c r="U87" i="1" s="1"/>
  <c r="M87" i="1"/>
  <c r="J183" i="1"/>
  <c r="I183" i="1" s="1"/>
  <c r="K183" i="1" s="1"/>
  <c r="J105" i="1"/>
  <c r="I105" i="1" s="1"/>
  <c r="K105" i="1" s="1"/>
  <c r="O105" i="1"/>
  <c r="V183" i="1"/>
  <c r="W183" i="1" s="1"/>
  <c r="M183" i="1"/>
  <c r="J103" i="1"/>
  <c r="I103" i="1" s="1"/>
  <c r="K103" i="1" s="1"/>
  <c r="O103" i="1"/>
  <c r="M103" i="1" s="1"/>
  <c r="R37" i="1"/>
  <c r="S37" i="1" s="1"/>
  <c r="M37" i="1"/>
  <c r="M73" i="1"/>
  <c r="T55" i="1"/>
  <c r="U55" i="1" s="1"/>
  <c r="M55" i="1"/>
  <c r="T209" i="1"/>
  <c r="U209" i="1" s="1"/>
  <c r="M209" i="1"/>
  <c r="O207" i="1"/>
  <c r="O43" i="1"/>
  <c r="M43" i="1" s="1"/>
  <c r="J43" i="1"/>
  <c r="I43" i="1" s="1"/>
  <c r="K43" i="1" s="1"/>
  <c r="O203" i="1"/>
  <c r="J167" i="1"/>
  <c r="I167" i="1" s="1"/>
  <c r="K167" i="1" s="1"/>
  <c r="O201" i="1"/>
  <c r="M201" i="1" s="1"/>
  <c r="J201" i="1"/>
  <c r="I201" i="1" s="1"/>
  <c r="K201" i="1" s="1"/>
  <c r="J81" i="1"/>
  <c r="I81" i="1" s="1"/>
  <c r="K81" i="1" s="1"/>
  <c r="O81" i="1"/>
  <c r="J153" i="1"/>
  <c r="I153" i="1" s="1"/>
  <c r="K153" i="1" s="1"/>
  <c r="O153" i="1"/>
  <c r="O113" i="1"/>
  <c r="J113" i="1"/>
  <c r="I113" i="1" s="1"/>
  <c r="K113" i="1" s="1"/>
  <c r="J29" i="1"/>
  <c r="I29" i="1" s="1"/>
  <c r="K29" i="1" s="1"/>
  <c r="O29" i="1"/>
  <c r="T117" i="1"/>
  <c r="U117" i="1" s="1"/>
  <c r="M117" i="1"/>
  <c r="J145" i="1"/>
  <c r="I145" i="1" s="1"/>
  <c r="K145" i="1" s="1"/>
  <c r="O145" i="1"/>
  <c r="X145" i="1" s="1"/>
  <c r="Y145" i="1" s="1"/>
  <c r="O257" i="1"/>
  <c r="Z257" i="1" s="1"/>
  <c r="AA257" i="1" s="1"/>
  <c r="J257" i="1"/>
  <c r="I257" i="1" s="1"/>
  <c r="K257" i="1" s="1"/>
  <c r="J39" i="1"/>
  <c r="I39" i="1" s="1"/>
  <c r="K39" i="1" s="1"/>
  <c r="O65" i="1"/>
  <c r="J247" i="1"/>
  <c r="I247" i="1" s="1"/>
  <c r="K247" i="1" s="1"/>
  <c r="O247" i="1"/>
  <c r="J163" i="1"/>
  <c r="I163" i="1" s="1"/>
  <c r="K163" i="1" s="1"/>
  <c r="O163" i="1"/>
  <c r="J161" i="1"/>
  <c r="I161" i="1" s="1"/>
  <c r="K161" i="1" s="1"/>
  <c r="O161" i="1"/>
  <c r="M161" i="1" s="1"/>
  <c r="T121" i="1"/>
  <c r="U121" i="1" s="1"/>
  <c r="M121" i="1"/>
  <c r="J41" i="1"/>
  <c r="I41" i="1" s="1"/>
  <c r="K41" i="1" s="1"/>
  <c r="O41" i="1"/>
  <c r="V139" i="1"/>
  <c r="W139" i="1" s="1"/>
  <c r="M139" i="1"/>
  <c r="O123" i="1"/>
  <c r="J87" i="1"/>
  <c r="I87" i="1" s="1"/>
  <c r="K87" i="1" s="1"/>
  <c r="M101" i="1"/>
  <c r="O211" i="1"/>
  <c r="V211" i="1" s="1"/>
  <c r="W211" i="1" s="1"/>
  <c r="J211" i="1"/>
  <c r="I211" i="1" s="1"/>
  <c r="K211" i="1" s="1"/>
  <c r="M137" i="1"/>
  <c r="J199" i="1"/>
  <c r="I199" i="1" s="1"/>
  <c r="K199" i="1" s="1"/>
  <c r="T199" i="1"/>
  <c r="U199" i="1" s="1"/>
  <c r="M199" i="1"/>
  <c r="O155" i="1"/>
  <c r="J155" i="1"/>
  <c r="I155" i="1" s="1"/>
  <c r="K155" i="1" s="1"/>
  <c r="R31" i="1"/>
  <c r="S31" i="1" s="1"/>
  <c r="M31" i="1"/>
  <c r="M115" i="1"/>
  <c r="M237" i="1"/>
  <c r="J25" i="1"/>
  <c r="I25" i="1" s="1"/>
  <c r="K25" i="1" s="1"/>
  <c r="P21" i="1"/>
  <c r="Q21" i="1" s="1"/>
  <c r="J21" i="1"/>
  <c r="O181" i="1"/>
  <c r="O231" i="1"/>
  <c r="M231" i="1" s="1"/>
  <c r="O165" i="1"/>
  <c r="M165" i="1" s="1"/>
  <c r="O133" i="1"/>
  <c r="M133" i="1" s="1"/>
  <c r="J229" i="1"/>
  <c r="I229" i="1" s="1"/>
  <c r="K229" i="1" s="1"/>
  <c r="J131" i="1"/>
  <c r="I131" i="1" s="1"/>
  <c r="K131" i="1" s="1"/>
  <c r="J37" i="1"/>
  <c r="I37" i="1" s="1"/>
  <c r="K37" i="1" s="1"/>
  <c r="O69" i="1"/>
  <c r="M69" i="1" s="1"/>
  <c r="O33" i="1"/>
  <c r="M33" i="1" s="1"/>
  <c r="O149" i="1"/>
  <c r="O245" i="1"/>
  <c r="O179" i="1"/>
  <c r="O83" i="1"/>
  <c r="O85" i="1"/>
  <c r="M85" i="1" s="1"/>
  <c r="O243" i="1"/>
  <c r="O233" i="1"/>
  <c r="M233" i="1" s="1"/>
  <c r="Z229" i="1"/>
  <c r="AA229" i="1" s="1"/>
  <c r="X229" i="1"/>
  <c r="Y229" i="1" s="1"/>
  <c r="P229" i="1"/>
  <c r="P253" i="1"/>
  <c r="Z253" i="1"/>
  <c r="AA253" i="1" s="1"/>
  <c r="X253" i="1"/>
  <c r="Y253" i="1" s="1"/>
  <c r="P251" i="1"/>
  <c r="Z251" i="1"/>
  <c r="AA251" i="1" s="1"/>
  <c r="X251" i="1"/>
  <c r="Y251" i="1" s="1"/>
  <c r="Z97" i="1"/>
  <c r="AA97" i="1" s="1"/>
  <c r="X97" i="1"/>
  <c r="Y97" i="1" s="1"/>
  <c r="P97" i="1"/>
  <c r="V97" i="1"/>
  <c r="W97" i="1" s="1"/>
  <c r="P167" i="1"/>
  <c r="Z167" i="1"/>
  <c r="AA167" i="1" s="1"/>
  <c r="X167" i="1"/>
  <c r="Y167" i="1" s="1"/>
  <c r="P201" i="1"/>
  <c r="Z201" i="1"/>
  <c r="AA201" i="1" s="1"/>
  <c r="X201" i="1"/>
  <c r="Y201" i="1" s="1"/>
  <c r="P165" i="1"/>
  <c r="Z133" i="1"/>
  <c r="AA133" i="1" s="1"/>
  <c r="X133" i="1"/>
  <c r="Y133" i="1" s="1"/>
  <c r="P133" i="1"/>
  <c r="P103" i="1"/>
  <c r="V103" i="1"/>
  <c r="W103" i="1" s="1"/>
  <c r="P71" i="1"/>
  <c r="V71" i="1"/>
  <c r="W71" i="1" s="1"/>
  <c r="T71" i="1"/>
  <c r="U71" i="1" s="1"/>
  <c r="Z71" i="1"/>
  <c r="AA71" i="1" s="1"/>
  <c r="X71" i="1"/>
  <c r="Y71" i="1" s="1"/>
  <c r="X35" i="1"/>
  <c r="Y35" i="1" s="1"/>
  <c r="T35" i="1"/>
  <c r="U35" i="1" s="1"/>
  <c r="P35" i="1"/>
  <c r="Z35" i="1"/>
  <c r="AA35" i="1" s="1"/>
  <c r="P223" i="1"/>
  <c r="Z223" i="1"/>
  <c r="AA223" i="1" s="1"/>
  <c r="Z191" i="1"/>
  <c r="AA191" i="1" s="1"/>
  <c r="X191" i="1"/>
  <c r="Y191" i="1" s="1"/>
  <c r="P191" i="1"/>
  <c r="Z175" i="1"/>
  <c r="AA175" i="1" s="1"/>
  <c r="X175" i="1"/>
  <c r="Y175" i="1" s="1"/>
  <c r="P175" i="1"/>
  <c r="Z63" i="1"/>
  <c r="AA63" i="1" s="1"/>
  <c r="X63" i="1"/>
  <c r="Y63" i="1" s="1"/>
  <c r="P63" i="1"/>
  <c r="V63" i="1"/>
  <c r="W63" i="1" s="1"/>
  <c r="R225" i="1"/>
  <c r="S225" i="1" s="1"/>
  <c r="R191" i="1"/>
  <c r="S191" i="1" s="1"/>
  <c r="R175" i="1"/>
  <c r="S175" i="1" s="1"/>
  <c r="R63" i="1"/>
  <c r="S63" i="1" s="1"/>
  <c r="T251" i="1"/>
  <c r="U251" i="1" s="1"/>
  <c r="T201" i="1"/>
  <c r="U201" i="1" s="1"/>
  <c r="T169" i="1"/>
  <c r="U169" i="1" s="1"/>
  <c r="T137" i="1"/>
  <c r="U137" i="1" s="1"/>
  <c r="T105" i="1"/>
  <c r="U105" i="1" s="1"/>
  <c r="T89" i="1"/>
  <c r="U89" i="1" s="1"/>
  <c r="V225" i="1"/>
  <c r="W225" i="1" s="1"/>
  <c r="V191" i="1"/>
  <c r="W191" i="1" s="1"/>
  <c r="V175" i="1"/>
  <c r="W175" i="1" s="1"/>
  <c r="Z129" i="1"/>
  <c r="AA129" i="1" s="1"/>
  <c r="X129" i="1"/>
  <c r="Y129" i="1" s="1"/>
  <c r="P129" i="1"/>
  <c r="V129" i="1"/>
  <c r="W129" i="1" s="1"/>
  <c r="P205" i="1"/>
  <c r="Z205" i="1"/>
  <c r="AA205" i="1" s="1"/>
  <c r="P189" i="1"/>
  <c r="Z189" i="1"/>
  <c r="AA189" i="1" s="1"/>
  <c r="P157" i="1"/>
  <c r="Z157" i="1"/>
  <c r="AA157" i="1" s="1"/>
  <c r="P93" i="1"/>
  <c r="V93" i="1"/>
  <c r="W93" i="1" s="1"/>
  <c r="Z93" i="1"/>
  <c r="AA93" i="1" s="1"/>
  <c r="X93" i="1"/>
  <c r="Y93" i="1" s="1"/>
  <c r="P61" i="1"/>
  <c r="V61" i="1"/>
  <c r="W61" i="1" s="1"/>
  <c r="Z61" i="1"/>
  <c r="AA61" i="1" s="1"/>
  <c r="X61" i="1"/>
  <c r="Y61" i="1" s="1"/>
  <c r="P45" i="1"/>
  <c r="Z45" i="1"/>
  <c r="AA45" i="1" s="1"/>
  <c r="V45" i="1"/>
  <c r="W45" i="1" s="1"/>
  <c r="X45" i="1"/>
  <c r="Y45" i="1" s="1"/>
  <c r="P25" i="1"/>
  <c r="T25" i="1"/>
  <c r="U25" i="1" s="1"/>
  <c r="V25" i="1"/>
  <c r="W25" i="1" s="1"/>
  <c r="Z25" i="1"/>
  <c r="AA25" i="1" s="1"/>
  <c r="X25" i="1"/>
  <c r="Y25" i="1" s="1"/>
  <c r="R223" i="1"/>
  <c r="S223" i="1" s="1"/>
  <c r="R205" i="1"/>
  <c r="S205" i="1" s="1"/>
  <c r="R189" i="1"/>
  <c r="S189" i="1" s="1"/>
  <c r="R157" i="1"/>
  <c r="S157" i="1" s="1"/>
  <c r="R93" i="1"/>
  <c r="S93" i="1" s="1"/>
  <c r="R61" i="1"/>
  <c r="S61" i="1" s="1"/>
  <c r="R45" i="1"/>
  <c r="S45" i="1" s="1"/>
  <c r="T233" i="1"/>
  <c r="U233" i="1" s="1"/>
  <c r="T183" i="1"/>
  <c r="U183" i="1" s="1"/>
  <c r="T167" i="1"/>
  <c r="U167" i="1" s="1"/>
  <c r="T103" i="1"/>
  <c r="U103" i="1" s="1"/>
  <c r="V223" i="1"/>
  <c r="W223" i="1" s="1"/>
  <c r="V205" i="1"/>
  <c r="W205" i="1" s="1"/>
  <c r="V189" i="1"/>
  <c r="W189" i="1" s="1"/>
  <c r="V147" i="1"/>
  <c r="W147" i="1" s="1"/>
  <c r="X189" i="1"/>
  <c r="Y189" i="1" s="1"/>
  <c r="Z99" i="1"/>
  <c r="AA99" i="1" s="1"/>
  <c r="X99" i="1"/>
  <c r="Y99" i="1" s="1"/>
  <c r="P99" i="1"/>
  <c r="Z227" i="1"/>
  <c r="AA227" i="1" s="1"/>
  <c r="X227" i="1"/>
  <c r="Y227" i="1" s="1"/>
  <c r="P227" i="1"/>
  <c r="P171" i="1"/>
  <c r="Z171" i="1"/>
  <c r="AA171" i="1" s="1"/>
  <c r="X171" i="1"/>
  <c r="Y171" i="1" s="1"/>
  <c r="P155" i="1"/>
  <c r="Z155" i="1"/>
  <c r="AA155" i="1" s="1"/>
  <c r="X155" i="1"/>
  <c r="Y155" i="1" s="1"/>
  <c r="P91" i="1"/>
  <c r="Z91" i="1"/>
  <c r="AA91" i="1" s="1"/>
  <c r="X91" i="1"/>
  <c r="Y91" i="1" s="1"/>
  <c r="Z43" i="1"/>
  <c r="AA43" i="1" s="1"/>
  <c r="R253" i="1"/>
  <c r="S253" i="1" s="1"/>
  <c r="R237" i="1"/>
  <c r="S237" i="1" s="1"/>
  <c r="R203" i="1"/>
  <c r="S203" i="1" s="1"/>
  <c r="R187" i="1"/>
  <c r="S187" i="1" s="1"/>
  <c r="R171" i="1"/>
  <c r="S171" i="1" s="1"/>
  <c r="R155" i="1"/>
  <c r="S155" i="1" s="1"/>
  <c r="R139" i="1"/>
  <c r="S139" i="1" s="1"/>
  <c r="R91" i="1"/>
  <c r="S91" i="1" s="1"/>
  <c r="T247" i="1"/>
  <c r="U247" i="1" s="1"/>
  <c r="T231" i="1"/>
  <c r="U231" i="1" s="1"/>
  <c r="T181" i="1"/>
  <c r="U181" i="1" s="1"/>
  <c r="T165" i="1"/>
  <c r="U165" i="1" s="1"/>
  <c r="T133" i="1"/>
  <c r="U133" i="1" s="1"/>
  <c r="T51" i="1"/>
  <c r="U51" i="1" s="1"/>
  <c r="V253" i="1"/>
  <c r="W253" i="1" s="1"/>
  <c r="V171" i="1"/>
  <c r="W171" i="1" s="1"/>
  <c r="X181" i="1"/>
  <c r="Y181" i="1" s="1"/>
  <c r="T67" i="1"/>
  <c r="U67" i="1" s="1"/>
  <c r="Z67" i="1"/>
  <c r="AA67" i="1" s="1"/>
  <c r="X67" i="1"/>
  <c r="Y67" i="1" s="1"/>
  <c r="P67" i="1"/>
  <c r="X31" i="1"/>
  <c r="Y31" i="1" s="1"/>
  <c r="Z31" i="1"/>
  <c r="AA31" i="1" s="1"/>
  <c r="P31" i="1"/>
  <c r="T31" i="1"/>
  <c r="U31" i="1" s="1"/>
  <c r="V31" i="1"/>
  <c r="W31" i="1" s="1"/>
  <c r="P153" i="1"/>
  <c r="V153" i="1"/>
  <c r="W153" i="1" s="1"/>
  <c r="Z153" i="1"/>
  <c r="AA153" i="1" s="1"/>
  <c r="X153" i="1"/>
  <c r="Y153" i="1" s="1"/>
  <c r="P121" i="1"/>
  <c r="V121" i="1"/>
  <c r="W121" i="1" s="1"/>
  <c r="Z121" i="1"/>
  <c r="AA121" i="1" s="1"/>
  <c r="X121" i="1"/>
  <c r="Y121" i="1" s="1"/>
  <c r="R251" i="1"/>
  <c r="S251" i="1" s="1"/>
  <c r="R201" i="1"/>
  <c r="S201" i="1" s="1"/>
  <c r="R169" i="1"/>
  <c r="S169" i="1" s="1"/>
  <c r="R121" i="1"/>
  <c r="S121" i="1" s="1"/>
  <c r="R25" i="1"/>
  <c r="S25" i="1" s="1"/>
  <c r="T229" i="1"/>
  <c r="U229" i="1" s="1"/>
  <c r="T131" i="1"/>
  <c r="U131" i="1" s="1"/>
  <c r="T99" i="1"/>
  <c r="U99" i="1" s="1"/>
  <c r="V251" i="1"/>
  <c r="W251" i="1" s="1"/>
  <c r="V201" i="1"/>
  <c r="W201" i="1" s="1"/>
  <c r="V67" i="1"/>
  <c r="W67" i="1" s="1"/>
  <c r="Z69" i="1"/>
  <c r="AA69" i="1" s="1"/>
  <c r="X69" i="1"/>
  <c r="Y69" i="1" s="1"/>
  <c r="Z247" i="1"/>
  <c r="AA247" i="1" s="1"/>
  <c r="P247" i="1"/>
  <c r="P89" i="1"/>
  <c r="V89" i="1"/>
  <c r="W89" i="1" s="1"/>
  <c r="Z89" i="1"/>
  <c r="AA89" i="1" s="1"/>
  <c r="X89" i="1"/>
  <c r="Y89" i="1" s="1"/>
  <c r="V149" i="1"/>
  <c r="W149" i="1" s="1"/>
  <c r="Z149" i="1"/>
  <c r="AA149" i="1" s="1"/>
  <c r="X149" i="1"/>
  <c r="Y149" i="1" s="1"/>
  <c r="P149" i="1"/>
  <c r="Z115" i="1"/>
  <c r="AA115" i="1" s="1"/>
  <c r="X115" i="1"/>
  <c r="Y115" i="1" s="1"/>
  <c r="P115" i="1"/>
  <c r="V85" i="1"/>
  <c r="W85" i="1" s="1"/>
  <c r="Z85" i="1"/>
  <c r="AA85" i="1" s="1"/>
  <c r="X85" i="1"/>
  <c r="Y85" i="1" s="1"/>
  <c r="V55" i="1"/>
  <c r="W55" i="1" s="1"/>
  <c r="Z55" i="1"/>
  <c r="AA55" i="1" s="1"/>
  <c r="X55" i="1"/>
  <c r="Y55" i="1" s="1"/>
  <c r="P55" i="1"/>
  <c r="P199" i="1"/>
  <c r="Z199" i="1"/>
  <c r="AA199" i="1" s="1"/>
  <c r="X199" i="1"/>
  <c r="Y199" i="1" s="1"/>
  <c r="P87" i="1"/>
  <c r="V87" i="1"/>
  <c r="W87" i="1" s="1"/>
  <c r="Z87" i="1"/>
  <c r="AA87" i="1" s="1"/>
  <c r="X87" i="1"/>
  <c r="Y87" i="1" s="1"/>
  <c r="V39" i="1"/>
  <c r="W39" i="1" s="1"/>
  <c r="X39" i="1"/>
  <c r="Y39" i="1" s="1"/>
  <c r="Z39" i="1"/>
  <c r="AA39" i="1" s="1"/>
  <c r="T39" i="1"/>
  <c r="U39" i="1" s="1"/>
  <c r="P39" i="1"/>
  <c r="R233" i="1"/>
  <c r="S233" i="1" s="1"/>
  <c r="R199" i="1"/>
  <c r="S199" i="1" s="1"/>
  <c r="R183" i="1"/>
  <c r="S183" i="1" s="1"/>
  <c r="R167" i="1"/>
  <c r="S167" i="1" s="1"/>
  <c r="R87" i="1"/>
  <c r="S87" i="1" s="1"/>
  <c r="R71" i="1"/>
  <c r="S71" i="1" s="1"/>
  <c r="R55" i="1"/>
  <c r="S55" i="1" s="1"/>
  <c r="R39" i="1"/>
  <c r="S39" i="1" s="1"/>
  <c r="T227" i="1"/>
  <c r="U227" i="1" s="1"/>
  <c r="T161" i="1"/>
  <c r="U161" i="1" s="1"/>
  <c r="T129" i="1"/>
  <c r="U129" i="1" s="1"/>
  <c r="T97" i="1"/>
  <c r="U97" i="1" s="1"/>
  <c r="T63" i="1"/>
  <c r="U63" i="1" s="1"/>
  <c r="V233" i="1"/>
  <c r="W233" i="1" s="1"/>
  <c r="V199" i="1"/>
  <c r="W199" i="1" s="1"/>
  <c r="V167" i="1"/>
  <c r="W167" i="1" s="1"/>
  <c r="X231" i="1"/>
  <c r="Y231" i="1" s="1"/>
  <c r="X157" i="1"/>
  <c r="Y157" i="1" s="1"/>
  <c r="Z163" i="1"/>
  <c r="AA163" i="1" s="1"/>
  <c r="X163" i="1"/>
  <c r="Y163" i="1" s="1"/>
  <c r="P163" i="1"/>
  <c r="Z213" i="1"/>
  <c r="AA213" i="1" s="1"/>
  <c r="P213" i="1"/>
  <c r="V117" i="1"/>
  <c r="W117" i="1" s="1"/>
  <c r="Z117" i="1"/>
  <c r="AA117" i="1" s="1"/>
  <c r="X117" i="1"/>
  <c r="Y117" i="1" s="1"/>
  <c r="P117" i="1"/>
  <c r="Z65" i="1"/>
  <c r="AA65" i="1" s="1"/>
  <c r="X65" i="1"/>
  <c r="Y65" i="1" s="1"/>
  <c r="P65" i="1"/>
  <c r="V65" i="1"/>
  <c r="W65" i="1" s="1"/>
  <c r="Z209" i="1"/>
  <c r="AA209" i="1" s="1"/>
  <c r="X209" i="1"/>
  <c r="Y209" i="1" s="1"/>
  <c r="P209" i="1"/>
  <c r="Z113" i="1"/>
  <c r="AA113" i="1" s="1"/>
  <c r="X113" i="1"/>
  <c r="Y113" i="1" s="1"/>
  <c r="P113" i="1"/>
  <c r="V53" i="1"/>
  <c r="W53" i="1" s="1"/>
  <c r="Z53" i="1"/>
  <c r="AA53" i="1" s="1"/>
  <c r="X53" i="1"/>
  <c r="Y53" i="1" s="1"/>
  <c r="P53" i="1"/>
  <c r="J157" i="1"/>
  <c r="I157" i="1" s="1"/>
  <c r="K157" i="1" s="1"/>
  <c r="V101" i="1"/>
  <c r="W101" i="1" s="1"/>
  <c r="Z101" i="1"/>
  <c r="AA101" i="1" s="1"/>
  <c r="X101" i="1"/>
  <c r="Y101" i="1" s="1"/>
  <c r="P101" i="1"/>
  <c r="R247" i="1"/>
  <c r="S247" i="1" s="1"/>
  <c r="R213" i="1"/>
  <c r="S213" i="1" s="1"/>
  <c r="R181" i="1"/>
  <c r="S181" i="1" s="1"/>
  <c r="R165" i="1"/>
  <c r="S165" i="1" s="1"/>
  <c r="R149" i="1"/>
  <c r="S149" i="1" s="1"/>
  <c r="R133" i="1"/>
  <c r="S133" i="1" s="1"/>
  <c r="R117" i="1"/>
  <c r="S117" i="1" s="1"/>
  <c r="R101" i="1"/>
  <c r="S101" i="1" s="1"/>
  <c r="R85" i="1"/>
  <c r="S85" i="1" s="1"/>
  <c r="R53" i="1"/>
  <c r="S53" i="1" s="1"/>
  <c r="T191" i="1"/>
  <c r="U191" i="1" s="1"/>
  <c r="T175" i="1"/>
  <c r="U175" i="1" s="1"/>
  <c r="T61" i="1"/>
  <c r="U61" i="1" s="1"/>
  <c r="T45" i="1"/>
  <c r="U45" i="1" s="1"/>
  <c r="V247" i="1"/>
  <c r="W247" i="1" s="1"/>
  <c r="V231" i="1"/>
  <c r="W231" i="1" s="1"/>
  <c r="V213" i="1"/>
  <c r="W213" i="1" s="1"/>
  <c r="V115" i="1"/>
  <c r="W115" i="1" s="1"/>
  <c r="X223" i="1"/>
  <c r="Y223" i="1" s="1"/>
  <c r="P187" i="1"/>
  <c r="Z187" i="1"/>
  <c r="AA187" i="1" s="1"/>
  <c r="X187" i="1"/>
  <c r="Y187" i="1" s="1"/>
  <c r="P183" i="1"/>
  <c r="Z183" i="1"/>
  <c r="AA183" i="1" s="1"/>
  <c r="X183" i="1"/>
  <c r="Y183" i="1" s="1"/>
  <c r="P29" i="1"/>
  <c r="Z245" i="1"/>
  <c r="AA245" i="1" s="1"/>
  <c r="X245" i="1"/>
  <c r="Y245" i="1" s="1"/>
  <c r="P245" i="1"/>
  <c r="Z181" i="1"/>
  <c r="AA181" i="1" s="1"/>
  <c r="P181" i="1"/>
  <c r="Z179" i="1"/>
  <c r="AA179" i="1" s="1"/>
  <c r="X179" i="1"/>
  <c r="Y179" i="1" s="1"/>
  <c r="P179" i="1"/>
  <c r="Z83" i="1"/>
  <c r="AA83" i="1" s="1"/>
  <c r="X83" i="1"/>
  <c r="Y83" i="1" s="1"/>
  <c r="P83" i="1"/>
  <c r="T83" i="1"/>
  <c r="U83" i="1" s="1"/>
  <c r="J253" i="1"/>
  <c r="I253" i="1" s="1"/>
  <c r="K253" i="1" s="1"/>
  <c r="O235" i="1"/>
  <c r="M235" i="1" s="1"/>
  <c r="P169" i="1"/>
  <c r="Z169" i="1"/>
  <c r="AA169" i="1" s="1"/>
  <c r="X169" i="1"/>
  <c r="Y169" i="1" s="1"/>
  <c r="P139" i="1"/>
  <c r="Z139" i="1"/>
  <c r="AA139" i="1" s="1"/>
  <c r="X139" i="1"/>
  <c r="Y139" i="1" s="1"/>
  <c r="P107" i="1"/>
  <c r="Z107" i="1"/>
  <c r="AA107" i="1" s="1"/>
  <c r="X107" i="1"/>
  <c r="Y107" i="1" s="1"/>
  <c r="Z81" i="1"/>
  <c r="AA81" i="1" s="1"/>
  <c r="X81" i="1"/>
  <c r="Y81" i="1" s="1"/>
  <c r="P81" i="1"/>
  <c r="V81" i="1"/>
  <c r="W81" i="1" s="1"/>
  <c r="T41" i="1"/>
  <c r="U41" i="1" s="1"/>
  <c r="P41" i="1"/>
  <c r="Z147" i="1"/>
  <c r="AA147" i="1" s="1"/>
  <c r="X147" i="1"/>
  <c r="Y147" i="1" s="1"/>
  <c r="P147" i="1"/>
  <c r="Z131" i="1"/>
  <c r="AA131" i="1" s="1"/>
  <c r="X131" i="1"/>
  <c r="Y131" i="1" s="1"/>
  <c r="P131" i="1"/>
  <c r="Z51" i="1"/>
  <c r="AA51" i="1" s="1"/>
  <c r="X51" i="1"/>
  <c r="Y51" i="1" s="1"/>
  <c r="P51" i="1"/>
  <c r="O217" i="1"/>
  <c r="M217" i="1" s="1"/>
  <c r="R245" i="1"/>
  <c r="S245" i="1" s="1"/>
  <c r="R229" i="1"/>
  <c r="S229" i="1" s="1"/>
  <c r="R179" i="1"/>
  <c r="S179" i="1" s="1"/>
  <c r="R163" i="1"/>
  <c r="S163" i="1" s="1"/>
  <c r="R147" i="1"/>
  <c r="S147" i="1" s="1"/>
  <c r="R131" i="1"/>
  <c r="S131" i="1" s="1"/>
  <c r="R115" i="1"/>
  <c r="S115" i="1" s="1"/>
  <c r="R99" i="1"/>
  <c r="S99" i="1" s="1"/>
  <c r="R67" i="1"/>
  <c r="S67" i="1" s="1"/>
  <c r="R51" i="1"/>
  <c r="S51" i="1" s="1"/>
  <c r="R35" i="1"/>
  <c r="S35" i="1" s="1"/>
  <c r="T223" i="1"/>
  <c r="U223" i="1" s="1"/>
  <c r="T205" i="1"/>
  <c r="U205" i="1" s="1"/>
  <c r="T189" i="1"/>
  <c r="U189" i="1" s="1"/>
  <c r="T157" i="1"/>
  <c r="U157" i="1" s="1"/>
  <c r="T93" i="1"/>
  <c r="U93" i="1" s="1"/>
  <c r="V245" i="1"/>
  <c r="W245" i="1" s="1"/>
  <c r="V229" i="1"/>
  <c r="W229" i="1" s="1"/>
  <c r="V179" i="1"/>
  <c r="W179" i="1" s="1"/>
  <c r="V163" i="1"/>
  <c r="W163" i="1" s="1"/>
  <c r="V107" i="1"/>
  <c r="W107" i="1" s="1"/>
  <c r="X213" i="1"/>
  <c r="Y213" i="1" s="1"/>
  <c r="Z193" i="1"/>
  <c r="AA193" i="1" s="1"/>
  <c r="X193" i="1"/>
  <c r="Y193" i="1" s="1"/>
  <c r="P193" i="1"/>
  <c r="P237" i="1"/>
  <c r="Z237" i="1"/>
  <c r="AA237" i="1" s="1"/>
  <c r="X237" i="1"/>
  <c r="Y237" i="1" s="1"/>
  <c r="X123" i="1"/>
  <c r="Y123" i="1" s="1"/>
  <c r="P203" i="1"/>
  <c r="Z203" i="1"/>
  <c r="AA203" i="1" s="1"/>
  <c r="X203" i="1"/>
  <c r="Y203" i="1" s="1"/>
  <c r="P137" i="1"/>
  <c r="V137" i="1"/>
  <c r="W137" i="1" s="1"/>
  <c r="Z137" i="1"/>
  <c r="AA137" i="1" s="1"/>
  <c r="X137" i="1"/>
  <c r="Y137" i="1" s="1"/>
  <c r="P105" i="1"/>
  <c r="V105" i="1"/>
  <c r="W105" i="1" s="1"/>
  <c r="Z105" i="1"/>
  <c r="AA105" i="1" s="1"/>
  <c r="P73" i="1"/>
  <c r="V73" i="1"/>
  <c r="W73" i="1" s="1"/>
  <c r="T73" i="1"/>
  <c r="U73" i="1" s="1"/>
  <c r="Z73" i="1"/>
  <c r="AA73" i="1" s="1"/>
  <c r="X73" i="1"/>
  <c r="Y73" i="1" s="1"/>
  <c r="V37" i="1"/>
  <c r="W37" i="1" s="1"/>
  <c r="X37" i="1"/>
  <c r="Y37" i="1" s="1"/>
  <c r="T37" i="1"/>
  <c r="U37" i="1" s="1"/>
  <c r="P37" i="1"/>
  <c r="Z37" i="1"/>
  <c r="AA37" i="1" s="1"/>
  <c r="Z225" i="1"/>
  <c r="AA225" i="1" s="1"/>
  <c r="X225" i="1"/>
  <c r="Y225" i="1" s="1"/>
  <c r="P225" i="1"/>
  <c r="Z49" i="1"/>
  <c r="AA49" i="1" s="1"/>
  <c r="X49" i="1"/>
  <c r="Y49" i="1" s="1"/>
  <c r="P49" i="1"/>
  <c r="V49" i="1"/>
  <c r="W49" i="1" s="1"/>
  <c r="R227" i="1"/>
  <c r="S227" i="1" s="1"/>
  <c r="R209" i="1"/>
  <c r="S209" i="1" s="1"/>
  <c r="R193" i="1"/>
  <c r="S193" i="1" s="1"/>
  <c r="R129" i="1"/>
  <c r="S129" i="1" s="1"/>
  <c r="R97" i="1"/>
  <c r="S97" i="1" s="1"/>
  <c r="R81" i="1"/>
  <c r="S81" i="1" s="1"/>
  <c r="R65" i="1"/>
  <c r="S65" i="1" s="1"/>
  <c r="R49" i="1"/>
  <c r="S49" i="1" s="1"/>
  <c r="T253" i="1"/>
  <c r="U253" i="1" s="1"/>
  <c r="T237" i="1"/>
  <c r="U237" i="1" s="1"/>
  <c r="T203" i="1"/>
  <c r="U203" i="1" s="1"/>
  <c r="T187" i="1"/>
  <c r="U187" i="1" s="1"/>
  <c r="T171" i="1"/>
  <c r="U171" i="1" s="1"/>
  <c r="T155" i="1"/>
  <c r="U155" i="1" s="1"/>
  <c r="T139" i="1"/>
  <c r="U139" i="1" s="1"/>
  <c r="T123" i="1"/>
  <c r="U123" i="1" s="1"/>
  <c r="T107" i="1"/>
  <c r="U107" i="1" s="1"/>
  <c r="T91" i="1"/>
  <c r="U91" i="1" s="1"/>
  <c r="V227" i="1"/>
  <c r="W227" i="1" s="1"/>
  <c r="V209" i="1"/>
  <c r="W209" i="1" s="1"/>
  <c r="V193" i="1"/>
  <c r="W193" i="1" s="1"/>
  <c r="V157" i="1"/>
  <c r="W157" i="1" s="1"/>
  <c r="V99" i="1"/>
  <c r="W99" i="1" s="1"/>
  <c r="V35" i="1"/>
  <c r="W35" i="1" s="1"/>
  <c r="X205" i="1"/>
  <c r="Y205" i="1" s="1"/>
  <c r="V215" i="1"/>
  <c r="W215" i="1" s="1"/>
  <c r="T215" i="1"/>
  <c r="U215" i="1" s="1"/>
  <c r="P215" i="1"/>
  <c r="R215" i="1"/>
  <c r="S215" i="1" s="1"/>
  <c r="X215" i="1"/>
  <c r="Y215" i="1" s="1"/>
  <c r="V23" i="1"/>
  <c r="W23" i="1" s="1"/>
  <c r="R23" i="1"/>
  <c r="S23" i="1" s="1"/>
  <c r="T23" i="1"/>
  <c r="U23" i="1" s="1"/>
  <c r="P23" i="1"/>
  <c r="Z23" i="1"/>
  <c r="AA23" i="1" s="1"/>
  <c r="X23" i="1"/>
  <c r="Y23" i="1" s="1"/>
  <c r="R21" i="1"/>
  <c r="S21" i="1" s="1"/>
  <c r="Z21" i="1"/>
  <c r="AA21" i="1" s="1"/>
  <c r="T21" i="1"/>
  <c r="U21" i="1" s="1"/>
  <c r="X21" i="1"/>
  <c r="Y21" i="1" s="1"/>
  <c r="V21" i="1"/>
  <c r="W21" i="1" s="1"/>
  <c r="O125" i="1"/>
  <c r="M125" i="1" s="1"/>
  <c r="O255" i="1"/>
  <c r="M255" i="1" s="1"/>
  <c r="O141" i="1"/>
  <c r="M141" i="1" s="1"/>
  <c r="J93" i="1"/>
  <c r="I93" i="1" s="1"/>
  <c r="K93" i="1" s="1"/>
  <c r="J63" i="1"/>
  <c r="I63" i="1" s="1"/>
  <c r="K63" i="1" s="1"/>
  <c r="O79" i="1"/>
  <c r="M79" i="1" s="1"/>
  <c r="J175" i="1"/>
  <c r="I175" i="1" s="1"/>
  <c r="K175" i="1" s="1"/>
  <c r="O95" i="1"/>
  <c r="M95" i="1" s="1"/>
  <c r="O77" i="1"/>
  <c r="M77" i="1" s="1"/>
  <c r="O241" i="1"/>
  <c r="M241" i="1" s="1"/>
  <c r="O221" i="1"/>
  <c r="M221" i="1" s="1"/>
  <c r="O197" i="1"/>
  <c r="M197" i="1" s="1"/>
  <c r="O173" i="1"/>
  <c r="M173" i="1" s="1"/>
  <c r="O111" i="1"/>
  <c r="M111" i="1" s="1"/>
  <c r="O75" i="1"/>
  <c r="M75" i="1" s="1"/>
  <c r="O47" i="1"/>
  <c r="M47" i="1" s="1"/>
  <c r="O27" i="1"/>
  <c r="M27" i="1" s="1"/>
  <c r="J237" i="1"/>
  <c r="I237" i="1" s="1"/>
  <c r="K237" i="1" s="1"/>
  <c r="J171" i="1"/>
  <c r="I171" i="1" s="1"/>
  <c r="K171" i="1" s="1"/>
  <c r="J189" i="1"/>
  <c r="I189" i="1" s="1"/>
  <c r="K189" i="1" s="1"/>
  <c r="O239" i="1"/>
  <c r="M239" i="1" s="1"/>
  <c r="O219" i="1"/>
  <c r="M219" i="1" s="1"/>
  <c r="O195" i="1"/>
  <c r="M195" i="1" s="1"/>
  <c r="O109" i="1"/>
  <c r="M109" i="1" s="1"/>
  <c r="J45" i="1"/>
  <c r="I45" i="1" s="1"/>
  <c r="K45" i="1" s="1"/>
  <c r="O127" i="1"/>
  <c r="M127" i="1" s="1"/>
  <c r="J191" i="1"/>
  <c r="I191" i="1" s="1"/>
  <c r="K191" i="1" s="1"/>
  <c r="O249" i="1"/>
  <c r="M249" i="1" s="1"/>
  <c r="J205" i="1"/>
  <c r="I205" i="1" s="1"/>
  <c r="K205" i="1" s="1"/>
  <c r="J49" i="1"/>
  <c r="I49" i="1" s="1"/>
  <c r="K49" i="1" s="1"/>
  <c r="O59" i="1"/>
  <c r="M59" i="1" s="1"/>
  <c r="J147" i="1"/>
  <c r="I147" i="1" s="1"/>
  <c r="K147" i="1" s="1"/>
  <c r="J215" i="1"/>
  <c r="I215" i="1" s="1"/>
  <c r="K215" i="1" s="1"/>
  <c r="J223" i="1"/>
  <c r="I223" i="1" s="1"/>
  <c r="K223" i="1" s="1"/>
  <c r="J121" i="1"/>
  <c r="I121" i="1" s="1"/>
  <c r="K121" i="1" s="1"/>
  <c r="J225" i="1"/>
  <c r="I225" i="1" s="1"/>
  <c r="K225" i="1" s="1"/>
  <c r="O119" i="1"/>
  <c r="M119" i="1" s="1"/>
  <c r="O177" i="1"/>
  <c r="M177" i="1" s="1"/>
  <c r="O185" i="1"/>
  <c r="M185" i="1" s="1"/>
  <c r="O159" i="1"/>
  <c r="M159" i="1" s="1"/>
  <c r="O151" i="1"/>
  <c r="M151" i="1" s="1"/>
  <c r="O143" i="1"/>
  <c r="M143" i="1" s="1"/>
  <c r="J61" i="1"/>
  <c r="I61" i="1" s="1"/>
  <c r="K61" i="1" s="1"/>
  <c r="O57" i="1"/>
  <c r="M57" i="1" s="1"/>
  <c r="O259" i="1"/>
  <c r="M259" i="1" s="1"/>
  <c r="I21" i="1"/>
  <c r="K21" i="1" s="1"/>
  <c r="J101" i="1"/>
  <c r="I101" i="1" s="1"/>
  <c r="K101" i="1" s="1"/>
  <c r="O135" i="1"/>
  <c r="M135" i="1" s="1"/>
  <c r="N5" i="1"/>
  <c r="N4" i="1"/>
  <c r="N3" i="1"/>
  <c r="P43" i="1" l="1"/>
  <c r="V145" i="1"/>
  <c r="W145" i="1" s="1"/>
  <c r="P145" i="1"/>
  <c r="V123" i="1"/>
  <c r="W123" i="1" s="1"/>
  <c r="M123" i="1"/>
  <c r="Z145" i="1"/>
  <c r="AA145" i="1" s="1"/>
  <c r="X165" i="1"/>
  <c r="Y165" i="1" s="1"/>
  <c r="R29" i="1"/>
  <c r="S29" i="1" s="1"/>
  <c r="M29" i="1"/>
  <c r="T33" i="1"/>
  <c r="U33" i="1" s="1"/>
  <c r="R231" i="1"/>
  <c r="S231" i="1" s="1"/>
  <c r="Z165" i="1"/>
  <c r="AA165" i="1" s="1"/>
  <c r="V181" i="1"/>
  <c r="W181" i="1" s="1"/>
  <c r="M181" i="1"/>
  <c r="V165" i="1"/>
  <c r="W165" i="1" s="1"/>
  <c r="R43" i="1"/>
  <c r="S43" i="1" s="1"/>
  <c r="R41" i="1"/>
  <c r="S41" i="1" s="1"/>
  <c r="M41" i="1"/>
  <c r="V43" i="1"/>
  <c r="W43" i="1" s="1"/>
  <c r="T207" i="1"/>
  <c r="U207" i="1" s="1"/>
  <c r="M207" i="1"/>
  <c r="V69" i="1"/>
  <c r="W69" i="1" s="1"/>
  <c r="V207" i="1"/>
  <c r="W207" i="1" s="1"/>
  <c r="T211" i="1"/>
  <c r="U211" i="1" s="1"/>
  <c r="M211" i="1"/>
  <c r="T113" i="1"/>
  <c r="U113" i="1" s="1"/>
  <c r="M113" i="1"/>
  <c r="R211" i="1"/>
  <c r="S211" i="1" s="1"/>
  <c r="X207" i="1"/>
  <c r="Y207" i="1" s="1"/>
  <c r="V83" i="1"/>
  <c r="W83" i="1" s="1"/>
  <c r="M83" i="1"/>
  <c r="T145" i="1"/>
  <c r="U145" i="1" s="1"/>
  <c r="M145" i="1"/>
  <c r="T153" i="1"/>
  <c r="U153" i="1" s="1"/>
  <c r="M153" i="1"/>
  <c r="P231" i="1"/>
  <c r="Q231" i="1" s="1"/>
  <c r="T81" i="1"/>
  <c r="U81" i="1" s="1"/>
  <c r="M81" i="1"/>
  <c r="R113" i="1"/>
  <c r="S113" i="1" s="1"/>
  <c r="P207" i="1"/>
  <c r="Q207" i="1" s="1"/>
  <c r="T163" i="1"/>
  <c r="U163" i="1" s="1"/>
  <c r="M163" i="1"/>
  <c r="V33" i="1"/>
  <c r="W33" i="1" s="1"/>
  <c r="P257" i="1"/>
  <c r="V161" i="1"/>
  <c r="W161" i="1" s="1"/>
  <c r="R257" i="1"/>
  <c r="S257" i="1" s="1"/>
  <c r="R145" i="1"/>
  <c r="S145" i="1" s="1"/>
  <c r="R83" i="1"/>
  <c r="S83" i="1" s="1"/>
  <c r="X41" i="1"/>
  <c r="Y41" i="1" s="1"/>
  <c r="Z207" i="1"/>
  <c r="AA207" i="1" s="1"/>
  <c r="V29" i="1"/>
  <c r="W29" i="1" s="1"/>
  <c r="T257" i="1"/>
  <c r="U257" i="1" s="1"/>
  <c r="P33" i="1"/>
  <c r="Q33" i="1" s="1"/>
  <c r="R103" i="1"/>
  <c r="S103" i="1" s="1"/>
  <c r="X257" i="1"/>
  <c r="Y257" i="1" s="1"/>
  <c r="P161" i="1"/>
  <c r="Q161" i="1" s="1"/>
  <c r="X233" i="1"/>
  <c r="Y233" i="1" s="1"/>
  <c r="T179" i="1"/>
  <c r="U179" i="1" s="1"/>
  <c r="M179" i="1"/>
  <c r="V155" i="1"/>
  <c r="W155" i="1" s="1"/>
  <c r="M155" i="1"/>
  <c r="X247" i="1"/>
  <c r="Y247" i="1" s="1"/>
  <c r="M247" i="1"/>
  <c r="V133" i="1"/>
  <c r="W133" i="1" s="1"/>
  <c r="R33" i="1"/>
  <c r="S33" i="1" s="1"/>
  <c r="Z123" i="1"/>
  <c r="AA123" i="1" s="1"/>
  <c r="X211" i="1"/>
  <c r="Y211" i="1" s="1"/>
  <c r="R123" i="1"/>
  <c r="S123" i="1" s="1"/>
  <c r="R153" i="1"/>
  <c r="S153" i="1" s="1"/>
  <c r="R105" i="1"/>
  <c r="S105" i="1" s="1"/>
  <c r="M105" i="1"/>
  <c r="X29" i="1"/>
  <c r="Y29" i="1" s="1"/>
  <c r="R161" i="1"/>
  <c r="S161" i="1" s="1"/>
  <c r="Z41" i="1"/>
  <c r="AA41" i="1" s="1"/>
  <c r="T29" i="1"/>
  <c r="U29" i="1" s="1"/>
  <c r="X33" i="1"/>
  <c r="Y33" i="1" s="1"/>
  <c r="T85" i="1"/>
  <c r="U85" i="1" s="1"/>
  <c r="X161" i="1"/>
  <c r="Y161" i="1" s="1"/>
  <c r="X103" i="1"/>
  <c r="Y103" i="1" s="1"/>
  <c r="Z233" i="1"/>
  <c r="AA233" i="1" s="1"/>
  <c r="T245" i="1"/>
  <c r="U245" i="1" s="1"/>
  <c r="M245" i="1"/>
  <c r="V203" i="1"/>
  <c r="W203" i="1" s="1"/>
  <c r="M203" i="1"/>
  <c r="T69" i="1"/>
  <c r="U69" i="1" s="1"/>
  <c r="T43" i="1"/>
  <c r="U43" i="1" s="1"/>
  <c r="V257" i="1"/>
  <c r="W257" i="1" s="1"/>
  <c r="M257" i="1"/>
  <c r="P211" i="1"/>
  <c r="P123" i="1"/>
  <c r="Z211" i="1"/>
  <c r="AA211" i="1" s="1"/>
  <c r="Z231" i="1"/>
  <c r="AA231" i="1" s="1"/>
  <c r="R207" i="1"/>
  <c r="S207" i="1" s="1"/>
  <c r="T243" i="1"/>
  <c r="U243" i="1" s="1"/>
  <c r="M243" i="1"/>
  <c r="V243" i="1"/>
  <c r="W243" i="1" s="1"/>
  <c r="X105" i="1"/>
  <c r="Y105" i="1" s="1"/>
  <c r="V41" i="1"/>
  <c r="W41" i="1" s="1"/>
  <c r="Z29" i="1"/>
  <c r="AA29" i="1" s="1"/>
  <c r="R69" i="1"/>
  <c r="S69" i="1" s="1"/>
  <c r="V113" i="1"/>
  <c r="W113" i="1" s="1"/>
  <c r="Z33" i="1"/>
  <c r="AA33" i="1" s="1"/>
  <c r="P85" i="1"/>
  <c r="P69" i="1"/>
  <c r="Z161" i="1"/>
  <c r="AA161" i="1" s="1"/>
  <c r="X43" i="1"/>
  <c r="Y43" i="1" s="1"/>
  <c r="Z103" i="1"/>
  <c r="AA103" i="1" s="1"/>
  <c r="P233" i="1"/>
  <c r="T149" i="1"/>
  <c r="U149" i="1" s="1"/>
  <c r="M149" i="1"/>
  <c r="T65" i="1"/>
  <c r="U65" i="1" s="1"/>
  <c r="M65" i="1"/>
  <c r="R243" i="1"/>
  <c r="S243" i="1" s="1"/>
  <c r="P243" i="1"/>
  <c r="X243" i="1"/>
  <c r="Y243" i="1" s="1"/>
  <c r="Z243" i="1"/>
  <c r="AA243" i="1" s="1"/>
  <c r="Z143" i="1"/>
  <c r="AA143" i="1" s="1"/>
  <c r="X143" i="1"/>
  <c r="Y143" i="1" s="1"/>
  <c r="P143" i="1"/>
  <c r="V143" i="1"/>
  <c r="W143" i="1" s="1"/>
  <c r="T143" i="1"/>
  <c r="U143" i="1" s="1"/>
  <c r="R143" i="1"/>
  <c r="S143" i="1" s="1"/>
  <c r="Z127" i="1"/>
  <c r="AA127" i="1" s="1"/>
  <c r="X127" i="1"/>
  <c r="Y127" i="1" s="1"/>
  <c r="P127" i="1"/>
  <c r="V127" i="1"/>
  <c r="W127" i="1" s="1"/>
  <c r="T127" i="1"/>
  <c r="U127" i="1" s="1"/>
  <c r="R127" i="1"/>
  <c r="S127" i="1" s="1"/>
  <c r="Z241" i="1"/>
  <c r="AA241" i="1" s="1"/>
  <c r="X241" i="1"/>
  <c r="Y241" i="1" s="1"/>
  <c r="P241" i="1"/>
  <c r="T241" i="1"/>
  <c r="U241" i="1" s="1"/>
  <c r="V241" i="1"/>
  <c r="W241" i="1" s="1"/>
  <c r="R241" i="1"/>
  <c r="S241" i="1" s="1"/>
  <c r="P255" i="1"/>
  <c r="Z255" i="1"/>
  <c r="AA255" i="1" s="1"/>
  <c r="T255" i="1"/>
  <c r="U255" i="1" s="1"/>
  <c r="X255" i="1"/>
  <c r="Y255" i="1" s="1"/>
  <c r="V255" i="1"/>
  <c r="W255" i="1" s="1"/>
  <c r="R255" i="1"/>
  <c r="S255" i="1" s="1"/>
  <c r="Q51" i="1"/>
  <c r="Q179" i="1"/>
  <c r="Q245" i="1"/>
  <c r="Q91" i="1"/>
  <c r="Q103" i="1"/>
  <c r="P125" i="1"/>
  <c r="V125" i="1"/>
  <c r="W125" i="1" s="1"/>
  <c r="Z125" i="1"/>
  <c r="AA125" i="1" s="1"/>
  <c r="X125" i="1"/>
  <c r="Y125" i="1" s="1"/>
  <c r="T125" i="1"/>
  <c r="U125" i="1" s="1"/>
  <c r="R125" i="1"/>
  <c r="S125" i="1" s="1"/>
  <c r="Q37" i="1"/>
  <c r="Q73" i="1"/>
  <c r="Q137" i="1"/>
  <c r="Q83" i="1"/>
  <c r="Q117" i="1"/>
  <c r="Q39" i="1"/>
  <c r="Q87" i="1"/>
  <c r="Q149" i="1"/>
  <c r="Q153" i="1"/>
  <c r="Q25" i="1"/>
  <c r="Q61" i="1"/>
  <c r="Q189" i="1"/>
  <c r="Q63" i="1"/>
  <c r="Q133" i="1"/>
  <c r="Q251" i="1"/>
  <c r="Z259" i="1"/>
  <c r="AA259" i="1" s="1"/>
  <c r="X259" i="1"/>
  <c r="Y259" i="1" s="1"/>
  <c r="P259" i="1"/>
  <c r="V259" i="1"/>
  <c r="W259" i="1" s="1"/>
  <c r="R259" i="1"/>
  <c r="S259" i="1" s="1"/>
  <c r="T259" i="1"/>
  <c r="U259" i="1" s="1"/>
  <c r="Z47" i="1"/>
  <c r="AA47" i="1" s="1"/>
  <c r="X47" i="1"/>
  <c r="Y47" i="1" s="1"/>
  <c r="P47" i="1"/>
  <c r="V47" i="1"/>
  <c r="W47" i="1" s="1"/>
  <c r="T47" i="1"/>
  <c r="U47" i="1" s="1"/>
  <c r="R47" i="1"/>
  <c r="S47" i="1" s="1"/>
  <c r="Q49" i="1"/>
  <c r="Q237" i="1"/>
  <c r="Q169" i="1"/>
  <c r="Q183" i="1"/>
  <c r="Q53" i="1"/>
  <c r="Q209" i="1"/>
  <c r="Q85" i="1"/>
  <c r="Q99" i="1"/>
  <c r="Q201" i="1"/>
  <c r="Q233" i="1"/>
  <c r="P77" i="1"/>
  <c r="V77" i="1"/>
  <c r="W77" i="1" s="1"/>
  <c r="T77" i="1"/>
  <c r="U77" i="1" s="1"/>
  <c r="Z77" i="1"/>
  <c r="AA77" i="1" s="1"/>
  <c r="X77" i="1"/>
  <c r="Y77" i="1" s="1"/>
  <c r="R77" i="1"/>
  <c r="S77" i="1" s="1"/>
  <c r="Z159" i="1"/>
  <c r="AA159" i="1" s="1"/>
  <c r="X159" i="1"/>
  <c r="Y159" i="1" s="1"/>
  <c r="P159" i="1"/>
  <c r="V159" i="1"/>
  <c r="W159" i="1" s="1"/>
  <c r="T159" i="1"/>
  <c r="U159" i="1" s="1"/>
  <c r="R159" i="1"/>
  <c r="S159" i="1" s="1"/>
  <c r="P59" i="1"/>
  <c r="Z59" i="1"/>
  <c r="AA59" i="1" s="1"/>
  <c r="X59" i="1"/>
  <c r="Y59" i="1" s="1"/>
  <c r="T59" i="1"/>
  <c r="U59" i="1" s="1"/>
  <c r="V59" i="1"/>
  <c r="W59" i="1" s="1"/>
  <c r="R59" i="1"/>
  <c r="S59" i="1" s="1"/>
  <c r="P75" i="1"/>
  <c r="T75" i="1"/>
  <c r="U75" i="1" s="1"/>
  <c r="Z75" i="1"/>
  <c r="AA75" i="1" s="1"/>
  <c r="X75" i="1"/>
  <c r="Y75" i="1" s="1"/>
  <c r="V75" i="1"/>
  <c r="W75" i="1" s="1"/>
  <c r="R75" i="1"/>
  <c r="S75" i="1" s="1"/>
  <c r="Q193" i="1"/>
  <c r="Q131" i="1"/>
  <c r="Q243" i="1"/>
  <c r="Q163" i="1"/>
  <c r="Q89" i="1"/>
  <c r="Q155" i="1"/>
  <c r="Q205" i="1"/>
  <c r="Q223" i="1"/>
  <c r="P57" i="1"/>
  <c r="V57" i="1"/>
  <c r="W57" i="1" s="1"/>
  <c r="Z57" i="1"/>
  <c r="AA57" i="1" s="1"/>
  <c r="X57" i="1"/>
  <c r="Y57" i="1" s="1"/>
  <c r="T57" i="1"/>
  <c r="U57" i="1" s="1"/>
  <c r="R57" i="1"/>
  <c r="S57" i="1" s="1"/>
  <c r="P249" i="1"/>
  <c r="Z249" i="1"/>
  <c r="AA249" i="1" s="1"/>
  <c r="X249" i="1"/>
  <c r="Y249" i="1" s="1"/>
  <c r="V249" i="1"/>
  <c r="W249" i="1" s="1"/>
  <c r="R249" i="1"/>
  <c r="S249" i="1" s="1"/>
  <c r="T249" i="1"/>
  <c r="U249" i="1" s="1"/>
  <c r="P151" i="1"/>
  <c r="V151" i="1"/>
  <c r="W151" i="1" s="1"/>
  <c r="Z151" i="1"/>
  <c r="AA151" i="1" s="1"/>
  <c r="X151" i="1"/>
  <c r="Y151" i="1" s="1"/>
  <c r="R151" i="1"/>
  <c r="S151" i="1" s="1"/>
  <c r="T151" i="1"/>
  <c r="U151" i="1" s="1"/>
  <c r="P27" i="1"/>
  <c r="T27" i="1"/>
  <c r="U27" i="1" s="1"/>
  <c r="Z27" i="1"/>
  <c r="AA27" i="1" s="1"/>
  <c r="X27" i="1"/>
  <c r="Y27" i="1" s="1"/>
  <c r="R27" i="1"/>
  <c r="S27" i="1" s="1"/>
  <c r="V27" i="1"/>
  <c r="W27" i="1" s="1"/>
  <c r="P135" i="1"/>
  <c r="V135" i="1"/>
  <c r="W135" i="1" s="1"/>
  <c r="Z135" i="1"/>
  <c r="AA135" i="1" s="1"/>
  <c r="X135" i="1"/>
  <c r="Y135" i="1" s="1"/>
  <c r="R135" i="1"/>
  <c r="S135" i="1" s="1"/>
  <c r="T135" i="1"/>
  <c r="U135" i="1" s="1"/>
  <c r="P109" i="1"/>
  <c r="V109" i="1"/>
  <c r="W109" i="1" s="1"/>
  <c r="Z109" i="1"/>
  <c r="AA109" i="1" s="1"/>
  <c r="X109" i="1"/>
  <c r="Y109" i="1" s="1"/>
  <c r="T109" i="1"/>
  <c r="U109" i="1" s="1"/>
  <c r="R109" i="1"/>
  <c r="S109" i="1" s="1"/>
  <c r="Z95" i="1"/>
  <c r="AA95" i="1" s="1"/>
  <c r="X95" i="1"/>
  <c r="Y95" i="1" s="1"/>
  <c r="P95" i="1"/>
  <c r="V95" i="1"/>
  <c r="W95" i="1" s="1"/>
  <c r="T95" i="1"/>
  <c r="U95" i="1" s="1"/>
  <c r="R95" i="1"/>
  <c r="S95" i="1" s="1"/>
  <c r="P185" i="1"/>
  <c r="Z185" i="1"/>
  <c r="AA185" i="1" s="1"/>
  <c r="X185" i="1"/>
  <c r="Y185" i="1" s="1"/>
  <c r="V185" i="1"/>
  <c r="W185" i="1" s="1"/>
  <c r="R185" i="1"/>
  <c r="S185" i="1" s="1"/>
  <c r="T185" i="1"/>
  <c r="U185" i="1" s="1"/>
  <c r="Z195" i="1"/>
  <c r="AA195" i="1" s="1"/>
  <c r="X195" i="1"/>
  <c r="Y195" i="1" s="1"/>
  <c r="P195" i="1"/>
  <c r="V195" i="1"/>
  <c r="W195" i="1" s="1"/>
  <c r="R195" i="1"/>
  <c r="S195" i="1" s="1"/>
  <c r="T195" i="1"/>
  <c r="U195" i="1" s="1"/>
  <c r="Z177" i="1"/>
  <c r="AA177" i="1" s="1"/>
  <c r="X177" i="1"/>
  <c r="Y177" i="1" s="1"/>
  <c r="P177" i="1"/>
  <c r="V177" i="1"/>
  <c r="W177" i="1" s="1"/>
  <c r="R177" i="1"/>
  <c r="S177" i="1" s="1"/>
  <c r="T177" i="1"/>
  <c r="U177" i="1" s="1"/>
  <c r="P219" i="1"/>
  <c r="Z219" i="1"/>
  <c r="AA219" i="1" s="1"/>
  <c r="X219" i="1"/>
  <c r="Y219" i="1" s="1"/>
  <c r="V219" i="1"/>
  <c r="W219" i="1" s="1"/>
  <c r="R219" i="1"/>
  <c r="S219" i="1" s="1"/>
  <c r="T219" i="1"/>
  <c r="U219" i="1" s="1"/>
  <c r="Z111" i="1"/>
  <c r="AA111" i="1" s="1"/>
  <c r="X111" i="1"/>
  <c r="Y111" i="1" s="1"/>
  <c r="P111" i="1"/>
  <c r="V111" i="1"/>
  <c r="W111" i="1" s="1"/>
  <c r="T111" i="1"/>
  <c r="U111" i="1" s="1"/>
  <c r="R111" i="1"/>
  <c r="S111" i="1" s="1"/>
  <c r="Z79" i="1"/>
  <c r="AA79" i="1" s="1"/>
  <c r="X79" i="1"/>
  <c r="Y79" i="1" s="1"/>
  <c r="T79" i="1"/>
  <c r="U79" i="1" s="1"/>
  <c r="P79" i="1"/>
  <c r="V79" i="1"/>
  <c r="W79" i="1" s="1"/>
  <c r="R79" i="1"/>
  <c r="S79" i="1" s="1"/>
  <c r="Q203" i="1"/>
  <c r="Q41" i="1"/>
  <c r="Q107" i="1"/>
  <c r="Q199" i="1"/>
  <c r="Q247" i="1"/>
  <c r="Q31" i="1"/>
  <c r="Q43" i="1"/>
  <c r="Q175" i="1"/>
  <c r="Q71" i="1"/>
  <c r="Q97" i="1"/>
  <c r="Q253" i="1"/>
  <c r="P119" i="1"/>
  <c r="V119" i="1"/>
  <c r="W119" i="1" s="1"/>
  <c r="Z119" i="1"/>
  <c r="AA119" i="1" s="1"/>
  <c r="X119" i="1"/>
  <c r="Y119" i="1" s="1"/>
  <c r="R119" i="1"/>
  <c r="S119" i="1" s="1"/>
  <c r="T119" i="1"/>
  <c r="U119" i="1" s="1"/>
  <c r="P239" i="1"/>
  <c r="Z239" i="1"/>
  <c r="AA239" i="1" s="1"/>
  <c r="T239" i="1"/>
  <c r="U239" i="1" s="1"/>
  <c r="X239" i="1"/>
  <c r="Y239" i="1" s="1"/>
  <c r="V239" i="1"/>
  <c r="W239" i="1" s="1"/>
  <c r="R239" i="1"/>
  <c r="S239" i="1" s="1"/>
  <c r="P173" i="1"/>
  <c r="Z173" i="1"/>
  <c r="AA173" i="1" s="1"/>
  <c r="T173" i="1"/>
  <c r="U173" i="1" s="1"/>
  <c r="X173" i="1"/>
  <c r="Y173" i="1" s="1"/>
  <c r="V173" i="1"/>
  <c r="W173" i="1" s="1"/>
  <c r="R173" i="1"/>
  <c r="S173" i="1" s="1"/>
  <c r="Q225" i="1"/>
  <c r="Q105" i="1"/>
  <c r="Q145" i="1"/>
  <c r="Q187" i="1"/>
  <c r="Q101" i="1"/>
  <c r="Q213" i="1"/>
  <c r="Q55" i="1"/>
  <c r="Q211" i="1"/>
  <c r="Q121" i="1"/>
  <c r="Q45" i="1"/>
  <c r="Q93" i="1"/>
  <c r="Q129" i="1"/>
  <c r="Q35" i="1"/>
  <c r="Q165" i="1"/>
  <c r="Q229" i="1"/>
  <c r="Q147" i="1"/>
  <c r="P235" i="1"/>
  <c r="Z235" i="1"/>
  <c r="AA235" i="1" s="1"/>
  <c r="X235" i="1"/>
  <c r="Y235" i="1" s="1"/>
  <c r="V235" i="1"/>
  <c r="W235" i="1" s="1"/>
  <c r="R235" i="1"/>
  <c r="S235" i="1" s="1"/>
  <c r="T235" i="1"/>
  <c r="U235" i="1" s="1"/>
  <c r="Q181" i="1"/>
  <c r="Q65" i="1"/>
  <c r="Q115" i="1"/>
  <c r="Q69" i="1"/>
  <c r="Q171" i="1"/>
  <c r="Z197" i="1"/>
  <c r="AA197" i="1" s="1"/>
  <c r="P197" i="1"/>
  <c r="V197" i="1"/>
  <c r="W197" i="1" s="1"/>
  <c r="R197" i="1"/>
  <c r="S197" i="1" s="1"/>
  <c r="T197" i="1"/>
  <c r="U197" i="1" s="1"/>
  <c r="X197" i="1"/>
  <c r="Y197" i="1" s="1"/>
  <c r="P221" i="1"/>
  <c r="Z221" i="1"/>
  <c r="AA221" i="1" s="1"/>
  <c r="X221" i="1"/>
  <c r="Y221" i="1" s="1"/>
  <c r="T221" i="1"/>
  <c r="U221" i="1" s="1"/>
  <c r="V221" i="1"/>
  <c r="W221" i="1" s="1"/>
  <c r="R221" i="1"/>
  <c r="S221" i="1" s="1"/>
  <c r="P141" i="1"/>
  <c r="V141" i="1"/>
  <c r="W141" i="1" s="1"/>
  <c r="Z141" i="1"/>
  <c r="AA141" i="1" s="1"/>
  <c r="X141" i="1"/>
  <c r="Y141" i="1" s="1"/>
  <c r="T141" i="1"/>
  <c r="U141" i="1" s="1"/>
  <c r="R141" i="1"/>
  <c r="S141" i="1" s="1"/>
  <c r="Q123" i="1"/>
  <c r="P217" i="1"/>
  <c r="Z217" i="1"/>
  <c r="AA217" i="1" s="1"/>
  <c r="X217" i="1"/>
  <c r="Y217" i="1" s="1"/>
  <c r="V217" i="1"/>
  <c r="W217" i="1" s="1"/>
  <c r="R217" i="1"/>
  <c r="S217" i="1" s="1"/>
  <c r="T217" i="1"/>
  <c r="U217" i="1" s="1"/>
  <c r="Q81" i="1"/>
  <c r="Q139" i="1"/>
  <c r="Q29" i="1"/>
  <c r="Q113" i="1"/>
  <c r="Q257" i="1"/>
  <c r="Q67" i="1"/>
  <c r="Q227" i="1"/>
  <c r="Q157" i="1"/>
  <c r="Q191" i="1"/>
  <c r="Q167" i="1"/>
  <c r="Q215" i="1"/>
  <c r="Q141" i="1" l="1"/>
  <c r="Q235" i="1"/>
  <c r="Q177" i="1"/>
  <c r="Q135" i="1"/>
  <c r="Q57" i="1"/>
  <c r="Q59" i="1"/>
  <c r="Q241" i="1"/>
  <c r="Q119" i="1"/>
  <c r="Q95" i="1"/>
  <c r="Q109" i="1"/>
  <c r="Q249" i="1"/>
  <c r="Q75" i="1"/>
  <c r="Q259" i="1"/>
  <c r="Q125" i="1"/>
  <c r="Q197" i="1"/>
  <c r="Q217" i="1"/>
  <c r="Q239" i="1"/>
  <c r="Q111" i="1"/>
  <c r="Q219" i="1"/>
  <c r="Q151" i="1"/>
  <c r="Q159" i="1"/>
  <c r="Q77" i="1"/>
  <c r="Q47" i="1"/>
  <c r="Q255" i="1"/>
  <c r="Q143" i="1"/>
  <c r="Q79" i="1"/>
  <c r="Q221" i="1"/>
  <c r="Q173" i="1"/>
  <c r="Q195" i="1"/>
  <c r="Q185" i="1"/>
  <c r="Q27" i="1"/>
  <c r="Q127" i="1"/>
</calcChain>
</file>

<file path=xl/sharedStrings.xml><?xml version="1.0" encoding="utf-8"?>
<sst xmlns="http://schemas.openxmlformats.org/spreadsheetml/2006/main" count="80" uniqueCount="30">
  <si>
    <t>Potências [W]</t>
  </si>
  <si>
    <t>Frequências [MHz]</t>
  </si>
  <si>
    <t>Ruído [dBm]</t>
  </si>
  <si>
    <t>Potências [dBm]</t>
  </si>
  <si>
    <t>GSM</t>
  </si>
  <si>
    <t>Distâncias [m]</t>
  </si>
  <si>
    <t>4G</t>
  </si>
  <si>
    <t>OFDM sc</t>
  </si>
  <si>
    <t>5G</t>
  </si>
  <si>
    <t>n</t>
  </si>
  <si>
    <t>EB</t>
  </si>
  <si>
    <t>Gr [dB]</t>
  </si>
  <si>
    <t>64-QAM</t>
  </si>
  <si>
    <t>dBm = 10log10(mW)</t>
  </si>
  <si>
    <t>256-QAM</t>
  </si>
  <si>
    <t>mW = W * 1000</t>
  </si>
  <si>
    <t>EIRP [dBW]</t>
  </si>
  <si>
    <t>EIRP [dBm]</t>
  </si>
  <si>
    <t>SNR</t>
  </si>
  <si>
    <t>Energy Density  [W/m^2]</t>
  </si>
  <si>
    <t>QPSK</t>
  </si>
  <si>
    <t>PREC[dBm]</t>
  </si>
  <si>
    <t>AWGN</t>
  </si>
  <si>
    <t>Transmission</t>
  </si>
  <si>
    <t>RAYLEIGH</t>
  </si>
  <si>
    <t>EVM[]</t>
  </si>
  <si>
    <t>SNR com Obstáculo</t>
  </si>
  <si>
    <t>Extra Power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</si>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</sst>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5" borderId="15" xfId="2" applyBorder="1" applyAlignment="1">
      <alignment horizontal="center"/>
    </xf>
    <xf numFmtId="0" fontId="2" fillId="4" borderId="15" xfId="1" applyBorder="1" applyAlignment="1">
      <alignment horizontal="center"/>
    </xf>
    <xf numFmtId="0" fontId="0" fillId="6" borderId="22" xfId="0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0" borderId="2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9" borderId="33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0" fillId="0" borderId="0" xfId="0" applyAlignment="1"/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0" borderId="0" xfId="0" applyBorder="1" applyAlignment="1"/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40" xfId="0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4">
    <dxf>
      <font>
        <b/>
        <i val="0"/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FB14-3B14-404A-86C8-D286DD065825}">
  <sheetPr codeName="Folha1"/>
  <dimension ref="C2:AA264"/>
  <sheetViews>
    <sheetView tabSelected="1" topLeftCell="K1" zoomScale="70" zoomScaleNormal="70" workbookViewId="0">
      <selection activeCell="AS41" sqref="AS41"/>
    </sheetView>
  </sheetViews>
  <sheetFormatPr defaultRowHeight="15" x14ac:dyDescent="0.25"/>
  <cols>
    <col min="3" max="3" width="17.140625" bestFit="1" customWidth="1"/>
    <col min="4" max="4" width="20.28515625" bestFit="1" customWidth="1"/>
    <col min="5" max="5" width="17.7109375" bestFit="1" customWidth="1"/>
    <col min="6" max="6" width="23" bestFit="1" customWidth="1"/>
    <col min="7" max="7" width="15.42578125" bestFit="1" customWidth="1"/>
    <col min="8" max="8" width="5" customWidth="1"/>
    <col min="9" max="10" width="15.85546875" bestFit="1" customWidth="1"/>
    <col min="11" max="12" width="28.85546875" bestFit="1" customWidth="1"/>
    <col min="13" max="13" width="15.85546875" bestFit="1" customWidth="1"/>
    <col min="14" max="14" width="24.42578125" bestFit="1" customWidth="1"/>
    <col min="15" max="15" width="16.7109375" bestFit="1" customWidth="1"/>
    <col min="16" max="16" width="17.7109375" bestFit="1" customWidth="1"/>
    <col min="17" max="17" width="17.85546875" customWidth="1"/>
    <col min="18" max="18" width="17.7109375" bestFit="1" customWidth="1"/>
    <col min="19" max="19" width="16.7109375" bestFit="1" customWidth="1"/>
    <col min="20" max="20" width="17.7109375" bestFit="1" customWidth="1"/>
    <col min="21" max="23" width="16.7109375" bestFit="1" customWidth="1"/>
    <col min="24" max="24" width="17.7109375" bestFit="1" customWidth="1"/>
    <col min="25" max="25" width="16.7109375" bestFit="1" customWidth="1"/>
    <col min="26" max="27" width="17.7109375" bestFit="1" customWidth="1"/>
  </cols>
  <sheetData>
    <row r="2" spans="3:27" x14ac:dyDescent="0.25">
      <c r="C2" t="s">
        <v>0</v>
      </c>
      <c r="D2">
        <v>200</v>
      </c>
      <c r="E2">
        <v>40</v>
      </c>
      <c r="F2">
        <v>1</v>
      </c>
      <c r="G2">
        <v>0.5</v>
      </c>
      <c r="H2">
        <v>0.1</v>
      </c>
      <c r="N2" t="s">
        <v>1</v>
      </c>
      <c r="O2" t="s">
        <v>2</v>
      </c>
    </row>
    <row r="3" spans="3:27" x14ac:dyDescent="0.25">
      <c r="C3" t="s">
        <v>3</v>
      </c>
      <c r="D3">
        <v>53</v>
      </c>
      <c r="E3">
        <v>46</v>
      </c>
      <c r="F3">
        <v>30</v>
      </c>
      <c r="G3">
        <v>27</v>
      </c>
      <c r="H3">
        <v>20</v>
      </c>
      <c r="M3" t="s">
        <v>4</v>
      </c>
      <c r="N3">
        <f>900</f>
        <v>900</v>
      </c>
      <c r="O3">
        <v>-120</v>
      </c>
    </row>
    <row r="4" spans="3:27" x14ac:dyDescent="0.25">
      <c r="C4" t="s">
        <v>5</v>
      </c>
      <c r="D4">
        <v>34000</v>
      </c>
      <c r="E4">
        <v>2000</v>
      </c>
      <c r="F4">
        <v>1000</v>
      </c>
      <c r="G4">
        <v>100</v>
      </c>
      <c r="M4" t="s">
        <v>6</v>
      </c>
      <c r="N4">
        <f>2.2*10^3</f>
        <v>2200</v>
      </c>
      <c r="O4">
        <v>-90</v>
      </c>
    </row>
    <row r="5" spans="3:27" x14ac:dyDescent="0.25">
      <c r="C5" t="s">
        <v>7</v>
      </c>
      <c r="D5">
        <v>128</v>
      </c>
      <c r="E5">
        <v>512</v>
      </c>
      <c r="F5">
        <v>1024</v>
      </c>
      <c r="M5" t="s">
        <v>8</v>
      </c>
      <c r="N5">
        <f>3.4*10^3</f>
        <v>3400</v>
      </c>
      <c r="O5">
        <v>-90</v>
      </c>
    </row>
    <row r="6" spans="3:27" x14ac:dyDescent="0.25">
      <c r="C6" t="s">
        <v>9</v>
      </c>
      <c r="D6">
        <v>2</v>
      </c>
      <c r="E6">
        <v>3</v>
      </c>
    </row>
    <row r="7" spans="3:27" x14ac:dyDescent="0.25">
      <c r="N7" t="s">
        <v>10</v>
      </c>
    </row>
    <row r="8" spans="3:27" x14ac:dyDescent="0.25">
      <c r="C8" t="s">
        <v>11</v>
      </c>
      <c r="D8">
        <v>3</v>
      </c>
      <c r="M8" t="s">
        <v>20</v>
      </c>
      <c r="N8">
        <v>1</v>
      </c>
    </row>
    <row r="9" spans="3:27" x14ac:dyDescent="0.25">
      <c r="M9" t="s">
        <v>12</v>
      </c>
      <c r="N9">
        <v>7</v>
      </c>
      <c r="P9" s="50">
        <v>512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3:27" x14ac:dyDescent="0.25">
      <c r="F10" t="s">
        <v>13</v>
      </c>
      <c r="M10" t="s">
        <v>14</v>
      </c>
      <c r="N10">
        <v>21.5</v>
      </c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3:27" x14ac:dyDescent="0.25">
      <c r="F11" t="s">
        <v>15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3:27" ht="15.75" thickBot="1" x14ac:dyDescent="0.3"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3:27" x14ac:dyDescent="0.25">
      <c r="P13" s="32" t="s">
        <v>22</v>
      </c>
      <c r="Q13" s="11"/>
      <c r="R13" s="11"/>
      <c r="S13" s="11"/>
      <c r="T13" s="11"/>
      <c r="U13" s="11"/>
      <c r="V13" s="11" t="s">
        <v>24</v>
      </c>
      <c r="W13" s="11"/>
      <c r="X13" s="11"/>
      <c r="Y13" s="11"/>
      <c r="Z13" s="11"/>
      <c r="AA13" s="12"/>
    </row>
    <row r="14" spans="3:27" x14ac:dyDescent="0.25">
      <c r="P14" s="3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</row>
    <row r="15" spans="3:27" x14ac:dyDescent="0.25">
      <c r="P15" s="21" t="s">
        <v>20</v>
      </c>
      <c r="Q15" s="15"/>
      <c r="R15" s="15" t="s">
        <v>12</v>
      </c>
      <c r="S15" s="15"/>
      <c r="T15" s="15" t="s">
        <v>14</v>
      </c>
      <c r="U15" s="15"/>
      <c r="V15" s="15" t="s">
        <v>20</v>
      </c>
      <c r="W15" s="15"/>
      <c r="X15" s="15" t="s">
        <v>12</v>
      </c>
      <c r="Y15" s="15"/>
      <c r="Z15" s="15" t="s">
        <v>14</v>
      </c>
      <c r="AA15" s="16"/>
    </row>
    <row r="16" spans="3:27" x14ac:dyDescent="0.25">
      <c r="P16" s="21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4:27" x14ac:dyDescent="0.25">
      <c r="P17" s="5">
        <v>5.33033</v>
      </c>
      <c r="Q17" s="6"/>
      <c r="R17" s="6">
        <v>14.019</v>
      </c>
      <c r="S17" s="6"/>
      <c r="T17" s="6">
        <v>18.902999999999999</v>
      </c>
      <c r="U17" s="6"/>
      <c r="V17" s="6">
        <v>15.981</v>
      </c>
      <c r="W17" s="6"/>
      <c r="X17" s="6">
        <v>25.8308</v>
      </c>
      <c r="Y17" s="6"/>
      <c r="Z17" s="6">
        <v>31.2362</v>
      </c>
      <c r="AA17" s="18"/>
    </row>
    <row r="18" spans="4:27" ht="15.75" thickBot="1" x14ac:dyDescent="0.3">
      <c r="P18" s="5"/>
      <c r="Q18" s="6"/>
      <c r="R18" s="6"/>
      <c r="S18" s="6"/>
      <c r="T18" s="6"/>
      <c r="U18" s="6"/>
      <c r="V18" s="6"/>
      <c r="W18" s="6"/>
      <c r="X18" s="6"/>
      <c r="Y18" s="6"/>
      <c r="Z18" s="6"/>
      <c r="AA18" s="18"/>
    </row>
    <row r="19" spans="4:27" x14ac:dyDescent="0.25">
      <c r="D19" s="38" t="s">
        <v>3</v>
      </c>
      <c r="E19" s="40" t="s">
        <v>5</v>
      </c>
      <c r="F19" s="40" t="s">
        <v>1</v>
      </c>
      <c r="G19" s="40" t="s">
        <v>2</v>
      </c>
      <c r="H19" s="42" t="s">
        <v>9</v>
      </c>
      <c r="I19" s="36" t="s">
        <v>16</v>
      </c>
      <c r="J19" s="36" t="s">
        <v>17</v>
      </c>
      <c r="K19" s="3" t="s">
        <v>19</v>
      </c>
      <c r="L19" s="3" t="s">
        <v>21</v>
      </c>
      <c r="M19" s="3" t="s">
        <v>25</v>
      </c>
      <c r="N19" s="3" t="s">
        <v>26</v>
      </c>
      <c r="O19" s="3" t="s">
        <v>18</v>
      </c>
      <c r="P19" s="34" t="s">
        <v>23</v>
      </c>
      <c r="Q19" s="17" t="s">
        <v>27</v>
      </c>
      <c r="R19" s="17" t="s">
        <v>23</v>
      </c>
      <c r="S19" s="17" t="s">
        <v>27</v>
      </c>
      <c r="T19" s="19" t="s">
        <v>23</v>
      </c>
      <c r="U19" s="17" t="s">
        <v>27</v>
      </c>
      <c r="V19" s="17" t="s">
        <v>23</v>
      </c>
      <c r="W19" s="17" t="s">
        <v>27</v>
      </c>
      <c r="X19" s="17" t="s">
        <v>23</v>
      </c>
      <c r="Y19" s="17" t="s">
        <v>27</v>
      </c>
      <c r="Z19" s="19" t="s">
        <v>23</v>
      </c>
      <c r="AA19" s="17" t="s">
        <v>27</v>
      </c>
    </row>
    <row r="20" spans="4:27" ht="15.75" thickBot="1" x14ac:dyDescent="0.3">
      <c r="D20" s="39"/>
      <c r="E20" s="41"/>
      <c r="F20" s="41"/>
      <c r="G20" s="41"/>
      <c r="H20" s="43"/>
      <c r="I20" s="37"/>
      <c r="J20" s="37"/>
      <c r="K20" s="4"/>
      <c r="L20" s="4"/>
      <c r="M20" s="4"/>
      <c r="N20" s="4"/>
      <c r="O20" s="4"/>
      <c r="P20" s="35"/>
      <c r="Q20" s="10"/>
      <c r="R20" s="10"/>
      <c r="S20" s="10"/>
      <c r="T20" s="20"/>
      <c r="U20" s="10"/>
      <c r="V20" s="10"/>
      <c r="W20" s="10"/>
      <c r="X20" s="10"/>
      <c r="Y20" s="10"/>
      <c r="Z20" s="20"/>
      <c r="AA20" s="10"/>
    </row>
    <row r="21" spans="4:27" x14ac:dyDescent="0.25">
      <c r="D21" s="44">
        <v>53</v>
      </c>
      <c r="E21" s="31">
        <v>34000</v>
      </c>
      <c r="F21" s="31">
        <v>900</v>
      </c>
      <c r="G21" s="31">
        <v>-120</v>
      </c>
      <c r="H21" s="45">
        <v>2</v>
      </c>
      <c r="I21" s="31">
        <f>J21-30</f>
        <v>-129.15442852963162</v>
      </c>
      <c r="J21" s="31">
        <f>L21-$D$8</f>
        <v>-99.154428529631616</v>
      </c>
      <c r="K21" s="30">
        <f>I21/(4*PI()*(E21^2))</f>
        <v>-8.8908156240050965E-9</v>
      </c>
      <c r="L21" s="22">
        <f>D21+$D$8-2.44-20*LOG10(F21)-10*H21*LOG10(E21)</f>
        <v>-96.154428529631616</v>
      </c>
      <c r="M21" s="2">
        <f>(1/ABS(O21))^(1/2)</f>
        <v>0.20478405224330606</v>
      </c>
      <c r="N21" s="49">
        <f>L21-30-G21</f>
        <v>-6.1544285296316161</v>
      </c>
      <c r="O21" s="30">
        <f>L21-G21</f>
        <v>23.845571470368384</v>
      </c>
      <c r="P21" s="7" t="str">
        <f>IF(O21&gt;=$P$17,"SIM","NÃO")</f>
        <v>SIM</v>
      </c>
      <c r="Q21" s="7">
        <f>IF(P21="NÃO",ABS(O21-$P$17),)</f>
        <v>0</v>
      </c>
      <c r="R21" s="9" t="str">
        <f>IF(O21&gt;=$R$17,"SIM","NÃO")</f>
        <v>SIM</v>
      </c>
      <c r="S21" s="7">
        <f>IF(R21="NÃO",ABS(O21-$R$17),)</f>
        <v>0</v>
      </c>
      <c r="T21" s="7" t="str">
        <f>IF(O21&gt;=$T$17,"SIM","NÃO")</f>
        <v>SIM</v>
      </c>
      <c r="U21" s="7">
        <f>IF(T21="NÃO",ABS(O21-$T$17),)</f>
        <v>0</v>
      </c>
      <c r="V21" s="7" t="str">
        <f>IF(O21&gt;=$V$17,"SIM","NÃO")</f>
        <v>SIM</v>
      </c>
      <c r="W21" s="7">
        <f>IF(V21="NÃO",ABS(O21-$V$17),)</f>
        <v>0</v>
      </c>
      <c r="X21" s="7" t="str">
        <f>IF(O21&gt;=$X$17,"SIM","NÃO")</f>
        <v>NÃO</v>
      </c>
      <c r="Y21" s="7">
        <f>IF(X21="NÃO",ABS(O21-$X$17),)</f>
        <v>1.9852285296316161</v>
      </c>
      <c r="Z21" s="7" t="str">
        <f>IF(O21&gt;=$Z$17,"SIM","NÃO")</f>
        <v>NÃO</v>
      </c>
      <c r="AA21" s="7">
        <f>IF(Z21="NÃO",ABS(O21-$Z$17),)</f>
        <v>7.3906285296316163</v>
      </c>
    </row>
    <row r="22" spans="4:27" x14ac:dyDescent="0.25">
      <c r="D22" s="25"/>
      <c r="E22" s="22"/>
      <c r="F22" s="22"/>
      <c r="G22" s="22"/>
      <c r="H22" s="46"/>
      <c r="I22" s="22"/>
      <c r="J22" s="22"/>
      <c r="K22" s="22"/>
      <c r="L22" s="22"/>
      <c r="M22" s="2"/>
      <c r="N22" s="2"/>
      <c r="O22" s="22"/>
      <c r="P22" s="7"/>
      <c r="Q22" s="7"/>
      <c r="R22" s="9"/>
      <c r="S22" s="7"/>
      <c r="T22" s="7"/>
      <c r="U22" s="7"/>
      <c r="V22" s="7"/>
      <c r="W22" s="7"/>
      <c r="X22" s="7"/>
      <c r="Y22" s="7"/>
      <c r="Z22" s="7"/>
      <c r="AA22" s="7"/>
    </row>
    <row r="23" spans="4:27" x14ac:dyDescent="0.25">
      <c r="D23" s="25">
        <v>53</v>
      </c>
      <c r="E23" s="22">
        <v>34000</v>
      </c>
      <c r="F23" s="22">
        <v>900</v>
      </c>
      <c r="G23" s="22">
        <v>-120</v>
      </c>
      <c r="H23" s="24">
        <v>3</v>
      </c>
      <c r="I23" s="22">
        <f t="shared" ref="I23:I85" si="0">J23-30</f>
        <v>-174.46921770005417</v>
      </c>
      <c r="J23" s="22">
        <f>L23-$D$8</f>
        <v>-144.46921770005417</v>
      </c>
      <c r="K23" s="22">
        <f>I23/(4*PI()*(E23^2))</f>
        <v>-1.2010224227655546E-8</v>
      </c>
      <c r="L23" s="22">
        <f>D23+$D$8-2.44-20*LOG10(F23)-10*H23*LOG10(E23)</f>
        <v>-141.46921770005417</v>
      </c>
      <c r="M23" s="2">
        <f>(1/ABS(O23))^(1/2)</f>
        <v>0.21582010032960561</v>
      </c>
      <c r="N23" s="47">
        <f>L23-30-G23</f>
        <v>-51.469217700054173</v>
      </c>
      <c r="O23" s="22">
        <f>L23-G23</f>
        <v>-21.469217700054173</v>
      </c>
      <c r="P23" s="7" t="str">
        <f>IF(O23&gt;=$P$17,"SIM","NÃO")</f>
        <v>NÃO</v>
      </c>
      <c r="Q23" s="7">
        <f>IF(P23="NÃO",ABS(O23-$P$17),)</f>
        <v>26.799547700054173</v>
      </c>
      <c r="R23" s="8" t="str">
        <f>IF(O23&gt;=$R$17,"SIM","NÃO")</f>
        <v>NÃO</v>
      </c>
      <c r="S23" s="7">
        <f>IF(R23="NÃO",ABS(O23-$R$17),)</f>
        <v>35.488217700054172</v>
      </c>
      <c r="T23" s="7" t="str">
        <f>IF(O23&gt;=$T$17,"SIM","NÃO")</f>
        <v>NÃO</v>
      </c>
      <c r="U23" s="7">
        <f>IF(T23="NÃO",ABS(O23-$T$17),)</f>
        <v>40.372217700054172</v>
      </c>
      <c r="V23" s="7" t="str">
        <f>IF(O23&gt;=$V$17,"SIM","NÃO")</f>
        <v>NÃO</v>
      </c>
      <c r="W23" s="7">
        <f>IF(V23="NÃO",ABS(O23-$V$17),)</f>
        <v>37.450217700054175</v>
      </c>
      <c r="X23" s="7" t="str">
        <f>IF(O23&gt;=$X$17,"SIM","NÃO")</f>
        <v>NÃO</v>
      </c>
      <c r="Y23" s="7">
        <f>IF(X23="NÃO",ABS(O23-$X$17),)</f>
        <v>47.30001770005417</v>
      </c>
      <c r="Z23" s="7" t="str">
        <f>IF(O23&gt;=$Z$17,"SIM","NÃO")</f>
        <v>NÃO</v>
      </c>
      <c r="AA23" s="7">
        <f>IF(Z23="NÃO",ABS(O23-$Z$17),)</f>
        <v>52.70541770005417</v>
      </c>
    </row>
    <row r="24" spans="4:27" x14ac:dyDescent="0.25">
      <c r="D24" s="25"/>
      <c r="E24" s="22"/>
      <c r="F24" s="22"/>
      <c r="G24" s="22"/>
      <c r="H24" s="24"/>
      <c r="I24" s="22"/>
      <c r="J24" s="22"/>
      <c r="K24" s="22"/>
      <c r="L24" s="22"/>
      <c r="M24" s="2"/>
      <c r="N24" s="47"/>
      <c r="O24" s="22"/>
      <c r="P24" s="7"/>
      <c r="Q24" s="7"/>
      <c r="R24" s="8"/>
      <c r="S24" s="7"/>
      <c r="T24" s="7"/>
      <c r="U24" s="7"/>
      <c r="V24" s="7"/>
      <c r="W24" s="7"/>
      <c r="X24" s="7"/>
      <c r="Y24" s="7"/>
      <c r="Z24" s="7"/>
      <c r="AA24" s="7"/>
    </row>
    <row r="25" spans="4:27" x14ac:dyDescent="0.25">
      <c r="D25" s="25">
        <v>53</v>
      </c>
      <c r="E25" s="22">
        <v>34000</v>
      </c>
      <c r="F25" s="22">
        <v>2200</v>
      </c>
      <c r="G25" s="22">
        <v>-90</v>
      </c>
      <c r="H25" s="24">
        <v>2</v>
      </c>
      <c r="I25" s="22">
        <f t="shared" si="0"/>
        <v>-136.91803195728923</v>
      </c>
      <c r="J25" s="22">
        <f>L25-$D$8</f>
        <v>-106.91803195728923</v>
      </c>
      <c r="K25" s="22">
        <f>I25/(4*PI()*(E25^2))</f>
        <v>-9.4252515503532326E-9</v>
      </c>
      <c r="L25" s="22">
        <f>D25+$D$8-2.44-20*LOG10(F25)-10*H25*LOG10(E25)</f>
        <v>-103.91803195728923</v>
      </c>
      <c r="M25" s="2">
        <f>(1/ABS(O25))^(1/2)</f>
        <v>0.26804708294633262</v>
      </c>
      <c r="N25" s="47">
        <f>L25-30-G25</f>
        <v>-43.91803195728923</v>
      </c>
      <c r="O25" s="22">
        <f>L25-G25</f>
        <v>-13.91803195728923</v>
      </c>
      <c r="P25" s="7" t="str">
        <f>IF(O25&gt;=$P$17,"SIM","NÃO")</f>
        <v>NÃO</v>
      </c>
      <c r="Q25" s="7">
        <f>IF(P25="NÃO",ABS(O25-$P$17),)</f>
        <v>19.24836195728923</v>
      </c>
      <c r="R25" s="8" t="str">
        <f>IF(O25&gt;=$R$17,"SIM","NÃO")</f>
        <v>NÃO</v>
      </c>
      <c r="S25" s="7">
        <f>IF(R25="NÃO",ABS(O25-$R$17),)</f>
        <v>27.937031957289229</v>
      </c>
      <c r="T25" s="7" t="str">
        <f>IF(O25&gt;=$T$17,"SIM","NÃO")</f>
        <v>NÃO</v>
      </c>
      <c r="U25" s="7">
        <f>IF(T25="NÃO",ABS(O25-$T$17),)</f>
        <v>32.821031957289229</v>
      </c>
      <c r="V25" s="7" t="str">
        <f>IF(O25&gt;=$V$17,"SIM","NÃO")</f>
        <v>NÃO</v>
      </c>
      <c r="W25" s="7">
        <f>IF(V25="NÃO",ABS(O25-$V$17),)</f>
        <v>29.899031957289232</v>
      </c>
      <c r="X25" s="7" t="str">
        <f>IF(O25&gt;=$X$17,"SIM","NÃO")</f>
        <v>NÃO</v>
      </c>
      <c r="Y25" s="7">
        <f>IF(X25="NÃO",ABS(O25-$X$17),)</f>
        <v>39.748831957289227</v>
      </c>
      <c r="Z25" s="7" t="str">
        <f>IF(O25&gt;=$Z$17,"SIM","NÃO")</f>
        <v>NÃO</v>
      </c>
      <c r="AA25" s="7">
        <f>IF(Z25="NÃO",ABS(O25-$Z$17),)</f>
        <v>45.154231957289227</v>
      </c>
    </row>
    <row r="26" spans="4:27" x14ac:dyDescent="0.25">
      <c r="D26" s="25"/>
      <c r="E26" s="22"/>
      <c r="F26" s="22"/>
      <c r="G26" s="22"/>
      <c r="H26" s="24"/>
      <c r="I26" s="22"/>
      <c r="J26" s="22"/>
      <c r="K26" s="22"/>
      <c r="L26" s="22"/>
      <c r="M26" s="2"/>
      <c r="N26" s="47"/>
      <c r="O26" s="22"/>
      <c r="P26" s="7"/>
      <c r="Q26" s="7"/>
      <c r="R26" s="8"/>
      <c r="S26" s="7"/>
      <c r="T26" s="7"/>
      <c r="U26" s="7"/>
      <c r="V26" s="7"/>
      <c r="W26" s="7"/>
      <c r="X26" s="7"/>
      <c r="Y26" s="7"/>
      <c r="Z26" s="7"/>
      <c r="AA26" s="7"/>
    </row>
    <row r="27" spans="4:27" x14ac:dyDescent="0.25">
      <c r="D27" s="25">
        <v>53</v>
      </c>
      <c r="E27" s="22">
        <v>34000</v>
      </c>
      <c r="F27" s="22">
        <v>2200</v>
      </c>
      <c r="G27" s="22">
        <v>-90</v>
      </c>
      <c r="H27" s="24">
        <v>3</v>
      </c>
      <c r="I27" s="22">
        <f t="shared" si="0"/>
        <v>-182.23282112771179</v>
      </c>
      <c r="J27" s="22">
        <f>L27-$D$8</f>
        <v>-152.23282112771179</v>
      </c>
      <c r="K27" s="22">
        <f>I27/(4*PI()*(E27^2))</f>
        <v>-1.2544660154003682E-8</v>
      </c>
      <c r="L27" s="22">
        <f>D27+$D$8-2.44-20*LOG10(F27)-10*H27*LOG10(E27)</f>
        <v>-149.23282112771179</v>
      </c>
      <c r="M27" s="2">
        <f>(1/ABS(O27))^(1/2)</f>
        <v>0.12993279813588476</v>
      </c>
      <c r="N27" s="47">
        <f>L27-30-G27</f>
        <v>-89.232821127711787</v>
      </c>
      <c r="O27" s="22">
        <f>L27-G27</f>
        <v>-59.232821127711787</v>
      </c>
      <c r="P27" s="7" t="str">
        <f>IF(O27&gt;=$P$17,"SIM","NÃO")</f>
        <v>NÃO</v>
      </c>
      <c r="Q27" s="7">
        <f>IF(P27="NÃO",ABS(O27-$P$17),)</f>
        <v>64.563151127711791</v>
      </c>
      <c r="R27" s="8" t="str">
        <f>IF(O27&gt;=$R$17,"SIM","NÃO")</f>
        <v>NÃO</v>
      </c>
      <c r="S27" s="7">
        <f>IF(R27="NÃO",ABS(O27-$R$17),)</f>
        <v>73.251821127711793</v>
      </c>
      <c r="T27" s="7" t="str">
        <f>IF(O27&gt;=$T$17,"SIM","NÃO")</f>
        <v>NÃO</v>
      </c>
      <c r="U27" s="7">
        <f>IF(T27="NÃO",ABS(O27-$T$17),)</f>
        <v>78.135821127711779</v>
      </c>
      <c r="V27" s="7" t="str">
        <f>IF(O27&gt;=$V$17,"SIM","NÃO")</f>
        <v>NÃO</v>
      </c>
      <c r="W27" s="7">
        <f>IF(V27="NÃO",ABS(O27-$V$17),)</f>
        <v>75.213821127711782</v>
      </c>
      <c r="X27" s="7" t="str">
        <f>IF(O27&gt;=$X$17,"SIM","NÃO")</f>
        <v>NÃO</v>
      </c>
      <c r="Y27" s="7">
        <f>IF(X27="NÃO",ABS(O27-$X$17),)</f>
        <v>85.063621127711784</v>
      </c>
      <c r="Z27" s="7" t="str">
        <f>IF(O27&gt;=$Z$17,"SIM","NÃO")</f>
        <v>NÃO</v>
      </c>
      <c r="AA27" s="7">
        <f>IF(Z27="NÃO",ABS(O27-$Z$17),)</f>
        <v>90.469021127711784</v>
      </c>
    </row>
    <row r="28" spans="4:27" x14ac:dyDescent="0.25">
      <c r="D28" s="25"/>
      <c r="E28" s="22"/>
      <c r="F28" s="22"/>
      <c r="G28" s="22"/>
      <c r="H28" s="24"/>
      <c r="I28" s="22"/>
      <c r="J28" s="22"/>
      <c r="K28" s="22"/>
      <c r="L28" s="22"/>
      <c r="M28" s="2"/>
      <c r="N28" s="47"/>
      <c r="O28" s="22"/>
      <c r="P28" s="7"/>
      <c r="Q28" s="7"/>
      <c r="R28" s="8"/>
      <c r="S28" s="7"/>
      <c r="T28" s="7"/>
      <c r="U28" s="7"/>
      <c r="V28" s="7"/>
      <c r="W28" s="7"/>
      <c r="X28" s="7"/>
      <c r="Y28" s="7"/>
      <c r="Z28" s="7"/>
      <c r="AA28" s="7"/>
    </row>
    <row r="29" spans="4:27" x14ac:dyDescent="0.25">
      <c r="D29" s="25">
        <v>53</v>
      </c>
      <c r="E29" s="22">
        <v>34000</v>
      </c>
      <c r="F29" s="22">
        <v>3400</v>
      </c>
      <c r="G29" s="22">
        <v>-90</v>
      </c>
      <c r="H29" s="24">
        <v>2</v>
      </c>
      <c r="I29" s="22">
        <f t="shared" si="0"/>
        <v>-140.69915668169023</v>
      </c>
      <c r="J29" s="22">
        <f>L29-$D$8</f>
        <v>-110.69915668169021</v>
      </c>
      <c r="K29" s="22">
        <f>I29/(4*PI()*(E29^2))</f>
        <v>-9.6855390461730416E-9</v>
      </c>
      <c r="L29" s="22">
        <f>D29+$D$8-2.44-20*LOG10(F29)-10*H29*LOG10(E29)</f>
        <v>-107.69915668169021</v>
      </c>
      <c r="M29" s="2">
        <f>(1/ABS(O29))^(1/2)</f>
        <v>0.23769700688731255</v>
      </c>
      <c r="N29" s="47">
        <f>L29-30-G29</f>
        <v>-47.699156681690226</v>
      </c>
      <c r="O29" s="22">
        <f>L29-G29</f>
        <v>-17.699156681690212</v>
      </c>
      <c r="P29" s="7" t="str">
        <f>IF(O29&gt;=$P$17,"SIM","NÃO")</f>
        <v>NÃO</v>
      </c>
      <c r="Q29" s="7">
        <f>IF(P29="NÃO",ABS(O29-$P$17),)</f>
        <v>23.029486681690212</v>
      </c>
      <c r="R29" s="8" t="str">
        <f>IF(O29&gt;=$R$17,"SIM","NÃO")</f>
        <v>NÃO</v>
      </c>
      <c r="S29" s="7">
        <f>IF(R29="NÃO",ABS(O29-$R$17),)</f>
        <v>31.718156681690211</v>
      </c>
      <c r="T29" s="7" t="str">
        <f>IF(O29&gt;=$T$17,"SIM","NÃO")</f>
        <v>NÃO</v>
      </c>
      <c r="U29" s="7">
        <f>IF(T29="NÃO",ABS(O29-$T$17),)</f>
        <v>36.602156681690211</v>
      </c>
      <c r="V29" s="7" t="str">
        <f>IF(O29&gt;=$V$17,"SIM","NÃO")</f>
        <v>NÃO</v>
      </c>
      <c r="W29" s="7">
        <f>IF(V29="NÃO",ABS(O29-$V$17),)</f>
        <v>33.680156681690214</v>
      </c>
      <c r="X29" s="7" t="str">
        <f>IF(O29&gt;=$X$17,"SIM","NÃO")</f>
        <v>NÃO</v>
      </c>
      <c r="Y29" s="7">
        <f>IF(X29="NÃO",ABS(O29-$X$17),)</f>
        <v>43.529956681690209</v>
      </c>
      <c r="Z29" s="7" t="str">
        <f>IF(O29&gt;=$Z$17,"SIM","NÃO")</f>
        <v>NÃO</v>
      </c>
      <c r="AA29" s="7">
        <f>IF(Z29="NÃO",ABS(O29-$Z$17),)</f>
        <v>48.935356681690209</v>
      </c>
    </row>
    <row r="30" spans="4:27" x14ac:dyDescent="0.25">
      <c r="D30" s="25"/>
      <c r="E30" s="22"/>
      <c r="F30" s="22"/>
      <c r="G30" s="22"/>
      <c r="H30" s="24"/>
      <c r="I30" s="22"/>
      <c r="J30" s="22"/>
      <c r="K30" s="22"/>
      <c r="L30" s="22"/>
      <c r="M30" s="2"/>
      <c r="N30" s="47"/>
      <c r="O30" s="22"/>
      <c r="P30" s="7"/>
      <c r="Q30" s="7"/>
      <c r="R30" s="8"/>
      <c r="S30" s="7"/>
      <c r="T30" s="7"/>
      <c r="U30" s="7"/>
      <c r="V30" s="7"/>
      <c r="W30" s="7"/>
      <c r="X30" s="7"/>
      <c r="Y30" s="7"/>
      <c r="Z30" s="7"/>
      <c r="AA30" s="7"/>
    </row>
    <row r="31" spans="4:27" x14ac:dyDescent="0.25">
      <c r="D31" s="25">
        <v>53</v>
      </c>
      <c r="E31" s="22">
        <v>34000</v>
      </c>
      <c r="F31" s="22">
        <v>3400</v>
      </c>
      <c r="G31" s="22">
        <v>-90</v>
      </c>
      <c r="H31" s="24">
        <v>3</v>
      </c>
      <c r="I31" s="22">
        <f t="shared" si="0"/>
        <v>-186.01394585211278</v>
      </c>
      <c r="J31" s="22">
        <f>L31-$D$8</f>
        <v>-156.01394585211278</v>
      </c>
      <c r="K31" s="22">
        <f>I31/(4*PI()*(E31^2))</f>
        <v>-1.2804947649823491E-8</v>
      </c>
      <c r="L31" s="22">
        <f>D31+$D$8-2.44-20*LOG10(F31)-10*H31*LOG10(E31)</f>
        <v>-153.01394585211278</v>
      </c>
      <c r="M31" s="2">
        <f>(1/ABS(O31))^(1/2)</f>
        <v>0.12597421544302925</v>
      </c>
      <c r="N31" s="47">
        <f>L31-30-G31</f>
        <v>-93.013945852112784</v>
      </c>
      <c r="O31" s="22">
        <f>L31-G31</f>
        <v>-63.013945852112784</v>
      </c>
      <c r="P31" s="7" t="str">
        <f>IF(O31&gt;=$P$17,"SIM","NÃO")</f>
        <v>NÃO</v>
      </c>
      <c r="Q31" s="7">
        <f>IF(P31="NÃO",ABS(O31-$P$17),)</f>
        <v>68.344275852112787</v>
      </c>
      <c r="R31" s="8" t="str">
        <f>IF(O31&gt;=$R$17,"SIM","NÃO")</f>
        <v>NÃO</v>
      </c>
      <c r="S31" s="7">
        <f>IF(R31="NÃO",ABS(O31-$R$17),)</f>
        <v>77.032945852112789</v>
      </c>
      <c r="T31" s="7" t="str">
        <f>IF(O31&gt;=$T$17,"SIM","NÃO")</f>
        <v>NÃO</v>
      </c>
      <c r="U31" s="7">
        <f>IF(T31="NÃO",ABS(O31-$T$17),)</f>
        <v>81.916945852112775</v>
      </c>
      <c r="V31" s="7" t="str">
        <f>IF(O31&gt;=$V$17,"SIM","NÃO")</f>
        <v>NÃO</v>
      </c>
      <c r="W31" s="7">
        <f>IF(V31="NÃO",ABS(O31-$V$17),)</f>
        <v>78.994945852112778</v>
      </c>
      <c r="X31" s="7" t="str">
        <f>IF(O31&gt;=$X$17,"SIM","NÃO")</f>
        <v>NÃO</v>
      </c>
      <c r="Y31" s="7">
        <f>IF(X31="NÃO",ABS(O31-$X$17),)</f>
        <v>88.84474585211278</v>
      </c>
      <c r="Z31" s="7" t="str">
        <f>IF(O31&gt;=$Z$17,"SIM","NÃO")</f>
        <v>NÃO</v>
      </c>
      <c r="AA31" s="7">
        <f>IF(Z31="NÃO",ABS(O31-$Z$17),)</f>
        <v>94.25014585211278</v>
      </c>
    </row>
    <row r="32" spans="4:27" x14ac:dyDescent="0.25">
      <c r="D32" s="25"/>
      <c r="E32" s="22"/>
      <c r="F32" s="22"/>
      <c r="G32" s="22"/>
      <c r="H32" s="24"/>
      <c r="I32" s="22"/>
      <c r="J32" s="22"/>
      <c r="K32" s="22"/>
      <c r="L32" s="22"/>
      <c r="M32" s="2"/>
      <c r="N32" s="47"/>
      <c r="O32" s="22"/>
      <c r="P32" s="7"/>
      <c r="Q32" s="7"/>
      <c r="R32" s="8"/>
      <c r="S32" s="7"/>
      <c r="T32" s="7"/>
      <c r="U32" s="7"/>
      <c r="V32" s="7"/>
      <c r="W32" s="7"/>
      <c r="X32" s="7"/>
      <c r="Y32" s="7"/>
      <c r="Z32" s="7"/>
      <c r="AA32" s="7"/>
    </row>
    <row r="33" spans="4:27" x14ac:dyDescent="0.25">
      <c r="D33" s="25">
        <v>53</v>
      </c>
      <c r="E33" s="22">
        <v>2000</v>
      </c>
      <c r="F33" s="22">
        <v>900</v>
      </c>
      <c r="G33" s="22">
        <v>-120</v>
      </c>
      <c r="H33" s="24">
        <v>2</v>
      </c>
      <c r="I33" s="22">
        <f t="shared" si="0"/>
        <v>-104.54545010206613</v>
      </c>
      <c r="J33" s="22">
        <f>L33-$D$8</f>
        <v>-74.545450102066127</v>
      </c>
      <c r="K33" s="22">
        <f>I33/(4*PI()*(E33^2))</f>
        <v>-2.079865645188865E-6</v>
      </c>
      <c r="L33" s="22">
        <f>D33+$D$8-2.44-20*LOG10(F33)-10*H33*LOG10(E33)</f>
        <v>-71.545450102066127</v>
      </c>
      <c r="M33" s="2">
        <f>(1/ABS(O33))^(1/2)</f>
        <v>0.14365896002038522</v>
      </c>
      <c r="N33" s="47">
        <f>L33-30-G33</f>
        <v>18.454549897933873</v>
      </c>
      <c r="O33" s="22">
        <f>L33-G33</f>
        <v>48.454549897933873</v>
      </c>
      <c r="P33" s="7" t="str">
        <f>IF(O33&gt;=$P$17,"SIM","NÃO")</f>
        <v>SIM</v>
      </c>
      <c r="Q33" s="7">
        <f>IF(P33="NÃO",ABS(O33-$P$17),)</f>
        <v>0</v>
      </c>
      <c r="R33" s="9" t="str">
        <f>IF(O33&gt;=$R$17,"SIM","NÃO")</f>
        <v>SIM</v>
      </c>
      <c r="S33" s="7">
        <f>IF(R33="NÃO",ABS(O33-$R$17),)</f>
        <v>0</v>
      </c>
      <c r="T33" s="7" t="str">
        <f>IF(O33&gt;=$T$17,"SIM","NÃO")</f>
        <v>SIM</v>
      </c>
      <c r="U33" s="7">
        <f>IF(T33="NÃO",ABS(O33-$T$17),)</f>
        <v>0</v>
      </c>
      <c r="V33" s="7" t="str">
        <f>IF(O33&gt;=$V$17,"SIM","NÃO")</f>
        <v>SIM</v>
      </c>
      <c r="W33" s="7">
        <f>IF(V33="NÃO",ABS(O33-$V$17),)</f>
        <v>0</v>
      </c>
      <c r="X33" s="7" t="str">
        <f>IF(O33&gt;=$X$17,"SIM","NÃO")</f>
        <v>SIM</v>
      </c>
      <c r="Y33" s="7">
        <f>IF(X33="NÃO",ABS(O33-$X$17),)</f>
        <v>0</v>
      </c>
      <c r="Z33" s="7" t="str">
        <f>IF(O33&gt;=$Z$17,"SIM","NÃO")</f>
        <v>SIM</v>
      </c>
      <c r="AA33" s="7">
        <f>IF(Z33="NÃO",ABS(O33-$Z$17),)</f>
        <v>0</v>
      </c>
    </row>
    <row r="34" spans="4:27" x14ac:dyDescent="0.25">
      <c r="D34" s="25"/>
      <c r="E34" s="22"/>
      <c r="F34" s="22"/>
      <c r="G34" s="22"/>
      <c r="H34" s="24"/>
      <c r="I34" s="22"/>
      <c r="J34" s="22"/>
      <c r="K34" s="22"/>
      <c r="L34" s="22"/>
      <c r="M34" s="2"/>
      <c r="N34" s="47"/>
      <c r="O34" s="22"/>
      <c r="P34" s="7"/>
      <c r="Q34" s="7"/>
      <c r="R34" s="9"/>
      <c r="S34" s="7"/>
      <c r="T34" s="7"/>
      <c r="U34" s="7"/>
      <c r="V34" s="7"/>
      <c r="W34" s="7"/>
      <c r="X34" s="7"/>
      <c r="Y34" s="7"/>
      <c r="Z34" s="7"/>
      <c r="AA34" s="7"/>
    </row>
    <row r="35" spans="4:27" x14ac:dyDescent="0.25">
      <c r="D35" s="25">
        <v>53</v>
      </c>
      <c r="E35" s="22">
        <v>2000</v>
      </c>
      <c r="F35" s="22">
        <v>900</v>
      </c>
      <c r="G35" s="22">
        <v>-120</v>
      </c>
      <c r="H35" s="24">
        <v>3</v>
      </c>
      <c r="I35" s="22">
        <f t="shared" si="0"/>
        <v>-137.55575005870594</v>
      </c>
      <c r="J35" s="22">
        <f>L35-$D$8</f>
        <v>-107.55575005870594</v>
      </c>
      <c r="K35" s="22">
        <f>I35/(4*PI()*(E35^2))</f>
        <v>-2.7365846965695405E-6</v>
      </c>
      <c r="L35" s="22">
        <f>D35+$D$8-2.44-20*LOG10(F35)-10*H35*LOG10(E35)</f>
        <v>-104.55575005870594</v>
      </c>
      <c r="M35" s="2">
        <f>(1/ABS(O35))^(1/2)</f>
        <v>0.25445828119837416</v>
      </c>
      <c r="N35" s="47">
        <f>L35-30-G35</f>
        <v>-14.555750058705939</v>
      </c>
      <c r="O35" s="22">
        <f>L35-G35</f>
        <v>15.444249941294061</v>
      </c>
      <c r="P35" s="7" t="str">
        <f>IF(O35&gt;=$P$17,"SIM","NÃO")</f>
        <v>SIM</v>
      </c>
      <c r="Q35" s="7">
        <f>IF(P35="NÃO",ABS(O35-$P$17),)</f>
        <v>0</v>
      </c>
      <c r="R35" s="9" t="str">
        <f>IF(O35&gt;=$R$17,"SIM","NÃO")</f>
        <v>SIM</v>
      </c>
      <c r="S35" s="7">
        <f>IF(R35="NÃO",ABS(O35-$R$17),)</f>
        <v>0</v>
      </c>
      <c r="T35" s="7" t="str">
        <f>IF(O35&gt;=$T$17,"SIM","NÃO")</f>
        <v>NÃO</v>
      </c>
      <c r="U35" s="7">
        <f>IF(T35="NÃO",ABS(O35-$T$17),)</f>
        <v>3.4587500587059381</v>
      </c>
      <c r="V35" s="7" t="str">
        <f>IF(O35&gt;=$V$17,"SIM","NÃO")</f>
        <v>NÃO</v>
      </c>
      <c r="W35" s="7">
        <f>IF(V35="NÃO",ABS(O35-$V$17),)</f>
        <v>0.53675005870593928</v>
      </c>
      <c r="X35" s="7" t="str">
        <f>IF(O35&gt;=$X$17,"SIM","NÃO")</f>
        <v>NÃO</v>
      </c>
      <c r="Y35" s="7">
        <f>IF(X35="NÃO",ABS(O35-$X$17),)</f>
        <v>10.386550058705939</v>
      </c>
      <c r="Z35" s="7" t="str">
        <f>IF(O35&gt;=$Z$17,"SIM","NÃO")</f>
        <v>NÃO</v>
      </c>
      <c r="AA35" s="7">
        <f>IF(Z35="NÃO",ABS(O35-$Z$17),)</f>
        <v>15.79195005870594</v>
      </c>
    </row>
    <row r="36" spans="4:27" x14ac:dyDescent="0.25">
      <c r="D36" s="25"/>
      <c r="E36" s="22"/>
      <c r="F36" s="22"/>
      <c r="G36" s="22"/>
      <c r="H36" s="24"/>
      <c r="I36" s="22"/>
      <c r="J36" s="22"/>
      <c r="K36" s="22"/>
      <c r="L36" s="22"/>
      <c r="M36" s="2"/>
      <c r="N36" s="47"/>
      <c r="O36" s="22"/>
      <c r="P36" s="7"/>
      <c r="Q36" s="7"/>
      <c r="R36" s="9"/>
      <c r="S36" s="7"/>
      <c r="T36" s="7"/>
      <c r="U36" s="7"/>
      <c r="V36" s="7"/>
      <c r="W36" s="7"/>
      <c r="X36" s="7"/>
      <c r="Y36" s="7"/>
      <c r="Z36" s="7"/>
      <c r="AA36" s="7"/>
    </row>
    <row r="37" spans="4:27" x14ac:dyDescent="0.25">
      <c r="D37" s="25">
        <v>53</v>
      </c>
      <c r="E37" s="22">
        <v>2000</v>
      </c>
      <c r="F37" s="22">
        <v>2200</v>
      </c>
      <c r="G37" s="22">
        <v>-90</v>
      </c>
      <c r="H37" s="24">
        <v>2</v>
      </c>
      <c r="I37" s="22">
        <f t="shared" si="0"/>
        <v>-112.30905352972374</v>
      </c>
      <c r="J37" s="22">
        <f>L37-$D$8</f>
        <v>-82.309053529723741</v>
      </c>
      <c r="K37" s="22">
        <f>I37/(4*PI()*(E37^2))</f>
        <v>-2.2343176279034763E-6</v>
      </c>
      <c r="L37" s="22">
        <f>D37+$D$8-2.44-20*LOG10(F37)-10*H37*LOG10(E37)</f>
        <v>-79.309053529723741</v>
      </c>
      <c r="M37" s="2">
        <f>(1/ABS(O37))^(1/2)</f>
        <v>0.3058383362591689</v>
      </c>
      <c r="N37" s="47">
        <f>L37-30-G37</f>
        <v>-19.309053529723741</v>
      </c>
      <c r="O37" s="22">
        <f>L37-G37</f>
        <v>10.690946470276259</v>
      </c>
      <c r="P37" s="7" t="str">
        <f>IF(O37&gt;=$P$17,"SIM","NÃO")</f>
        <v>SIM</v>
      </c>
      <c r="Q37" s="7">
        <f>IF(P37="NÃO",ABS(O37-$P$17),)</f>
        <v>0</v>
      </c>
      <c r="R37" s="8" t="str">
        <f>IF(O37&gt;=$R$17,"SIM","NÃO")</f>
        <v>NÃO</v>
      </c>
      <c r="S37" s="7">
        <f>IF(R37="NÃO",ABS(O37-$R$17),)</f>
        <v>3.328053529723741</v>
      </c>
      <c r="T37" s="7" t="str">
        <f>IF(O37&gt;=$T$17,"SIM","NÃO")</f>
        <v>NÃO</v>
      </c>
      <c r="U37" s="7">
        <f>IF(T37="NÃO",ABS(O37-$T$17),)</f>
        <v>8.2120535297237396</v>
      </c>
      <c r="V37" s="7" t="str">
        <f>IF(O37&gt;=$V$17,"SIM","NÃO")</f>
        <v>NÃO</v>
      </c>
      <c r="W37" s="7">
        <f>IF(V37="NÃO",ABS(O37-$V$17),)</f>
        <v>5.2900535297237408</v>
      </c>
      <c r="X37" s="7" t="str">
        <f>IF(O37&gt;=$X$17,"SIM","NÃO")</f>
        <v>NÃO</v>
      </c>
      <c r="Y37" s="7">
        <f>IF(X37="NÃO",ABS(O37-$X$17),)</f>
        <v>15.139853529723741</v>
      </c>
      <c r="Z37" s="7" t="str">
        <f>IF(O37&gt;=$Z$17,"SIM","NÃO")</f>
        <v>NÃO</v>
      </c>
      <c r="AA37" s="7">
        <f>IF(Z37="NÃO",ABS(O37-$Z$17),)</f>
        <v>20.545253529723741</v>
      </c>
    </row>
    <row r="38" spans="4:27" x14ac:dyDescent="0.25">
      <c r="D38" s="25"/>
      <c r="E38" s="22"/>
      <c r="F38" s="22"/>
      <c r="G38" s="22"/>
      <c r="H38" s="24"/>
      <c r="I38" s="22"/>
      <c r="J38" s="22"/>
      <c r="K38" s="22"/>
      <c r="L38" s="22"/>
      <c r="M38" s="2"/>
      <c r="N38" s="47"/>
      <c r="O38" s="22"/>
      <c r="P38" s="7"/>
      <c r="Q38" s="7"/>
      <c r="R38" s="8"/>
      <c r="S38" s="7"/>
      <c r="T38" s="7"/>
      <c r="U38" s="7"/>
      <c r="V38" s="7"/>
      <c r="W38" s="7"/>
      <c r="X38" s="7"/>
      <c r="Y38" s="7"/>
      <c r="Z38" s="7"/>
      <c r="AA38" s="7"/>
    </row>
    <row r="39" spans="4:27" x14ac:dyDescent="0.25">
      <c r="D39" s="25">
        <v>53</v>
      </c>
      <c r="E39" s="22">
        <v>2000</v>
      </c>
      <c r="F39" s="22">
        <v>2200</v>
      </c>
      <c r="G39" s="22">
        <v>-90</v>
      </c>
      <c r="H39" s="24">
        <v>3</v>
      </c>
      <c r="I39" s="22">
        <f t="shared" si="0"/>
        <v>-145.31935348636355</v>
      </c>
      <c r="J39" s="22">
        <f>L39-$D$8</f>
        <v>-115.31935348636355</v>
      </c>
      <c r="K39" s="22">
        <f>I39/(4*PI()*(E39^2))</f>
        <v>-2.8910366792841517E-6</v>
      </c>
      <c r="L39" s="22">
        <f>D39+$D$8-2.44-20*LOG10(F39)-10*H39*LOG10(E39)</f>
        <v>-112.31935348636355</v>
      </c>
      <c r="M39" s="2">
        <f>(1/ABS(O39))^(1/2)</f>
        <v>0.21166994393616348</v>
      </c>
      <c r="N39" s="47">
        <f>L39-30-G39</f>
        <v>-52.319353486363553</v>
      </c>
      <c r="O39" s="22">
        <f>L39-G39</f>
        <v>-22.319353486363553</v>
      </c>
      <c r="P39" s="7" t="str">
        <f>IF(O39&gt;=$P$17,"SIM","NÃO")</f>
        <v>NÃO</v>
      </c>
      <c r="Q39" s="7">
        <f>IF(P39="NÃO",ABS(O39-$P$17),)</f>
        <v>27.649683486363553</v>
      </c>
      <c r="R39" s="8" t="str">
        <f>IF(O39&gt;=$R$17,"SIM","NÃO")</f>
        <v>NÃO</v>
      </c>
      <c r="S39" s="7">
        <f>IF(R39="NÃO",ABS(O39-$R$17),)</f>
        <v>36.338353486363552</v>
      </c>
      <c r="T39" s="7" t="str">
        <f>IF(O39&gt;=$T$17,"SIM","NÃO")</f>
        <v>NÃO</v>
      </c>
      <c r="U39" s="7">
        <f>IF(T39="NÃO",ABS(O39-$T$17),)</f>
        <v>41.222353486363552</v>
      </c>
      <c r="V39" s="7" t="str">
        <f>IF(O39&gt;=$V$17,"SIM","NÃO")</f>
        <v>NÃO</v>
      </c>
      <c r="W39" s="7">
        <f>IF(V39="NÃO",ABS(O39-$V$17),)</f>
        <v>38.300353486363555</v>
      </c>
      <c r="X39" s="7" t="str">
        <f>IF(O39&gt;=$X$17,"SIM","NÃO")</f>
        <v>NÃO</v>
      </c>
      <c r="Y39" s="7">
        <f>IF(X39="NÃO",ABS(O39-$X$17),)</f>
        <v>48.15015348636355</v>
      </c>
      <c r="Z39" s="7" t="str">
        <f>IF(O39&gt;=$Z$17,"SIM","NÃO")</f>
        <v>NÃO</v>
      </c>
      <c r="AA39" s="7">
        <f>IF(Z39="NÃO",ABS(O39-$Z$17),)</f>
        <v>53.55555348636355</v>
      </c>
    </row>
    <row r="40" spans="4:27" x14ac:dyDescent="0.25">
      <c r="D40" s="25"/>
      <c r="E40" s="22"/>
      <c r="F40" s="22"/>
      <c r="G40" s="22"/>
      <c r="H40" s="24"/>
      <c r="I40" s="22"/>
      <c r="J40" s="22"/>
      <c r="K40" s="22"/>
      <c r="L40" s="22"/>
      <c r="M40" s="2"/>
      <c r="N40" s="47"/>
      <c r="O40" s="22"/>
      <c r="P40" s="7"/>
      <c r="Q40" s="7"/>
      <c r="R40" s="8"/>
      <c r="S40" s="7"/>
      <c r="T40" s="7"/>
      <c r="U40" s="7"/>
      <c r="V40" s="7"/>
      <c r="W40" s="7"/>
      <c r="X40" s="7"/>
      <c r="Y40" s="7"/>
      <c r="Z40" s="7"/>
      <c r="AA40" s="7"/>
    </row>
    <row r="41" spans="4:27" x14ac:dyDescent="0.25">
      <c r="D41" s="25">
        <v>53</v>
      </c>
      <c r="E41" s="22">
        <v>2000</v>
      </c>
      <c r="F41" s="22">
        <v>3400</v>
      </c>
      <c r="G41" s="22">
        <v>-90</v>
      </c>
      <c r="H41" s="24">
        <v>2</v>
      </c>
      <c r="I41" s="22">
        <f t="shared" si="0"/>
        <v>-116.09017825412472</v>
      </c>
      <c r="J41" s="22">
        <f>L41-$D$8</f>
        <v>-86.090178254124723</v>
      </c>
      <c r="K41" s="22">
        <f>I41/(4*PI()*(E41^2))</f>
        <v>-2.3095407141954009E-6</v>
      </c>
      <c r="L41" s="22">
        <f>D41+$D$8-2.44-20*LOG10(F41)-10*H41*LOG10(E41)</f>
        <v>-83.090178254124723</v>
      </c>
      <c r="M41" s="2">
        <f>(1/ABS(O41))^(1/2)</f>
        <v>0.38042283528327264</v>
      </c>
      <c r="N41" s="47">
        <f>L41-30-G41</f>
        <v>-23.090178254124723</v>
      </c>
      <c r="O41" s="22">
        <f>L41-G41</f>
        <v>6.9098217458752771</v>
      </c>
      <c r="P41" s="7" t="str">
        <f>IF(O41&gt;=$P$17,"SIM","NÃO")</f>
        <v>SIM</v>
      </c>
      <c r="Q41" s="7">
        <f>IF(P41="NÃO",ABS(O41-$P$17),)</f>
        <v>0</v>
      </c>
      <c r="R41" s="8" t="str">
        <f>IF(O41&gt;=$R$17,"SIM","NÃO")</f>
        <v>NÃO</v>
      </c>
      <c r="S41" s="7">
        <f>IF(R41="NÃO",ABS(O41-$R$17),)</f>
        <v>7.109178254124723</v>
      </c>
      <c r="T41" s="7" t="str">
        <f>IF(O41&gt;=$T$17,"SIM","NÃO")</f>
        <v>NÃO</v>
      </c>
      <c r="U41" s="7">
        <f>IF(T41="NÃO",ABS(O41-$T$17),)</f>
        <v>11.993178254124722</v>
      </c>
      <c r="V41" s="7" t="str">
        <f>IF(O41&gt;=$V$17,"SIM","NÃO")</f>
        <v>NÃO</v>
      </c>
      <c r="W41" s="7">
        <f>IF(V41="NÃO",ABS(O41-$V$17),)</f>
        <v>9.0711782541247228</v>
      </c>
      <c r="X41" s="7" t="str">
        <f>IF(O41&gt;=$X$17,"SIM","NÃO")</f>
        <v>NÃO</v>
      </c>
      <c r="Y41" s="7">
        <f>IF(X41="NÃO",ABS(O41-$X$17),)</f>
        <v>18.920978254124723</v>
      </c>
      <c r="Z41" s="7" t="str">
        <f>IF(O41&gt;=$Z$17,"SIM","NÃO")</f>
        <v>NÃO</v>
      </c>
      <c r="AA41" s="7">
        <f>IF(Z41="NÃO",ABS(O41-$Z$17),)</f>
        <v>24.326378254124723</v>
      </c>
    </row>
    <row r="42" spans="4:27" x14ac:dyDescent="0.25">
      <c r="D42" s="25"/>
      <c r="E42" s="22"/>
      <c r="F42" s="22"/>
      <c r="G42" s="22"/>
      <c r="H42" s="24"/>
      <c r="I42" s="22"/>
      <c r="J42" s="22"/>
      <c r="K42" s="22"/>
      <c r="L42" s="22"/>
      <c r="M42" s="2"/>
      <c r="N42" s="47"/>
      <c r="O42" s="22"/>
      <c r="P42" s="7"/>
      <c r="Q42" s="7"/>
      <c r="R42" s="8"/>
      <c r="S42" s="7"/>
      <c r="T42" s="7"/>
      <c r="U42" s="7"/>
      <c r="V42" s="7"/>
      <c r="W42" s="7"/>
      <c r="X42" s="7"/>
      <c r="Y42" s="7"/>
      <c r="Z42" s="7"/>
      <c r="AA42" s="7"/>
    </row>
    <row r="43" spans="4:27" x14ac:dyDescent="0.25">
      <c r="D43" s="25">
        <v>53</v>
      </c>
      <c r="E43" s="22">
        <v>2000</v>
      </c>
      <c r="F43" s="22">
        <v>3400</v>
      </c>
      <c r="G43" s="22">
        <v>-90</v>
      </c>
      <c r="H43" s="24">
        <v>3</v>
      </c>
      <c r="I43" s="22">
        <f t="shared" si="0"/>
        <v>-149.10047821076455</v>
      </c>
      <c r="J43" s="22">
        <f>L43-$D$8</f>
        <v>-119.10047821076454</v>
      </c>
      <c r="K43" s="22">
        <f>I43/(4*PI()*(E43^2))</f>
        <v>-2.9662597655760768E-6</v>
      </c>
      <c r="L43" s="22">
        <f>D43+$D$8-2.44-20*LOG10(F43)-10*H43*LOG10(E43)</f>
        <v>-116.10047821076454</v>
      </c>
      <c r="M43" s="2">
        <f>(1/ABS(O43))^(1/2)</f>
        <v>0.19573827999678295</v>
      </c>
      <c r="N43" s="47">
        <f>L43-30-G43</f>
        <v>-56.10047821076455</v>
      </c>
      <c r="O43" s="22">
        <f>L43-G43</f>
        <v>-26.100478210764535</v>
      </c>
      <c r="P43" s="7" t="str">
        <f>IF(O43&gt;=$P$17,"SIM","NÃO")</f>
        <v>NÃO</v>
      </c>
      <c r="Q43" s="7">
        <f>IF(P43="NÃO",ABS(O43-$P$17),)</f>
        <v>31.430808210764535</v>
      </c>
      <c r="R43" s="8" t="str">
        <f>IF(O43&gt;=$R$17,"SIM","NÃO")</f>
        <v>NÃO</v>
      </c>
      <c r="S43" s="7">
        <f>IF(R43="NÃO",ABS(O43-$R$17),)</f>
        <v>40.119478210764534</v>
      </c>
      <c r="T43" s="7" t="str">
        <f>IF(O43&gt;=$T$17,"SIM","NÃO")</f>
        <v>NÃO</v>
      </c>
      <c r="U43" s="7">
        <f>IF(T43="NÃO",ABS(O43-$T$17),)</f>
        <v>45.003478210764534</v>
      </c>
      <c r="V43" s="7" t="str">
        <f>IF(O43&gt;=$V$17,"SIM","NÃO")</f>
        <v>NÃO</v>
      </c>
      <c r="W43" s="7">
        <f>IF(V43="NÃO",ABS(O43-$V$17),)</f>
        <v>42.081478210764537</v>
      </c>
      <c r="X43" s="7" t="str">
        <f>IF(O43&gt;=$X$17,"SIM","NÃO")</f>
        <v>NÃO</v>
      </c>
      <c r="Y43" s="7">
        <f>IF(X43="NÃO",ABS(O43-$X$17),)</f>
        <v>51.931278210764532</v>
      </c>
      <c r="Z43" s="7" t="str">
        <f>IF(O43&gt;=$Z$17,"SIM","NÃO")</f>
        <v>NÃO</v>
      </c>
      <c r="AA43" s="7">
        <f>IF(Z43="NÃO",ABS(O43-$Z$17),)</f>
        <v>57.336678210764532</v>
      </c>
    </row>
    <row r="44" spans="4:27" x14ac:dyDescent="0.25">
      <c r="D44" s="25"/>
      <c r="E44" s="22"/>
      <c r="F44" s="22"/>
      <c r="G44" s="22"/>
      <c r="H44" s="24"/>
      <c r="I44" s="22"/>
      <c r="J44" s="22"/>
      <c r="K44" s="22"/>
      <c r="L44" s="22"/>
      <c r="M44" s="2"/>
      <c r="N44" s="47"/>
      <c r="O44" s="22"/>
      <c r="P44" s="7"/>
      <c r="Q44" s="7"/>
      <c r="R44" s="8"/>
      <c r="S44" s="7"/>
      <c r="T44" s="7"/>
      <c r="U44" s="7"/>
      <c r="V44" s="7"/>
      <c r="W44" s="7"/>
      <c r="X44" s="7"/>
      <c r="Y44" s="7"/>
      <c r="Z44" s="7"/>
      <c r="AA44" s="7"/>
    </row>
    <row r="45" spans="4:27" x14ac:dyDescent="0.25">
      <c r="D45" s="25">
        <v>53</v>
      </c>
      <c r="E45" s="22">
        <v>1000</v>
      </c>
      <c r="F45" s="22">
        <v>900</v>
      </c>
      <c r="G45" s="22">
        <v>-120</v>
      </c>
      <c r="H45" s="24">
        <v>2</v>
      </c>
      <c r="I45" s="22">
        <f t="shared" si="0"/>
        <v>-98.524850188786502</v>
      </c>
      <c r="J45" s="22">
        <f>L45-$D$8</f>
        <v>-68.524850188786502</v>
      </c>
      <c r="K45" s="22">
        <f>I45/(4*PI()*(E45^2))</f>
        <v>-7.8403584624669149E-6</v>
      </c>
      <c r="L45" s="22">
        <f>D45+$D$8-2.44-20*LOG10(F45)-10*H45*LOG10(E45)</f>
        <v>-65.524850188786502</v>
      </c>
      <c r="M45" s="2">
        <f>(1/ABS(O45))^(1/2)</f>
        <v>0.13548798482679841</v>
      </c>
      <c r="N45" s="47">
        <f>L45-30-G45</f>
        <v>24.475149811213498</v>
      </c>
      <c r="O45" s="22">
        <f>L45-G45</f>
        <v>54.475149811213498</v>
      </c>
      <c r="P45" s="7" t="str">
        <f>IF(O45&gt;=$P$17,"SIM","NÃO")</f>
        <v>SIM</v>
      </c>
      <c r="Q45" s="7">
        <f>IF(P45="NÃO",ABS(O45-$P$17),)</f>
        <v>0</v>
      </c>
      <c r="R45" s="9" t="str">
        <f>IF(O45&gt;=$R$17,"SIM","NÃO")</f>
        <v>SIM</v>
      </c>
      <c r="S45" s="7">
        <f>IF(R45="NÃO",ABS(O45-$R$17),)</f>
        <v>0</v>
      </c>
      <c r="T45" s="7" t="str">
        <f>IF(O45&gt;=$T$17,"SIM","NÃO")</f>
        <v>SIM</v>
      </c>
      <c r="U45" s="7">
        <f>IF(T45="NÃO",ABS(O45-$T$17),)</f>
        <v>0</v>
      </c>
      <c r="V45" s="7" t="str">
        <f>IF(O45&gt;=$V$17,"SIM","NÃO")</f>
        <v>SIM</v>
      </c>
      <c r="W45" s="7">
        <f>IF(V45="NÃO",ABS(O45-$V$17),)</f>
        <v>0</v>
      </c>
      <c r="X45" s="7" t="str">
        <f>IF(O45&gt;=$X$17,"SIM","NÃO")</f>
        <v>SIM</v>
      </c>
      <c r="Y45" s="7">
        <f>IF(X45="NÃO",ABS(O45-$X$17),)</f>
        <v>0</v>
      </c>
      <c r="Z45" s="7" t="str">
        <f>IF(O45&gt;=$Z$17,"SIM","NÃO")</f>
        <v>SIM</v>
      </c>
      <c r="AA45" s="7">
        <f>IF(Z45="NÃO",ABS(O45-$Z$17),)</f>
        <v>0</v>
      </c>
    </row>
    <row r="46" spans="4:27" x14ac:dyDescent="0.25">
      <c r="D46" s="25"/>
      <c r="E46" s="22"/>
      <c r="F46" s="22"/>
      <c r="G46" s="22"/>
      <c r="H46" s="24"/>
      <c r="I46" s="22"/>
      <c r="J46" s="22"/>
      <c r="K46" s="22"/>
      <c r="L46" s="22"/>
      <c r="M46" s="2"/>
      <c r="N46" s="47"/>
      <c r="O46" s="22"/>
      <c r="P46" s="7"/>
      <c r="Q46" s="7"/>
      <c r="R46" s="9"/>
      <c r="S46" s="7"/>
      <c r="T46" s="7"/>
      <c r="U46" s="7"/>
      <c r="V46" s="7"/>
      <c r="W46" s="7"/>
      <c r="X46" s="7"/>
      <c r="Y46" s="7"/>
      <c r="Z46" s="7"/>
      <c r="AA46" s="7"/>
    </row>
    <row r="47" spans="4:27" x14ac:dyDescent="0.25">
      <c r="D47" s="25">
        <v>53</v>
      </c>
      <c r="E47" s="22">
        <v>1000</v>
      </c>
      <c r="F47" s="22">
        <v>900</v>
      </c>
      <c r="G47" s="22">
        <v>-120</v>
      </c>
      <c r="H47" s="24">
        <v>3</v>
      </c>
      <c r="I47" s="22">
        <f t="shared" si="0"/>
        <v>-128.5248501887865</v>
      </c>
      <c r="J47" s="22">
        <f>L47-$D$8</f>
        <v>-98.524850188786502</v>
      </c>
      <c r="K47" s="22">
        <f>I47/(4*PI()*(E47^2))</f>
        <v>-1.0227682608845346E-5</v>
      </c>
      <c r="L47" s="22">
        <f>D47+$D$8-2.44-20*LOG10(F47)-10*H47*LOG10(E47)</f>
        <v>-95.524850188786502</v>
      </c>
      <c r="M47" s="2">
        <f>(1/ABS(O47))^(1/2)</f>
        <v>0.20213304602697965</v>
      </c>
      <c r="N47" s="47">
        <f>L47-30-G47</f>
        <v>-5.5248501887865018</v>
      </c>
      <c r="O47" s="22">
        <f>L47-G47</f>
        <v>24.475149811213498</v>
      </c>
      <c r="P47" s="7" t="str">
        <f>IF(O47&gt;=$P$17,"SIM","NÃO")</f>
        <v>SIM</v>
      </c>
      <c r="Q47" s="7">
        <f>IF(P47="NÃO",ABS(O47-$P$17),)</f>
        <v>0</v>
      </c>
      <c r="R47" s="9" t="str">
        <f>IF(O47&gt;=$R$17,"SIM","NÃO")</f>
        <v>SIM</v>
      </c>
      <c r="S47" s="7">
        <f>IF(R47="NÃO",ABS(O47-$R$17),)</f>
        <v>0</v>
      </c>
      <c r="T47" s="7" t="str">
        <f>IF(O47&gt;=$T$17,"SIM","NÃO")</f>
        <v>SIM</v>
      </c>
      <c r="U47" s="7">
        <f>IF(T47="NÃO",ABS(O47-$T$17),)</f>
        <v>0</v>
      </c>
      <c r="V47" s="7" t="str">
        <f>IF(O47&gt;=$V$17,"SIM","NÃO")</f>
        <v>SIM</v>
      </c>
      <c r="W47" s="7">
        <f>IF(V47="NÃO",ABS(O47-$V$17),)</f>
        <v>0</v>
      </c>
      <c r="X47" s="7" t="str">
        <f>IF(O47&gt;=$X$17,"SIM","NÃO")</f>
        <v>NÃO</v>
      </c>
      <c r="Y47" s="7">
        <f>IF(X47="NÃO",ABS(O47-$X$17),)</f>
        <v>1.3556501887865018</v>
      </c>
      <c r="Z47" s="7" t="str">
        <f>IF(O47&gt;=$Z$17,"SIM","NÃO")</f>
        <v>NÃO</v>
      </c>
      <c r="AA47" s="7">
        <f>IF(Z47="NÃO",ABS(O47-$Z$17),)</f>
        <v>6.761050188786502</v>
      </c>
    </row>
    <row r="48" spans="4:27" x14ac:dyDescent="0.25">
      <c r="D48" s="25"/>
      <c r="E48" s="22"/>
      <c r="F48" s="22"/>
      <c r="G48" s="22"/>
      <c r="H48" s="24"/>
      <c r="I48" s="22"/>
      <c r="J48" s="22"/>
      <c r="K48" s="22"/>
      <c r="L48" s="22"/>
      <c r="M48" s="2"/>
      <c r="N48" s="47"/>
      <c r="O48" s="22"/>
      <c r="P48" s="7"/>
      <c r="Q48" s="7"/>
      <c r="R48" s="9"/>
      <c r="S48" s="7"/>
      <c r="T48" s="7"/>
      <c r="U48" s="7"/>
      <c r="V48" s="7"/>
      <c r="W48" s="7"/>
      <c r="X48" s="7"/>
      <c r="Y48" s="7"/>
      <c r="Z48" s="7"/>
      <c r="AA48" s="7"/>
    </row>
    <row r="49" spans="4:27" x14ac:dyDescent="0.25">
      <c r="D49" s="25">
        <v>53</v>
      </c>
      <c r="E49" s="22">
        <v>1000</v>
      </c>
      <c r="F49" s="22">
        <v>2200</v>
      </c>
      <c r="G49" s="22">
        <v>-90</v>
      </c>
      <c r="H49" s="24">
        <v>2</v>
      </c>
      <c r="I49" s="22">
        <f t="shared" si="0"/>
        <v>-106.28845361644412</v>
      </c>
      <c r="J49" s="22">
        <f>L49-$D$8</f>
        <v>-76.288453616444116</v>
      </c>
      <c r="K49" s="22">
        <f>I49/(4*PI()*(E49^2))</f>
        <v>-8.4581663933253599E-6</v>
      </c>
      <c r="L49" s="22">
        <f>D49+$D$8-2.44-20*LOG10(F49)-10*H49*LOG10(E49)</f>
        <v>-73.288453616444116</v>
      </c>
      <c r="M49" s="2">
        <f>(1/ABS(O49))^(1/2)</f>
        <v>0.24461984162293807</v>
      </c>
      <c r="N49" s="47">
        <f>L49-30-G49</f>
        <v>-13.288453616444116</v>
      </c>
      <c r="O49" s="22">
        <f>L49-G49</f>
        <v>16.711546383555884</v>
      </c>
      <c r="P49" s="7" t="str">
        <f>IF(O49&gt;=$P$17,"SIM","NÃO")</f>
        <v>SIM</v>
      </c>
      <c r="Q49" s="7">
        <f>IF(P49="NÃO",ABS(O49-$P$17),)</f>
        <v>0</v>
      </c>
      <c r="R49" s="9" t="str">
        <f>IF(O49&gt;=$R$17,"SIM","NÃO")</f>
        <v>SIM</v>
      </c>
      <c r="S49" s="7">
        <f>IF(R49="NÃO",ABS(O49-$R$17),)</f>
        <v>0</v>
      </c>
      <c r="T49" s="7" t="str">
        <f>IF(O49&gt;=$T$17,"SIM","NÃO")</f>
        <v>NÃO</v>
      </c>
      <c r="U49" s="7">
        <f>IF(T49="NÃO",ABS(O49-$T$17),)</f>
        <v>2.1914536164441145</v>
      </c>
      <c r="V49" s="7" t="str">
        <f>IF(O49&gt;=$V$17,"SIM","NÃO")</f>
        <v>SIM</v>
      </c>
      <c r="W49" s="7">
        <f>IF(V49="NÃO",ABS(O49-$V$17),)</f>
        <v>0</v>
      </c>
      <c r="X49" s="7" t="str">
        <f>IF(O49&gt;=$X$17,"SIM","NÃO")</f>
        <v>NÃO</v>
      </c>
      <c r="Y49" s="7">
        <f>IF(X49="NÃO",ABS(O49-$X$17),)</f>
        <v>9.1192536164441158</v>
      </c>
      <c r="Z49" s="7" t="str">
        <f>IF(O49&gt;=$Z$17,"SIM","NÃO")</f>
        <v>NÃO</v>
      </c>
      <c r="AA49" s="7">
        <f>IF(Z49="NÃO",ABS(O49-$Z$17),)</f>
        <v>14.524653616444116</v>
      </c>
    </row>
    <row r="50" spans="4:27" x14ac:dyDescent="0.25">
      <c r="D50" s="25"/>
      <c r="E50" s="22"/>
      <c r="F50" s="22"/>
      <c r="G50" s="22"/>
      <c r="H50" s="24"/>
      <c r="I50" s="22"/>
      <c r="J50" s="22"/>
      <c r="K50" s="22"/>
      <c r="L50" s="22"/>
      <c r="M50" s="2"/>
      <c r="N50" s="47"/>
      <c r="O50" s="22"/>
      <c r="P50" s="7"/>
      <c r="Q50" s="7"/>
      <c r="R50" s="9"/>
      <c r="S50" s="7"/>
      <c r="T50" s="7"/>
      <c r="U50" s="7"/>
      <c r="V50" s="7"/>
      <c r="W50" s="7"/>
      <c r="X50" s="7"/>
      <c r="Y50" s="7"/>
      <c r="Z50" s="7"/>
      <c r="AA50" s="7"/>
    </row>
    <row r="51" spans="4:27" x14ac:dyDescent="0.25">
      <c r="D51" s="25">
        <v>53</v>
      </c>
      <c r="E51" s="22">
        <v>1000</v>
      </c>
      <c r="F51" s="22">
        <v>2200</v>
      </c>
      <c r="G51" s="22">
        <v>-90</v>
      </c>
      <c r="H51" s="24">
        <v>3</v>
      </c>
      <c r="I51" s="22">
        <f t="shared" si="0"/>
        <v>-136.28845361644412</v>
      </c>
      <c r="J51" s="22">
        <f>L51-$D$8</f>
        <v>-106.28845361644412</v>
      </c>
      <c r="K51" s="22">
        <f>I51/(4*PI()*(E51^2))</f>
        <v>-1.0845490539703791E-5</v>
      </c>
      <c r="L51" s="22">
        <f>D51+$D$8-2.44-20*LOG10(F51)-10*H51*LOG10(E51)</f>
        <v>-103.28845361644412</v>
      </c>
      <c r="M51" s="2">
        <f>(1/ABS(O51))^(1/2)</f>
        <v>0.27432335119951839</v>
      </c>
      <c r="N51" s="47">
        <f>L51-30-G51</f>
        <v>-43.288453616444116</v>
      </c>
      <c r="O51" s="22">
        <f>L51-G51</f>
        <v>-13.288453616444116</v>
      </c>
      <c r="P51" s="7" t="str">
        <f>IF(O51&gt;=$P$17,"SIM","NÃO")</f>
        <v>NÃO</v>
      </c>
      <c r="Q51" s="7">
        <f>IF(P51="NÃO",ABS(O51-$P$17),)</f>
        <v>18.618783616444116</v>
      </c>
      <c r="R51" s="8" t="str">
        <f>IF(O51&gt;=$R$17,"SIM","NÃO")</f>
        <v>NÃO</v>
      </c>
      <c r="S51" s="7">
        <f>IF(R51="NÃO",ABS(O51-$R$17),)</f>
        <v>27.307453616444114</v>
      </c>
      <c r="T51" s="7" t="str">
        <f>IF(O51&gt;=$T$17,"SIM","NÃO")</f>
        <v>NÃO</v>
      </c>
      <c r="U51" s="7">
        <f>IF(T51="NÃO",ABS(O51-$T$17),)</f>
        <v>32.191453616444115</v>
      </c>
      <c r="V51" s="7" t="str">
        <f>IF(O51&gt;=$V$17,"SIM","NÃO")</f>
        <v>NÃO</v>
      </c>
      <c r="W51" s="7">
        <f>IF(V51="NÃO",ABS(O51-$V$17),)</f>
        <v>29.269453616444117</v>
      </c>
      <c r="X51" s="7" t="str">
        <f>IF(O51&gt;=$X$17,"SIM","NÃO")</f>
        <v>NÃO</v>
      </c>
      <c r="Y51" s="7">
        <f>IF(X51="NÃO",ABS(O51-$X$17),)</f>
        <v>39.119253616444112</v>
      </c>
      <c r="Z51" s="7" t="str">
        <f>IF(O51&gt;=$Z$17,"SIM","NÃO")</f>
        <v>NÃO</v>
      </c>
      <c r="AA51" s="7">
        <f>IF(Z51="NÃO",ABS(O51-$Z$17),)</f>
        <v>44.524653616444112</v>
      </c>
    </row>
    <row r="52" spans="4:27" x14ac:dyDescent="0.25">
      <c r="D52" s="25"/>
      <c r="E52" s="22"/>
      <c r="F52" s="22"/>
      <c r="G52" s="22"/>
      <c r="H52" s="24"/>
      <c r="I52" s="22"/>
      <c r="J52" s="22"/>
      <c r="K52" s="22"/>
      <c r="L52" s="22"/>
      <c r="M52" s="2"/>
      <c r="N52" s="47"/>
      <c r="O52" s="22"/>
      <c r="P52" s="7"/>
      <c r="Q52" s="7"/>
      <c r="R52" s="8"/>
      <c r="S52" s="7"/>
      <c r="T52" s="7"/>
      <c r="U52" s="7"/>
      <c r="V52" s="7"/>
      <c r="W52" s="7"/>
      <c r="X52" s="7"/>
      <c r="Y52" s="7"/>
      <c r="Z52" s="7"/>
      <c r="AA52" s="7"/>
    </row>
    <row r="53" spans="4:27" x14ac:dyDescent="0.25">
      <c r="D53" s="25">
        <v>53</v>
      </c>
      <c r="E53" s="22">
        <v>1000</v>
      </c>
      <c r="F53" s="22">
        <v>3400</v>
      </c>
      <c r="G53" s="22">
        <v>-90</v>
      </c>
      <c r="H53" s="24">
        <v>2</v>
      </c>
      <c r="I53" s="22">
        <f t="shared" si="0"/>
        <v>-110.0695783408451</v>
      </c>
      <c r="J53" s="22">
        <f>L53-$D$8</f>
        <v>-80.069578340845098</v>
      </c>
      <c r="K53" s="22">
        <f>I53/(4*PI()*(E53^2))</f>
        <v>-8.7590587384930585E-6</v>
      </c>
      <c r="L53" s="22">
        <f>D53+$D$8-2.44-20*LOG10(F53)-10*H53*LOG10(E53)</f>
        <v>-77.069578340845098</v>
      </c>
      <c r="M53" s="2">
        <f>(1/ABS(O53))^(1/2)</f>
        <v>0.27809530464311399</v>
      </c>
      <c r="N53" s="47">
        <f>L53-30-G53</f>
        <v>-17.069578340845098</v>
      </c>
      <c r="O53" s="22">
        <f>L53-G53</f>
        <v>12.930421659154902</v>
      </c>
      <c r="P53" s="7" t="str">
        <f>IF(O53&gt;=$P$17,"SIM","NÃO")</f>
        <v>SIM</v>
      </c>
      <c r="Q53" s="7">
        <f>IF(P53="NÃO",ABS(O53-$P$17),)</f>
        <v>0</v>
      </c>
      <c r="R53" s="8" t="str">
        <f>IF(O53&gt;=$R$17,"SIM","NÃO")</f>
        <v>NÃO</v>
      </c>
      <c r="S53" s="7">
        <f>IF(R53="NÃO",ABS(O53-$R$17),)</f>
        <v>1.088578340845098</v>
      </c>
      <c r="T53" s="7" t="str">
        <f>IF(O53&gt;=$T$17,"SIM","NÃO")</f>
        <v>NÃO</v>
      </c>
      <c r="U53" s="7">
        <f>IF(T53="NÃO",ABS(O53-$T$17),)</f>
        <v>5.9725783408450965</v>
      </c>
      <c r="V53" s="7" t="str">
        <f>IF(O53&gt;=$V$17,"SIM","NÃO")</f>
        <v>NÃO</v>
      </c>
      <c r="W53" s="7">
        <f>IF(V53="NÃO",ABS(O53-$V$17),)</f>
        <v>3.0505783408450977</v>
      </c>
      <c r="X53" s="7" t="str">
        <f>IF(O53&gt;=$X$17,"SIM","NÃO")</f>
        <v>NÃO</v>
      </c>
      <c r="Y53" s="7">
        <f>IF(X53="NÃO",ABS(O53-$X$17),)</f>
        <v>12.900378340845098</v>
      </c>
      <c r="Z53" s="7" t="str">
        <f>IF(O53&gt;=$Z$17,"SIM","NÃO")</f>
        <v>NÃO</v>
      </c>
      <c r="AA53" s="7">
        <f>IF(Z53="NÃO",ABS(O53-$Z$17),)</f>
        <v>18.305778340845098</v>
      </c>
    </row>
    <row r="54" spans="4:27" x14ac:dyDescent="0.25">
      <c r="D54" s="25"/>
      <c r="E54" s="22"/>
      <c r="F54" s="22"/>
      <c r="G54" s="22"/>
      <c r="H54" s="24"/>
      <c r="I54" s="22"/>
      <c r="J54" s="22"/>
      <c r="K54" s="22"/>
      <c r="L54" s="22"/>
      <c r="M54" s="2"/>
      <c r="N54" s="47"/>
      <c r="O54" s="22"/>
      <c r="P54" s="7"/>
      <c r="Q54" s="7"/>
      <c r="R54" s="8"/>
      <c r="S54" s="7"/>
      <c r="T54" s="7"/>
      <c r="U54" s="7"/>
      <c r="V54" s="7"/>
      <c r="W54" s="7"/>
      <c r="X54" s="7"/>
      <c r="Y54" s="7"/>
      <c r="Z54" s="7"/>
      <c r="AA54" s="7"/>
    </row>
    <row r="55" spans="4:27" x14ac:dyDescent="0.25">
      <c r="D55" s="25">
        <v>53</v>
      </c>
      <c r="E55" s="22">
        <v>1000</v>
      </c>
      <c r="F55" s="22">
        <v>3400</v>
      </c>
      <c r="G55" s="22">
        <v>-90</v>
      </c>
      <c r="H55" s="24">
        <v>3</v>
      </c>
      <c r="I55" s="22">
        <f t="shared" si="0"/>
        <v>-140.06957834084511</v>
      </c>
      <c r="J55" s="22">
        <f>L55-$D$8</f>
        <v>-110.0695783408451</v>
      </c>
      <c r="K55" s="22">
        <f>I55/(4*PI()*(E55^2))</f>
        <v>-1.1146382884871491E-5</v>
      </c>
      <c r="L55" s="22">
        <f>D55+$D$8-2.44-20*LOG10(F55)-10*H55*LOG10(E55)</f>
        <v>-107.0695783408451</v>
      </c>
      <c r="M55" s="2">
        <f>(1/ABS(O55))^(1/2)</f>
        <v>0.24204081322204041</v>
      </c>
      <c r="N55" s="47">
        <f>L55-30-G55</f>
        <v>-47.069578340845112</v>
      </c>
      <c r="O55" s="22">
        <f>L55-G55</f>
        <v>-17.069578340845098</v>
      </c>
      <c r="P55" s="7" t="str">
        <f>IF(O55&gt;=$P$17,"SIM","NÃO")</f>
        <v>NÃO</v>
      </c>
      <c r="Q55" s="7">
        <f>IF(P55="NÃO",ABS(O55-$P$17),)</f>
        <v>22.399908340845098</v>
      </c>
      <c r="R55" s="8" t="str">
        <f>IF(O55&gt;=$R$17,"SIM","NÃO")</f>
        <v>NÃO</v>
      </c>
      <c r="S55" s="7">
        <f>IF(R55="NÃO",ABS(O55-$R$17),)</f>
        <v>31.088578340845096</v>
      </c>
      <c r="T55" s="7" t="str">
        <f>IF(O55&gt;=$T$17,"SIM","NÃO")</f>
        <v>NÃO</v>
      </c>
      <c r="U55" s="7">
        <f>IF(T55="NÃO",ABS(O55-$T$17),)</f>
        <v>35.972578340845097</v>
      </c>
      <c r="V55" s="7" t="str">
        <f>IF(O55&gt;=$V$17,"SIM","NÃO")</f>
        <v>NÃO</v>
      </c>
      <c r="W55" s="7">
        <f>IF(V55="NÃO",ABS(O55-$V$17),)</f>
        <v>33.050578340845099</v>
      </c>
      <c r="X55" s="7" t="str">
        <f>IF(O55&gt;=$X$17,"SIM","NÃO")</f>
        <v>NÃO</v>
      </c>
      <c r="Y55" s="7">
        <f>IF(X55="NÃO",ABS(O55-$X$17),)</f>
        <v>42.900378340845094</v>
      </c>
      <c r="Z55" s="7" t="str">
        <f>IF(O55&gt;=$Z$17,"SIM","NÃO")</f>
        <v>NÃO</v>
      </c>
      <c r="AA55" s="7">
        <f>IF(Z55="NÃO",ABS(O55-$Z$17),)</f>
        <v>48.305778340845094</v>
      </c>
    </row>
    <row r="56" spans="4:27" x14ac:dyDescent="0.25">
      <c r="D56" s="25"/>
      <c r="E56" s="22"/>
      <c r="F56" s="22"/>
      <c r="G56" s="22"/>
      <c r="H56" s="24"/>
      <c r="I56" s="22"/>
      <c r="J56" s="22"/>
      <c r="K56" s="22"/>
      <c r="L56" s="22"/>
      <c r="M56" s="2"/>
      <c r="N56" s="47"/>
      <c r="O56" s="22"/>
      <c r="P56" s="7"/>
      <c r="Q56" s="7"/>
      <c r="R56" s="8"/>
      <c r="S56" s="7"/>
      <c r="T56" s="7"/>
      <c r="U56" s="7"/>
      <c r="V56" s="7"/>
      <c r="W56" s="7"/>
      <c r="X56" s="7"/>
      <c r="Y56" s="7"/>
      <c r="Z56" s="7"/>
      <c r="AA56" s="7"/>
    </row>
    <row r="57" spans="4:27" x14ac:dyDescent="0.25">
      <c r="D57" s="25">
        <v>53</v>
      </c>
      <c r="E57" s="22">
        <v>100</v>
      </c>
      <c r="F57" s="22">
        <v>900</v>
      </c>
      <c r="G57" s="22">
        <v>-120</v>
      </c>
      <c r="H57" s="24">
        <v>2</v>
      </c>
      <c r="I57" s="22">
        <f t="shared" si="0"/>
        <v>-78.524850188786502</v>
      </c>
      <c r="J57" s="22">
        <f>L57-$D$8</f>
        <v>-48.524850188786495</v>
      </c>
      <c r="K57" s="22">
        <f>I57/(4*PI()*(E57^2))</f>
        <v>-6.2488090315479614E-4</v>
      </c>
      <c r="L57" s="22">
        <f>D57+$D$8-2.44-20*LOG10(F57)-10*H57*LOG10(E57)</f>
        <v>-45.524850188786495</v>
      </c>
      <c r="M57" s="2">
        <f>(1/ABS(O57))^(1/2)</f>
        <v>0.11587621669569065</v>
      </c>
      <c r="N57" s="47">
        <f>L57-30-G57</f>
        <v>44.475149811213498</v>
      </c>
      <c r="O57" s="22">
        <f>L57-G57</f>
        <v>74.475149811213498</v>
      </c>
      <c r="P57" s="7" t="str">
        <f>IF(O57&gt;=$P$17,"SIM","NÃO")</f>
        <v>SIM</v>
      </c>
      <c r="Q57" s="7">
        <f>IF(P57="NÃO",ABS(O57-$P$17),)</f>
        <v>0</v>
      </c>
      <c r="R57" s="9" t="str">
        <f>IF(O57&gt;=$R$17,"SIM","NÃO")</f>
        <v>SIM</v>
      </c>
      <c r="S57" s="7">
        <f>IF(R57="NÃO",ABS(O57-$R$17),)</f>
        <v>0</v>
      </c>
      <c r="T57" s="7" t="str">
        <f>IF(O57&gt;=$T$17,"SIM","NÃO")</f>
        <v>SIM</v>
      </c>
      <c r="U57" s="7">
        <f>IF(T57="NÃO",ABS(O57-$T$17),)</f>
        <v>0</v>
      </c>
      <c r="V57" s="7" t="str">
        <f>IF(O57&gt;=$V$17,"SIM","NÃO")</f>
        <v>SIM</v>
      </c>
      <c r="W57" s="7">
        <f>IF(V57="NÃO",ABS(O57-$V$17),)</f>
        <v>0</v>
      </c>
      <c r="X57" s="7" t="str">
        <f>IF(O57&gt;=$X$17,"SIM","NÃO")</f>
        <v>SIM</v>
      </c>
      <c r="Y57" s="7">
        <f>IF(X57="NÃO",ABS(O57-$X$17),)</f>
        <v>0</v>
      </c>
      <c r="Z57" s="7" t="str">
        <f>IF(O57&gt;=$Z$17,"SIM","NÃO")</f>
        <v>SIM</v>
      </c>
      <c r="AA57" s="7">
        <f>IF(Z57="NÃO",ABS(O57-$Z$17),)</f>
        <v>0</v>
      </c>
    </row>
    <row r="58" spans="4:27" x14ac:dyDescent="0.25">
      <c r="D58" s="25"/>
      <c r="E58" s="22"/>
      <c r="F58" s="22"/>
      <c r="G58" s="22"/>
      <c r="H58" s="24"/>
      <c r="I58" s="22"/>
      <c r="J58" s="22"/>
      <c r="K58" s="22"/>
      <c r="L58" s="22"/>
      <c r="M58" s="2"/>
      <c r="N58" s="47"/>
      <c r="O58" s="22"/>
      <c r="P58" s="7"/>
      <c r="Q58" s="7"/>
      <c r="R58" s="9"/>
      <c r="S58" s="7"/>
      <c r="T58" s="7"/>
      <c r="U58" s="7"/>
      <c r="V58" s="7"/>
      <c r="W58" s="7"/>
      <c r="X58" s="7"/>
      <c r="Y58" s="7"/>
      <c r="Z58" s="7"/>
      <c r="AA58" s="7"/>
    </row>
    <row r="59" spans="4:27" x14ac:dyDescent="0.25">
      <c r="D59" s="25">
        <v>53</v>
      </c>
      <c r="E59" s="22">
        <v>100</v>
      </c>
      <c r="F59" s="22">
        <v>900</v>
      </c>
      <c r="G59" s="22">
        <v>-120</v>
      </c>
      <c r="H59" s="24">
        <v>3</v>
      </c>
      <c r="I59" s="22">
        <f t="shared" si="0"/>
        <v>-98.524850188786502</v>
      </c>
      <c r="J59" s="22">
        <f>L59-$D$8</f>
        <v>-68.524850188786502</v>
      </c>
      <c r="K59" s="22">
        <f>I59/(4*PI()*(E59^2))</f>
        <v>-7.8403584624669152E-4</v>
      </c>
      <c r="L59" s="22">
        <f>D59+$D$8-2.44-20*LOG10(F59)-10*H59*LOG10(E59)</f>
        <v>-65.524850188786502</v>
      </c>
      <c r="M59" s="2">
        <f>(1/ABS(O59))^(1/2)</f>
        <v>0.13548798482679841</v>
      </c>
      <c r="N59" s="47">
        <f>L59-30-G59</f>
        <v>24.475149811213498</v>
      </c>
      <c r="O59" s="22">
        <f>L59-G59</f>
        <v>54.475149811213498</v>
      </c>
      <c r="P59" s="7" t="str">
        <f>IF(O59&gt;=$P$17,"SIM","NÃO")</f>
        <v>SIM</v>
      </c>
      <c r="Q59" s="7">
        <f>IF(P59="NÃO",ABS(O59-$P$17),)</f>
        <v>0</v>
      </c>
      <c r="R59" s="9" t="str">
        <f>IF(O59&gt;=$R$17,"SIM","NÃO")</f>
        <v>SIM</v>
      </c>
      <c r="S59" s="7">
        <f>IF(R59="NÃO",ABS(O59-$R$17),)</f>
        <v>0</v>
      </c>
      <c r="T59" s="7" t="str">
        <f>IF(O59&gt;=$T$17,"SIM","NÃO")</f>
        <v>SIM</v>
      </c>
      <c r="U59" s="7">
        <f>IF(T59="NÃO",ABS(O59-$T$17),)</f>
        <v>0</v>
      </c>
      <c r="V59" s="7" t="str">
        <f>IF(O59&gt;=$V$17,"SIM","NÃO")</f>
        <v>SIM</v>
      </c>
      <c r="W59" s="7">
        <f>IF(V59="NÃO",ABS(O59-$V$17),)</f>
        <v>0</v>
      </c>
      <c r="X59" s="7" t="str">
        <f>IF(O59&gt;=$X$17,"SIM","NÃO")</f>
        <v>SIM</v>
      </c>
      <c r="Y59" s="7">
        <f>IF(X59="NÃO",ABS(O59-$X$17),)</f>
        <v>0</v>
      </c>
      <c r="Z59" s="7" t="str">
        <f>IF(O59&gt;=$Z$17,"SIM","NÃO")</f>
        <v>SIM</v>
      </c>
      <c r="AA59" s="7">
        <f>IF(Z59="NÃO",ABS(O59-$Z$17),)</f>
        <v>0</v>
      </c>
    </row>
    <row r="60" spans="4:27" x14ac:dyDescent="0.25">
      <c r="D60" s="25"/>
      <c r="E60" s="22"/>
      <c r="F60" s="22"/>
      <c r="G60" s="22"/>
      <c r="H60" s="24"/>
      <c r="I60" s="22"/>
      <c r="J60" s="22"/>
      <c r="K60" s="22"/>
      <c r="L60" s="22"/>
      <c r="M60" s="2"/>
      <c r="N60" s="47"/>
      <c r="O60" s="22"/>
      <c r="P60" s="7"/>
      <c r="Q60" s="7"/>
      <c r="R60" s="9"/>
      <c r="S60" s="7"/>
      <c r="T60" s="7"/>
      <c r="U60" s="7"/>
      <c r="V60" s="7"/>
      <c r="W60" s="7"/>
      <c r="X60" s="7"/>
      <c r="Y60" s="7"/>
      <c r="Z60" s="7"/>
      <c r="AA60" s="7"/>
    </row>
    <row r="61" spans="4:27" x14ac:dyDescent="0.25">
      <c r="D61" s="25">
        <v>53</v>
      </c>
      <c r="E61" s="22">
        <v>100</v>
      </c>
      <c r="F61" s="22">
        <v>2200</v>
      </c>
      <c r="G61" s="22">
        <v>-90</v>
      </c>
      <c r="H61" s="24">
        <v>2</v>
      </c>
      <c r="I61" s="22">
        <f t="shared" si="0"/>
        <v>-86.288453616444116</v>
      </c>
      <c r="J61" s="22">
        <f>L61-$D$8</f>
        <v>-56.288453616444116</v>
      </c>
      <c r="K61" s="22">
        <f>I61/(4*PI()*(E61^2))</f>
        <v>-6.8666169624064064E-4</v>
      </c>
      <c r="L61" s="22">
        <f>D61+$D$8-2.44-20*LOG10(F61)-10*H61*LOG10(E61)</f>
        <v>-53.288453616444116</v>
      </c>
      <c r="M61" s="2">
        <f>(1/ABS(O61))^(1/2)</f>
        <v>0.16504358961802765</v>
      </c>
      <c r="N61" s="47">
        <f>L61-30-G61</f>
        <v>6.7115463835558842</v>
      </c>
      <c r="O61" s="22">
        <f>L61-G61</f>
        <v>36.711546383555884</v>
      </c>
      <c r="P61" s="7" t="str">
        <f>IF(O61&gt;=$P$17,"SIM","NÃO")</f>
        <v>SIM</v>
      </c>
      <c r="Q61" s="7">
        <f>IF(P61="NÃO",ABS(O61-$P$17),)</f>
        <v>0</v>
      </c>
      <c r="R61" s="9" t="str">
        <f>IF(O61&gt;=$R$17,"SIM","NÃO")</f>
        <v>SIM</v>
      </c>
      <c r="S61" s="7">
        <f>IF(R61="NÃO",ABS(O61-$R$17),)</f>
        <v>0</v>
      </c>
      <c r="T61" s="7" t="str">
        <f>IF(O61&gt;=$T$17,"SIM","NÃO")</f>
        <v>SIM</v>
      </c>
      <c r="U61" s="7">
        <f>IF(T61="NÃO",ABS(O61-$T$17),)</f>
        <v>0</v>
      </c>
      <c r="V61" s="7" t="str">
        <f>IF(O61&gt;=$V$17,"SIM","NÃO")</f>
        <v>SIM</v>
      </c>
      <c r="W61" s="7">
        <f>IF(V61="NÃO",ABS(O61-$V$17),)</f>
        <v>0</v>
      </c>
      <c r="X61" s="7" t="str">
        <f>IF(O61&gt;=$X$17,"SIM","NÃO")</f>
        <v>SIM</v>
      </c>
      <c r="Y61" s="7">
        <f>IF(X61="NÃO",ABS(O61-$X$17),)</f>
        <v>0</v>
      </c>
      <c r="Z61" s="7" t="str">
        <f>IF(O61&gt;=$Z$17,"SIM","NÃO")</f>
        <v>SIM</v>
      </c>
      <c r="AA61" s="7">
        <f>IF(Z61="NÃO",ABS(O61-$Z$17),)</f>
        <v>0</v>
      </c>
    </row>
    <row r="62" spans="4:27" x14ac:dyDescent="0.25">
      <c r="D62" s="25"/>
      <c r="E62" s="22"/>
      <c r="F62" s="22"/>
      <c r="G62" s="22"/>
      <c r="H62" s="24"/>
      <c r="I62" s="22"/>
      <c r="J62" s="22"/>
      <c r="K62" s="22"/>
      <c r="L62" s="22"/>
      <c r="M62" s="2"/>
      <c r="N62" s="47"/>
      <c r="O62" s="22"/>
      <c r="P62" s="7"/>
      <c r="Q62" s="7"/>
      <c r="R62" s="9"/>
      <c r="S62" s="7"/>
      <c r="T62" s="7"/>
      <c r="U62" s="7"/>
      <c r="V62" s="7"/>
      <c r="W62" s="7"/>
      <c r="X62" s="7"/>
      <c r="Y62" s="7"/>
      <c r="Z62" s="7"/>
      <c r="AA62" s="7"/>
    </row>
    <row r="63" spans="4:27" x14ac:dyDescent="0.25">
      <c r="D63" s="25">
        <v>53</v>
      </c>
      <c r="E63" s="22">
        <v>100</v>
      </c>
      <c r="F63" s="22">
        <v>2200</v>
      </c>
      <c r="G63" s="22">
        <v>-90</v>
      </c>
      <c r="H63" s="24">
        <v>3</v>
      </c>
      <c r="I63" s="22">
        <f t="shared" si="0"/>
        <v>-106.28845361644412</v>
      </c>
      <c r="J63" s="22">
        <f>L63-$D$8</f>
        <v>-76.288453616444116</v>
      </c>
      <c r="K63" s="22">
        <f>I63/(4*PI()*(E63^2))</f>
        <v>-8.4581663933253602E-4</v>
      </c>
      <c r="L63" s="22">
        <f>D63+$D$8-2.44-20*LOG10(F63)-10*H63*LOG10(E63)</f>
        <v>-73.288453616444116</v>
      </c>
      <c r="M63" s="2">
        <f>(1/ABS(O63))^(1/2)</f>
        <v>0.24461984162293807</v>
      </c>
      <c r="N63" s="47">
        <f>L63-30-G63</f>
        <v>-13.288453616444116</v>
      </c>
      <c r="O63" s="22">
        <f>L63-G63</f>
        <v>16.711546383555884</v>
      </c>
      <c r="P63" s="7" t="str">
        <f>IF(O63&gt;=$P$17,"SIM","NÃO")</f>
        <v>SIM</v>
      </c>
      <c r="Q63" s="7">
        <f>IF(P63="NÃO",ABS(O63-$P$17),)</f>
        <v>0</v>
      </c>
      <c r="R63" s="9" t="str">
        <f>IF(O63&gt;=$R$17,"SIM","NÃO")</f>
        <v>SIM</v>
      </c>
      <c r="S63" s="7">
        <f>IF(R63="NÃO",ABS(O63-$R$17),)</f>
        <v>0</v>
      </c>
      <c r="T63" s="7" t="str">
        <f>IF(O63&gt;=$T$17,"SIM","NÃO")</f>
        <v>NÃO</v>
      </c>
      <c r="U63" s="7">
        <f>IF(T63="NÃO",ABS(O63-$T$17),)</f>
        <v>2.1914536164441145</v>
      </c>
      <c r="V63" s="7" t="str">
        <f>IF(O63&gt;=$V$17,"SIM","NÃO")</f>
        <v>SIM</v>
      </c>
      <c r="W63" s="7">
        <f>IF(V63="NÃO",ABS(O63-$V$17),)</f>
        <v>0</v>
      </c>
      <c r="X63" s="7" t="str">
        <f>IF(O63&gt;=$X$17,"SIM","NÃO")</f>
        <v>NÃO</v>
      </c>
      <c r="Y63" s="7">
        <f>IF(X63="NÃO",ABS(O63-$X$17),)</f>
        <v>9.1192536164441158</v>
      </c>
      <c r="Z63" s="7" t="str">
        <f>IF(O63&gt;=$Z$17,"SIM","NÃO")</f>
        <v>NÃO</v>
      </c>
      <c r="AA63" s="7">
        <f>IF(Z63="NÃO",ABS(O63-$Z$17),)</f>
        <v>14.524653616444116</v>
      </c>
    </row>
    <row r="64" spans="4:27" x14ac:dyDescent="0.25">
      <c r="D64" s="25"/>
      <c r="E64" s="22"/>
      <c r="F64" s="22"/>
      <c r="G64" s="22"/>
      <c r="H64" s="24"/>
      <c r="I64" s="22"/>
      <c r="J64" s="22"/>
      <c r="K64" s="22"/>
      <c r="L64" s="22"/>
      <c r="M64" s="2"/>
      <c r="N64" s="47"/>
      <c r="O64" s="22"/>
      <c r="P64" s="7"/>
      <c r="Q64" s="7"/>
      <c r="R64" s="9"/>
      <c r="S64" s="7"/>
      <c r="T64" s="7"/>
      <c r="U64" s="7"/>
      <c r="V64" s="7"/>
      <c r="W64" s="7"/>
      <c r="X64" s="7"/>
      <c r="Y64" s="7"/>
      <c r="Z64" s="7"/>
      <c r="AA64" s="7"/>
    </row>
    <row r="65" spans="4:27" x14ac:dyDescent="0.25">
      <c r="D65" s="25">
        <v>53</v>
      </c>
      <c r="E65" s="22">
        <v>100</v>
      </c>
      <c r="F65" s="22">
        <v>3400</v>
      </c>
      <c r="G65" s="22">
        <v>-90</v>
      </c>
      <c r="H65" s="24">
        <v>2</v>
      </c>
      <c r="I65" s="22">
        <f t="shared" si="0"/>
        <v>-90.069578340845098</v>
      </c>
      <c r="J65" s="22">
        <f>L65-$D$8</f>
        <v>-60.069578340845098</v>
      </c>
      <c r="K65" s="22">
        <f>I65/(4*PI()*(E65^2))</f>
        <v>-7.1675093075741054E-4</v>
      </c>
      <c r="L65" s="22">
        <f>D65+$D$8-2.44-20*LOG10(F65)-10*H65*LOG10(E65)</f>
        <v>-57.069578340845098</v>
      </c>
      <c r="M65" s="2">
        <f>(1/ABS(O65))^(1/2)</f>
        <v>0.17426146233855352</v>
      </c>
      <c r="N65" s="47">
        <f>L65-30-G65</f>
        <v>2.9304216591549022</v>
      </c>
      <c r="O65" s="22">
        <f>L65-G65</f>
        <v>32.930421659154902</v>
      </c>
      <c r="P65" s="7" t="str">
        <f>IF(O65&gt;=$P$17,"SIM","NÃO")</f>
        <v>SIM</v>
      </c>
      <c r="Q65" s="7">
        <f>IF(P65="NÃO",ABS(O65-$P$17),)</f>
        <v>0</v>
      </c>
      <c r="R65" s="9" t="str">
        <f>IF(O65&gt;=$R$17,"SIM","NÃO")</f>
        <v>SIM</v>
      </c>
      <c r="S65" s="7">
        <f>IF(R65="NÃO",ABS(O65-$R$17),)</f>
        <v>0</v>
      </c>
      <c r="T65" s="7" t="str">
        <f>IF(O65&gt;=$T$17,"SIM","NÃO")</f>
        <v>SIM</v>
      </c>
      <c r="U65" s="7">
        <f>IF(T65="NÃO",ABS(O65-$T$17),)</f>
        <v>0</v>
      </c>
      <c r="V65" s="7" t="str">
        <f>IF(O65&gt;=$V$17,"SIM","NÃO")</f>
        <v>SIM</v>
      </c>
      <c r="W65" s="7">
        <f>IF(V65="NÃO",ABS(O65-$V$17),)</f>
        <v>0</v>
      </c>
      <c r="X65" s="7" t="str">
        <f>IF(O65&gt;=$X$17,"SIM","NÃO")</f>
        <v>SIM</v>
      </c>
      <c r="Y65" s="7">
        <f>IF(X65="NÃO",ABS(O65-$X$17),)</f>
        <v>0</v>
      </c>
      <c r="Z65" s="7" t="str">
        <f>IF(O65&gt;=$Z$17,"SIM","NÃO")</f>
        <v>SIM</v>
      </c>
      <c r="AA65" s="7">
        <f>IF(Z65="NÃO",ABS(O65-$Z$17),)</f>
        <v>0</v>
      </c>
    </row>
    <row r="66" spans="4:27" x14ac:dyDescent="0.25">
      <c r="D66" s="25"/>
      <c r="E66" s="22"/>
      <c r="F66" s="22"/>
      <c r="G66" s="22"/>
      <c r="H66" s="24"/>
      <c r="I66" s="22"/>
      <c r="J66" s="22"/>
      <c r="K66" s="22"/>
      <c r="L66" s="22"/>
      <c r="M66" s="2"/>
      <c r="N66" s="47"/>
      <c r="O66" s="22"/>
      <c r="P66" s="7"/>
      <c r="Q66" s="7"/>
      <c r="R66" s="9"/>
      <c r="S66" s="7"/>
      <c r="T66" s="7"/>
      <c r="U66" s="7"/>
      <c r="V66" s="7"/>
      <c r="W66" s="7"/>
      <c r="X66" s="7"/>
      <c r="Y66" s="7"/>
      <c r="Z66" s="7"/>
      <c r="AA66" s="7"/>
    </row>
    <row r="67" spans="4:27" x14ac:dyDescent="0.25">
      <c r="D67" s="25">
        <v>53</v>
      </c>
      <c r="E67" s="22">
        <v>100</v>
      </c>
      <c r="F67" s="22">
        <v>3400</v>
      </c>
      <c r="G67" s="22">
        <v>-90</v>
      </c>
      <c r="H67" s="24">
        <v>3</v>
      </c>
      <c r="I67" s="22">
        <f t="shared" si="0"/>
        <v>-110.0695783408451</v>
      </c>
      <c r="J67" s="22">
        <f>L67-$D$8</f>
        <v>-80.069578340845098</v>
      </c>
      <c r="K67" s="22">
        <f>I67/(4*PI()*(E67^2))</f>
        <v>-8.7590587384930591E-4</v>
      </c>
      <c r="L67" s="22">
        <f>D67+$D$8-2.44-20*LOG10(F67)-10*H67*LOG10(E67)</f>
        <v>-77.069578340845098</v>
      </c>
      <c r="M67" s="2">
        <f>(1/ABS(O67))^(1/2)</f>
        <v>0.27809530464311399</v>
      </c>
      <c r="N67" s="47">
        <f>L67-30-G67</f>
        <v>-17.069578340845098</v>
      </c>
      <c r="O67" s="22">
        <f>L67-G67</f>
        <v>12.930421659154902</v>
      </c>
      <c r="P67" s="7" t="str">
        <f>IF(O67&gt;=$P$17,"SIM","NÃO")</f>
        <v>SIM</v>
      </c>
      <c r="Q67" s="7">
        <f>IF(P67="NÃO",ABS(O67-$P$17),)</f>
        <v>0</v>
      </c>
      <c r="R67" s="8" t="str">
        <f>IF(O67&gt;=$R$17,"SIM","NÃO")</f>
        <v>NÃO</v>
      </c>
      <c r="S67" s="7">
        <f>IF(R67="NÃO",ABS(O67-$R$17),)</f>
        <v>1.088578340845098</v>
      </c>
      <c r="T67" s="7" t="str">
        <f>IF(O67&gt;=$T$17,"SIM","NÃO")</f>
        <v>NÃO</v>
      </c>
      <c r="U67" s="7">
        <f>IF(T67="NÃO",ABS(O67-$T$17),)</f>
        <v>5.9725783408450965</v>
      </c>
      <c r="V67" s="7" t="str">
        <f>IF(O67&gt;=$V$17,"SIM","NÃO")</f>
        <v>NÃO</v>
      </c>
      <c r="W67" s="7">
        <f>IF(V67="NÃO",ABS(O67-$V$17),)</f>
        <v>3.0505783408450977</v>
      </c>
      <c r="X67" s="7" t="str">
        <f>IF(O67&gt;=$X$17,"SIM","NÃO")</f>
        <v>NÃO</v>
      </c>
      <c r="Y67" s="7">
        <f>IF(X67="NÃO",ABS(O67-$X$17),)</f>
        <v>12.900378340845098</v>
      </c>
      <c r="Z67" s="7" t="str">
        <f>IF(O67&gt;=$Z$17,"SIM","NÃO")</f>
        <v>NÃO</v>
      </c>
      <c r="AA67" s="7">
        <f>IF(Z67="NÃO",ABS(O67-$Z$17),)</f>
        <v>18.305778340845098</v>
      </c>
    </row>
    <row r="68" spans="4:27" x14ac:dyDescent="0.25">
      <c r="D68" s="25"/>
      <c r="E68" s="22"/>
      <c r="F68" s="22"/>
      <c r="G68" s="22"/>
      <c r="H68" s="24"/>
      <c r="I68" s="22"/>
      <c r="J68" s="22"/>
      <c r="K68" s="22"/>
      <c r="L68" s="22"/>
      <c r="M68" s="2"/>
      <c r="N68" s="47"/>
      <c r="O68" s="22"/>
      <c r="P68" s="7"/>
      <c r="Q68" s="7"/>
      <c r="R68" s="8"/>
      <c r="S68" s="7"/>
      <c r="T68" s="7"/>
      <c r="U68" s="7"/>
      <c r="V68" s="7"/>
      <c r="W68" s="7"/>
      <c r="X68" s="7"/>
      <c r="Y68" s="7"/>
      <c r="Z68" s="7"/>
      <c r="AA68" s="7"/>
    </row>
    <row r="69" spans="4:27" x14ac:dyDescent="0.25">
      <c r="D69" s="25">
        <v>46</v>
      </c>
      <c r="E69" s="22">
        <v>34000</v>
      </c>
      <c r="F69" s="22">
        <v>900</v>
      </c>
      <c r="G69" s="22">
        <v>-120</v>
      </c>
      <c r="H69" s="24">
        <v>2</v>
      </c>
      <c r="I69" s="22">
        <f t="shared" si="0"/>
        <v>-136.15442852963162</v>
      </c>
      <c r="J69" s="22">
        <f>L69-$D$8</f>
        <v>-106.15442852963162</v>
      </c>
      <c r="K69" s="22">
        <f>I69/(4*PI()*(E69^2))</f>
        <v>-9.3726861264459566E-9</v>
      </c>
      <c r="L69" s="22">
        <f>D69+$D$8-2.44-20*LOG10(F69)-10*H69*LOG10(E69)</f>
        <v>-103.15442852963162</v>
      </c>
      <c r="M69" s="2">
        <f>(1/ABS(O69))^(1/2)</f>
        <v>0.24364478812396884</v>
      </c>
      <c r="N69" s="47">
        <f>L69-30-G69</f>
        <v>-13.154428529631616</v>
      </c>
      <c r="O69" s="22">
        <f>L69-G69</f>
        <v>16.845571470368384</v>
      </c>
      <c r="P69" s="7" t="str">
        <f>IF(O69&gt;=$P$17,"SIM","NÃO")</f>
        <v>SIM</v>
      </c>
      <c r="Q69" s="7">
        <f>IF(P69="NÃO",ABS(O69-$P$17),)</f>
        <v>0</v>
      </c>
      <c r="R69" s="9" t="str">
        <f>IF(O69&gt;=$R$17,"SIM","NÃO")</f>
        <v>SIM</v>
      </c>
      <c r="S69" s="7">
        <f>IF(R69="NÃO",ABS(O69-$R$17),)</f>
        <v>0</v>
      </c>
      <c r="T69" s="7" t="str">
        <f>IF(O69&gt;=$T$17,"SIM","NÃO")</f>
        <v>NÃO</v>
      </c>
      <c r="U69" s="7">
        <f>IF(T69="NÃO",ABS(O69-$T$17),)</f>
        <v>2.0574285296316148</v>
      </c>
      <c r="V69" s="7" t="str">
        <f>IF(O69&gt;=$V$17,"SIM","NÃO")</f>
        <v>SIM</v>
      </c>
      <c r="W69" s="7">
        <f>IF(V69="NÃO",ABS(O69-$V$17),)</f>
        <v>0</v>
      </c>
      <c r="X69" s="7" t="str">
        <f>IF(O69&gt;=$X$17,"SIM","NÃO")</f>
        <v>NÃO</v>
      </c>
      <c r="Y69" s="7">
        <f>IF(X69="NÃO",ABS(O69-$X$17),)</f>
        <v>8.9852285296316161</v>
      </c>
      <c r="Z69" s="7" t="str">
        <f>IF(O69&gt;=$Z$17,"SIM","NÃO")</f>
        <v>NÃO</v>
      </c>
      <c r="AA69" s="7">
        <f>IF(Z69="NÃO",ABS(O69-$Z$17),)</f>
        <v>14.390628529631616</v>
      </c>
    </row>
    <row r="70" spans="4:27" x14ac:dyDescent="0.25">
      <c r="D70" s="25"/>
      <c r="E70" s="22"/>
      <c r="F70" s="22"/>
      <c r="G70" s="22"/>
      <c r="H70" s="24"/>
      <c r="I70" s="22"/>
      <c r="J70" s="22"/>
      <c r="K70" s="22"/>
      <c r="L70" s="22"/>
      <c r="M70" s="2"/>
      <c r="N70" s="47"/>
      <c r="O70" s="22"/>
      <c r="P70" s="7"/>
      <c r="Q70" s="7"/>
      <c r="R70" s="9"/>
      <c r="S70" s="7"/>
      <c r="T70" s="7"/>
      <c r="U70" s="7"/>
      <c r="V70" s="7"/>
      <c r="W70" s="7"/>
      <c r="X70" s="7"/>
      <c r="Y70" s="7"/>
      <c r="Z70" s="7"/>
      <c r="AA70" s="7"/>
    </row>
    <row r="71" spans="4:27" x14ac:dyDescent="0.25">
      <c r="D71" s="25">
        <v>46</v>
      </c>
      <c r="E71" s="22">
        <v>34000</v>
      </c>
      <c r="F71" s="22">
        <v>900</v>
      </c>
      <c r="G71" s="22">
        <v>-120</v>
      </c>
      <c r="H71" s="24">
        <v>3</v>
      </c>
      <c r="I71" s="22">
        <f t="shared" si="0"/>
        <v>-181.46921770005417</v>
      </c>
      <c r="J71" s="22">
        <f>L71-$D$8</f>
        <v>-151.46921770005417</v>
      </c>
      <c r="K71" s="22">
        <f>I71/(4*PI()*(E71^2))</f>
        <v>-1.2492094730096405E-8</v>
      </c>
      <c r="L71" s="22">
        <f>D71+$D$8-2.44-20*LOG10(F71)-10*H71*LOG10(E71)</f>
        <v>-148.46921770005417</v>
      </c>
      <c r="M71" s="2">
        <f>(1/ABS(O71))^(1/2)</f>
        <v>0.18741840316082056</v>
      </c>
      <c r="N71" s="47">
        <f>L71-30-G71</f>
        <v>-58.469217700054173</v>
      </c>
      <c r="O71" s="22">
        <f>L71-G71</f>
        <v>-28.469217700054173</v>
      </c>
      <c r="P71" s="7" t="str">
        <f>IF(O71&gt;=$P$17,"SIM","NÃO")</f>
        <v>NÃO</v>
      </c>
      <c r="Q71" s="7">
        <f>IF(P71="NÃO",ABS(O71-$P$17),)</f>
        <v>33.799547700054177</v>
      </c>
      <c r="R71" s="8" t="str">
        <f>IF(O71&gt;=$R$17,"SIM","NÃO")</f>
        <v>NÃO</v>
      </c>
      <c r="S71" s="7">
        <f>IF(R71="NÃO",ABS(O71-$R$17),)</f>
        <v>42.488217700054172</v>
      </c>
      <c r="T71" s="7" t="str">
        <f>IF(O71&gt;=$T$17,"SIM","NÃO")</f>
        <v>NÃO</v>
      </c>
      <c r="U71" s="7">
        <f>IF(T71="NÃO",ABS(O71-$T$17),)</f>
        <v>47.372217700054172</v>
      </c>
      <c r="V71" s="7" t="str">
        <f>IF(O71&gt;=$V$17,"SIM","NÃO")</f>
        <v>NÃO</v>
      </c>
      <c r="W71" s="7">
        <f>IF(V71="NÃO",ABS(O71-$V$17),)</f>
        <v>44.450217700054175</v>
      </c>
      <c r="X71" s="7" t="str">
        <f>IF(O71&gt;=$X$17,"SIM","NÃO")</f>
        <v>NÃO</v>
      </c>
      <c r="Y71" s="7">
        <f>IF(X71="NÃO",ABS(O71-$X$17),)</f>
        <v>54.30001770005417</v>
      </c>
      <c r="Z71" s="7" t="str">
        <f>IF(O71&gt;=$Z$17,"SIM","NÃO")</f>
        <v>NÃO</v>
      </c>
      <c r="AA71" s="7">
        <f>IF(Z71="NÃO",ABS(O71-$Z$17),)</f>
        <v>59.70541770005417</v>
      </c>
    </row>
    <row r="72" spans="4:27" x14ac:dyDescent="0.25">
      <c r="D72" s="25"/>
      <c r="E72" s="22"/>
      <c r="F72" s="22"/>
      <c r="G72" s="22"/>
      <c r="H72" s="24"/>
      <c r="I72" s="22"/>
      <c r="J72" s="22"/>
      <c r="K72" s="22"/>
      <c r="L72" s="22"/>
      <c r="M72" s="2"/>
      <c r="N72" s="47"/>
      <c r="O72" s="22"/>
      <c r="P72" s="7"/>
      <c r="Q72" s="7"/>
      <c r="R72" s="8"/>
      <c r="S72" s="7"/>
      <c r="T72" s="7"/>
      <c r="U72" s="7"/>
      <c r="V72" s="7"/>
      <c r="W72" s="7"/>
      <c r="X72" s="7"/>
      <c r="Y72" s="7"/>
      <c r="Z72" s="7"/>
      <c r="AA72" s="7"/>
    </row>
    <row r="73" spans="4:27" x14ac:dyDescent="0.25">
      <c r="D73" s="25">
        <v>46</v>
      </c>
      <c r="E73" s="22">
        <v>34000</v>
      </c>
      <c r="F73" s="22">
        <v>2200</v>
      </c>
      <c r="G73" s="22">
        <v>-90</v>
      </c>
      <c r="H73" s="24">
        <v>2</v>
      </c>
      <c r="I73" s="22">
        <f t="shared" si="0"/>
        <v>-143.91803195728923</v>
      </c>
      <c r="J73" s="22">
        <f>L73-$D$8</f>
        <v>-113.91803195728923</v>
      </c>
      <c r="K73" s="22">
        <f>I73/(4*PI()*(E73^2))</f>
        <v>-9.9071220527940927E-9</v>
      </c>
      <c r="L73" s="22">
        <f>D73+$D$8-2.44-20*LOG10(F73)-10*H73*LOG10(E73)</f>
        <v>-110.91803195728923</v>
      </c>
      <c r="M73" s="2">
        <f>(1/ABS(O73))^(1/2)</f>
        <v>0.21864501944743817</v>
      </c>
      <c r="N73" s="47">
        <f>L73-30-G73</f>
        <v>-50.91803195728923</v>
      </c>
      <c r="O73" s="22">
        <f>L73-G73</f>
        <v>-20.91803195728923</v>
      </c>
      <c r="P73" s="7" t="str">
        <f>IF(O73&gt;=$P$17,"SIM","NÃO")</f>
        <v>NÃO</v>
      </c>
      <c r="Q73" s="7">
        <f>IF(P73="NÃO",ABS(O73-$P$17),)</f>
        <v>26.24836195728923</v>
      </c>
      <c r="R73" s="8" t="str">
        <f>IF(O73&gt;=$R$17,"SIM","NÃO")</f>
        <v>NÃO</v>
      </c>
      <c r="S73" s="7">
        <f>IF(R73="NÃO",ABS(O73-$R$17),)</f>
        <v>34.937031957289229</v>
      </c>
      <c r="T73" s="7" t="str">
        <f>IF(O73&gt;=$T$17,"SIM","NÃO")</f>
        <v>NÃO</v>
      </c>
      <c r="U73" s="7">
        <f>IF(T73="NÃO",ABS(O73-$T$17),)</f>
        <v>39.821031957289229</v>
      </c>
      <c r="V73" s="7" t="str">
        <f>IF(O73&gt;=$V$17,"SIM","NÃO")</f>
        <v>NÃO</v>
      </c>
      <c r="W73" s="7">
        <f>IF(V73="NÃO",ABS(O73-$V$17),)</f>
        <v>36.899031957289232</v>
      </c>
      <c r="X73" s="7" t="str">
        <f>IF(O73&gt;=$X$17,"SIM","NÃO")</f>
        <v>NÃO</v>
      </c>
      <c r="Y73" s="7">
        <f>IF(X73="NÃO",ABS(O73-$X$17),)</f>
        <v>46.748831957289227</v>
      </c>
      <c r="Z73" s="7" t="str">
        <f>IF(O73&gt;=$Z$17,"SIM","NÃO")</f>
        <v>NÃO</v>
      </c>
      <c r="AA73" s="7">
        <f>IF(Z73="NÃO",ABS(O73-$Z$17),)</f>
        <v>52.154231957289227</v>
      </c>
    </row>
    <row r="74" spans="4:27" x14ac:dyDescent="0.25">
      <c r="D74" s="25"/>
      <c r="E74" s="22"/>
      <c r="F74" s="22"/>
      <c r="G74" s="22"/>
      <c r="H74" s="24"/>
      <c r="I74" s="22"/>
      <c r="J74" s="22"/>
      <c r="K74" s="22"/>
      <c r="L74" s="22"/>
      <c r="M74" s="2"/>
      <c r="N74" s="47"/>
      <c r="O74" s="22"/>
      <c r="P74" s="7"/>
      <c r="Q74" s="7"/>
      <c r="R74" s="8"/>
      <c r="S74" s="7"/>
      <c r="T74" s="7"/>
      <c r="U74" s="7"/>
      <c r="V74" s="7"/>
      <c r="W74" s="7"/>
      <c r="X74" s="7"/>
      <c r="Y74" s="7"/>
      <c r="Z74" s="7"/>
      <c r="AA74" s="7"/>
    </row>
    <row r="75" spans="4:27" x14ac:dyDescent="0.25">
      <c r="D75" s="25">
        <v>46</v>
      </c>
      <c r="E75" s="22">
        <v>34000</v>
      </c>
      <c r="F75" s="22">
        <v>2200</v>
      </c>
      <c r="G75" s="22">
        <v>-90</v>
      </c>
      <c r="H75" s="24">
        <v>3</v>
      </c>
      <c r="I75" s="22">
        <f t="shared" si="0"/>
        <v>-189.23282112771179</v>
      </c>
      <c r="J75" s="22">
        <f>L75-$D$8</f>
        <v>-159.23282112771179</v>
      </c>
      <c r="K75" s="22">
        <f>I75/(4*PI()*(E75^2))</f>
        <v>-1.3026530656444541E-8</v>
      </c>
      <c r="L75" s="22">
        <f>D75+$D$8-2.44-20*LOG10(F75)-10*H75*LOG10(E75)</f>
        <v>-156.23282112771179</v>
      </c>
      <c r="M75" s="2">
        <f>(1/ABS(O75))^(1/2)</f>
        <v>0.12287495536695205</v>
      </c>
      <c r="N75" s="47">
        <f>L75-30-G75</f>
        <v>-96.232821127711787</v>
      </c>
      <c r="O75" s="22">
        <f>L75-G75</f>
        <v>-66.232821127711787</v>
      </c>
      <c r="P75" s="7" t="str">
        <f>IF(O75&gt;=$P$17,"SIM","NÃO")</f>
        <v>NÃO</v>
      </c>
      <c r="Q75" s="7">
        <f>IF(P75="NÃO",ABS(O75-$P$17),)</f>
        <v>71.563151127711791</v>
      </c>
      <c r="R75" s="8" t="str">
        <f>IF(O75&gt;=$R$17,"SIM","NÃO")</f>
        <v>NÃO</v>
      </c>
      <c r="S75" s="7">
        <f>IF(R75="NÃO",ABS(O75-$R$17),)</f>
        <v>80.251821127711793</v>
      </c>
      <c r="T75" s="7" t="str">
        <f>IF(O75&gt;=$T$17,"SIM","NÃO")</f>
        <v>NÃO</v>
      </c>
      <c r="U75" s="7">
        <f>IF(T75="NÃO",ABS(O75-$T$17),)</f>
        <v>85.135821127711779</v>
      </c>
      <c r="V75" s="7" t="str">
        <f>IF(O75&gt;=$V$17,"SIM","NÃO")</f>
        <v>NÃO</v>
      </c>
      <c r="W75" s="7">
        <f>IF(V75="NÃO",ABS(O75-$V$17),)</f>
        <v>82.213821127711782</v>
      </c>
      <c r="X75" s="7" t="str">
        <f>IF(O75&gt;=$X$17,"SIM","NÃO")</f>
        <v>NÃO</v>
      </c>
      <c r="Y75" s="7">
        <f>IF(X75="NÃO",ABS(O75-$X$17),)</f>
        <v>92.063621127711784</v>
      </c>
      <c r="Z75" s="7" t="str">
        <f>IF(O75&gt;=$Z$17,"SIM","NÃO")</f>
        <v>NÃO</v>
      </c>
      <c r="AA75" s="7">
        <f>IF(Z75="NÃO",ABS(O75-$Z$17),)</f>
        <v>97.469021127711784</v>
      </c>
    </row>
    <row r="76" spans="4:27" x14ac:dyDescent="0.25">
      <c r="D76" s="25"/>
      <c r="E76" s="22"/>
      <c r="F76" s="22"/>
      <c r="G76" s="22"/>
      <c r="H76" s="24"/>
      <c r="I76" s="22"/>
      <c r="J76" s="22"/>
      <c r="K76" s="22"/>
      <c r="L76" s="22"/>
      <c r="M76" s="2"/>
      <c r="N76" s="47"/>
      <c r="O76" s="22"/>
      <c r="P76" s="7"/>
      <c r="Q76" s="7"/>
      <c r="R76" s="8"/>
      <c r="S76" s="7"/>
      <c r="T76" s="7"/>
      <c r="U76" s="7"/>
      <c r="V76" s="7"/>
      <c r="W76" s="7"/>
      <c r="X76" s="7"/>
      <c r="Y76" s="7"/>
      <c r="Z76" s="7"/>
      <c r="AA76" s="7"/>
    </row>
    <row r="77" spans="4:27" x14ac:dyDescent="0.25">
      <c r="D77" s="25">
        <v>46</v>
      </c>
      <c r="E77" s="22">
        <v>34000</v>
      </c>
      <c r="F77" s="22">
        <v>3400</v>
      </c>
      <c r="G77" s="22">
        <v>-90</v>
      </c>
      <c r="H77" s="24">
        <v>2</v>
      </c>
      <c r="I77" s="22">
        <f t="shared" si="0"/>
        <v>-147.69915668169023</v>
      </c>
      <c r="J77" s="22">
        <f>L77-$D$8</f>
        <v>-117.69915668169021</v>
      </c>
      <c r="K77" s="22">
        <f>I77/(4*PI()*(E77^2))</f>
        <v>-1.0167409548613902E-8</v>
      </c>
      <c r="L77" s="22">
        <f>D77+$D$8-2.44-20*LOG10(F77)-10*H77*LOG10(E77)</f>
        <v>-114.69915668169021</v>
      </c>
      <c r="M77" s="2">
        <f>(1/ABS(O77))^(1/2)</f>
        <v>0.20121434415020989</v>
      </c>
      <c r="N77" s="47">
        <f>L77-30-G77</f>
        <v>-54.699156681690226</v>
      </c>
      <c r="O77" s="22">
        <f>L77-G77</f>
        <v>-24.699156681690212</v>
      </c>
      <c r="P77" s="7" t="str">
        <f>IF(O77&gt;=$P$17,"SIM","NÃO")</f>
        <v>NÃO</v>
      </c>
      <c r="Q77" s="7">
        <f>IF(P77="NÃO",ABS(O77-$P$17),)</f>
        <v>30.029486681690212</v>
      </c>
      <c r="R77" s="8" t="str">
        <f>IF(O77&gt;=$R$17,"SIM","NÃO")</f>
        <v>NÃO</v>
      </c>
      <c r="S77" s="7">
        <f>IF(R77="NÃO",ABS(O77-$R$17),)</f>
        <v>38.718156681690211</v>
      </c>
      <c r="T77" s="7" t="str">
        <f>IF(O77&gt;=$T$17,"SIM","NÃO")</f>
        <v>NÃO</v>
      </c>
      <c r="U77" s="7">
        <f>IF(T77="NÃO",ABS(O77-$T$17),)</f>
        <v>43.602156681690211</v>
      </c>
      <c r="V77" s="7" t="str">
        <f>IF(O77&gt;=$V$17,"SIM","NÃO")</f>
        <v>NÃO</v>
      </c>
      <c r="W77" s="7">
        <f>IF(V77="NÃO",ABS(O77-$V$17),)</f>
        <v>40.680156681690214</v>
      </c>
      <c r="X77" s="7" t="str">
        <f>IF(O77&gt;=$X$17,"SIM","NÃO")</f>
        <v>NÃO</v>
      </c>
      <c r="Y77" s="7">
        <f>IF(X77="NÃO",ABS(O77-$X$17),)</f>
        <v>50.529956681690209</v>
      </c>
      <c r="Z77" s="7" t="str">
        <f>IF(O77&gt;=$Z$17,"SIM","NÃO")</f>
        <v>NÃO</v>
      </c>
      <c r="AA77" s="7">
        <f>IF(Z77="NÃO",ABS(O77-$Z$17),)</f>
        <v>55.935356681690209</v>
      </c>
    </row>
    <row r="78" spans="4:27" x14ac:dyDescent="0.25">
      <c r="D78" s="25"/>
      <c r="E78" s="22"/>
      <c r="F78" s="22"/>
      <c r="G78" s="22"/>
      <c r="H78" s="24"/>
      <c r="I78" s="22"/>
      <c r="J78" s="22"/>
      <c r="K78" s="22"/>
      <c r="L78" s="22"/>
      <c r="M78" s="2"/>
      <c r="N78" s="47"/>
      <c r="O78" s="22"/>
      <c r="P78" s="7"/>
      <c r="Q78" s="7"/>
      <c r="R78" s="8"/>
      <c r="S78" s="7"/>
      <c r="T78" s="7"/>
      <c r="U78" s="7"/>
      <c r="V78" s="7"/>
      <c r="W78" s="7"/>
      <c r="X78" s="7"/>
      <c r="Y78" s="7"/>
      <c r="Z78" s="7"/>
      <c r="AA78" s="7"/>
    </row>
    <row r="79" spans="4:27" x14ac:dyDescent="0.25">
      <c r="D79" s="25">
        <v>46</v>
      </c>
      <c r="E79" s="22">
        <v>34000</v>
      </c>
      <c r="F79" s="22">
        <v>3400</v>
      </c>
      <c r="G79" s="22">
        <v>-90</v>
      </c>
      <c r="H79" s="24">
        <v>3</v>
      </c>
      <c r="I79" s="22">
        <f t="shared" si="0"/>
        <v>-193.01394585211278</v>
      </c>
      <c r="J79" s="22">
        <f>L79-$D$8</f>
        <v>-163.01394585211278</v>
      </c>
      <c r="K79" s="22">
        <f>I79/(4*PI()*(E79^2))</f>
        <v>-1.328681815226435E-8</v>
      </c>
      <c r="L79" s="22">
        <f>D79+$D$8-2.44-20*LOG10(F79)-10*H79*LOG10(E79)</f>
        <v>-160.01394585211278</v>
      </c>
      <c r="M79" s="2">
        <f>(1/ABS(O79))^(1/2)</f>
        <v>0.11951095665398345</v>
      </c>
      <c r="N79" s="47">
        <f>L79-30-G79</f>
        <v>-100.01394585211278</v>
      </c>
      <c r="O79" s="22">
        <f>L79-G79</f>
        <v>-70.013945852112784</v>
      </c>
      <c r="P79" s="7" t="str">
        <f>IF(O79&gt;=$P$17,"SIM","NÃO")</f>
        <v>NÃO</v>
      </c>
      <c r="Q79" s="7">
        <f>IF(P79="NÃO",ABS(O79-$P$17),)</f>
        <v>75.344275852112787</v>
      </c>
      <c r="R79" s="8" t="str">
        <f>IF(O79&gt;=$R$17,"SIM","NÃO")</f>
        <v>NÃO</v>
      </c>
      <c r="S79" s="7">
        <f>IF(R79="NÃO",ABS(O79-$R$17),)</f>
        <v>84.032945852112789</v>
      </c>
      <c r="T79" s="7" t="str">
        <f>IF(O79&gt;=$T$17,"SIM","NÃO")</f>
        <v>NÃO</v>
      </c>
      <c r="U79" s="7">
        <f>IF(T79="NÃO",ABS(O79-$T$17),)</f>
        <v>88.916945852112775</v>
      </c>
      <c r="V79" s="7" t="str">
        <f>IF(O79&gt;=$V$17,"SIM","NÃO")</f>
        <v>NÃO</v>
      </c>
      <c r="W79" s="7">
        <f>IF(V79="NÃO",ABS(O79-$V$17),)</f>
        <v>85.994945852112778</v>
      </c>
      <c r="X79" s="7" t="str">
        <f>IF(O79&gt;=$X$17,"SIM","NÃO")</f>
        <v>NÃO</v>
      </c>
      <c r="Y79" s="7">
        <f>IF(X79="NÃO",ABS(O79-$X$17),)</f>
        <v>95.84474585211278</v>
      </c>
      <c r="Z79" s="7" t="str">
        <f>IF(O79&gt;=$Z$17,"SIM","NÃO")</f>
        <v>NÃO</v>
      </c>
      <c r="AA79" s="7">
        <f>IF(Z79="NÃO",ABS(O79-$Z$17),)</f>
        <v>101.25014585211278</v>
      </c>
    </row>
    <row r="80" spans="4:27" x14ac:dyDescent="0.25">
      <c r="D80" s="25"/>
      <c r="E80" s="22"/>
      <c r="F80" s="22"/>
      <c r="G80" s="22"/>
      <c r="H80" s="24"/>
      <c r="I80" s="22"/>
      <c r="J80" s="22"/>
      <c r="K80" s="22"/>
      <c r="L80" s="22"/>
      <c r="M80" s="2"/>
      <c r="N80" s="47"/>
      <c r="O80" s="22"/>
      <c r="P80" s="7"/>
      <c r="Q80" s="7"/>
      <c r="R80" s="8"/>
      <c r="S80" s="7"/>
      <c r="T80" s="7"/>
      <c r="U80" s="7"/>
      <c r="V80" s="7"/>
      <c r="W80" s="7"/>
      <c r="X80" s="7"/>
      <c r="Y80" s="7"/>
      <c r="Z80" s="7"/>
      <c r="AA80" s="7"/>
    </row>
    <row r="81" spans="4:27" x14ac:dyDescent="0.25">
      <c r="D81" s="25">
        <v>46</v>
      </c>
      <c r="E81" s="22">
        <v>2000</v>
      </c>
      <c r="F81" s="22">
        <v>900</v>
      </c>
      <c r="G81" s="22">
        <v>-120</v>
      </c>
      <c r="H81" s="24">
        <v>2</v>
      </c>
      <c r="I81" s="22">
        <f t="shared" si="0"/>
        <v>-111.54545010206613</v>
      </c>
      <c r="J81" s="22">
        <f>L81-$D$8</f>
        <v>-81.545450102066127</v>
      </c>
      <c r="K81" s="22">
        <f>I81/(4*PI()*(E81^2))</f>
        <v>-2.2191262203942734E-6</v>
      </c>
      <c r="L81" s="22">
        <f>D81+$D$8-2.44-20*LOG10(F81)-10*H81*LOG10(E81)</f>
        <v>-78.545450102066127</v>
      </c>
      <c r="M81" s="2">
        <f>(1/ABS(O81))^(1/2)</f>
        <v>0.15531517772546505</v>
      </c>
      <c r="N81" s="47">
        <f>L81-30-G81</f>
        <v>11.454549897933873</v>
      </c>
      <c r="O81" s="22">
        <f>L81-G81</f>
        <v>41.454549897933873</v>
      </c>
      <c r="P81" s="7" t="str">
        <f>IF(O81&gt;=$P$17,"SIM","NÃO")</f>
        <v>SIM</v>
      </c>
      <c r="Q81" s="7">
        <f>IF(P81="NÃO",ABS(O81-$P$17),)</f>
        <v>0</v>
      </c>
      <c r="R81" s="9" t="str">
        <f>IF(O81&gt;=$R$17,"SIM","NÃO")</f>
        <v>SIM</v>
      </c>
      <c r="S81" s="7">
        <f>IF(R81="NÃO",ABS(O81-$R$17),)</f>
        <v>0</v>
      </c>
      <c r="T81" s="7" t="str">
        <f>IF(O81&gt;=$T$17,"SIM","NÃO")</f>
        <v>SIM</v>
      </c>
      <c r="U81" s="7">
        <f>IF(T81="NÃO",ABS(O81-$T$17),)</f>
        <v>0</v>
      </c>
      <c r="V81" s="7" t="str">
        <f>IF(O81&gt;=$V$17,"SIM","NÃO")</f>
        <v>SIM</v>
      </c>
      <c r="W81" s="7">
        <f>IF(V81="NÃO",ABS(O81-$V$17),)</f>
        <v>0</v>
      </c>
      <c r="X81" s="7" t="str">
        <f>IF(O81&gt;=$X$17,"SIM","NÃO")</f>
        <v>SIM</v>
      </c>
      <c r="Y81" s="7">
        <f>IF(X81="NÃO",ABS(O81-$X$17),)</f>
        <v>0</v>
      </c>
      <c r="Z81" s="7" t="str">
        <f>IF(O81&gt;=$Z$17,"SIM","NÃO")</f>
        <v>SIM</v>
      </c>
      <c r="AA81" s="7">
        <f>IF(Z81="NÃO",ABS(O81-$Z$17),)</f>
        <v>0</v>
      </c>
    </row>
    <row r="82" spans="4:27" x14ac:dyDescent="0.25">
      <c r="D82" s="25"/>
      <c r="E82" s="22"/>
      <c r="F82" s="22"/>
      <c r="G82" s="22"/>
      <c r="H82" s="24"/>
      <c r="I82" s="22"/>
      <c r="J82" s="22"/>
      <c r="K82" s="22"/>
      <c r="L82" s="22"/>
      <c r="M82" s="2"/>
      <c r="N82" s="47"/>
      <c r="O82" s="22"/>
      <c r="P82" s="7"/>
      <c r="Q82" s="7"/>
      <c r="R82" s="9"/>
      <c r="S82" s="7"/>
      <c r="T82" s="7"/>
      <c r="U82" s="7"/>
      <c r="V82" s="7"/>
      <c r="W82" s="7"/>
      <c r="X82" s="7"/>
      <c r="Y82" s="7"/>
      <c r="Z82" s="7"/>
      <c r="AA82" s="7"/>
    </row>
    <row r="83" spans="4:27" x14ac:dyDescent="0.25">
      <c r="D83" s="25">
        <v>46</v>
      </c>
      <c r="E83" s="22">
        <v>2000</v>
      </c>
      <c r="F83" s="22">
        <v>900</v>
      </c>
      <c r="G83" s="22">
        <v>-120</v>
      </c>
      <c r="H83" s="24">
        <v>3</v>
      </c>
      <c r="I83" s="22">
        <f t="shared" si="0"/>
        <v>-144.55575005870594</v>
      </c>
      <c r="J83" s="22">
        <f>L83-$D$8</f>
        <v>-114.55575005870594</v>
      </c>
      <c r="K83" s="22">
        <f>I83/(4*PI()*(E83^2))</f>
        <v>-2.8758452717749488E-6</v>
      </c>
      <c r="L83" s="22">
        <f>D83+$D$8-2.44-20*LOG10(F83)-10*H83*LOG10(E83)</f>
        <v>-111.55575005870594</v>
      </c>
      <c r="M83" s="2">
        <f>(1/ABS(O83))^(1/2)</f>
        <v>0.34412756401983541</v>
      </c>
      <c r="N83" s="47">
        <f>L83-30-G83</f>
        <v>-21.555750058705939</v>
      </c>
      <c r="O83" s="22">
        <f>L83-G83</f>
        <v>8.4442499412940606</v>
      </c>
      <c r="P83" s="7" t="str">
        <f>IF(O83&gt;=$P$17,"SIM","NÃO")</f>
        <v>SIM</v>
      </c>
      <c r="Q83" s="7">
        <f>IF(P83="NÃO",ABS(O83-$P$17),)</f>
        <v>0</v>
      </c>
      <c r="R83" s="8" t="str">
        <f>IF(O83&gt;=$R$17,"SIM","NÃO")</f>
        <v>NÃO</v>
      </c>
      <c r="S83" s="7">
        <f>IF(R83="NÃO",ABS(O83-$R$17),)</f>
        <v>5.5747500587059395</v>
      </c>
      <c r="T83" s="7" t="str">
        <f>IF(O83&gt;=$T$17,"SIM","NÃO")</f>
        <v>NÃO</v>
      </c>
      <c r="U83" s="7">
        <f>IF(T83="NÃO",ABS(O83-$T$17),)</f>
        <v>10.458750058705938</v>
      </c>
      <c r="V83" s="7" t="str">
        <f>IF(O83&gt;=$V$17,"SIM","NÃO")</f>
        <v>NÃO</v>
      </c>
      <c r="W83" s="7">
        <f>IF(V83="NÃO",ABS(O83-$V$17),)</f>
        <v>7.5367500587059393</v>
      </c>
      <c r="X83" s="7" t="str">
        <f>IF(O83&gt;=$X$17,"SIM","NÃO")</f>
        <v>NÃO</v>
      </c>
      <c r="Y83" s="7">
        <f>IF(X83="NÃO",ABS(O83-$X$17),)</f>
        <v>17.386550058705939</v>
      </c>
      <c r="Z83" s="7" t="str">
        <f>IF(O83&gt;=$Z$17,"SIM","NÃO")</f>
        <v>NÃO</v>
      </c>
      <c r="AA83" s="7">
        <f>IF(Z83="NÃO",ABS(O83-$Z$17),)</f>
        <v>22.79195005870594</v>
      </c>
    </row>
    <row r="84" spans="4:27" x14ac:dyDescent="0.25">
      <c r="D84" s="25"/>
      <c r="E84" s="22"/>
      <c r="F84" s="22"/>
      <c r="G84" s="22"/>
      <c r="H84" s="24"/>
      <c r="I84" s="22"/>
      <c r="J84" s="22"/>
      <c r="K84" s="22"/>
      <c r="L84" s="22"/>
      <c r="M84" s="2"/>
      <c r="N84" s="47"/>
      <c r="O84" s="22"/>
      <c r="P84" s="7"/>
      <c r="Q84" s="7"/>
      <c r="R84" s="8"/>
      <c r="S84" s="7"/>
      <c r="T84" s="7"/>
      <c r="U84" s="7"/>
      <c r="V84" s="7"/>
      <c r="W84" s="7"/>
      <c r="X84" s="7"/>
      <c r="Y84" s="7"/>
      <c r="Z84" s="7"/>
      <c r="AA84" s="7"/>
    </row>
    <row r="85" spans="4:27" x14ac:dyDescent="0.25">
      <c r="D85" s="25">
        <v>46</v>
      </c>
      <c r="E85" s="22">
        <v>2000</v>
      </c>
      <c r="F85" s="22">
        <v>2200</v>
      </c>
      <c r="G85" s="22">
        <v>-90</v>
      </c>
      <c r="H85" s="24">
        <v>2</v>
      </c>
      <c r="I85" s="22">
        <f t="shared" si="0"/>
        <v>-119.30905352972374</v>
      </c>
      <c r="J85" s="22">
        <f>L85-$D$8</f>
        <v>-89.309053529723741</v>
      </c>
      <c r="K85" s="22">
        <f>I85/(4*PI()*(E85^2))</f>
        <v>-2.3735782031088847E-6</v>
      </c>
      <c r="L85" s="22">
        <f>D85+$D$8-2.44-20*LOG10(F85)-10*H85*LOG10(E85)</f>
        <v>-86.309053529723741</v>
      </c>
      <c r="M85" s="2">
        <f>(1/ABS(O85))^(1/2)</f>
        <v>0.52051245589138162</v>
      </c>
      <c r="N85" s="47">
        <f>L85-30-G85</f>
        <v>-26.309053529723741</v>
      </c>
      <c r="O85" s="22">
        <f>L85-G85</f>
        <v>3.6909464702762591</v>
      </c>
      <c r="P85" s="7" t="str">
        <f>IF(O85&gt;=$P$17,"SIM","NÃO")</f>
        <v>NÃO</v>
      </c>
      <c r="Q85" s="7">
        <f>IF(P85="NÃO",ABS(O85-$P$17),)</f>
        <v>1.6393835297237409</v>
      </c>
      <c r="R85" s="8" t="str">
        <f>IF(O85&gt;=$R$17,"SIM","NÃO")</f>
        <v>NÃO</v>
      </c>
      <c r="S85" s="7">
        <f>IF(R85="NÃO",ABS(O85-$R$17),)</f>
        <v>10.328053529723741</v>
      </c>
      <c r="T85" s="7" t="str">
        <f>IF(O85&gt;=$T$17,"SIM","NÃO")</f>
        <v>NÃO</v>
      </c>
      <c r="U85" s="7">
        <f>IF(T85="NÃO",ABS(O85-$T$17),)</f>
        <v>15.21205352972374</v>
      </c>
      <c r="V85" s="7" t="str">
        <f>IF(O85&gt;=$V$17,"SIM","NÃO")</f>
        <v>NÃO</v>
      </c>
      <c r="W85" s="7">
        <f>IF(V85="NÃO",ABS(O85-$V$17),)</f>
        <v>12.290053529723741</v>
      </c>
      <c r="X85" s="7" t="str">
        <f>IF(O85&gt;=$X$17,"SIM","NÃO")</f>
        <v>NÃO</v>
      </c>
      <c r="Y85" s="7">
        <f>IF(X85="NÃO",ABS(O85-$X$17),)</f>
        <v>22.139853529723741</v>
      </c>
      <c r="Z85" s="7" t="str">
        <f>IF(O85&gt;=$Z$17,"SIM","NÃO")</f>
        <v>NÃO</v>
      </c>
      <c r="AA85" s="7">
        <f>IF(Z85="NÃO",ABS(O85-$Z$17),)</f>
        <v>27.545253529723741</v>
      </c>
    </row>
    <row r="86" spans="4:27" x14ac:dyDescent="0.25">
      <c r="D86" s="25"/>
      <c r="E86" s="22"/>
      <c r="F86" s="22"/>
      <c r="G86" s="22"/>
      <c r="H86" s="24"/>
      <c r="I86" s="22"/>
      <c r="J86" s="22"/>
      <c r="K86" s="22"/>
      <c r="L86" s="22"/>
      <c r="M86" s="2"/>
      <c r="N86" s="47"/>
      <c r="O86" s="22"/>
      <c r="P86" s="7"/>
      <c r="Q86" s="7"/>
      <c r="R86" s="8"/>
      <c r="S86" s="7"/>
      <c r="T86" s="7"/>
      <c r="U86" s="7"/>
      <c r="V86" s="7"/>
      <c r="W86" s="7"/>
      <c r="X86" s="7"/>
      <c r="Y86" s="7"/>
      <c r="Z86" s="7"/>
      <c r="AA86" s="7"/>
    </row>
    <row r="87" spans="4:27" x14ac:dyDescent="0.25">
      <c r="D87" s="25">
        <v>46</v>
      </c>
      <c r="E87" s="22">
        <v>2000</v>
      </c>
      <c r="F87" s="22">
        <v>2200</v>
      </c>
      <c r="G87" s="22">
        <v>-90</v>
      </c>
      <c r="H87" s="24">
        <v>3</v>
      </c>
      <c r="I87" s="22">
        <f t="shared" ref="I87:I149" si="1">J87-30</f>
        <v>-152.31935348636355</v>
      </c>
      <c r="J87" s="22">
        <f>L87-$D$8</f>
        <v>-122.31935348636355</v>
      </c>
      <c r="K87" s="22">
        <f>I87/(4*PI()*(E87^2))</f>
        <v>-3.0302972544895605E-6</v>
      </c>
      <c r="L87" s="22">
        <f>D87+$D$8-2.44-20*LOG10(F87)-10*H87*LOG10(E87)</f>
        <v>-119.31935348636355</v>
      </c>
      <c r="M87" s="2">
        <f>(1/ABS(O87))^(1/2)</f>
        <v>0.18468124993433471</v>
      </c>
      <c r="N87" s="47">
        <f>L87-30-G87</f>
        <v>-59.319353486363553</v>
      </c>
      <c r="O87" s="22">
        <f>L87-G87</f>
        <v>-29.319353486363553</v>
      </c>
      <c r="P87" s="7" t="str">
        <f>IF(O87&gt;=$P$17,"SIM","NÃO")</f>
        <v>NÃO</v>
      </c>
      <c r="Q87" s="7">
        <f>IF(P87="NÃO",ABS(O87-$P$17),)</f>
        <v>34.649683486363557</v>
      </c>
      <c r="R87" s="8" t="str">
        <f>IF(O87&gt;=$R$17,"SIM","NÃO")</f>
        <v>NÃO</v>
      </c>
      <c r="S87" s="7">
        <f>IF(R87="NÃO",ABS(O87-$R$17),)</f>
        <v>43.338353486363552</v>
      </c>
      <c r="T87" s="7" t="str">
        <f>IF(O87&gt;=$T$17,"SIM","NÃO")</f>
        <v>NÃO</v>
      </c>
      <c r="U87" s="7">
        <f>IF(T87="NÃO",ABS(O87-$T$17),)</f>
        <v>48.222353486363552</v>
      </c>
      <c r="V87" s="7" t="str">
        <f>IF(O87&gt;=$V$17,"SIM","NÃO")</f>
        <v>NÃO</v>
      </c>
      <c r="W87" s="7">
        <f>IF(V87="NÃO",ABS(O87-$V$17),)</f>
        <v>45.300353486363555</v>
      </c>
      <c r="X87" s="7" t="str">
        <f>IF(O87&gt;=$X$17,"SIM","NÃO")</f>
        <v>NÃO</v>
      </c>
      <c r="Y87" s="7">
        <f>IF(X87="NÃO",ABS(O87-$X$17),)</f>
        <v>55.15015348636355</v>
      </c>
      <c r="Z87" s="7" t="str">
        <f>IF(O87&gt;=$Z$17,"SIM","NÃO")</f>
        <v>NÃO</v>
      </c>
      <c r="AA87" s="7">
        <f>IF(Z87="NÃO",ABS(O87-$Z$17),)</f>
        <v>60.55555348636355</v>
      </c>
    </row>
    <row r="88" spans="4:27" x14ac:dyDescent="0.25">
      <c r="D88" s="25"/>
      <c r="E88" s="22"/>
      <c r="F88" s="22"/>
      <c r="G88" s="22"/>
      <c r="H88" s="24"/>
      <c r="I88" s="22"/>
      <c r="J88" s="22"/>
      <c r="K88" s="22"/>
      <c r="L88" s="22"/>
      <c r="M88" s="2"/>
      <c r="N88" s="47"/>
      <c r="O88" s="22"/>
      <c r="P88" s="7"/>
      <c r="Q88" s="7"/>
      <c r="R88" s="8"/>
      <c r="S88" s="7"/>
      <c r="T88" s="7"/>
      <c r="U88" s="7"/>
      <c r="V88" s="7"/>
      <c r="W88" s="7"/>
      <c r="X88" s="7"/>
      <c r="Y88" s="7"/>
      <c r="Z88" s="7"/>
      <c r="AA88" s="7"/>
    </row>
    <row r="89" spans="4:27" x14ac:dyDescent="0.25">
      <c r="D89" s="25">
        <v>46</v>
      </c>
      <c r="E89" s="22">
        <v>2000</v>
      </c>
      <c r="F89" s="22">
        <v>3400</v>
      </c>
      <c r="G89" s="22">
        <v>-90</v>
      </c>
      <c r="H89" s="24">
        <v>2</v>
      </c>
      <c r="I89" s="22">
        <f t="shared" si="1"/>
        <v>-123.09017825412472</v>
      </c>
      <c r="J89" s="22">
        <f>L89-$D$8</f>
        <v>-93.090178254124723</v>
      </c>
      <c r="K89" s="22">
        <f>I89/(4*PI()*(E89^2))</f>
        <v>-2.4488012894008093E-6</v>
      </c>
      <c r="L89" s="22">
        <f>D89+$D$8-2.44-20*LOG10(F89)-10*H89*LOG10(E89)</f>
        <v>-90.090178254124723</v>
      </c>
      <c r="M89" s="2">
        <f>(1/ABS(O89))^(1/2)</f>
        <v>3.3300372264217675</v>
      </c>
      <c r="N89" s="47">
        <f>L89-30-G89</f>
        <v>-30.090178254124723</v>
      </c>
      <c r="O89" s="22">
        <f>L89-G89</f>
        <v>-9.0178254124722912E-2</v>
      </c>
      <c r="P89" s="7" t="str">
        <f>IF(O89&gt;=$P$17,"SIM","NÃO")</f>
        <v>NÃO</v>
      </c>
      <c r="Q89" s="7">
        <f>IF(P89="NÃO",ABS(O89-$P$17),)</f>
        <v>5.4205082541247229</v>
      </c>
      <c r="R89" s="8" t="str">
        <f>IF(O89&gt;=$R$17,"SIM","NÃO")</f>
        <v>NÃO</v>
      </c>
      <c r="S89" s="7">
        <f>IF(R89="NÃO",ABS(O89-$R$17),)</f>
        <v>14.109178254124723</v>
      </c>
      <c r="T89" s="7" t="str">
        <f>IF(O89&gt;=$T$17,"SIM","NÃO")</f>
        <v>NÃO</v>
      </c>
      <c r="U89" s="7">
        <f>IF(T89="NÃO",ABS(O89-$T$17),)</f>
        <v>18.993178254124722</v>
      </c>
      <c r="V89" s="7" t="str">
        <f>IF(O89&gt;=$V$17,"SIM","NÃO")</f>
        <v>NÃO</v>
      </c>
      <c r="W89" s="7">
        <f>IF(V89="NÃO",ABS(O89-$V$17),)</f>
        <v>16.071178254124725</v>
      </c>
      <c r="X89" s="7" t="str">
        <f>IF(O89&gt;=$X$17,"SIM","NÃO")</f>
        <v>NÃO</v>
      </c>
      <c r="Y89" s="7">
        <f>IF(X89="NÃO",ABS(O89-$X$17),)</f>
        <v>25.920978254124723</v>
      </c>
      <c r="Z89" s="7" t="str">
        <f>IF(O89&gt;=$Z$17,"SIM","NÃO")</f>
        <v>NÃO</v>
      </c>
      <c r="AA89" s="7">
        <f>IF(Z89="NÃO",ABS(O89-$Z$17),)</f>
        <v>31.326378254124723</v>
      </c>
    </row>
    <row r="90" spans="4:27" x14ac:dyDescent="0.25">
      <c r="D90" s="25"/>
      <c r="E90" s="22"/>
      <c r="F90" s="22"/>
      <c r="G90" s="22"/>
      <c r="H90" s="24"/>
      <c r="I90" s="22"/>
      <c r="J90" s="22"/>
      <c r="K90" s="22"/>
      <c r="L90" s="22"/>
      <c r="M90" s="2"/>
      <c r="N90" s="47"/>
      <c r="O90" s="22"/>
      <c r="P90" s="7"/>
      <c r="Q90" s="7"/>
      <c r="R90" s="8"/>
      <c r="S90" s="7"/>
      <c r="T90" s="7"/>
      <c r="U90" s="7"/>
      <c r="V90" s="7"/>
      <c r="W90" s="7"/>
      <c r="X90" s="7"/>
      <c r="Y90" s="7"/>
      <c r="Z90" s="7"/>
      <c r="AA90" s="7"/>
    </row>
    <row r="91" spans="4:27" x14ac:dyDescent="0.25">
      <c r="D91" s="25">
        <v>46</v>
      </c>
      <c r="E91" s="22">
        <v>2000</v>
      </c>
      <c r="F91" s="22">
        <v>3400</v>
      </c>
      <c r="G91" s="22">
        <v>-90</v>
      </c>
      <c r="H91" s="24">
        <v>3</v>
      </c>
      <c r="I91" s="22">
        <f t="shared" si="1"/>
        <v>-156.10047821076455</v>
      </c>
      <c r="J91" s="22">
        <f>L91-$D$8</f>
        <v>-126.10047821076454</v>
      </c>
      <c r="K91" s="22">
        <f>I91/(4*PI()*(E91^2))</f>
        <v>-3.1055203407814851E-6</v>
      </c>
      <c r="L91" s="22">
        <f>D91+$D$8-2.44-20*LOG10(F91)-10*H91*LOG10(E91)</f>
        <v>-123.10047821076454</v>
      </c>
      <c r="M91" s="2">
        <f>(1/ABS(O91))^(1/2)</f>
        <v>0.17381324428776126</v>
      </c>
      <c r="N91" s="47">
        <f>L91-30-G91</f>
        <v>-63.10047821076455</v>
      </c>
      <c r="O91" s="22">
        <f>L91-G91</f>
        <v>-33.100478210764535</v>
      </c>
      <c r="P91" s="7" t="str">
        <f>IF(O91&gt;=$P$17,"SIM","NÃO")</f>
        <v>NÃO</v>
      </c>
      <c r="Q91" s="7">
        <f>IF(P91="NÃO",ABS(O91-$P$17),)</f>
        <v>38.430808210764539</v>
      </c>
      <c r="R91" s="8" t="str">
        <f>IF(O91&gt;=$R$17,"SIM","NÃO")</f>
        <v>NÃO</v>
      </c>
      <c r="S91" s="7">
        <f>IF(R91="NÃO",ABS(O91-$R$17),)</f>
        <v>47.119478210764534</v>
      </c>
      <c r="T91" s="7" t="str">
        <f>IF(O91&gt;=$T$17,"SIM","NÃO")</f>
        <v>NÃO</v>
      </c>
      <c r="U91" s="7">
        <f>IF(T91="NÃO",ABS(O91-$T$17),)</f>
        <v>52.003478210764534</v>
      </c>
      <c r="V91" s="7" t="str">
        <f>IF(O91&gt;=$V$17,"SIM","NÃO")</f>
        <v>NÃO</v>
      </c>
      <c r="W91" s="7">
        <f>IF(V91="NÃO",ABS(O91-$V$17),)</f>
        <v>49.081478210764537</v>
      </c>
      <c r="X91" s="7" t="str">
        <f>IF(O91&gt;=$X$17,"SIM","NÃO")</f>
        <v>NÃO</v>
      </c>
      <c r="Y91" s="7">
        <f>IF(X91="NÃO",ABS(O91-$X$17),)</f>
        <v>58.931278210764532</v>
      </c>
      <c r="Z91" s="7" t="str">
        <f>IF(O91&gt;=$Z$17,"SIM","NÃO")</f>
        <v>NÃO</v>
      </c>
      <c r="AA91" s="7">
        <f>IF(Z91="NÃO",ABS(O91-$Z$17),)</f>
        <v>64.336678210764532</v>
      </c>
    </row>
    <row r="92" spans="4:27" x14ac:dyDescent="0.25">
      <c r="D92" s="25"/>
      <c r="E92" s="22"/>
      <c r="F92" s="22"/>
      <c r="G92" s="22"/>
      <c r="H92" s="24"/>
      <c r="I92" s="22"/>
      <c r="J92" s="22"/>
      <c r="K92" s="22"/>
      <c r="L92" s="22"/>
      <c r="M92" s="2"/>
      <c r="N92" s="47"/>
      <c r="O92" s="22"/>
      <c r="P92" s="7"/>
      <c r="Q92" s="7"/>
      <c r="R92" s="8"/>
      <c r="S92" s="7"/>
      <c r="T92" s="7"/>
      <c r="U92" s="7"/>
      <c r="V92" s="7"/>
      <c r="W92" s="7"/>
      <c r="X92" s="7"/>
      <c r="Y92" s="7"/>
      <c r="Z92" s="7"/>
      <c r="AA92" s="7"/>
    </row>
    <row r="93" spans="4:27" x14ac:dyDescent="0.25">
      <c r="D93" s="25">
        <v>46</v>
      </c>
      <c r="E93" s="22">
        <v>1000</v>
      </c>
      <c r="F93" s="22">
        <v>900</v>
      </c>
      <c r="G93" s="22">
        <v>-120</v>
      </c>
      <c r="H93" s="24">
        <v>2</v>
      </c>
      <c r="I93" s="22">
        <f t="shared" si="1"/>
        <v>-105.5248501887865</v>
      </c>
      <c r="J93" s="22">
        <f>L93-$D$8</f>
        <v>-75.524850188786502</v>
      </c>
      <c r="K93" s="22">
        <f>I93/(4*PI()*(E93^2))</f>
        <v>-8.3974007632885483E-6</v>
      </c>
      <c r="L93" s="22">
        <f>D93+$D$8-2.44-20*LOG10(F93)-10*H93*LOG10(E93)</f>
        <v>-72.524850188786502</v>
      </c>
      <c r="M93" s="2">
        <f>(1/ABS(O93))^(1/2)</f>
        <v>0.1451332190717273</v>
      </c>
      <c r="N93" s="47">
        <f>L93-30-G93</f>
        <v>17.475149811213498</v>
      </c>
      <c r="O93" s="22">
        <f>L93-G93</f>
        <v>47.475149811213498</v>
      </c>
      <c r="P93" s="7" t="str">
        <f>IF(O93&gt;=$P$17,"SIM","NÃO")</f>
        <v>SIM</v>
      </c>
      <c r="Q93" s="7">
        <f>IF(P93="NÃO",ABS(O93-$P$17),)</f>
        <v>0</v>
      </c>
      <c r="R93" s="9" t="str">
        <f>IF(O93&gt;=$R$17,"SIM","NÃO")</f>
        <v>SIM</v>
      </c>
      <c r="S93" s="7">
        <f>IF(R93="NÃO",ABS(O93-$R$17),)</f>
        <v>0</v>
      </c>
      <c r="T93" s="7" t="str">
        <f>IF(O93&gt;=$T$17,"SIM","NÃO")</f>
        <v>SIM</v>
      </c>
      <c r="U93" s="7">
        <f>IF(T93="NÃO",ABS(O93-$T$17),)</f>
        <v>0</v>
      </c>
      <c r="V93" s="7" t="str">
        <f>IF(O93&gt;=$V$17,"SIM","NÃO")</f>
        <v>SIM</v>
      </c>
      <c r="W93" s="7">
        <f>IF(V93="NÃO",ABS(O93-$V$17),)</f>
        <v>0</v>
      </c>
      <c r="X93" s="7" t="str">
        <f>IF(O93&gt;=$X$17,"SIM","NÃO")</f>
        <v>SIM</v>
      </c>
      <c r="Y93" s="7">
        <f>IF(X93="NÃO",ABS(O93-$X$17),)</f>
        <v>0</v>
      </c>
      <c r="Z93" s="7" t="str">
        <f>IF(O93&gt;=$Z$17,"SIM","NÃO")</f>
        <v>SIM</v>
      </c>
      <c r="AA93" s="7">
        <f>IF(Z93="NÃO",ABS(O93-$Z$17),)</f>
        <v>0</v>
      </c>
    </row>
    <row r="94" spans="4:27" x14ac:dyDescent="0.25">
      <c r="D94" s="25"/>
      <c r="E94" s="22"/>
      <c r="F94" s="22"/>
      <c r="G94" s="22"/>
      <c r="H94" s="24"/>
      <c r="I94" s="22"/>
      <c r="J94" s="22"/>
      <c r="K94" s="22"/>
      <c r="L94" s="22"/>
      <c r="M94" s="2"/>
      <c r="N94" s="47"/>
      <c r="O94" s="22"/>
      <c r="P94" s="7"/>
      <c r="Q94" s="7"/>
      <c r="R94" s="9"/>
      <c r="S94" s="7"/>
      <c r="T94" s="7"/>
      <c r="U94" s="7"/>
      <c r="V94" s="7"/>
      <c r="W94" s="7"/>
      <c r="X94" s="7"/>
      <c r="Y94" s="7"/>
      <c r="Z94" s="7"/>
      <c r="AA94" s="7"/>
    </row>
    <row r="95" spans="4:27" x14ac:dyDescent="0.25">
      <c r="D95" s="25">
        <v>46</v>
      </c>
      <c r="E95" s="22">
        <v>1000</v>
      </c>
      <c r="F95" s="22">
        <v>900</v>
      </c>
      <c r="G95" s="22">
        <v>-120</v>
      </c>
      <c r="H95" s="24">
        <v>3</v>
      </c>
      <c r="I95" s="22">
        <f t="shared" si="1"/>
        <v>-135.5248501887865</v>
      </c>
      <c r="J95" s="22">
        <f>L95-$D$8</f>
        <v>-105.5248501887865</v>
      </c>
      <c r="K95" s="22">
        <f>I95/(4*PI()*(E95^2))</f>
        <v>-1.0784724909666979E-5</v>
      </c>
      <c r="L95" s="22">
        <f>D95+$D$8-2.44-20*LOG10(F95)-10*H95*LOG10(E95)</f>
        <v>-102.5248501887865</v>
      </c>
      <c r="M95" s="2">
        <f>(1/ABS(O95))^(1/2)</f>
        <v>0.23921562659012566</v>
      </c>
      <c r="N95" s="47">
        <f>L95-30-G95</f>
        <v>-12.524850188786502</v>
      </c>
      <c r="O95" s="22">
        <f>L95-G95</f>
        <v>17.475149811213498</v>
      </c>
      <c r="P95" s="7" t="str">
        <f>IF(O95&gt;=$P$17,"SIM","NÃO")</f>
        <v>SIM</v>
      </c>
      <c r="Q95" s="7">
        <f>IF(P95="NÃO",ABS(O95-$P$17),)</f>
        <v>0</v>
      </c>
      <c r="R95" s="9" t="str">
        <f>IF(O95&gt;=$R$17,"SIM","NÃO")</f>
        <v>SIM</v>
      </c>
      <c r="S95" s="7">
        <f>IF(R95="NÃO",ABS(O95-$R$17),)</f>
        <v>0</v>
      </c>
      <c r="T95" s="7" t="str">
        <f>IF(O95&gt;=$T$17,"SIM","NÃO")</f>
        <v>NÃO</v>
      </c>
      <c r="U95" s="7">
        <f>IF(T95="NÃO",ABS(O95-$T$17),)</f>
        <v>1.4278501887865005</v>
      </c>
      <c r="V95" s="7" t="str">
        <f>IF(O95&gt;=$V$17,"SIM","NÃO")</f>
        <v>SIM</v>
      </c>
      <c r="W95" s="7">
        <f>IF(V95="NÃO",ABS(O95-$V$17),)</f>
        <v>0</v>
      </c>
      <c r="X95" s="7" t="str">
        <f>IF(O95&gt;=$X$17,"SIM","NÃO")</f>
        <v>NÃO</v>
      </c>
      <c r="Y95" s="7">
        <f>IF(X95="NÃO",ABS(O95-$X$17),)</f>
        <v>8.3556501887865018</v>
      </c>
      <c r="Z95" s="7" t="str">
        <f>IF(O95&gt;=$Z$17,"SIM","NÃO")</f>
        <v>NÃO</v>
      </c>
      <c r="AA95" s="7">
        <f>IF(Z95="NÃO",ABS(O95-$Z$17),)</f>
        <v>13.761050188786502</v>
      </c>
    </row>
    <row r="96" spans="4:27" x14ac:dyDescent="0.25">
      <c r="D96" s="25"/>
      <c r="E96" s="22"/>
      <c r="F96" s="22"/>
      <c r="G96" s="22"/>
      <c r="H96" s="24"/>
      <c r="I96" s="22"/>
      <c r="J96" s="22"/>
      <c r="K96" s="22"/>
      <c r="L96" s="22"/>
      <c r="M96" s="2"/>
      <c r="N96" s="47"/>
      <c r="O96" s="22"/>
      <c r="P96" s="7"/>
      <c r="Q96" s="7"/>
      <c r="R96" s="9"/>
      <c r="S96" s="7"/>
      <c r="T96" s="7"/>
      <c r="U96" s="7"/>
      <c r="V96" s="7"/>
      <c r="W96" s="7"/>
      <c r="X96" s="7"/>
      <c r="Y96" s="7"/>
      <c r="Z96" s="7"/>
      <c r="AA96" s="7"/>
    </row>
    <row r="97" spans="4:27" x14ac:dyDescent="0.25">
      <c r="D97" s="25">
        <v>46</v>
      </c>
      <c r="E97" s="22">
        <v>1000</v>
      </c>
      <c r="F97" s="22">
        <v>2200</v>
      </c>
      <c r="G97" s="22">
        <v>-90</v>
      </c>
      <c r="H97" s="24">
        <v>2</v>
      </c>
      <c r="I97" s="22">
        <f t="shared" si="1"/>
        <v>-113.28845361644412</v>
      </c>
      <c r="J97" s="22">
        <f>L97-$D$8</f>
        <v>-83.288453616444116</v>
      </c>
      <c r="K97" s="22">
        <f>I97/(4*PI()*(E97^2))</f>
        <v>-9.015208694146995E-6</v>
      </c>
      <c r="L97" s="22">
        <f>D97+$D$8-2.44-20*LOG10(F97)-10*H97*LOG10(E97)</f>
        <v>-80.288453616444116</v>
      </c>
      <c r="M97" s="2">
        <f>(1/ABS(O97))^(1/2)</f>
        <v>0.32088972098456969</v>
      </c>
      <c r="N97" s="47">
        <f>L97-30-G97</f>
        <v>-20.288453616444116</v>
      </c>
      <c r="O97" s="22">
        <f>L97-G97</f>
        <v>9.7115463835558842</v>
      </c>
      <c r="P97" s="7" t="str">
        <f>IF(O97&gt;=$P$17,"SIM","NÃO")</f>
        <v>SIM</v>
      </c>
      <c r="Q97" s="7">
        <f>IF(P97="NÃO",ABS(O97-$P$17),)</f>
        <v>0</v>
      </c>
      <c r="R97" s="8" t="str">
        <f>IF(O97&gt;=$R$17,"SIM","NÃO")</f>
        <v>NÃO</v>
      </c>
      <c r="S97" s="7">
        <f>IF(R97="NÃO",ABS(O97-$R$17),)</f>
        <v>4.307453616444116</v>
      </c>
      <c r="T97" s="7" t="str">
        <f>IF(O97&gt;=$T$17,"SIM","NÃO")</f>
        <v>NÃO</v>
      </c>
      <c r="U97" s="7">
        <f>IF(T97="NÃO",ABS(O97-$T$17),)</f>
        <v>9.1914536164441145</v>
      </c>
      <c r="V97" s="7" t="str">
        <f>IF(O97&gt;=$V$17,"SIM","NÃO")</f>
        <v>NÃO</v>
      </c>
      <c r="W97" s="7">
        <f>IF(V97="NÃO",ABS(O97-$V$17),)</f>
        <v>6.2694536164441157</v>
      </c>
      <c r="X97" s="7" t="str">
        <f>IF(O97&gt;=$X$17,"SIM","NÃO")</f>
        <v>NÃO</v>
      </c>
      <c r="Y97" s="7">
        <f>IF(X97="NÃO",ABS(O97-$X$17),)</f>
        <v>16.119253616444116</v>
      </c>
      <c r="Z97" s="7" t="str">
        <f>IF(O97&gt;=$Z$17,"SIM","NÃO")</f>
        <v>NÃO</v>
      </c>
      <c r="AA97" s="7">
        <f>IF(Z97="NÃO",ABS(O97-$Z$17),)</f>
        <v>21.524653616444116</v>
      </c>
    </row>
    <row r="98" spans="4:27" x14ac:dyDescent="0.25">
      <c r="D98" s="25"/>
      <c r="E98" s="22"/>
      <c r="F98" s="22"/>
      <c r="G98" s="22"/>
      <c r="H98" s="24"/>
      <c r="I98" s="22"/>
      <c r="J98" s="22"/>
      <c r="K98" s="22"/>
      <c r="L98" s="22"/>
      <c r="M98" s="2"/>
      <c r="N98" s="47"/>
      <c r="O98" s="22"/>
      <c r="P98" s="7"/>
      <c r="Q98" s="7"/>
      <c r="R98" s="8"/>
      <c r="S98" s="7"/>
      <c r="T98" s="7"/>
      <c r="U98" s="7"/>
      <c r="V98" s="7"/>
      <c r="W98" s="7"/>
      <c r="X98" s="7"/>
      <c r="Y98" s="7"/>
      <c r="Z98" s="7"/>
      <c r="AA98" s="7"/>
    </row>
    <row r="99" spans="4:27" x14ac:dyDescent="0.25">
      <c r="D99" s="25">
        <v>46</v>
      </c>
      <c r="E99" s="22">
        <v>1000</v>
      </c>
      <c r="F99" s="22">
        <v>2200</v>
      </c>
      <c r="G99" s="22">
        <v>-90</v>
      </c>
      <c r="H99" s="24">
        <v>3</v>
      </c>
      <c r="I99" s="22">
        <f t="shared" si="1"/>
        <v>-143.28845361644412</v>
      </c>
      <c r="J99" s="22">
        <f>L99-$D$8</f>
        <v>-113.28845361644412</v>
      </c>
      <c r="K99" s="22">
        <f>I99/(4*PI()*(E99^2))</f>
        <v>-1.1402532840525424E-5</v>
      </c>
      <c r="L99" s="22">
        <f>D99+$D$8-2.44-20*LOG10(F99)-10*H99*LOG10(E99)</f>
        <v>-110.28845361644412</v>
      </c>
      <c r="M99" s="2">
        <f>(1/ABS(O99))^(1/2)</f>
        <v>0.22201152846630387</v>
      </c>
      <c r="N99" s="47">
        <f>L99-30-G99</f>
        <v>-50.288453616444116</v>
      </c>
      <c r="O99" s="22">
        <f>L99-G99</f>
        <v>-20.288453616444116</v>
      </c>
      <c r="P99" s="7" t="str">
        <f>IF(O99&gt;=$P$17,"SIM","NÃO")</f>
        <v>NÃO</v>
      </c>
      <c r="Q99" s="7">
        <f>IF(P99="NÃO",ABS(O99-$P$17),)</f>
        <v>25.618783616444116</v>
      </c>
      <c r="R99" s="8" t="str">
        <f>IF(O99&gt;=$R$17,"SIM","NÃO")</f>
        <v>NÃO</v>
      </c>
      <c r="S99" s="7">
        <f>IF(R99="NÃO",ABS(O99-$R$17),)</f>
        <v>34.307453616444114</v>
      </c>
      <c r="T99" s="7" t="str">
        <f>IF(O99&gt;=$T$17,"SIM","NÃO")</f>
        <v>NÃO</v>
      </c>
      <c r="U99" s="7">
        <f>IF(T99="NÃO",ABS(O99-$T$17),)</f>
        <v>39.191453616444115</v>
      </c>
      <c r="V99" s="7" t="str">
        <f>IF(O99&gt;=$V$17,"SIM","NÃO")</f>
        <v>NÃO</v>
      </c>
      <c r="W99" s="7">
        <f>IF(V99="NÃO",ABS(O99-$V$17),)</f>
        <v>36.269453616444117</v>
      </c>
      <c r="X99" s="7" t="str">
        <f>IF(O99&gt;=$X$17,"SIM","NÃO")</f>
        <v>NÃO</v>
      </c>
      <c r="Y99" s="7">
        <f>IF(X99="NÃO",ABS(O99-$X$17),)</f>
        <v>46.119253616444112</v>
      </c>
      <c r="Z99" s="7" t="str">
        <f>IF(O99&gt;=$Z$17,"SIM","NÃO")</f>
        <v>NÃO</v>
      </c>
      <c r="AA99" s="7">
        <f>IF(Z99="NÃO",ABS(O99-$Z$17),)</f>
        <v>51.524653616444112</v>
      </c>
    </row>
    <row r="100" spans="4:27" x14ac:dyDescent="0.25">
      <c r="D100" s="25"/>
      <c r="E100" s="22"/>
      <c r="F100" s="22"/>
      <c r="G100" s="22"/>
      <c r="H100" s="24"/>
      <c r="I100" s="22"/>
      <c r="J100" s="22"/>
      <c r="K100" s="22"/>
      <c r="L100" s="22"/>
      <c r="M100" s="2"/>
      <c r="N100" s="47"/>
      <c r="O100" s="22"/>
      <c r="P100" s="7"/>
      <c r="Q100" s="7"/>
      <c r="R100" s="8"/>
      <c r="S100" s="7"/>
      <c r="T100" s="7"/>
      <c r="U100" s="7"/>
      <c r="V100" s="7"/>
      <c r="W100" s="7"/>
      <c r="X100" s="7"/>
      <c r="Y100" s="7"/>
      <c r="Z100" s="7"/>
      <c r="AA100" s="7"/>
    </row>
    <row r="101" spans="4:27" x14ac:dyDescent="0.25">
      <c r="D101" s="25">
        <v>46</v>
      </c>
      <c r="E101" s="22">
        <v>1000</v>
      </c>
      <c r="F101" s="22">
        <v>3400</v>
      </c>
      <c r="G101" s="22">
        <v>-90</v>
      </c>
      <c r="H101" s="24">
        <v>2</v>
      </c>
      <c r="I101" s="22">
        <f t="shared" si="1"/>
        <v>-117.0695783408451</v>
      </c>
      <c r="J101" s="22">
        <f>L101-$D$8</f>
        <v>-87.069578340845098</v>
      </c>
      <c r="K101" s="22">
        <f>I101/(4*PI()*(E101^2))</f>
        <v>-9.3161010393146936E-6</v>
      </c>
      <c r="L101" s="22">
        <f>D101+$D$8-2.44-20*LOG10(F101)-10*H101*LOG10(E101)</f>
        <v>-84.069578340845098</v>
      </c>
      <c r="M101" s="2">
        <f>(1/ABS(O101))^(1/2)</f>
        <v>0.41063618206802144</v>
      </c>
      <c r="N101" s="47">
        <f>L101-30-G101</f>
        <v>-24.069578340845098</v>
      </c>
      <c r="O101" s="22">
        <f>L101-G101</f>
        <v>5.9304216591549022</v>
      </c>
      <c r="P101" s="7" t="str">
        <f>IF(O101&gt;=$P$17,"SIM","NÃO")</f>
        <v>SIM</v>
      </c>
      <c r="Q101" s="7">
        <f>IF(P101="NÃO",ABS(O101-$P$17),)</f>
        <v>0</v>
      </c>
      <c r="R101" s="8" t="str">
        <f>IF(O101&gt;=$R$17,"SIM","NÃO")</f>
        <v>NÃO</v>
      </c>
      <c r="S101" s="7">
        <f>IF(R101="NÃO",ABS(O101-$R$17),)</f>
        <v>8.088578340845098</v>
      </c>
      <c r="T101" s="7" t="str">
        <f>IF(O101&gt;=$T$17,"SIM","NÃO")</f>
        <v>NÃO</v>
      </c>
      <c r="U101" s="7">
        <f>IF(T101="NÃO",ABS(O101-$T$17),)</f>
        <v>12.972578340845097</v>
      </c>
      <c r="V101" s="7" t="str">
        <f>IF(O101&gt;=$V$17,"SIM","NÃO")</f>
        <v>NÃO</v>
      </c>
      <c r="W101" s="7">
        <f>IF(V101="NÃO",ABS(O101-$V$17),)</f>
        <v>10.050578340845098</v>
      </c>
      <c r="X101" s="7" t="str">
        <f>IF(O101&gt;=$X$17,"SIM","NÃO")</f>
        <v>NÃO</v>
      </c>
      <c r="Y101" s="7">
        <f>IF(X101="NÃO",ABS(O101-$X$17),)</f>
        <v>19.900378340845098</v>
      </c>
      <c r="Z101" s="7" t="str">
        <f>IF(O101&gt;=$Z$17,"SIM","NÃO")</f>
        <v>NÃO</v>
      </c>
      <c r="AA101" s="7">
        <f>IF(Z101="NÃO",ABS(O101-$Z$17),)</f>
        <v>25.305778340845098</v>
      </c>
    </row>
    <row r="102" spans="4:27" x14ac:dyDescent="0.25">
      <c r="D102" s="25"/>
      <c r="E102" s="22"/>
      <c r="F102" s="22"/>
      <c r="G102" s="22"/>
      <c r="H102" s="24"/>
      <c r="I102" s="22"/>
      <c r="J102" s="22"/>
      <c r="K102" s="22"/>
      <c r="L102" s="22"/>
      <c r="M102" s="2"/>
      <c r="N102" s="47"/>
      <c r="O102" s="22"/>
      <c r="P102" s="7"/>
      <c r="Q102" s="7"/>
      <c r="R102" s="8"/>
      <c r="S102" s="7"/>
      <c r="T102" s="7"/>
      <c r="U102" s="7"/>
      <c r="V102" s="7"/>
      <c r="W102" s="7"/>
      <c r="X102" s="7"/>
      <c r="Y102" s="7"/>
      <c r="Z102" s="7"/>
      <c r="AA102" s="7"/>
    </row>
    <row r="103" spans="4:27" x14ac:dyDescent="0.25">
      <c r="D103" s="25">
        <v>46</v>
      </c>
      <c r="E103" s="22">
        <v>1000</v>
      </c>
      <c r="F103" s="22">
        <v>3400</v>
      </c>
      <c r="G103" s="22">
        <v>-90</v>
      </c>
      <c r="H103" s="24">
        <v>3</v>
      </c>
      <c r="I103" s="22">
        <f t="shared" si="1"/>
        <v>-147.06957834084511</v>
      </c>
      <c r="J103" s="22">
        <f>L103-$D$8</f>
        <v>-117.0695783408451</v>
      </c>
      <c r="K103" s="22">
        <f>I103/(4*PI()*(E103^2))</f>
        <v>-1.1703425185693124E-5</v>
      </c>
      <c r="L103" s="22">
        <f>D103+$D$8-2.44-20*LOG10(F103)-10*H103*LOG10(E103)</f>
        <v>-114.0695783408451</v>
      </c>
      <c r="M103" s="2">
        <f>(1/ABS(O103))^(1/2)</f>
        <v>0.20382889913432953</v>
      </c>
      <c r="N103" s="47">
        <f>L103-30-G103</f>
        <v>-54.069578340845112</v>
      </c>
      <c r="O103" s="22">
        <f>L103-G103</f>
        <v>-24.069578340845098</v>
      </c>
      <c r="P103" s="7" t="str">
        <f>IF(O103&gt;=$P$17,"SIM","NÃO")</f>
        <v>NÃO</v>
      </c>
      <c r="Q103" s="7">
        <f>IF(P103="NÃO",ABS(O103-$P$17),)</f>
        <v>29.399908340845098</v>
      </c>
      <c r="R103" s="8" t="str">
        <f>IF(O103&gt;=$R$17,"SIM","NÃO")</f>
        <v>NÃO</v>
      </c>
      <c r="S103" s="7">
        <f>IF(R103="NÃO",ABS(O103-$R$17),)</f>
        <v>38.088578340845096</v>
      </c>
      <c r="T103" s="7" t="str">
        <f>IF(O103&gt;=$T$17,"SIM","NÃO")</f>
        <v>NÃO</v>
      </c>
      <c r="U103" s="7">
        <f>IF(T103="NÃO",ABS(O103-$T$17),)</f>
        <v>42.972578340845097</v>
      </c>
      <c r="V103" s="7" t="str">
        <f>IF(O103&gt;=$V$17,"SIM","NÃO")</f>
        <v>NÃO</v>
      </c>
      <c r="W103" s="7">
        <f>IF(V103="NÃO",ABS(O103-$V$17),)</f>
        <v>40.050578340845099</v>
      </c>
      <c r="X103" s="7" t="str">
        <f>IF(O103&gt;=$X$17,"SIM","NÃO")</f>
        <v>NÃO</v>
      </c>
      <c r="Y103" s="7">
        <f>IF(X103="NÃO",ABS(O103-$X$17),)</f>
        <v>49.900378340845094</v>
      </c>
      <c r="Z103" s="7" t="str">
        <f>IF(O103&gt;=$Z$17,"SIM","NÃO")</f>
        <v>NÃO</v>
      </c>
      <c r="AA103" s="7">
        <f>IF(Z103="NÃO",ABS(O103-$Z$17),)</f>
        <v>55.305778340845094</v>
      </c>
    </row>
    <row r="104" spans="4:27" x14ac:dyDescent="0.25">
      <c r="D104" s="25"/>
      <c r="E104" s="22"/>
      <c r="F104" s="22"/>
      <c r="G104" s="22"/>
      <c r="H104" s="24"/>
      <c r="I104" s="22"/>
      <c r="J104" s="22"/>
      <c r="K104" s="22"/>
      <c r="L104" s="22"/>
      <c r="M104" s="2"/>
      <c r="N104" s="47"/>
      <c r="O104" s="22"/>
      <c r="P104" s="7"/>
      <c r="Q104" s="7"/>
      <c r="R104" s="8"/>
      <c r="S104" s="7"/>
      <c r="T104" s="7"/>
      <c r="U104" s="7"/>
      <c r="V104" s="7"/>
      <c r="W104" s="7"/>
      <c r="X104" s="7"/>
      <c r="Y104" s="7"/>
      <c r="Z104" s="7"/>
      <c r="AA104" s="7"/>
    </row>
    <row r="105" spans="4:27" x14ac:dyDescent="0.25">
      <c r="D105" s="25">
        <v>46</v>
      </c>
      <c r="E105" s="22">
        <v>100</v>
      </c>
      <c r="F105" s="22">
        <v>900</v>
      </c>
      <c r="G105" s="22">
        <v>-120</v>
      </c>
      <c r="H105" s="24">
        <v>2</v>
      </c>
      <c r="I105" s="22">
        <f t="shared" si="1"/>
        <v>-85.524850188786502</v>
      </c>
      <c r="J105" s="22">
        <f>L105-$D$8</f>
        <v>-55.524850188786495</v>
      </c>
      <c r="K105" s="22">
        <f>I105/(4*PI()*(E105^2))</f>
        <v>-6.8058513323695949E-4</v>
      </c>
      <c r="L105" s="22">
        <f>D105+$D$8-2.44-20*LOG10(F105)-10*H105*LOG10(E105)</f>
        <v>-52.524850188786495</v>
      </c>
      <c r="M105" s="2">
        <f>(1/ABS(O105))^(1/2)</f>
        <v>0.12173853503125394</v>
      </c>
      <c r="N105" s="47">
        <f>L105-30-G105</f>
        <v>37.475149811213498</v>
      </c>
      <c r="O105" s="22">
        <f>L105-G105</f>
        <v>67.475149811213498</v>
      </c>
      <c r="P105" s="7" t="str">
        <f>IF(O105&gt;=$P$17,"SIM","NÃO")</f>
        <v>SIM</v>
      </c>
      <c r="Q105" s="7">
        <f>IF(P105="NÃO",ABS(O105-$P$17),)</f>
        <v>0</v>
      </c>
      <c r="R105" s="7" t="str">
        <f>IF(O105&gt;=$R$17,"SIM","NÃO")</f>
        <v>SIM</v>
      </c>
      <c r="S105" s="7">
        <f>IF(R105="NÃO",ABS(O105-$R$17),)</f>
        <v>0</v>
      </c>
      <c r="T105" s="7" t="str">
        <f>IF(O105&gt;=$T$17,"SIM","NÃO")</f>
        <v>SIM</v>
      </c>
      <c r="U105" s="7">
        <f>IF(T105="NÃO",ABS(O105-$T$17),)</f>
        <v>0</v>
      </c>
      <c r="V105" s="7" t="str">
        <f>IF(O105&gt;=$V$17,"SIM","NÃO")</f>
        <v>SIM</v>
      </c>
      <c r="W105" s="7">
        <f>IF(V105="NÃO",ABS(O105-$V$17),)</f>
        <v>0</v>
      </c>
      <c r="X105" s="7" t="str">
        <f>IF(O105&gt;=$X$17,"SIM","NÃO")</f>
        <v>SIM</v>
      </c>
      <c r="Y105" s="7">
        <f>IF(X105="NÃO",ABS(O105-$X$17),)</f>
        <v>0</v>
      </c>
      <c r="Z105" s="7" t="str">
        <f>IF(O105&gt;=$Z$17,"SIM","NÃO")</f>
        <v>SIM</v>
      </c>
      <c r="AA105" s="7">
        <f>IF(Z105="NÃO",ABS(O105-$Z$17),)</f>
        <v>0</v>
      </c>
    </row>
    <row r="106" spans="4:27" x14ac:dyDescent="0.25">
      <c r="D106" s="25"/>
      <c r="E106" s="22"/>
      <c r="F106" s="22"/>
      <c r="G106" s="22"/>
      <c r="H106" s="24"/>
      <c r="I106" s="22"/>
      <c r="J106" s="22"/>
      <c r="K106" s="22"/>
      <c r="L106" s="22"/>
      <c r="M106" s="2"/>
      <c r="N106" s="47"/>
      <c r="O106" s="22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4:27" x14ac:dyDescent="0.25">
      <c r="D107" s="25">
        <v>46</v>
      </c>
      <c r="E107" s="22">
        <v>100</v>
      </c>
      <c r="F107" s="22">
        <v>900</v>
      </c>
      <c r="G107" s="22">
        <v>-120</v>
      </c>
      <c r="H107" s="24">
        <v>3</v>
      </c>
      <c r="I107" s="22">
        <f t="shared" si="1"/>
        <v>-105.5248501887865</v>
      </c>
      <c r="J107" s="22">
        <f>L107-$D$8</f>
        <v>-75.524850188786502</v>
      </c>
      <c r="K107" s="22">
        <f>I107/(4*PI()*(E107^2))</f>
        <v>-8.3974007632885486E-4</v>
      </c>
      <c r="L107" s="22">
        <f>D107+$D$8-2.44-20*LOG10(F107)-10*H107*LOG10(E107)</f>
        <v>-72.524850188786502</v>
      </c>
      <c r="M107" s="2">
        <f>(1/ABS(O107))^(1/2)</f>
        <v>0.1451332190717273</v>
      </c>
      <c r="N107" s="47">
        <f>L107-30-G107</f>
        <v>17.475149811213498</v>
      </c>
      <c r="O107" s="22">
        <f>L107-G107</f>
        <v>47.475149811213498</v>
      </c>
      <c r="P107" s="7" t="str">
        <f>IF(O107&gt;=$P$17,"SIM","NÃO")</f>
        <v>SIM</v>
      </c>
      <c r="Q107" s="7">
        <f>IF(P107="NÃO",ABS(O107-$P$17),)</f>
        <v>0</v>
      </c>
      <c r="R107" s="7" t="str">
        <f>IF(O107&gt;=$R$17,"SIM","NÃO")</f>
        <v>SIM</v>
      </c>
      <c r="S107" s="7">
        <f>IF(R107="NÃO",ABS(O107-$R$17),)</f>
        <v>0</v>
      </c>
      <c r="T107" s="7" t="str">
        <f>IF(O107&gt;=$T$17,"SIM","NÃO")</f>
        <v>SIM</v>
      </c>
      <c r="U107" s="7">
        <f>IF(T107="NÃO",ABS(O107-$T$17),)</f>
        <v>0</v>
      </c>
      <c r="V107" s="7" t="str">
        <f>IF(O107&gt;=$V$17,"SIM","NÃO")</f>
        <v>SIM</v>
      </c>
      <c r="W107" s="7">
        <f>IF(V107="NÃO",ABS(O107-$V$17),)</f>
        <v>0</v>
      </c>
      <c r="X107" s="7" t="str">
        <f>IF(O107&gt;=$X$17,"SIM","NÃO")</f>
        <v>SIM</v>
      </c>
      <c r="Y107" s="7">
        <f>IF(X107="NÃO",ABS(O107-$X$17),)</f>
        <v>0</v>
      </c>
      <c r="Z107" s="7" t="str">
        <f>IF(O107&gt;=$Z$17,"SIM","NÃO")</f>
        <v>SIM</v>
      </c>
      <c r="AA107" s="7">
        <f>IF(Z107="NÃO",ABS(O107-$Z$17),)</f>
        <v>0</v>
      </c>
    </row>
    <row r="108" spans="4:27" x14ac:dyDescent="0.25">
      <c r="D108" s="25"/>
      <c r="E108" s="22"/>
      <c r="F108" s="22"/>
      <c r="G108" s="22"/>
      <c r="H108" s="24"/>
      <c r="I108" s="22"/>
      <c r="J108" s="22"/>
      <c r="K108" s="22"/>
      <c r="L108" s="22"/>
      <c r="M108" s="2"/>
      <c r="N108" s="47"/>
      <c r="O108" s="22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4:27" x14ac:dyDescent="0.25">
      <c r="D109" s="25">
        <v>46</v>
      </c>
      <c r="E109" s="22">
        <v>100</v>
      </c>
      <c r="F109" s="22">
        <v>2200</v>
      </c>
      <c r="G109" s="22">
        <v>-90</v>
      </c>
      <c r="H109" s="24">
        <v>2</v>
      </c>
      <c r="I109" s="22">
        <f t="shared" si="1"/>
        <v>-93.288453616444116</v>
      </c>
      <c r="J109" s="22">
        <f>L109-$D$8</f>
        <v>-63.288453616444116</v>
      </c>
      <c r="K109" s="22">
        <f>I109/(4*PI()*(E109^2))</f>
        <v>-7.4236592632280409E-4</v>
      </c>
      <c r="L109" s="22">
        <f>D109+$D$8-2.44-20*LOG10(F109)-10*H109*LOG10(E109)</f>
        <v>-60.288453616444116</v>
      </c>
      <c r="M109" s="2">
        <f>(1/ABS(O109))^(1/2)</f>
        <v>0.18345830304136249</v>
      </c>
      <c r="N109" s="47">
        <f>L109-30-G109</f>
        <v>-0.28845361644411582</v>
      </c>
      <c r="O109" s="22">
        <f>L109-G109</f>
        <v>29.711546383555884</v>
      </c>
      <c r="P109" s="7" t="str">
        <f>IF(O109&gt;=$P$17,"SIM","NÃO")</f>
        <v>SIM</v>
      </c>
      <c r="Q109" s="7">
        <f>IF(P109="NÃO",ABS(O109-$P$17),)</f>
        <v>0</v>
      </c>
      <c r="R109" s="7" t="str">
        <f>IF(O109&gt;=$R$17,"SIM","NÃO")</f>
        <v>SIM</v>
      </c>
      <c r="S109" s="7">
        <f>IF(R109="NÃO",ABS(O109-$R$17),)</f>
        <v>0</v>
      </c>
      <c r="T109" s="7" t="str">
        <f>IF(O109&gt;=$T$17,"SIM","NÃO")</f>
        <v>SIM</v>
      </c>
      <c r="U109" s="7">
        <f>IF(T109="NÃO",ABS(O109-$T$17),)</f>
        <v>0</v>
      </c>
      <c r="V109" s="7" t="str">
        <f>IF(O109&gt;=$V$17,"SIM","NÃO")</f>
        <v>SIM</v>
      </c>
      <c r="W109" s="7">
        <f>IF(V109="NÃO",ABS(O109-$V$17),)</f>
        <v>0</v>
      </c>
      <c r="X109" s="7" t="str">
        <f>IF(O109&gt;=$X$17,"SIM","NÃO")</f>
        <v>SIM</v>
      </c>
      <c r="Y109" s="7">
        <f>IF(X109="NÃO",ABS(O109-$X$17),)</f>
        <v>0</v>
      </c>
      <c r="Z109" s="7" t="str">
        <f>IF(O109&gt;=$Z$17,"SIM","NÃO")</f>
        <v>NÃO</v>
      </c>
      <c r="AA109" s="7">
        <f>IF(Z109="NÃO",ABS(O109-$Z$17),)</f>
        <v>1.524653616444116</v>
      </c>
    </row>
    <row r="110" spans="4:27" x14ac:dyDescent="0.25">
      <c r="D110" s="25"/>
      <c r="E110" s="22"/>
      <c r="F110" s="22"/>
      <c r="G110" s="22"/>
      <c r="H110" s="24"/>
      <c r="I110" s="22"/>
      <c r="J110" s="22"/>
      <c r="K110" s="22"/>
      <c r="L110" s="22"/>
      <c r="M110" s="2"/>
      <c r="N110" s="47"/>
      <c r="O110" s="22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4:27" x14ac:dyDescent="0.25">
      <c r="D111" s="25">
        <v>46</v>
      </c>
      <c r="E111" s="22">
        <v>100</v>
      </c>
      <c r="F111" s="22">
        <v>2200</v>
      </c>
      <c r="G111" s="22">
        <v>-90</v>
      </c>
      <c r="H111" s="24">
        <v>3</v>
      </c>
      <c r="I111" s="22">
        <f t="shared" si="1"/>
        <v>-113.28845361644412</v>
      </c>
      <c r="J111" s="22">
        <f>L111-$D$8</f>
        <v>-83.288453616444116</v>
      </c>
      <c r="K111" s="22">
        <f>I111/(4*PI()*(E111^2))</f>
        <v>-9.0152086941469936E-4</v>
      </c>
      <c r="L111" s="22">
        <f>D111+$D$8-2.44-20*LOG10(F111)-10*H111*LOG10(E111)</f>
        <v>-80.288453616444116</v>
      </c>
      <c r="M111" s="2">
        <f>(1/ABS(O111))^(1/2)</f>
        <v>0.32088972098456969</v>
      </c>
      <c r="N111" s="47">
        <f>L111-30-G111</f>
        <v>-20.288453616444116</v>
      </c>
      <c r="O111" s="22">
        <f>L111-G111</f>
        <v>9.7115463835558842</v>
      </c>
      <c r="P111" s="7" t="str">
        <f>IF(O111&gt;=$P$17,"SIM","NÃO")</f>
        <v>SIM</v>
      </c>
      <c r="Q111" s="7">
        <f>IF(P111="NÃO",ABS(O111-$P$17),)</f>
        <v>0</v>
      </c>
      <c r="R111" s="7" t="str">
        <f>IF(O111&gt;=$R$17,"SIM","NÃO")</f>
        <v>NÃO</v>
      </c>
      <c r="S111" s="7">
        <f>IF(R111="NÃO",ABS(O111-$R$17),)</f>
        <v>4.307453616444116</v>
      </c>
      <c r="T111" s="7" t="str">
        <f>IF(O111&gt;=$T$17,"SIM","NÃO")</f>
        <v>NÃO</v>
      </c>
      <c r="U111" s="7">
        <f>IF(T111="NÃO",ABS(O111-$T$17),)</f>
        <v>9.1914536164441145</v>
      </c>
      <c r="V111" s="7" t="str">
        <f>IF(O111&gt;=$V$17,"SIM","NÃO")</f>
        <v>NÃO</v>
      </c>
      <c r="W111" s="7">
        <f>IF(V111="NÃO",ABS(O111-$V$17),)</f>
        <v>6.2694536164441157</v>
      </c>
      <c r="X111" s="7" t="str">
        <f>IF(O111&gt;=$X$17,"SIM","NÃO")</f>
        <v>NÃO</v>
      </c>
      <c r="Y111" s="7">
        <f>IF(X111="NÃO",ABS(O111-$X$17),)</f>
        <v>16.119253616444116</v>
      </c>
      <c r="Z111" s="7" t="str">
        <f>IF(O111&gt;=$Z$17,"SIM","NÃO")</f>
        <v>NÃO</v>
      </c>
      <c r="AA111" s="7">
        <f>IF(Z111="NÃO",ABS(O111-$Z$17),)</f>
        <v>21.524653616444116</v>
      </c>
    </row>
    <row r="112" spans="4:27" x14ac:dyDescent="0.25">
      <c r="D112" s="25"/>
      <c r="E112" s="22"/>
      <c r="F112" s="22"/>
      <c r="G112" s="22"/>
      <c r="H112" s="24"/>
      <c r="I112" s="22"/>
      <c r="J112" s="22"/>
      <c r="K112" s="22"/>
      <c r="L112" s="22"/>
      <c r="M112" s="2"/>
      <c r="N112" s="47"/>
      <c r="O112" s="22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4:27" x14ac:dyDescent="0.25">
      <c r="D113" s="25">
        <v>46</v>
      </c>
      <c r="E113" s="22">
        <v>100</v>
      </c>
      <c r="F113" s="22">
        <v>3400</v>
      </c>
      <c r="G113" s="22">
        <v>-90</v>
      </c>
      <c r="H113" s="24">
        <v>2</v>
      </c>
      <c r="I113" s="22">
        <f t="shared" si="1"/>
        <v>-97.069578340845098</v>
      </c>
      <c r="J113" s="22">
        <f>L113-$D$8</f>
        <v>-67.069578340845098</v>
      </c>
      <c r="K113" s="22">
        <f>I113/(4*PI()*(E113^2))</f>
        <v>-7.7245516083957388E-4</v>
      </c>
      <c r="L113" s="22">
        <f>D113+$D$8-2.44-20*LOG10(F113)-10*H113*LOG10(E113)</f>
        <v>-64.069578340845098</v>
      </c>
      <c r="M113" s="2">
        <f>(1/ABS(O113))^(1/2)</f>
        <v>0.19637907521174214</v>
      </c>
      <c r="N113" s="47">
        <f>L113-30-G113</f>
        <v>-4.0695783408450978</v>
      </c>
      <c r="O113" s="22">
        <f>L113-G113</f>
        <v>25.930421659154902</v>
      </c>
      <c r="P113" s="7" t="str">
        <f>IF(O113&gt;=$P$17,"SIM","NÃO")</f>
        <v>SIM</v>
      </c>
      <c r="Q113" s="7">
        <f>IF(P113="NÃO",ABS(O113-$P$17),)</f>
        <v>0</v>
      </c>
      <c r="R113" s="7" t="str">
        <f>IF(O113&gt;=$R$17,"SIM","NÃO")</f>
        <v>SIM</v>
      </c>
      <c r="S113" s="7">
        <f>IF(R113="NÃO",ABS(O113-$R$17),)</f>
        <v>0</v>
      </c>
      <c r="T113" s="7" t="str">
        <f>IF(O113&gt;=$T$17,"SIM","NÃO")</f>
        <v>SIM</v>
      </c>
      <c r="U113" s="7">
        <f>IF(T113="NÃO",ABS(O113-$T$17),)</f>
        <v>0</v>
      </c>
      <c r="V113" s="7" t="str">
        <f>IF(O113&gt;=$V$17,"SIM","NÃO")</f>
        <v>SIM</v>
      </c>
      <c r="W113" s="7">
        <f>IF(V113="NÃO",ABS(O113-$V$17),)</f>
        <v>0</v>
      </c>
      <c r="X113" s="7" t="str">
        <f>IF(O113&gt;=$X$17,"SIM","NÃO")</f>
        <v>SIM</v>
      </c>
      <c r="Y113" s="7">
        <f>IF(X113="NÃO",ABS(O113-$X$17),)</f>
        <v>0</v>
      </c>
      <c r="Z113" s="7" t="str">
        <f>IF(O113&gt;=$Z$17,"SIM","NÃO")</f>
        <v>NÃO</v>
      </c>
      <c r="AA113" s="7">
        <f>IF(Z113="NÃO",ABS(O113-$Z$17),)</f>
        <v>5.305778340845098</v>
      </c>
    </row>
    <row r="114" spans="4:27" x14ac:dyDescent="0.25">
      <c r="D114" s="25"/>
      <c r="E114" s="22"/>
      <c r="F114" s="22"/>
      <c r="G114" s="22"/>
      <c r="H114" s="24"/>
      <c r="I114" s="22"/>
      <c r="J114" s="22"/>
      <c r="K114" s="22"/>
      <c r="L114" s="22"/>
      <c r="M114" s="2"/>
      <c r="N114" s="47"/>
      <c r="O114" s="22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4:27" x14ac:dyDescent="0.25">
      <c r="D115" s="25">
        <v>46</v>
      </c>
      <c r="E115" s="22">
        <v>100</v>
      </c>
      <c r="F115" s="22">
        <v>3400</v>
      </c>
      <c r="G115" s="22">
        <v>-90</v>
      </c>
      <c r="H115" s="24">
        <v>3</v>
      </c>
      <c r="I115" s="22">
        <f t="shared" si="1"/>
        <v>-117.0695783408451</v>
      </c>
      <c r="J115" s="22">
        <f>L115-$D$8</f>
        <v>-87.069578340845098</v>
      </c>
      <c r="K115" s="22">
        <f>I115/(4*PI()*(E115^2))</f>
        <v>-9.3161010393146926E-4</v>
      </c>
      <c r="L115" s="22">
        <f>D115+$D$8-2.44-20*LOG10(F115)-10*H115*LOG10(E115)</f>
        <v>-84.069578340845098</v>
      </c>
      <c r="M115" s="2">
        <f>(1/ABS(O115))^(1/2)</f>
        <v>0.41063618206802144</v>
      </c>
      <c r="N115" s="47">
        <f>L115-30-G115</f>
        <v>-24.069578340845098</v>
      </c>
      <c r="O115" s="22">
        <f>L115-G115</f>
        <v>5.9304216591549022</v>
      </c>
      <c r="P115" s="7" t="str">
        <f>IF(O115&gt;=$P$17,"SIM","NÃO")</f>
        <v>SIM</v>
      </c>
      <c r="Q115" s="7">
        <f>IF(P115="NÃO",ABS(O115-$P$17),)</f>
        <v>0</v>
      </c>
      <c r="R115" s="7" t="str">
        <f>IF(O115&gt;=$R$17,"SIM","NÃO")</f>
        <v>NÃO</v>
      </c>
      <c r="S115" s="7">
        <f>IF(R115="NÃO",ABS(O115-$R$17),)</f>
        <v>8.088578340845098</v>
      </c>
      <c r="T115" s="7" t="str">
        <f>IF(O115&gt;=$T$17,"SIM","NÃO")</f>
        <v>NÃO</v>
      </c>
      <c r="U115" s="7">
        <f>IF(T115="NÃO",ABS(O115-$T$17),)</f>
        <v>12.972578340845097</v>
      </c>
      <c r="V115" s="7" t="str">
        <f>IF(O115&gt;=$V$17,"SIM","NÃO")</f>
        <v>NÃO</v>
      </c>
      <c r="W115" s="7">
        <f>IF(V115="NÃO",ABS(O115-$V$17),)</f>
        <v>10.050578340845098</v>
      </c>
      <c r="X115" s="7" t="str">
        <f>IF(O115&gt;=$X$17,"SIM","NÃO")</f>
        <v>NÃO</v>
      </c>
      <c r="Y115" s="7">
        <f>IF(X115="NÃO",ABS(O115-$X$17),)</f>
        <v>19.900378340845098</v>
      </c>
      <c r="Z115" s="7" t="str">
        <f>IF(O115&gt;=$Z$17,"SIM","NÃO")</f>
        <v>NÃO</v>
      </c>
      <c r="AA115" s="7">
        <f>IF(Z115="NÃO",ABS(O115-$Z$17),)</f>
        <v>25.305778340845098</v>
      </c>
    </row>
    <row r="116" spans="4:27" x14ac:dyDescent="0.25">
      <c r="D116" s="25"/>
      <c r="E116" s="22"/>
      <c r="F116" s="22"/>
      <c r="G116" s="22"/>
      <c r="H116" s="24"/>
      <c r="I116" s="22"/>
      <c r="J116" s="22"/>
      <c r="K116" s="22"/>
      <c r="L116" s="22"/>
      <c r="M116" s="2"/>
      <c r="N116" s="47"/>
      <c r="O116" s="22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4:27" x14ac:dyDescent="0.25">
      <c r="D117" s="25">
        <v>30</v>
      </c>
      <c r="E117" s="22">
        <v>34000</v>
      </c>
      <c r="F117" s="22">
        <v>900</v>
      </c>
      <c r="G117" s="22">
        <v>-120</v>
      </c>
      <c r="H117" s="24">
        <v>2</v>
      </c>
      <c r="I117" s="22">
        <f t="shared" si="1"/>
        <v>-152.15442852963162</v>
      </c>
      <c r="J117" s="22">
        <f>L117-$D$8</f>
        <v>-122.15442852963162</v>
      </c>
      <c r="K117" s="22">
        <f>I117/(4*PI()*(E117^2))</f>
        <v>-1.047410441773935E-8</v>
      </c>
      <c r="L117" s="22">
        <f>D117+$D$8-2.44-20*LOG10(F117)-10*H117*LOG10(E117)</f>
        <v>-119.15442852963162</v>
      </c>
      <c r="M117" s="2">
        <f>(1/ABS(O117))^(1/2)</f>
        <v>1.0874889162319583</v>
      </c>
      <c r="N117" s="47">
        <f>L117-30-G117</f>
        <v>-29.154428529631616</v>
      </c>
      <c r="O117" s="22">
        <f>L117-G117</f>
        <v>0.84557147036838387</v>
      </c>
      <c r="P117" s="7" t="str">
        <f>IF(O117&gt;=$P$17,"SIM","NÃO")</f>
        <v>NÃO</v>
      </c>
      <c r="Q117" s="7">
        <f>IF(P117="NÃO",ABS(O117-$P$17),)</f>
        <v>4.4847585296316161</v>
      </c>
      <c r="R117" s="7" t="str">
        <f>IF(O117&gt;=$R$17,"SIM","NÃO")</f>
        <v>NÃO</v>
      </c>
      <c r="S117" s="7">
        <f>IF(R117="NÃO",ABS(O117-$R$17),)</f>
        <v>13.173428529631616</v>
      </c>
      <c r="T117" s="7" t="str">
        <f>IF(O117&gt;=$T$17,"SIM","NÃO")</f>
        <v>NÃO</v>
      </c>
      <c r="U117" s="7">
        <f>IF(T117="NÃO",ABS(O117-$T$17),)</f>
        <v>18.057428529631615</v>
      </c>
      <c r="V117" s="7" t="str">
        <f>IF(O117&gt;=$V$17,"SIM","NÃO")</f>
        <v>NÃO</v>
      </c>
      <c r="W117" s="7">
        <f>IF(V117="NÃO",ABS(O117-$V$17),)</f>
        <v>15.135428529631616</v>
      </c>
      <c r="X117" s="7" t="str">
        <f>IF(O117&gt;=$X$17,"SIM","NÃO")</f>
        <v>NÃO</v>
      </c>
      <c r="Y117" s="7">
        <f>IF(X117="NÃO",ABS(O117-$X$17),)</f>
        <v>24.985228529631616</v>
      </c>
      <c r="Z117" s="7" t="str">
        <f>IF(O117&gt;=$Z$17,"SIM","NÃO")</f>
        <v>NÃO</v>
      </c>
      <c r="AA117" s="7">
        <f>IF(Z117="NÃO",ABS(O117-$Z$17),)</f>
        <v>30.390628529631616</v>
      </c>
    </row>
    <row r="118" spans="4:27" x14ac:dyDescent="0.25">
      <c r="D118" s="25"/>
      <c r="E118" s="22"/>
      <c r="F118" s="22"/>
      <c r="G118" s="22"/>
      <c r="H118" s="24"/>
      <c r="I118" s="22"/>
      <c r="J118" s="22"/>
      <c r="K118" s="22"/>
      <c r="L118" s="22"/>
      <c r="M118" s="2"/>
      <c r="N118" s="47"/>
      <c r="O118" s="22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4:27" x14ac:dyDescent="0.25">
      <c r="D119" s="25">
        <v>30</v>
      </c>
      <c r="E119" s="22">
        <v>34000</v>
      </c>
      <c r="F119" s="22">
        <v>900</v>
      </c>
      <c r="G119" s="22">
        <v>-120</v>
      </c>
      <c r="H119" s="24">
        <v>3</v>
      </c>
      <c r="I119" s="22">
        <f t="shared" si="1"/>
        <v>-197.46921770005417</v>
      </c>
      <c r="J119" s="22">
        <f>L119-$D$8</f>
        <v>-167.46921770005417</v>
      </c>
      <c r="K119" s="22">
        <f>I119/(4*PI()*(E119^2))</f>
        <v>-1.3593513021389798E-8</v>
      </c>
      <c r="L119" s="22">
        <f>D119+$D$8-2.44-20*LOG10(F119)-10*H119*LOG10(E119)</f>
        <v>-164.46921770005417</v>
      </c>
      <c r="M119" s="2">
        <f>(1/ABS(O119))^(1/2)</f>
        <v>0.14995821259951533</v>
      </c>
      <c r="N119" s="47">
        <f>L119-30-G119</f>
        <v>-74.469217700054173</v>
      </c>
      <c r="O119" s="22">
        <f>L119-G119</f>
        <v>-44.469217700054173</v>
      </c>
      <c r="P119" s="7" t="str">
        <f>IF(O119&gt;=$P$17,"SIM","NÃO")</f>
        <v>NÃO</v>
      </c>
      <c r="Q119" s="7">
        <f>IF(P119="NÃO",ABS(O119-$P$17),)</f>
        <v>49.799547700054177</v>
      </c>
      <c r="R119" s="7" t="str">
        <f>IF(O119&gt;=$R$17,"SIM","NÃO")</f>
        <v>NÃO</v>
      </c>
      <c r="S119" s="7">
        <f>IF(R119="NÃO",ABS(O119-$R$17),)</f>
        <v>58.488217700054172</v>
      </c>
      <c r="T119" s="7" t="str">
        <f>IF(O119&gt;=$T$17,"SIM","NÃO")</f>
        <v>NÃO</v>
      </c>
      <c r="U119" s="7">
        <f>IF(T119="NÃO",ABS(O119-$T$17),)</f>
        <v>63.372217700054172</v>
      </c>
      <c r="V119" s="7" t="str">
        <f>IF(O119&gt;=$V$17,"SIM","NÃO")</f>
        <v>NÃO</v>
      </c>
      <c r="W119" s="7">
        <f>IF(V119="NÃO",ABS(O119-$V$17),)</f>
        <v>60.450217700054175</v>
      </c>
      <c r="X119" s="7" t="str">
        <f>IF(O119&gt;=$X$17,"SIM","NÃO")</f>
        <v>NÃO</v>
      </c>
      <c r="Y119" s="7">
        <f>IF(X119="NÃO",ABS(O119-$X$17),)</f>
        <v>70.30001770005417</v>
      </c>
      <c r="Z119" s="7" t="str">
        <f>IF(O119&gt;=$Z$17,"SIM","NÃO")</f>
        <v>NÃO</v>
      </c>
      <c r="AA119" s="7">
        <f>IF(Z119="NÃO",ABS(O119-$Z$17),)</f>
        <v>75.70541770005417</v>
      </c>
    </row>
    <row r="120" spans="4:27" x14ac:dyDescent="0.25">
      <c r="D120" s="25"/>
      <c r="E120" s="22"/>
      <c r="F120" s="22"/>
      <c r="G120" s="22"/>
      <c r="H120" s="24"/>
      <c r="I120" s="22"/>
      <c r="J120" s="22"/>
      <c r="K120" s="22"/>
      <c r="L120" s="22"/>
      <c r="M120" s="2"/>
      <c r="N120" s="47"/>
      <c r="O120" s="22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4:27" x14ac:dyDescent="0.25">
      <c r="D121" s="25">
        <v>30</v>
      </c>
      <c r="E121" s="22">
        <v>34000</v>
      </c>
      <c r="F121" s="22">
        <v>2200</v>
      </c>
      <c r="G121" s="22">
        <v>-90</v>
      </c>
      <c r="H121" s="24">
        <v>2</v>
      </c>
      <c r="I121" s="22">
        <f t="shared" si="1"/>
        <v>-159.91803195728923</v>
      </c>
      <c r="J121" s="22">
        <f>L121-$D$8</f>
        <v>-129.91803195728923</v>
      </c>
      <c r="K121" s="22">
        <f>I121/(4*PI()*(E121^2))</f>
        <v>-1.1008540344087486E-8</v>
      </c>
      <c r="L121" s="22">
        <f>D121+$D$8-2.44-20*LOG10(F121)-10*H121*LOG10(E121)</f>
        <v>-126.91803195728923</v>
      </c>
      <c r="M121" s="2">
        <f>(1/ABS(O121))^(1/2)</f>
        <v>0.16458139128243052</v>
      </c>
      <c r="N121" s="47">
        <f>L121-30-G121</f>
        <v>-66.91803195728923</v>
      </c>
      <c r="O121" s="22">
        <f>L121-G121</f>
        <v>-36.91803195728923</v>
      </c>
      <c r="P121" s="7" t="str">
        <f>IF(O121&gt;=$P$17,"SIM","NÃO")</f>
        <v>NÃO</v>
      </c>
      <c r="Q121" s="7">
        <f>IF(P121="NÃO",ABS(O121-$P$17),)</f>
        <v>42.248361957289234</v>
      </c>
      <c r="R121" s="7" t="str">
        <f>IF(O121&gt;=$R$17,"SIM","NÃO")</f>
        <v>NÃO</v>
      </c>
      <c r="S121" s="7">
        <f>IF(R121="NÃO",ABS(O121-$R$17),)</f>
        <v>50.937031957289229</v>
      </c>
      <c r="T121" s="7" t="str">
        <f>IF(O121&gt;=$T$17,"SIM","NÃO")</f>
        <v>NÃO</v>
      </c>
      <c r="U121" s="7">
        <f>IF(T121="NÃO",ABS(O121-$T$17),)</f>
        <v>55.821031957289229</v>
      </c>
      <c r="V121" s="7" t="str">
        <f>IF(O121&gt;=$V$17,"SIM","NÃO")</f>
        <v>NÃO</v>
      </c>
      <c r="W121" s="7">
        <f>IF(V121="NÃO",ABS(O121-$V$17),)</f>
        <v>52.899031957289232</v>
      </c>
      <c r="X121" s="7" t="str">
        <f>IF(O121&gt;=$X$17,"SIM","NÃO")</f>
        <v>NÃO</v>
      </c>
      <c r="Y121" s="7">
        <f>IF(X121="NÃO",ABS(O121-$X$17),)</f>
        <v>62.748831957289227</v>
      </c>
      <c r="Z121" s="7" t="str">
        <f>IF(O121&gt;=$Z$17,"SIM","NÃO")</f>
        <v>NÃO</v>
      </c>
      <c r="AA121" s="7">
        <f>IF(Z121="NÃO",ABS(O121-$Z$17),)</f>
        <v>68.154231957289227</v>
      </c>
    </row>
    <row r="122" spans="4:27" x14ac:dyDescent="0.25">
      <c r="D122" s="25"/>
      <c r="E122" s="22"/>
      <c r="F122" s="22"/>
      <c r="G122" s="22"/>
      <c r="H122" s="24"/>
      <c r="I122" s="22"/>
      <c r="J122" s="22"/>
      <c r="K122" s="22"/>
      <c r="L122" s="22"/>
      <c r="M122" s="2"/>
      <c r="N122" s="47"/>
      <c r="O122" s="22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4:27" x14ac:dyDescent="0.25">
      <c r="D123" s="25">
        <v>30</v>
      </c>
      <c r="E123" s="22">
        <v>34000</v>
      </c>
      <c r="F123" s="22">
        <v>2200</v>
      </c>
      <c r="G123" s="22">
        <v>-90</v>
      </c>
      <c r="H123" s="24">
        <v>3</v>
      </c>
      <c r="I123" s="22">
        <f t="shared" si="1"/>
        <v>-205.23282112771179</v>
      </c>
      <c r="J123" s="22">
        <f>L123-$D$8</f>
        <v>-175.23282112771179</v>
      </c>
      <c r="K123" s="22">
        <f>I123/(4*PI()*(E123^2))</f>
        <v>-1.4127948947737934E-8</v>
      </c>
      <c r="L123" s="22">
        <f>D123+$D$8-2.44-20*LOG10(F123)-10*H123*LOG10(E123)</f>
        <v>-172.23282112771179</v>
      </c>
      <c r="M123" s="2">
        <f>(1/ABS(O123))^(1/2)</f>
        <v>0.11027508600464074</v>
      </c>
      <c r="N123" s="47">
        <f>L123-30-G123</f>
        <v>-112.23282112771179</v>
      </c>
      <c r="O123" s="22">
        <f>L123-G123</f>
        <v>-82.232821127711787</v>
      </c>
      <c r="P123" s="7" t="str">
        <f>IF(O123&gt;=$P$17,"SIM","NÃO")</f>
        <v>NÃO</v>
      </c>
      <c r="Q123" s="7">
        <f>IF(P123="NÃO",ABS(O123-$P$17),)</f>
        <v>87.563151127711791</v>
      </c>
      <c r="R123" s="7" t="str">
        <f>IF(O123&gt;=$R$17,"SIM","NÃO")</f>
        <v>NÃO</v>
      </c>
      <c r="S123" s="7">
        <f>IF(R123="NÃO",ABS(O123-$R$17),)</f>
        <v>96.251821127711793</v>
      </c>
      <c r="T123" s="7" t="str">
        <f>IF(O123&gt;=$T$17,"SIM","NÃO")</f>
        <v>NÃO</v>
      </c>
      <c r="U123" s="7">
        <f>IF(T123="NÃO",ABS(O123-$T$17),)</f>
        <v>101.13582112771178</v>
      </c>
      <c r="V123" s="7" t="str">
        <f>IF(O123&gt;=$V$17,"SIM","NÃO")</f>
        <v>NÃO</v>
      </c>
      <c r="W123" s="7">
        <f>IF(V123="NÃO",ABS(O123-$V$17),)</f>
        <v>98.213821127711782</v>
      </c>
      <c r="X123" s="7" t="str">
        <f>IF(O123&gt;=$X$17,"SIM","NÃO")</f>
        <v>NÃO</v>
      </c>
      <c r="Y123" s="7">
        <f>IF(X123="NÃO",ABS(O123-$X$17),)</f>
        <v>108.06362112771178</v>
      </c>
      <c r="Z123" s="7" t="str">
        <f>IF(O123&gt;=$Z$17,"SIM","NÃO")</f>
        <v>NÃO</v>
      </c>
      <c r="AA123" s="7">
        <f>IF(Z123="NÃO",ABS(O123-$Z$17),)</f>
        <v>113.46902112771178</v>
      </c>
    </row>
    <row r="124" spans="4:27" x14ac:dyDescent="0.25">
      <c r="D124" s="25"/>
      <c r="E124" s="22"/>
      <c r="F124" s="22"/>
      <c r="G124" s="22"/>
      <c r="H124" s="24"/>
      <c r="I124" s="22"/>
      <c r="J124" s="22"/>
      <c r="K124" s="22"/>
      <c r="L124" s="22"/>
      <c r="M124" s="2"/>
      <c r="N124" s="47"/>
      <c r="O124" s="22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4:27" x14ac:dyDescent="0.25">
      <c r="D125" s="25">
        <v>30</v>
      </c>
      <c r="E125" s="22">
        <v>34000</v>
      </c>
      <c r="F125" s="22">
        <v>3400</v>
      </c>
      <c r="G125" s="22">
        <v>-90</v>
      </c>
      <c r="H125" s="24">
        <v>2</v>
      </c>
      <c r="I125" s="22">
        <f t="shared" si="1"/>
        <v>-163.69915668169023</v>
      </c>
      <c r="J125" s="22">
        <f>L125-$D$8</f>
        <v>-133.69915668169023</v>
      </c>
      <c r="K125" s="22">
        <f>I125/(4*PI()*(E125^2))</f>
        <v>-1.1268827839907295E-8</v>
      </c>
      <c r="L125" s="22">
        <f>D125+$D$8-2.44-20*LOG10(F125)-10*H125*LOG10(E125)</f>
        <v>-130.69915668169023</v>
      </c>
      <c r="M125" s="2">
        <f>(1/ABS(O125))^(1/2)</f>
        <v>0.15674990807053513</v>
      </c>
      <c r="N125" s="47">
        <f>L125-30-G125</f>
        <v>-70.699156681690226</v>
      </c>
      <c r="O125" s="22">
        <f>L125-G125</f>
        <v>-40.699156681690226</v>
      </c>
      <c r="P125" s="7" t="str">
        <f>IF(O125&gt;=$P$17,"SIM","NÃO")</f>
        <v>NÃO</v>
      </c>
      <c r="Q125" s="7">
        <f>IF(P125="NÃO",ABS(O125-$P$17),)</f>
        <v>46.02948668169023</v>
      </c>
      <c r="R125" s="7" t="str">
        <f>IF(O125&gt;=$R$17,"SIM","NÃO")</f>
        <v>NÃO</v>
      </c>
      <c r="S125" s="7">
        <f>IF(R125="NÃO",ABS(O125-$R$17),)</f>
        <v>54.718156681690225</v>
      </c>
      <c r="T125" s="7" t="str">
        <f>IF(O125&gt;=$T$17,"SIM","NÃO")</f>
        <v>NÃO</v>
      </c>
      <c r="U125" s="7">
        <f>IF(T125="NÃO",ABS(O125-$T$17),)</f>
        <v>59.602156681690225</v>
      </c>
      <c r="V125" s="7" t="str">
        <f>IF(O125&gt;=$V$17,"SIM","NÃO")</f>
        <v>NÃO</v>
      </c>
      <c r="W125" s="7">
        <f>IF(V125="NÃO",ABS(O125-$V$17),)</f>
        <v>56.680156681690228</v>
      </c>
      <c r="X125" s="7" t="str">
        <f>IF(O125&gt;=$X$17,"SIM","NÃO")</f>
        <v>NÃO</v>
      </c>
      <c r="Y125" s="7">
        <f>IF(X125="NÃO",ABS(O125-$X$17),)</f>
        <v>66.529956681690223</v>
      </c>
      <c r="Z125" s="7" t="str">
        <f>IF(O125&gt;=$Z$17,"SIM","NÃO")</f>
        <v>NÃO</v>
      </c>
      <c r="AA125" s="7">
        <f>IF(Z125="NÃO",ABS(O125-$Z$17),)</f>
        <v>71.935356681690223</v>
      </c>
    </row>
    <row r="126" spans="4:27" x14ac:dyDescent="0.25">
      <c r="D126" s="25"/>
      <c r="E126" s="22"/>
      <c r="F126" s="22"/>
      <c r="G126" s="22"/>
      <c r="H126" s="24"/>
      <c r="I126" s="22"/>
      <c r="J126" s="22"/>
      <c r="K126" s="22"/>
      <c r="L126" s="22"/>
      <c r="M126" s="2"/>
      <c r="N126" s="47"/>
      <c r="O126" s="22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4:27" x14ac:dyDescent="0.25">
      <c r="D127" s="25">
        <v>30</v>
      </c>
      <c r="E127" s="22">
        <v>34000</v>
      </c>
      <c r="F127" s="22">
        <v>3400</v>
      </c>
      <c r="G127" s="22">
        <v>-90</v>
      </c>
      <c r="H127" s="24">
        <v>3</v>
      </c>
      <c r="I127" s="22">
        <f t="shared" si="1"/>
        <v>-209.01394585211278</v>
      </c>
      <c r="J127" s="22">
        <f>L127-$D$8</f>
        <v>-179.01394585211278</v>
      </c>
      <c r="K127" s="22">
        <f>I127/(4*PI()*(E127^2))</f>
        <v>-1.4388236443557743E-8</v>
      </c>
      <c r="L127" s="22">
        <f>D127+$D$8-2.44-20*LOG10(F127)-10*H127*LOG10(E127)</f>
        <v>-176.01394585211278</v>
      </c>
      <c r="M127" s="2">
        <f>(1/ABS(O127))^(1/2)</f>
        <v>0.1078240311276423</v>
      </c>
      <c r="N127" s="47">
        <f>L127-30-G127</f>
        <v>-116.01394585211278</v>
      </c>
      <c r="O127" s="22">
        <f>L127-G127</f>
        <v>-86.013945852112784</v>
      </c>
      <c r="P127" s="7" t="str">
        <f>IF(O127&gt;=$P$17,"SIM","NÃO")</f>
        <v>NÃO</v>
      </c>
      <c r="Q127" s="7">
        <f>IF(P127="NÃO",ABS(O127-$P$17),)</f>
        <v>91.344275852112787</v>
      </c>
      <c r="R127" s="7" t="str">
        <f>IF(O127&gt;=$R$17,"SIM","NÃO")</f>
        <v>NÃO</v>
      </c>
      <c r="S127" s="7">
        <f>IF(R127="NÃO",ABS(O127-$R$17),)</f>
        <v>100.03294585211279</v>
      </c>
      <c r="T127" s="7" t="str">
        <f>IF(O127&gt;=$T$17,"SIM","NÃO")</f>
        <v>NÃO</v>
      </c>
      <c r="U127" s="7">
        <f>IF(T127="NÃO",ABS(O127-$T$17),)</f>
        <v>104.91694585211278</v>
      </c>
      <c r="V127" s="7" t="str">
        <f>IF(O127&gt;=$V$17,"SIM","NÃO")</f>
        <v>NÃO</v>
      </c>
      <c r="W127" s="7">
        <f>IF(V127="NÃO",ABS(O127-$V$17),)</f>
        <v>101.99494585211278</v>
      </c>
      <c r="X127" s="7" t="str">
        <f>IF(O127&gt;=$X$17,"SIM","NÃO")</f>
        <v>NÃO</v>
      </c>
      <c r="Y127" s="7">
        <f>IF(X127="NÃO",ABS(O127-$X$17),)</f>
        <v>111.84474585211278</v>
      </c>
      <c r="Z127" s="7" t="str">
        <f>IF(O127&gt;=$Z$17,"SIM","NÃO")</f>
        <v>NÃO</v>
      </c>
      <c r="AA127" s="7">
        <f>IF(Z127="NÃO",ABS(O127-$Z$17),)</f>
        <v>117.25014585211278</v>
      </c>
    </row>
    <row r="128" spans="4:27" x14ac:dyDescent="0.25">
      <c r="D128" s="25"/>
      <c r="E128" s="22"/>
      <c r="F128" s="22"/>
      <c r="G128" s="22"/>
      <c r="H128" s="24"/>
      <c r="I128" s="22"/>
      <c r="J128" s="22"/>
      <c r="K128" s="22"/>
      <c r="L128" s="22"/>
      <c r="M128" s="2"/>
      <c r="N128" s="47"/>
      <c r="O128" s="22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4:27" x14ac:dyDescent="0.25">
      <c r="D129" s="25">
        <v>30</v>
      </c>
      <c r="E129" s="22">
        <v>2000</v>
      </c>
      <c r="F129" s="22">
        <v>900</v>
      </c>
      <c r="G129" s="22">
        <v>-120</v>
      </c>
      <c r="H129" s="24">
        <v>2</v>
      </c>
      <c r="I129" s="22">
        <f t="shared" si="1"/>
        <v>-127.54545010206613</v>
      </c>
      <c r="J129" s="22">
        <f>L129-$D$8</f>
        <v>-97.545450102066127</v>
      </c>
      <c r="K129" s="22">
        <f>I129/(4*PI()*(E129^2))</f>
        <v>-2.5374361065780639E-6</v>
      </c>
      <c r="L129" s="22">
        <f>D129+$D$8-2.44-20*LOG10(F129)-10*H129*LOG10(E129)</f>
        <v>-94.545450102066127</v>
      </c>
      <c r="M129" s="2">
        <f>(1/ABS(O129))^(1/2)</f>
        <v>0.19820622449341718</v>
      </c>
      <c r="N129" s="47">
        <f>L129-30-G129</f>
        <v>-4.5454501020661269</v>
      </c>
      <c r="O129" s="22">
        <f>L129-G129</f>
        <v>25.454549897933873</v>
      </c>
      <c r="P129" s="7" t="str">
        <f>IF(O129&gt;=$P$17,"SIM","NÃO")</f>
        <v>SIM</v>
      </c>
      <c r="Q129" s="7">
        <f>IF(P129="NÃO",ABS(O129-$P$17),)</f>
        <v>0</v>
      </c>
      <c r="R129" s="7" t="str">
        <f>IF(O129&gt;=$R$17,"SIM","NÃO")</f>
        <v>SIM</v>
      </c>
      <c r="S129" s="7">
        <f>IF(R129="NÃO",ABS(O129-$R$17),)</f>
        <v>0</v>
      </c>
      <c r="T129" s="7" t="str">
        <f>IF(O129&gt;=$T$17,"SIM","NÃO")</f>
        <v>SIM</v>
      </c>
      <c r="U129" s="7">
        <f>IF(T129="NÃO",ABS(O129-$T$17),)</f>
        <v>0</v>
      </c>
      <c r="V129" s="7" t="str">
        <f>IF(O129&gt;=$V$17,"SIM","NÃO")</f>
        <v>SIM</v>
      </c>
      <c r="W129" s="7">
        <f>IF(V129="NÃO",ABS(O129-$V$17),)</f>
        <v>0</v>
      </c>
      <c r="X129" s="7" t="str">
        <f>IF(O129&gt;=$X$17,"SIM","NÃO")</f>
        <v>NÃO</v>
      </c>
      <c r="Y129" s="7">
        <f>IF(X129="NÃO",ABS(O129-$X$17),)</f>
        <v>0.37625010206612686</v>
      </c>
      <c r="Z129" s="7" t="str">
        <f>IF(O129&gt;=$Z$17,"SIM","NÃO")</f>
        <v>NÃO</v>
      </c>
      <c r="AA129" s="7">
        <f>IF(Z129="NÃO",ABS(O129-$Z$17),)</f>
        <v>5.7816501020661271</v>
      </c>
    </row>
    <row r="130" spans="4:27" x14ac:dyDescent="0.25">
      <c r="D130" s="25"/>
      <c r="E130" s="22"/>
      <c r="F130" s="22"/>
      <c r="G130" s="22"/>
      <c r="H130" s="24"/>
      <c r="I130" s="22"/>
      <c r="J130" s="22"/>
      <c r="K130" s="22"/>
      <c r="L130" s="22"/>
      <c r="M130" s="2"/>
      <c r="N130" s="47"/>
      <c r="O130" s="22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4:27" x14ac:dyDescent="0.25">
      <c r="D131" s="25">
        <v>30</v>
      </c>
      <c r="E131" s="22">
        <v>2000</v>
      </c>
      <c r="F131" s="22">
        <v>900</v>
      </c>
      <c r="G131" s="22">
        <v>-120</v>
      </c>
      <c r="H131" s="24">
        <v>3</v>
      </c>
      <c r="I131" s="22">
        <f t="shared" si="1"/>
        <v>-160.55575005870594</v>
      </c>
      <c r="J131" s="22">
        <f>L131-$D$8</f>
        <v>-130.55575005870594</v>
      </c>
      <c r="K131" s="22">
        <f>I131/(4*PI()*(E131^2))</f>
        <v>-3.1941551579587398E-6</v>
      </c>
      <c r="L131" s="22">
        <f>D131+$D$8-2.44-20*LOG10(F131)-10*H131*LOG10(E131)</f>
        <v>-127.55575005870594</v>
      </c>
      <c r="M131" s="2">
        <f>(1/ABS(O131))^(1/2)</f>
        <v>0.36379875493731589</v>
      </c>
      <c r="N131" s="47">
        <f>L131-30-G131</f>
        <v>-37.555750058705939</v>
      </c>
      <c r="O131" s="22">
        <f>L131-G131</f>
        <v>-7.5557500587059394</v>
      </c>
      <c r="P131" s="7" t="str">
        <f>IF(O131&gt;=$P$17,"SIM","NÃO")</f>
        <v>NÃO</v>
      </c>
      <c r="Q131" s="7">
        <f>IF(P131="NÃO",ABS(O131-$P$17),)</f>
        <v>12.886080058705939</v>
      </c>
      <c r="R131" s="7" t="str">
        <f>IF(O131&gt;=$R$17,"SIM","NÃO")</f>
        <v>NÃO</v>
      </c>
      <c r="S131" s="7">
        <f>IF(R131="NÃO",ABS(O131-$R$17),)</f>
        <v>21.574750058705938</v>
      </c>
      <c r="T131" s="7" t="str">
        <f>IF(O131&gt;=$T$17,"SIM","NÃO")</f>
        <v>NÃO</v>
      </c>
      <c r="U131" s="7">
        <f>IF(T131="NÃO",ABS(O131-$T$17),)</f>
        <v>26.458750058705938</v>
      </c>
      <c r="V131" s="7" t="str">
        <f>IF(O131&gt;=$V$17,"SIM","NÃO")</f>
        <v>NÃO</v>
      </c>
      <c r="W131" s="7">
        <f>IF(V131="NÃO",ABS(O131-$V$17),)</f>
        <v>23.536750058705941</v>
      </c>
      <c r="X131" s="7" t="str">
        <f>IF(O131&gt;=$X$17,"SIM","NÃO")</f>
        <v>NÃO</v>
      </c>
      <c r="Y131" s="7">
        <f>IF(X131="NÃO",ABS(O131-$X$17),)</f>
        <v>33.386550058705936</v>
      </c>
      <c r="Z131" s="7" t="str">
        <f>IF(O131&gt;=$Z$17,"SIM","NÃO")</f>
        <v>NÃO</v>
      </c>
      <c r="AA131" s="7">
        <f>IF(Z131="NÃO",ABS(O131-$Z$17),)</f>
        <v>38.791950058705936</v>
      </c>
    </row>
    <row r="132" spans="4:27" x14ac:dyDescent="0.25">
      <c r="D132" s="25"/>
      <c r="E132" s="22"/>
      <c r="F132" s="22"/>
      <c r="G132" s="22"/>
      <c r="H132" s="24"/>
      <c r="I132" s="22"/>
      <c r="J132" s="22"/>
      <c r="K132" s="22"/>
      <c r="L132" s="22"/>
      <c r="M132" s="2"/>
      <c r="N132" s="47"/>
      <c r="O132" s="22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4:27" x14ac:dyDescent="0.25">
      <c r="D133" s="25">
        <v>30</v>
      </c>
      <c r="E133" s="22">
        <v>2000</v>
      </c>
      <c r="F133" s="22">
        <v>2200</v>
      </c>
      <c r="G133" s="22">
        <v>-90</v>
      </c>
      <c r="H133" s="24">
        <v>2</v>
      </c>
      <c r="I133" s="22">
        <f t="shared" si="1"/>
        <v>-135.30905352972374</v>
      </c>
      <c r="J133" s="22">
        <f>L133-$D$8</f>
        <v>-105.30905352972374</v>
      </c>
      <c r="K133" s="22">
        <f>I133/(4*PI()*(E133^2))</f>
        <v>-2.6918880892926756E-6</v>
      </c>
      <c r="L133" s="22">
        <f>D133+$D$8-2.44-20*LOG10(F133)-10*H133*LOG10(E133)</f>
        <v>-102.30905352972374</v>
      </c>
      <c r="M133" s="2">
        <f>(1/ABS(O133))^(1/2)</f>
        <v>0.28502809475811275</v>
      </c>
      <c r="N133" s="47">
        <f>L133-30-G133</f>
        <v>-42.309053529723741</v>
      </c>
      <c r="O133" s="22">
        <f>L133-G133</f>
        <v>-12.309053529723741</v>
      </c>
      <c r="P133" s="7" t="str">
        <f>IF(O133&gt;=$P$17,"SIM","NÃO")</f>
        <v>NÃO</v>
      </c>
      <c r="Q133" s="7">
        <f>IF(P133="NÃO",ABS(O133-$P$17),)</f>
        <v>17.639383529723741</v>
      </c>
      <c r="R133" s="7" t="str">
        <f>IF(O133&gt;=$R$17,"SIM","NÃO")</f>
        <v>NÃO</v>
      </c>
      <c r="S133" s="7">
        <f>IF(R133="NÃO",ABS(O133-$R$17),)</f>
        <v>26.328053529723739</v>
      </c>
      <c r="T133" s="7" t="str">
        <f>IF(O133&gt;=$T$17,"SIM","NÃO")</f>
        <v>NÃO</v>
      </c>
      <c r="U133" s="7">
        <f>IF(T133="NÃO",ABS(O133-$T$17),)</f>
        <v>31.21205352972374</v>
      </c>
      <c r="V133" s="7" t="str">
        <f>IF(O133&gt;=$V$17,"SIM","NÃO")</f>
        <v>NÃO</v>
      </c>
      <c r="W133" s="7">
        <f>IF(V133="NÃO",ABS(O133-$V$17),)</f>
        <v>28.290053529723743</v>
      </c>
      <c r="X133" s="7" t="str">
        <f>IF(O133&gt;=$X$17,"SIM","NÃO")</f>
        <v>NÃO</v>
      </c>
      <c r="Y133" s="7">
        <f>IF(X133="NÃO",ABS(O133-$X$17),)</f>
        <v>38.139853529723737</v>
      </c>
      <c r="Z133" s="7" t="str">
        <f>IF(O133&gt;=$Z$17,"SIM","NÃO")</f>
        <v>NÃO</v>
      </c>
      <c r="AA133" s="7">
        <f>IF(Z133="NÃO",ABS(O133-$Z$17),)</f>
        <v>43.545253529723738</v>
      </c>
    </row>
    <row r="134" spans="4:27" x14ac:dyDescent="0.25">
      <c r="D134" s="25"/>
      <c r="E134" s="22"/>
      <c r="F134" s="22"/>
      <c r="G134" s="22"/>
      <c r="H134" s="24"/>
      <c r="I134" s="22"/>
      <c r="J134" s="22"/>
      <c r="K134" s="22"/>
      <c r="L134" s="22"/>
      <c r="M134" s="2"/>
      <c r="N134" s="47"/>
      <c r="O134" s="22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4:27" x14ac:dyDescent="0.25">
      <c r="D135" s="25">
        <v>30</v>
      </c>
      <c r="E135" s="22">
        <v>2000</v>
      </c>
      <c r="F135" s="22">
        <v>2200</v>
      </c>
      <c r="G135" s="22">
        <v>-90</v>
      </c>
      <c r="H135" s="24">
        <v>3</v>
      </c>
      <c r="I135" s="22">
        <f t="shared" si="1"/>
        <v>-168.31935348636355</v>
      </c>
      <c r="J135" s="22">
        <f>L135-$D$8</f>
        <v>-138.31935348636355</v>
      </c>
      <c r="K135" s="22">
        <f>I135/(4*PI()*(E135^2))</f>
        <v>-3.348607140673351E-6</v>
      </c>
      <c r="L135" s="22">
        <f>D135+$D$8-2.44-20*LOG10(F135)-10*H135*LOG10(E135)</f>
        <v>-135.31935348636355</v>
      </c>
      <c r="M135" s="2">
        <f>(1/ABS(O135))^(1/2)</f>
        <v>0.14854503729589819</v>
      </c>
      <c r="N135" s="47">
        <f>L135-30-G135</f>
        <v>-75.319353486363553</v>
      </c>
      <c r="O135" s="22">
        <f>L135-G135</f>
        <v>-45.319353486363553</v>
      </c>
      <c r="P135" s="7" t="str">
        <f>IF(O135&gt;=$P$17,"SIM","NÃO")</f>
        <v>NÃO</v>
      </c>
      <c r="Q135" s="7">
        <f>IF(P135="NÃO",ABS(O135-$P$17),)</f>
        <v>50.649683486363557</v>
      </c>
      <c r="R135" s="7" t="str">
        <f>IF(O135&gt;=$R$17,"SIM","NÃO")</f>
        <v>NÃO</v>
      </c>
      <c r="S135" s="7">
        <f>IF(R135="NÃO",ABS(O135-$R$17),)</f>
        <v>59.338353486363552</v>
      </c>
      <c r="T135" s="7" t="str">
        <f>IF(O135&gt;=$T$17,"SIM","NÃO")</f>
        <v>NÃO</v>
      </c>
      <c r="U135" s="7">
        <f>IF(T135="NÃO",ABS(O135-$T$17),)</f>
        <v>64.222353486363545</v>
      </c>
      <c r="V135" s="7" t="str">
        <f>IF(O135&gt;=$V$17,"SIM","NÃO")</f>
        <v>NÃO</v>
      </c>
      <c r="W135" s="7">
        <f>IF(V135="NÃO",ABS(O135-$V$17),)</f>
        <v>61.300353486363555</v>
      </c>
      <c r="X135" s="7" t="str">
        <f>IF(O135&gt;=$X$17,"SIM","NÃO")</f>
        <v>NÃO</v>
      </c>
      <c r="Y135" s="7">
        <f>IF(X135="NÃO",ABS(O135-$X$17),)</f>
        <v>71.15015348636355</v>
      </c>
      <c r="Z135" s="7" t="str">
        <f>IF(O135&gt;=$Z$17,"SIM","NÃO")</f>
        <v>NÃO</v>
      </c>
      <c r="AA135" s="7">
        <f>IF(Z135="NÃO",ABS(O135-$Z$17),)</f>
        <v>76.55555348636355</v>
      </c>
    </row>
    <row r="136" spans="4:27" x14ac:dyDescent="0.25">
      <c r="D136" s="25"/>
      <c r="E136" s="22"/>
      <c r="F136" s="22"/>
      <c r="G136" s="22"/>
      <c r="H136" s="24"/>
      <c r="I136" s="22"/>
      <c r="J136" s="22"/>
      <c r="K136" s="22"/>
      <c r="L136" s="22"/>
      <c r="M136" s="2"/>
      <c r="N136" s="47"/>
      <c r="O136" s="22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4:27" x14ac:dyDescent="0.25">
      <c r="D137" s="25">
        <v>30</v>
      </c>
      <c r="E137" s="22">
        <v>2000</v>
      </c>
      <c r="F137" s="22">
        <v>3400</v>
      </c>
      <c r="G137" s="22">
        <v>-90</v>
      </c>
      <c r="H137" s="24">
        <v>2</v>
      </c>
      <c r="I137" s="22">
        <f t="shared" si="1"/>
        <v>-139.09017825412474</v>
      </c>
      <c r="J137" s="22">
        <f>L137-$D$8</f>
        <v>-109.09017825412472</v>
      </c>
      <c r="K137" s="22">
        <f>I137/(4*PI()*(E137^2))</f>
        <v>-2.7671111755846003E-6</v>
      </c>
      <c r="L137" s="22">
        <f>D137+$D$8-2.44-20*LOG10(F137)-10*H137*LOG10(E137)</f>
        <v>-106.09017825412472</v>
      </c>
      <c r="M137" s="2">
        <f>(1/ABS(O137))^(1/2)</f>
        <v>0.24929844654130909</v>
      </c>
      <c r="N137" s="47">
        <f>L137-30-G137</f>
        <v>-46.090178254124737</v>
      </c>
      <c r="O137" s="22">
        <f>L137-G137</f>
        <v>-16.090178254124723</v>
      </c>
      <c r="P137" s="7" t="str">
        <f>IF(O137&gt;=$P$17,"SIM","NÃO")</f>
        <v>NÃO</v>
      </c>
      <c r="Q137" s="7">
        <f>IF(P137="NÃO",ABS(O137-$P$17),)</f>
        <v>21.420508254124723</v>
      </c>
      <c r="R137" s="7" t="str">
        <f>IF(O137&gt;=$R$17,"SIM","NÃO")</f>
        <v>NÃO</v>
      </c>
      <c r="S137" s="7">
        <f>IF(R137="NÃO",ABS(O137-$R$17),)</f>
        <v>30.109178254124721</v>
      </c>
      <c r="T137" s="7" t="str">
        <f>IF(O137&gt;=$T$17,"SIM","NÃO")</f>
        <v>NÃO</v>
      </c>
      <c r="U137" s="7">
        <f>IF(T137="NÃO",ABS(O137-$T$17),)</f>
        <v>34.993178254124722</v>
      </c>
      <c r="V137" s="7" t="str">
        <f>IF(O137&gt;=$V$17,"SIM","NÃO")</f>
        <v>NÃO</v>
      </c>
      <c r="W137" s="7">
        <f>IF(V137="NÃO",ABS(O137-$V$17),)</f>
        <v>32.071178254124725</v>
      </c>
      <c r="X137" s="7" t="str">
        <f>IF(O137&gt;=$X$17,"SIM","NÃO")</f>
        <v>NÃO</v>
      </c>
      <c r="Y137" s="7">
        <f>IF(X137="NÃO",ABS(O137-$X$17),)</f>
        <v>41.920978254124719</v>
      </c>
      <c r="Z137" s="7" t="str">
        <f>IF(O137&gt;=$Z$17,"SIM","NÃO")</f>
        <v>NÃO</v>
      </c>
      <c r="AA137" s="7">
        <f>IF(Z137="NÃO",ABS(O137-$Z$17),)</f>
        <v>47.32637825412472</v>
      </c>
    </row>
    <row r="138" spans="4:27" x14ac:dyDescent="0.25">
      <c r="D138" s="25"/>
      <c r="E138" s="22"/>
      <c r="F138" s="22"/>
      <c r="G138" s="22"/>
      <c r="H138" s="24"/>
      <c r="I138" s="22"/>
      <c r="J138" s="22"/>
      <c r="K138" s="22"/>
      <c r="L138" s="22"/>
      <c r="M138" s="2"/>
      <c r="N138" s="47"/>
      <c r="O138" s="22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4:27" x14ac:dyDescent="0.25">
      <c r="D139" s="25">
        <v>30</v>
      </c>
      <c r="E139" s="22">
        <v>2000</v>
      </c>
      <c r="F139" s="22">
        <v>3400</v>
      </c>
      <c r="G139" s="22">
        <v>-90</v>
      </c>
      <c r="H139" s="24">
        <v>3</v>
      </c>
      <c r="I139" s="22">
        <f t="shared" si="1"/>
        <v>-172.10047821076455</v>
      </c>
      <c r="J139" s="22">
        <f>L139-$D$8</f>
        <v>-142.10047821076455</v>
      </c>
      <c r="K139" s="22">
        <f>I139/(4*PI()*(E139^2))</f>
        <v>-3.4238302269652757E-6</v>
      </c>
      <c r="L139" s="22">
        <f>D139+$D$8-2.44-20*LOG10(F139)-10*H139*LOG10(E139)</f>
        <v>-139.10047821076455</v>
      </c>
      <c r="M139" s="2">
        <f>(1/ABS(O139))^(1/2)</f>
        <v>0.14271089803831355</v>
      </c>
      <c r="N139" s="47">
        <f>L139-30-G139</f>
        <v>-79.10047821076455</v>
      </c>
      <c r="O139" s="22">
        <f>L139-G139</f>
        <v>-49.10047821076455</v>
      </c>
      <c r="P139" s="7" t="str">
        <f>IF(O139&gt;=$P$17,"SIM","NÃO")</f>
        <v>NÃO</v>
      </c>
      <c r="Q139" s="7">
        <f>IF(P139="NÃO",ABS(O139-$P$17),)</f>
        <v>54.430808210764553</v>
      </c>
      <c r="R139" s="7" t="str">
        <f>IF(O139&gt;=$R$17,"SIM","NÃO")</f>
        <v>NÃO</v>
      </c>
      <c r="S139" s="7">
        <f>IF(R139="NÃO",ABS(O139-$R$17),)</f>
        <v>63.119478210764548</v>
      </c>
      <c r="T139" s="7" t="str">
        <f>IF(O139&gt;=$T$17,"SIM","NÃO")</f>
        <v>NÃO</v>
      </c>
      <c r="U139" s="7">
        <f>IF(T139="NÃO",ABS(O139-$T$17),)</f>
        <v>68.003478210764541</v>
      </c>
      <c r="V139" s="7" t="str">
        <f>IF(O139&gt;=$V$17,"SIM","NÃO")</f>
        <v>NÃO</v>
      </c>
      <c r="W139" s="7">
        <f>IF(V139="NÃO",ABS(O139-$V$17),)</f>
        <v>65.081478210764544</v>
      </c>
      <c r="X139" s="7" t="str">
        <f>IF(O139&gt;=$X$17,"SIM","NÃO")</f>
        <v>NÃO</v>
      </c>
      <c r="Y139" s="7">
        <f>IF(X139="NÃO",ABS(O139-$X$17),)</f>
        <v>74.931278210764546</v>
      </c>
      <c r="Z139" s="7" t="str">
        <f>IF(O139&gt;=$Z$17,"SIM","NÃO")</f>
        <v>NÃO</v>
      </c>
      <c r="AA139" s="7">
        <f>IF(Z139="NÃO",ABS(O139-$Z$17),)</f>
        <v>80.336678210764546</v>
      </c>
    </row>
    <row r="140" spans="4:27" x14ac:dyDescent="0.25">
      <c r="D140" s="25"/>
      <c r="E140" s="22"/>
      <c r="F140" s="22"/>
      <c r="G140" s="22"/>
      <c r="H140" s="24"/>
      <c r="I140" s="22"/>
      <c r="J140" s="22"/>
      <c r="K140" s="22"/>
      <c r="L140" s="22"/>
      <c r="M140" s="2"/>
      <c r="N140" s="47"/>
      <c r="O140" s="22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4:27" x14ac:dyDescent="0.25">
      <c r="D141" s="25">
        <v>30</v>
      </c>
      <c r="E141" s="22">
        <v>1000</v>
      </c>
      <c r="F141" s="22">
        <v>900</v>
      </c>
      <c r="G141" s="22">
        <v>-120</v>
      </c>
      <c r="H141" s="24">
        <v>2</v>
      </c>
      <c r="I141" s="22">
        <f t="shared" si="1"/>
        <v>-121.5248501887865</v>
      </c>
      <c r="J141" s="22">
        <f>L141-$D$8</f>
        <v>-91.524850188786502</v>
      </c>
      <c r="K141" s="22">
        <f>I141/(4*PI()*(E141^2))</f>
        <v>-9.6706403080237122E-6</v>
      </c>
      <c r="L141" s="22">
        <f>D141+$D$8-2.44-20*LOG10(F141)-10*H141*LOG10(E141)</f>
        <v>-88.524850188786502</v>
      </c>
      <c r="M141" s="2">
        <f>(1/ABS(O141))^(1/2)</f>
        <v>0.17824448322713426</v>
      </c>
      <c r="N141" s="47">
        <f>L141-30-G141</f>
        <v>1.4751498112134982</v>
      </c>
      <c r="O141" s="22">
        <f>L141-G141</f>
        <v>31.475149811213498</v>
      </c>
      <c r="P141" s="7" t="str">
        <f>IF(O141&gt;=$P$17,"SIM","NÃO")</f>
        <v>SIM</v>
      </c>
      <c r="Q141" s="7">
        <f>IF(P141="NÃO",ABS(O141-$P$17),)</f>
        <v>0</v>
      </c>
      <c r="R141" s="7" t="str">
        <f>IF(O141&gt;=$R$17,"SIM","NÃO")</f>
        <v>SIM</v>
      </c>
      <c r="S141" s="7">
        <f>IF(R141="NÃO",ABS(O141-$R$17),)</f>
        <v>0</v>
      </c>
      <c r="T141" s="7" t="str">
        <f>IF(O141&gt;=$T$17,"SIM","NÃO")</f>
        <v>SIM</v>
      </c>
      <c r="U141" s="7">
        <f>IF(T141="NÃO",ABS(O141-$T$17),)</f>
        <v>0</v>
      </c>
      <c r="V141" s="7" t="str">
        <f>IF(O141&gt;=$V$17,"SIM","NÃO")</f>
        <v>SIM</v>
      </c>
      <c r="W141" s="7">
        <f>IF(V141="NÃO",ABS(O141-$V$17),)</f>
        <v>0</v>
      </c>
      <c r="X141" s="7" t="str">
        <f>IF(O141&gt;=$X$17,"SIM","NÃO")</f>
        <v>SIM</v>
      </c>
      <c r="Y141" s="7">
        <f>IF(X141="NÃO",ABS(O141-$X$17),)</f>
        <v>0</v>
      </c>
      <c r="Z141" s="7" t="str">
        <f>IF(O141&gt;=$Z$17,"SIM","NÃO")</f>
        <v>SIM</v>
      </c>
      <c r="AA141" s="7">
        <f>IF(Z141="NÃO",ABS(O141-$Z$17),)</f>
        <v>0</v>
      </c>
    </row>
    <row r="142" spans="4:27" x14ac:dyDescent="0.25">
      <c r="D142" s="25"/>
      <c r="E142" s="22"/>
      <c r="F142" s="22"/>
      <c r="G142" s="22"/>
      <c r="H142" s="24"/>
      <c r="I142" s="22"/>
      <c r="J142" s="22"/>
      <c r="K142" s="22"/>
      <c r="L142" s="22"/>
      <c r="M142" s="2"/>
      <c r="N142" s="47"/>
      <c r="O142" s="22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4:27" x14ac:dyDescent="0.25">
      <c r="D143" s="25">
        <v>30</v>
      </c>
      <c r="E143" s="22">
        <v>1000</v>
      </c>
      <c r="F143" s="22">
        <v>900</v>
      </c>
      <c r="G143" s="22">
        <v>-120</v>
      </c>
      <c r="H143" s="24">
        <v>3</v>
      </c>
      <c r="I143" s="22">
        <f t="shared" si="1"/>
        <v>-151.5248501887865</v>
      </c>
      <c r="J143" s="22">
        <f>L143-$D$8</f>
        <v>-121.5248501887865</v>
      </c>
      <c r="K143" s="22">
        <f>I143/(4*PI()*(E143^2))</f>
        <v>-1.2057964454402141E-5</v>
      </c>
      <c r="L143" s="22">
        <f>D143+$D$8-2.44-20*LOG10(F143)-10*H143*LOG10(E143)</f>
        <v>-118.5248501887865</v>
      </c>
      <c r="M143" s="2">
        <f>(1/ABS(O143))^(1/2)</f>
        <v>0.82334515833652333</v>
      </c>
      <c r="N143" s="47">
        <f>L143-30-G143</f>
        <v>-28.524850188786502</v>
      </c>
      <c r="O143" s="22">
        <f>L143-G143</f>
        <v>1.4751498112134982</v>
      </c>
      <c r="P143" s="7" t="str">
        <f>IF(O143&gt;=$P$17,"SIM","NÃO")</f>
        <v>NÃO</v>
      </c>
      <c r="Q143" s="7">
        <f>IF(P143="NÃO",ABS(O143-$P$17),)</f>
        <v>3.8551801887865018</v>
      </c>
      <c r="R143" s="7" t="str">
        <f>IF(O143&gt;=$R$17,"SIM","NÃO")</f>
        <v>NÃO</v>
      </c>
      <c r="S143" s="7">
        <f>IF(R143="NÃO",ABS(O143-$R$17),)</f>
        <v>12.543850188786502</v>
      </c>
      <c r="T143" s="7" t="str">
        <f>IF(O143&gt;=$T$17,"SIM","NÃO")</f>
        <v>NÃO</v>
      </c>
      <c r="U143" s="7">
        <f>IF(T143="NÃO",ABS(O143-$T$17),)</f>
        <v>17.4278501887865</v>
      </c>
      <c r="V143" s="7" t="str">
        <f>IF(O143&gt;=$V$17,"SIM","NÃO")</f>
        <v>NÃO</v>
      </c>
      <c r="W143" s="7">
        <f>IF(V143="NÃO",ABS(O143-$V$17),)</f>
        <v>14.505850188786502</v>
      </c>
      <c r="X143" s="7" t="str">
        <f>IF(O143&gt;=$X$17,"SIM","NÃO")</f>
        <v>NÃO</v>
      </c>
      <c r="Y143" s="7">
        <f>IF(X143="NÃO",ABS(O143-$X$17),)</f>
        <v>24.355650188786502</v>
      </c>
      <c r="Z143" s="7" t="str">
        <f>IF(O143&gt;=$Z$17,"SIM","NÃO")</f>
        <v>NÃO</v>
      </c>
      <c r="AA143" s="7">
        <f>IF(Z143="NÃO",ABS(O143-$Z$17),)</f>
        <v>29.761050188786502</v>
      </c>
    </row>
    <row r="144" spans="4:27" x14ac:dyDescent="0.25">
      <c r="D144" s="25"/>
      <c r="E144" s="22"/>
      <c r="F144" s="22"/>
      <c r="G144" s="22"/>
      <c r="H144" s="24"/>
      <c r="I144" s="22"/>
      <c r="J144" s="22"/>
      <c r="K144" s="22"/>
      <c r="L144" s="22"/>
      <c r="M144" s="2"/>
      <c r="N144" s="47"/>
      <c r="O144" s="22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4:27" x14ac:dyDescent="0.25">
      <c r="D145" s="25">
        <v>30</v>
      </c>
      <c r="E145" s="22">
        <v>1000</v>
      </c>
      <c r="F145" s="22">
        <v>2200</v>
      </c>
      <c r="G145" s="22">
        <v>-90</v>
      </c>
      <c r="H145" s="24">
        <v>2</v>
      </c>
      <c r="I145" s="22">
        <f t="shared" si="1"/>
        <v>-129.28845361644412</v>
      </c>
      <c r="J145" s="22">
        <f>L145-$D$8</f>
        <v>-99.288453616444116</v>
      </c>
      <c r="K145" s="22">
        <f>I145/(4*PI()*(E145^2))</f>
        <v>-1.0288448238882157E-5</v>
      </c>
      <c r="L145" s="22">
        <f>D145+$D$8-2.44-20*LOG10(F145)-10*H145*LOG10(E145)</f>
        <v>-96.288453616444116</v>
      </c>
      <c r="M145" s="2">
        <f>(1/ABS(O145))^(1/2)</f>
        <v>0.39877513345058901</v>
      </c>
      <c r="N145" s="47">
        <f>L145-30-G145</f>
        <v>-36.288453616444116</v>
      </c>
      <c r="O145" s="22">
        <f>L145-G145</f>
        <v>-6.2884536164441158</v>
      </c>
      <c r="P145" s="7" t="str">
        <f>IF(O145&gt;=$P$17,"SIM","NÃO")</f>
        <v>NÃO</v>
      </c>
      <c r="Q145" s="7">
        <f>IF(P145="NÃO",ABS(O145-$P$17),)</f>
        <v>11.618783616444116</v>
      </c>
      <c r="R145" s="7" t="str">
        <f>IF(O145&gt;=$R$17,"SIM","NÃO")</f>
        <v>NÃO</v>
      </c>
      <c r="S145" s="7">
        <f>IF(R145="NÃO",ABS(O145-$R$17),)</f>
        <v>20.307453616444114</v>
      </c>
      <c r="T145" s="7" t="str">
        <f>IF(O145&gt;=$T$17,"SIM","NÃO")</f>
        <v>NÃO</v>
      </c>
      <c r="U145" s="7">
        <f>IF(T145="NÃO",ABS(O145-$T$17),)</f>
        <v>25.191453616444115</v>
      </c>
      <c r="V145" s="7" t="str">
        <f>IF(O145&gt;=$V$17,"SIM","NÃO")</f>
        <v>NÃO</v>
      </c>
      <c r="W145" s="7">
        <f>IF(V145="NÃO",ABS(O145-$V$17),)</f>
        <v>22.269453616444117</v>
      </c>
      <c r="X145" s="7" t="str">
        <f>IF(O145&gt;=$X$17,"SIM","NÃO")</f>
        <v>NÃO</v>
      </c>
      <c r="Y145" s="7">
        <f>IF(X145="NÃO",ABS(O145-$X$17),)</f>
        <v>32.119253616444112</v>
      </c>
      <c r="Z145" s="7" t="str">
        <f>IF(O145&gt;=$Z$17,"SIM","NÃO")</f>
        <v>NÃO</v>
      </c>
      <c r="AA145" s="7">
        <f>IF(Z145="NÃO",ABS(O145-$Z$17),)</f>
        <v>37.524653616444112</v>
      </c>
    </row>
    <row r="146" spans="4:27" x14ac:dyDescent="0.25">
      <c r="D146" s="25"/>
      <c r="E146" s="22"/>
      <c r="F146" s="22"/>
      <c r="G146" s="22"/>
      <c r="H146" s="24"/>
      <c r="I146" s="22"/>
      <c r="J146" s="22"/>
      <c r="K146" s="22"/>
      <c r="L146" s="22"/>
      <c r="M146" s="2"/>
      <c r="N146" s="47"/>
      <c r="O146" s="22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4:27" x14ac:dyDescent="0.25">
      <c r="D147" s="25">
        <v>30</v>
      </c>
      <c r="E147" s="22">
        <v>1000</v>
      </c>
      <c r="F147" s="22">
        <v>2200</v>
      </c>
      <c r="G147" s="22">
        <v>-90</v>
      </c>
      <c r="H147" s="24">
        <v>3</v>
      </c>
      <c r="I147" s="22">
        <f t="shared" si="1"/>
        <v>-159.28845361644412</v>
      </c>
      <c r="J147" s="22">
        <f>L147-$D$8</f>
        <v>-129.28845361644412</v>
      </c>
      <c r="K147" s="22">
        <f>I147/(4*PI()*(E147^2))</f>
        <v>-1.2675772385260588E-5</v>
      </c>
      <c r="L147" s="22">
        <f>D147+$D$8-2.44-20*LOG10(F147)-10*H147*LOG10(E147)</f>
        <v>-126.28845361644412</v>
      </c>
      <c r="M147" s="2">
        <f>(1/ABS(O147))^(1/2)</f>
        <v>0.16600293596594587</v>
      </c>
      <c r="N147" s="47">
        <f>L147-30-G147</f>
        <v>-66.288453616444116</v>
      </c>
      <c r="O147" s="22">
        <f>L147-G147</f>
        <v>-36.288453616444116</v>
      </c>
      <c r="P147" s="7" t="str">
        <f>IF(O147&gt;=$P$17,"SIM","NÃO")</f>
        <v>NÃO</v>
      </c>
      <c r="Q147" s="7">
        <f>IF(P147="NÃO",ABS(O147-$P$17),)</f>
        <v>41.618783616444119</v>
      </c>
      <c r="R147" s="7" t="str">
        <f>IF(O147&gt;=$R$17,"SIM","NÃO")</f>
        <v>NÃO</v>
      </c>
      <c r="S147" s="7">
        <f>IF(R147="NÃO",ABS(O147-$R$17),)</f>
        <v>50.307453616444114</v>
      </c>
      <c r="T147" s="7" t="str">
        <f>IF(O147&gt;=$T$17,"SIM","NÃO")</f>
        <v>NÃO</v>
      </c>
      <c r="U147" s="7">
        <f>IF(T147="NÃO",ABS(O147-$T$17),)</f>
        <v>55.191453616444115</v>
      </c>
      <c r="V147" s="7" t="str">
        <f>IF(O147&gt;=$V$17,"SIM","NÃO")</f>
        <v>NÃO</v>
      </c>
      <c r="W147" s="7">
        <f>IF(V147="NÃO",ABS(O147-$V$17),)</f>
        <v>52.269453616444117</v>
      </c>
      <c r="X147" s="7" t="str">
        <f>IF(O147&gt;=$X$17,"SIM","NÃO")</f>
        <v>NÃO</v>
      </c>
      <c r="Y147" s="7">
        <f>IF(X147="NÃO",ABS(O147-$X$17),)</f>
        <v>62.119253616444112</v>
      </c>
      <c r="Z147" s="7" t="str">
        <f>IF(O147&gt;=$Z$17,"SIM","NÃO")</f>
        <v>NÃO</v>
      </c>
      <c r="AA147" s="7">
        <f>IF(Z147="NÃO",ABS(O147-$Z$17),)</f>
        <v>67.524653616444112</v>
      </c>
    </row>
    <row r="148" spans="4:27" x14ac:dyDescent="0.25">
      <c r="D148" s="25"/>
      <c r="E148" s="22"/>
      <c r="F148" s="22"/>
      <c r="G148" s="22"/>
      <c r="H148" s="24"/>
      <c r="I148" s="22"/>
      <c r="J148" s="22"/>
      <c r="K148" s="22"/>
      <c r="L148" s="22"/>
      <c r="M148" s="2"/>
      <c r="N148" s="47"/>
      <c r="O148" s="22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4:27" x14ac:dyDescent="0.25">
      <c r="D149" s="25">
        <v>30</v>
      </c>
      <c r="E149" s="22">
        <v>1000</v>
      </c>
      <c r="F149" s="22">
        <v>3400</v>
      </c>
      <c r="G149" s="22">
        <v>-90</v>
      </c>
      <c r="H149" s="24">
        <v>2</v>
      </c>
      <c r="I149" s="22">
        <f t="shared" si="1"/>
        <v>-133.06957834084511</v>
      </c>
      <c r="J149" s="22">
        <f>L149-$D$8</f>
        <v>-103.0695783408451</v>
      </c>
      <c r="K149" s="22">
        <f>I149/(4*PI()*(E149^2))</f>
        <v>-1.0589340584049857E-5</v>
      </c>
      <c r="L149" s="22">
        <f>D149+$D$8-2.44-20*LOG10(F149)-10*H149*LOG10(E149)</f>
        <v>-100.0695783408451</v>
      </c>
      <c r="M149" s="2">
        <f>(1/ABS(O149))^(1/2)</f>
        <v>0.31513334365935319</v>
      </c>
      <c r="N149" s="47">
        <f>L149-30-G149</f>
        <v>-40.069578340845112</v>
      </c>
      <c r="O149" s="22">
        <f>L149-G149</f>
        <v>-10.069578340845098</v>
      </c>
      <c r="P149" s="7" t="str">
        <f>IF(O149&gt;=$P$17,"SIM","NÃO")</f>
        <v>NÃO</v>
      </c>
      <c r="Q149" s="7">
        <f>IF(P149="NÃO",ABS(O149-$P$17),)</f>
        <v>15.399908340845098</v>
      </c>
      <c r="R149" s="7" t="str">
        <f>IF(O149&gt;=$R$17,"SIM","NÃO")</f>
        <v>NÃO</v>
      </c>
      <c r="S149" s="7">
        <f>IF(R149="NÃO",ABS(O149-$R$17),)</f>
        <v>24.088578340845096</v>
      </c>
      <c r="T149" s="7" t="str">
        <f>IF(O149&gt;=$T$17,"SIM","NÃO")</f>
        <v>NÃO</v>
      </c>
      <c r="U149" s="7">
        <f>IF(T149="NÃO",ABS(O149-$T$17),)</f>
        <v>28.972578340845097</v>
      </c>
      <c r="V149" s="7" t="str">
        <f>IF(O149&gt;=$V$17,"SIM","NÃO")</f>
        <v>NÃO</v>
      </c>
      <c r="W149" s="7">
        <f>IF(V149="NÃO",ABS(O149-$V$17),)</f>
        <v>26.050578340845099</v>
      </c>
      <c r="X149" s="7" t="str">
        <f>IF(O149&gt;=$X$17,"SIM","NÃO")</f>
        <v>NÃO</v>
      </c>
      <c r="Y149" s="7">
        <f>IF(X149="NÃO",ABS(O149-$X$17),)</f>
        <v>35.900378340845094</v>
      </c>
      <c r="Z149" s="7" t="str">
        <f>IF(O149&gt;=$Z$17,"SIM","NÃO")</f>
        <v>NÃO</v>
      </c>
      <c r="AA149" s="7">
        <f>IF(Z149="NÃO",ABS(O149-$Z$17),)</f>
        <v>41.305778340845094</v>
      </c>
    </row>
    <row r="150" spans="4:27" x14ac:dyDescent="0.25">
      <c r="D150" s="25"/>
      <c r="E150" s="22"/>
      <c r="F150" s="22"/>
      <c r="G150" s="22"/>
      <c r="H150" s="24"/>
      <c r="I150" s="22"/>
      <c r="J150" s="22"/>
      <c r="K150" s="22"/>
      <c r="L150" s="22"/>
      <c r="M150" s="2"/>
      <c r="N150" s="47"/>
      <c r="O150" s="22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4:27" x14ac:dyDescent="0.25">
      <c r="D151" s="25">
        <v>30</v>
      </c>
      <c r="E151" s="22">
        <v>1000</v>
      </c>
      <c r="F151" s="22">
        <v>3400</v>
      </c>
      <c r="G151" s="22">
        <v>-90</v>
      </c>
      <c r="H151" s="24">
        <v>3</v>
      </c>
      <c r="I151" s="22">
        <f t="shared" ref="I151:I213" si="2">J151-30</f>
        <v>-163.06957834084511</v>
      </c>
      <c r="J151" s="22">
        <f>L151-$D$8</f>
        <v>-133.06957834084511</v>
      </c>
      <c r="K151" s="22">
        <f>I151/(4*PI()*(E151^2))</f>
        <v>-1.2976664730428286E-5</v>
      </c>
      <c r="L151" s="22">
        <f>D151+$D$8-2.44-20*LOG10(F151)-10*H151*LOG10(E151)</f>
        <v>-130.06957834084511</v>
      </c>
      <c r="M151" s="2">
        <f>(1/ABS(O151))^(1/2)</f>
        <v>0.15797654588109358</v>
      </c>
      <c r="N151" s="47">
        <f>L151-30-G151</f>
        <v>-70.069578340845112</v>
      </c>
      <c r="O151" s="22">
        <f>L151-G151</f>
        <v>-40.069578340845112</v>
      </c>
      <c r="P151" s="7" t="str">
        <f>IF(O151&gt;=$P$17,"SIM","NÃO")</f>
        <v>NÃO</v>
      </c>
      <c r="Q151" s="7">
        <f>IF(P151="NÃO",ABS(O151-$P$17),)</f>
        <v>45.399908340845116</v>
      </c>
      <c r="R151" s="7" t="str">
        <f>IF(O151&gt;=$R$17,"SIM","NÃO")</f>
        <v>NÃO</v>
      </c>
      <c r="S151" s="7">
        <f>IF(R151="NÃO",ABS(O151-$R$17),)</f>
        <v>54.08857834084511</v>
      </c>
      <c r="T151" s="7" t="str">
        <f>IF(O151&gt;=$T$17,"SIM","NÃO")</f>
        <v>NÃO</v>
      </c>
      <c r="U151" s="7">
        <f>IF(T151="NÃO",ABS(O151-$T$17),)</f>
        <v>58.972578340845111</v>
      </c>
      <c r="V151" s="7" t="str">
        <f>IF(O151&gt;=$V$17,"SIM","NÃO")</f>
        <v>NÃO</v>
      </c>
      <c r="W151" s="7">
        <f>IF(V151="NÃO",ABS(O151-$V$17),)</f>
        <v>56.050578340845114</v>
      </c>
      <c r="X151" s="7" t="str">
        <f>IF(O151&gt;=$X$17,"SIM","NÃO")</f>
        <v>NÃO</v>
      </c>
      <c r="Y151" s="7">
        <f>IF(X151="NÃO",ABS(O151-$X$17),)</f>
        <v>65.900378340845108</v>
      </c>
      <c r="Z151" s="7" t="str">
        <f>IF(O151&gt;=$Z$17,"SIM","NÃO")</f>
        <v>NÃO</v>
      </c>
      <c r="AA151" s="7">
        <f>IF(Z151="NÃO",ABS(O151-$Z$17),)</f>
        <v>71.305778340845109</v>
      </c>
    </row>
    <row r="152" spans="4:27" x14ac:dyDescent="0.25">
      <c r="D152" s="25"/>
      <c r="E152" s="22"/>
      <c r="F152" s="22"/>
      <c r="G152" s="22"/>
      <c r="H152" s="24"/>
      <c r="I152" s="22"/>
      <c r="J152" s="22"/>
      <c r="K152" s="22"/>
      <c r="L152" s="22"/>
      <c r="M152" s="2"/>
      <c r="N152" s="47"/>
      <c r="O152" s="22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4:27" x14ac:dyDescent="0.25">
      <c r="D153" s="25">
        <v>30</v>
      </c>
      <c r="E153" s="22">
        <v>100</v>
      </c>
      <c r="F153" s="22">
        <v>900</v>
      </c>
      <c r="G153" s="22">
        <v>-120</v>
      </c>
      <c r="H153" s="24">
        <v>2</v>
      </c>
      <c r="I153" s="22">
        <f t="shared" si="2"/>
        <v>-101.5248501887865</v>
      </c>
      <c r="J153" s="22">
        <f>L153-$D$8</f>
        <v>-71.524850188786502</v>
      </c>
      <c r="K153" s="22">
        <f>I153/(4*PI()*(E153^2))</f>
        <v>-8.0790908771047581E-4</v>
      </c>
      <c r="L153" s="22">
        <f>D153+$D$8-2.44-20*LOG10(F153)-10*H153*LOG10(E153)</f>
        <v>-68.524850188786502</v>
      </c>
      <c r="M153" s="2">
        <f>(1/ABS(O153))^(1/2)</f>
        <v>0.13938023434435629</v>
      </c>
      <c r="N153" s="47">
        <f>L153-30-G153</f>
        <v>21.475149811213498</v>
      </c>
      <c r="O153" s="22">
        <f>L153-G153</f>
        <v>51.475149811213498</v>
      </c>
      <c r="P153" s="7" t="str">
        <f>IF(O153&gt;=$P$17,"SIM","NÃO")</f>
        <v>SIM</v>
      </c>
      <c r="Q153" s="7">
        <f>IF(P153="NÃO",ABS(O153-$P$17),)</f>
        <v>0</v>
      </c>
      <c r="R153" s="7" t="str">
        <f>IF(O153&gt;=$R$17,"SIM","NÃO")</f>
        <v>SIM</v>
      </c>
      <c r="S153" s="7">
        <f>IF(R153="NÃO",ABS(O153-$R$17),)</f>
        <v>0</v>
      </c>
      <c r="T153" s="7" t="str">
        <f>IF(O153&gt;=$T$17,"SIM","NÃO")</f>
        <v>SIM</v>
      </c>
      <c r="U153" s="7">
        <f>IF(T153="NÃO",ABS(O153-$T$17),)</f>
        <v>0</v>
      </c>
      <c r="V153" s="7" t="str">
        <f>IF(O153&gt;=$V$17,"SIM","NÃO")</f>
        <v>SIM</v>
      </c>
      <c r="W153" s="7">
        <f>IF(V153="NÃO",ABS(O153-$V$17),)</f>
        <v>0</v>
      </c>
      <c r="X153" s="7" t="str">
        <f>IF(O153&gt;=$X$17,"SIM","NÃO")</f>
        <v>SIM</v>
      </c>
      <c r="Y153" s="7">
        <f>IF(X153="NÃO",ABS(O153-$X$17),)</f>
        <v>0</v>
      </c>
      <c r="Z153" s="7" t="str">
        <f>IF(O153&gt;=$Z$17,"SIM","NÃO")</f>
        <v>SIM</v>
      </c>
      <c r="AA153" s="7">
        <f>IF(Z153="NÃO",ABS(O153-$Z$17),)</f>
        <v>0</v>
      </c>
    </row>
    <row r="154" spans="4:27" x14ac:dyDescent="0.25">
      <c r="D154" s="25"/>
      <c r="E154" s="22"/>
      <c r="F154" s="22"/>
      <c r="G154" s="22"/>
      <c r="H154" s="24"/>
      <c r="I154" s="22"/>
      <c r="J154" s="22"/>
      <c r="K154" s="22"/>
      <c r="L154" s="22"/>
      <c r="M154" s="2"/>
      <c r="N154" s="47"/>
      <c r="O154" s="22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4:27" x14ac:dyDescent="0.25">
      <c r="D155" s="25">
        <v>30</v>
      </c>
      <c r="E155" s="22">
        <v>100</v>
      </c>
      <c r="F155" s="22">
        <v>900</v>
      </c>
      <c r="G155" s="22">
        <v>-120</v>
      </c>
      <c r="H155" s="24">
        <v>3</v>
      </c>
      <c r="I155" s="22">
        <f t="shared" si="2"/>
        <v>-121.5248501887865</v>
      </c>
      <c r="J155" s="22">
        <f>L155-$D$8</f>
        <v>-91.524850188786502</v>
      </c>
      <c r="K155" s="22">
        <f>I155/(4*PI()*(E155^2))</f>
        <v>-9.6706403080237108E-4</v>
      </c>
      <c r="L155" s="22">
        <f>D155+$D$8-2.44-20*LOG10(F155)-10*H155*LOG10(E155)</f>
        <v>-88.524850188786502</v>
      </c>
      <c r="M155" s="2">
        <f>(1/ABS(O155))^(1/2)</f>
        <v>0.17824448322713426</v>
      </c>
      <c r="N155" s="47">
        <f>L155-30-G155</f>
        <v>1.4751498112134982</v>
      </c>
      <c r="O155" s="22">
        <f>L155-G155</f>
        <v>31.475149811213498</v>
      </c>
      <c r="P155" s="7" t="str">
        <f>IF(O155&gt;=$P$17,"SIM","NÃO")</f>
        <v>SIM</v>
      </c>
      <c r="Q155" s="7">
        <f>IF(P155="NÃO",ABS(O155-$P$17),)</f>
        <v>0</v>
      </c>
      <c r="R155" s="7" t="str">
        <f>IF(O155&gt;=$R$17,"SIM","NÃO")</f>
        <v>SIM</v>
      </c>
      <c r="S155" s="7">
        <f>IF(R155="NÃO",ABS(O155-$R$17),)</f>
        <v>0</v>
      </c>
      <c r="T155" s="7" t="str">
        <f>IF(O155&gt;=$T$17,"SIM","NÃO")</f>
        <v>SIM</v>
      </c>
      <c r="U155" s="7">
        <f>IF(T155="NÃO",ABS(O155-$T$17),)</f>
        <v>0</v>
      </c>
      <c r="V155" s="7" t="str">
        <f>IF(O155&gt;=$V$17,"SIM","NÃO")</f>
        <v>SIM</v>
      </c>
      <c r="W155" s="7">
        <f>IF(V155="NÃO",ABS(O155-$V$17),)</f>
        <v>0</v>
      </c>
      <c r="X155" s="7" t="str">
        <f>IF(O155&gt;=$X$17,"SIM","NÃO")</f>
        <v>SIM</v>
      </c>
      <c r="Y155" s="7">
        <f>IF(X155="NÃO",ABS(O155-$X$17),)</f>
        <v>0</v>
      </c>
      <c r="Z155" s="7" t="str">
        <f>IF(O155&gt;=$Z$17,"SIM","NÃO")</f>
        <v>SIM</v>
      </c>
      <c r="AA155" s="7">
        <f>IF(Z155="NÃO",ABS(O155-$Z$17),)</f>
        <v>0</v>
      </c>
    </row>
    <row r="156" spans="4:27" x14ac:dyDescent="0.25">
      <c r="D156" s="25"/>
      <c r="E156" s="22"/>
      <c r="F156" s="22"/>
      <c r="G156" s="22"/>
      <c r="H156" s="24"/>
      <c r="I156" s="22"/>
      <c r="J156" s="22"/>
      <c r="K156" s="22"/>
      <c r="L156" s="22"/>
      <c r="M156" s="2"/>
      <c r="N156" s="47"/>
      <c r="O156" s="22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4:27" x14ac:dyDescent="0.25">
      <c r="D157" s="25">
        <v>30</v>
      </c>
      <c r="E157" s="22">
        <v>100</v>
      </c>
      <c r="F157" s="22">
        <v>2200</v>
      </c>
      <c r="G157" s="22">
        <v>-90</v>
      </c>
      <c r="H157" s="24">
        <v>2</v>
      </c>
      <c r="I157" s="22">
        <f t="shared" si="2"/>
        <v>-109.28845361644412</v>
      </c>
      <c r="J157" s="22">
        <f>L157-$D$8</f>
        <v>-79.288453616444116</v>
      </c>
      <c r="K157" s="22">
        <f>I157/(4*PI()*(E157^2))</f>
        <v>-8.6968988079632031E-4</v>
      </c>
      <c r="L157" s="22">
        <f>D157+$D$8-2.44-20*LOG10(F157)-10*H157*LOG10(E157)</f>
        <v>-76.288453616444116</v>
      </c>
      <c r="M157" s="2">
        <f>(1/ABS(O157))^(1/2)</f>
        <v>0.27005783484353518</v>
      </c>
      <c r="N157" s="47">
        <f>L157-30-G157</f>
        <v>-16.288453616444116</v>
      </c>
      <c r="O157" s="22">
        <f>L157-G157</f>
        <v>13.711546383555884</v>
      </c>
      <c r="P157" s="7" t="str">
        <f>IF(O157&gt;=$P$17,"SIM","NÃO")</f>
        <v>SIM</v>
      </c>
      <c r="Q157" s="7">
        <f>IF(P157="NÃO",ABS(O157-$P$17),)</f>
        <v>0</v>
      </c>
      <c r="R157" s="7" t="str">
        <f>IF(O157&gt;=$R$17,"SIM","NÃO")</f>
        <v>NÃO</v>
      </c>
      <c r="S157" s="7">
        <f>IF(R157="NÃO",ABS(O157-$R$17),)</f>
        <v>0.30745361644411595</v>
      </c>
      <c r="T157" s="7" t="str">
        <f>IF(O157&gt;=$T$17,"SIM","NÃO")</f>
        <v>NÃO</v>
      </c>
      <c r="U157" s="7">
        <f>IF(T157="NÃO",ABS(O157-$T$17),)</f>
        <v>5.1914536164441145</v>
      </c>
      <c r="V157" s="7" t="str">
        <f>IF(O157&gt;=$V$17,"SIM","NÃO")</f>
        <v>NÃO</v>
      </c>
      <c r="W157" s="7">
        <f>IF(V157="NÃO",ABS(O157-$V$17),)</f>
        <v>2.2694536164441157</v>
      </c>
      <c r="X157" s="7" t="str">
        <f>IF(O157&gt;=$X$17,"SIM","NÃO")</f>
        <v>NÃO</v>
      </c>
      <c r="Y157" s="7">
        <f>IF(X157="NÃO",ABS(O157-$X$17),)</f>
        <v>12.119253616444116</v>
      </c>
      <c r="Z157" s="7" t="str">
        <f>IF(O157&gt;=$Z$17,"SIM","NÃO")</f>
        <v>NÃO</v>
      </c>
      <c r="AA157" s="7">
        <f>IF(Z157="NÃO",ABS(O157-$Z$17),)</f>
        <v>17.524653616444116</v>
      </c>
    </row>
    <row r="158" spans="4:27" x14ac:dyDescent="0.25">
      <c r="D158" s="25"/>
      <c r="E158" s="22"/>
      <c r="F158" s="22"/>
      <c r="G158" s="22"/>
      <c r="H158" s="24"/>
      <c r="I158" s="22"/>
      <c r="J158" s="22"/>
      <c r="K158" s="22"/>
      <c r="L158" s="22"/>
      <c r="M158" s="2"/>
      <c r="N158" s="47"/>
      <c r="O158" s="22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4:27" x14ac:dyDescent="0.25">
      <c r="D159" s="25">
        <v>30</v>
      </c>
      <c r="E159" s="22">
        <v>100</v>
      </c>
      <c r="F159" s="22">
        <v>2200</v>
      </c>
      <c r="G159" s="22">
        <v>-90</v>
      </c>
      <c r="H159" s="24">
        <v>3</v>
      </c>
      <c r="I159" s="22">
        <f t="shared" si="2"/>
        <v>-129.28845361644412</v>
      </c>
      <c r="J159" s="22">
        <f>L159-$D$8</f>
        <v>-99.288453616444116</v>
      </c>
      <c r="K159" s="22">
        <f>I159/(4*PI()*(E159^2))</f>
        <v>-1.0288448238882156E-3</v>
      </c>
      <c r="L159" s="22">
        <f>D159+$D$8-2.44-20*LOG10(F159)-10*H159*LOG10(E159)</f>
        <v>-96.288453616444116</v>
      </c>
      <c r="M159" s="2">
        <f>(1/ABS(O159))^(1/2)</f>
        <v>0.39877513345058901</v>
      </c>
      <c r="N159" s="47">
        <f>L159-30-G159</f>
        <v>-36.288453616444116</v>
      </c>
      <c r="O159" s="22">
        <f>L159-G159</f>
        <v>-6.2884536164441158</v>
      </c>
      <c r="P159" s="7" t="str">
        <f>IF(O159&gt;=$P$17,"SIM","NÃO")</f>
        <v>NÃO</v>
      </c>
      <c r="Q159" s="7">
        <f>IF(P159="NÃO",ABS(O159-$P$17),)</f>
        <v>11.618783616444116</v>
      </c>
      <c r="R159" s="7" t="str">
        <f>IF(O159&gt;=$R$17,"SIM","NÃO")</f>
        <v>NÃO</v>
      </c>
      <c r="S159" s="7">
        <f>IF(R159="NÃO",ABS(O159-$R$17),)</f>
        <v>20.307453616444114</v>
      </c>
      <c r="T159" s="7" t="str">
        <f>IF(O159&gt;=$T$17,"SIM","NÃO")</f>
        <v>NÃO</v>
      </c>
      <c r="U159" s="7">
        <f>IF(T159="NÃO",ABS(O159-$T$17),)</f>
        <v>25.191453616444115</v>
      </c>
      <c r="V159" s="7" t="str">
        <f>IF(O159&gt;=$V$17,"SIM","NÃO")</f>
        <v>NÃO</v>
      </c>
      <c r="W159" s="7">
        <f>IF(V159="NÃO",ABS(O159-$V$17),)</f>
        <v>22.269453616444117</v>
      </c>
      <c r="X159" s="7" t="str">
        <f>IF(O159&gt;=$X$17,"SIM","NÃO")</f>
        <v>NÃO</v>
      </c>
      <c r="Y159" s="7">
        <f>IF(X159="NÃO",ABS(O159-$X$17),)</f>
        <v>32.119253616444112</v>
      </c>
      <c r="Z159" s="7" t="str">
        <f>IF(O159&gt;=$Z$17,"SIM","NÃO")</f>
        <v>NÃO</v>
      </c>
      <c r="AA159" s="7">
        <f>IF(Z159="NÃO",ABS(O159-$Z$17),)</f>
        <v>37.524653616444112</v>
      </c>
    </row>
    <row r="160" spans="4:27" x14ac:dyDescent="0.25">
      <c r="D160" s="25"/>
      <c r="E160" s="22"/>
      <c r="F160" s="22"/>
      <c r="G160" s="22"/>
      <c r="H160" s="24"/>
      <c r="I160" s="22"/>
      <c r="J160" s="22"/>
      <c r="K160" s="22"/>
      <c r="L160" s="22"/>
      <c r="M160" s="2"/>
      <c r="N160" s="47"/>
      <c r="O160" s="22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4:27" x14ac:dyDescent="0.25">
      <c r="D161" s="25">
        <v>30</v>
      </c>
      <c r="E161" s="22">
        <v>100</v>
      </c>
      <c r="F161" s="22">
        <v>3400</v>
      </c>
      <c r="G161" s="22">
        <v>-90</v>
      </c>
      <c r="H161" s="24">
        <v>2</v>
      </c>
      <c r="I161" s="22">
        <f t="shared" si="2"/>
        <v>-113.0695783408451</v>
      </c>
      <c r="J161" s="22">
        <f>L161-$D$8</f>
        <v>-83.069578340845098</v>
      </c>
      <c r="K161" s="22">
        <f>I161/(4*PI()*(E161^2))</f>
        <v>-8.997791153130902E-4</v>
      </c>
      <c r="L161" s="22">
        <f>D161+$D$8-2.44-20*LOG10(F161)-10*H161*LOG10(E161)</f>
        <v>-80.069578340845098</v>
      </c>
      <c r="M161" s="2">
        <f>(1/ABS(O161))^(1/2)</f>
        <v>0.31733367056437933</v>
      </c>
      <c r="N161" s="47">
        <f>L161-30-G161</f>
        <v>-20.069578340845098</v>
      </c>
      <c r="O161" s="22">
        <f>L161-G161</f>
        <v>9.9304216591549022</v>
      </c>
      <c r="P161" s="7" t="str">
        <f>IF(O161&gt;=$P$17,"SIM","NÃO")</f>
        <v>SIM</v>
      </c>
      <c r="Q161" s="7">
        <f>IF(P161="NÃO",ABS(O161-$P$17),)</f>
        <v>0</v>
      </c>
      <c r="R161" s="7" t="str">
        <f>IF(O161&gt;=$R$17,"SIM","NÃO")</f>
        <v>NÃO</v>
      </c>
      <c r="S161" s="7">
        <f>IF(R161="NÃO",ABS(O161-$R$17),)</f>
        <v>4.088578340845098</v>
      </c>
      <c r="T161" s="7" t="str">
        <f>IF(O161&gt;=$T$17,"SIM","NÃO")</f>
        <v>NÃO</v>
      </c>
      <c r="U161" s="7">
        <f>IF(T161="NÃO",ABS(O161-$T$17),)</f>
        <v>8.9725783408450965</v>
      </c>
      <c r="V161" s="7" t="str">
        <f>IF(O161&gt;=$V$17,"SIM","NÃO")</f>
        <v>NÃO</v>
      </c>
      <c r="W161" s="7">
        <f>IF(V161="NÃO",ABS(O161-$V$17),)</f>
        <v>6.0505783408450977</v>
      </c>
      <c r="X161" s="7" t="str">
        <f>IF(O161&gt;=$X$17,"SIM","NÃO")</f>
        <v>NÃO</v>
      </c>
      <c r="Y161" s="7">
        <f>IF(X161="NÃO",ABS(O161-$X$17),)</f>
        <v>15.900378340845098</v>
      </c>
      <c r="Z161" s="7" t="str">
        <f>IF(O161&gt;=$Z$17,"SIM","NÃO")</f>
        <v>NÃO</v>
      </c>
      <c r="AA161" s="7">
        <f>IF(Z161="NÃO",ABS(O161-$Z$17),)</f>
        <v>21.305778340845098</v>
      </c>
    </row>
    <row r="162" spans="4:27" x14ac:dyDescent="0.25">
      <c r="D162" s="25"/>
      <c r="E162" s="22"/>
      <c r="F162" s="22"/>
      <c r="G162" s="22"/>
      <c r="H162" s="24"/>
      <c r="I162" s="22"/>
      <c r="J162" s="22"/>
      <c r="K162" s="22"/>
      <c r="L162" s="22"/>
      <c r="M162" s="2"/>
      <c r="N162" s="47"/>
      <c r="O162" s="22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4:27" x14ac:dyDescent="0.25">
      <c r="D163" s="25">
        <v>30</v>
      </c>
      <c r="E163" s="22">
        <v>100</v>
      </c>
      <c r="F163" s="22">
        <v>3400</v>
      </c>
      <c r="G163" s="22">
        <v>-90</v>
      </c>
      <c r="H163" s="24">
        <v>3</v>
      </c>
      <c r="I163" s="22">
        <f t="shared" si="2"/>
        <v>-133.06957834084511</v>
      </c>
      <c r="J163" s="22">
        <f>L163-$D$8</f>
        <v>-103.0695783408451</v>
      </c>
      <c r="K163" s="22">
        <f>I163/(4*PI()*(E163^2))</f>
        <v>-1.0589340584049856E-3</v>
      </c>
      <c r="L163" s="22">
        <f>D163+$D$8-2.44-20*LOG10(F163)-10*H163*LOG10(E163)</f>
        <v>-100.0695783408451</v>
      </c>
      <c r="M163" s="2">
        <f>(1/ABS(O163))^(1/2)</f>
        <v>0.31513334365935319</v>
      </c>
      <c r="N163" s="47">
        <f>L163-30-G163</f>
        <v>-40.069578340845112</v>
      </c>
      <c r="O163" s="22">
        <f>L163-G163</f>
        <v>-10.069578340845098</v>
      </c>
      <c r="P163" s="7" t="str">
        <f>IF(O163&gt;=$P$17,"SIM","NÃO")</f>
        <v>NÃO</v>
      </c>
      <c r="Q163" s="7">
        <f>IF(P163="NÃO",ABS(O163-$P$17),)</f>
        <v>15.399908340845098</v>
      </c>
      <c r="R163" s="7" t="str">
        <f>IF(O163&gt;=$R$17,"SIM","NÃO")</f>
        <v>NÃO</v>
      </c>
      <c r="S163" s="7">
        <f>IF(R163="NÃO",ABS(O163-$R$17),)</f>
        <v>24.088578340845096</v>
      </c>
      <c r="T163" s="7" t="str">
        <f>IF(O163&gt;=$T$17,"SIM","NÃO")</f>
        <v>NÃO</v>
      </c>
      <c r="U163" s="7">
        <f>IF(T163="NÃO",ABS(O163-$T$17),)</f>
        <v>28.972578340845097</v>
      </c>
      <c r="V163" s="7" t="str">
        <f>IF(O163&gt;=$V$17,"SIM","NÃO")</f>
        <v>NÃO</v>
      </c>
      <c r="W163" s="7">
        <f>IF(V163="NÃO",ABS(O163-$V$17),)</f>
        <v>26.050578340845099</v>
      </c>
      <c r="X163" s="7" t="str">
        <f>IF(O163&gt;=$X$17,"SIM","NÃO")</f>
        <v>NÃO</v>
      </c>
      <c r="Y163" s="7">
        <f>IF(X163="NÃO",ABS(O163-$X$17),)</f>
        <v>35.900378340845094</v>
      </c>
      <c r="Z163" s="7" t="str">
        <f>IF(O163&gt;=$Z$17,"SIM","NÃO")</f>
        <v>NÃO</v>
      </c>
      <c r="AA163" s="7">
        <f>IF(Z163="NÃO",ABS(O163-$Z$17),)</f>
        <v>41.305778340845094</v>
      </c>
    </row>
    <row r="164" spans="4:27" x14ac:dyDescent="0.25">
      <c r="D164" s="25"/>
      <c r="E164" s="22"/>
      <c r="F164" s="22"/>
      <c r="G164" s="22"/>
      <c r="H164" s="24"/>
      <c r="I164" s="22"/>
      <c r="J164" s="22"/>
      <c r="K164" s="22"/>
      <c r="L164" s="22"/>
      <c r="M164" s="2"/>
      <c r="N164" s="47"/>
      <c r="O164" s="22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4:27" x14ac:dyDescent="0.25">
      <c r="D165" s="25">
        <v>27</v>
      </c>
      <c r="E165" s="22">
        <v>34000</v>
      </c>
      <c r="F165" s="22">
        <v>900</v>
      </c>
      <c r="G165" s="22">
        <v>-120</v>
      </c>
      <c r="H165" s="24">
        <v>2</v>
      </c>
      <c r="I165" s="22">
        <f t="shared" si="2"/>
        <v>-155.15442852963162</v>
      </c>
      <c r="J165" s="22">
        <f>L165-$D$8</f>
        <v>-125.15442852963162</v>
      </c>
      <c r="K165" s="22">
        <f>I165/(4*PI()*(E165^2))</f>
        <v>-1.0680620347356861E-8</v>
      </c>
      <c r="L165" s="22">
        <f>D165+$D$8-2.44-20*LOG10(F165)-10*H165*LOG10(E165)</f>
        <v>-122.15442852963162</v>
      </c>
      <c r="M165" s="2">
        <f>(1/ABS(O165))^(1/2)</f>
        <v>0.68129304310485739</v>
      </c>
      <c r="N165" s="47">
        <f>L165-30-G165</f>
        <v>-32.154428529631616</v>
      </c>
      <c r="O165" s="22">
        <f>L165-G165</f>
        <v>-2.1544285296316161</v>
      </c>
      <c r="P165" s="7" t="str">
        <f>IF(O165&gt;=$P$17,"SIM","NÃO")</f>
        <v>NÃO</v>
      </c>
      <c r="Q165" s="7">
        <f>IF(P165="NÃO",ABS(O165-$P$17),)</f>
        <v>7.4847585296316161</v>
      </c>
      <c r="R165" s="7" t="str">
        <f>IF(O165&gt;=$R$17,"SIM","NÃO")</f>
        <v>NÃO</v>
      </c>
      <c r="S165" s="7">
        <f>IF(R165="NÃO",ABS(O165-$R$17),)</f>
        <v>16.173428529631614</v>
      </c>
      <c r="T165" s="7" t="str">
        <f>IF(O165&gt;=$T$17,"SIM","NÃO")</f>
        <v>NÃO</v>
      </c>
      <c r="U165" s="7">
        <f>IF(T165="NÃO",ABS(O165-$T$17),)</f>
        <v>21.057428529631615</v>
      </c>
      <c r="V165" s="7" t="str">
        <f>IF(O165&gt;=$V$17,"SIM","NÃO")</f>
        <v>NÃO</v>
      </c>
      <c r="W165" s="7">
        <f>IF(V165="NÃO",ABS(O165-$V$17),)</f>
        <v>18.135428529631618</v>
      </c>
      <c r="X165" s="7" t="str">
        <f>IF(O165&gt;=$X$17,"SIM","NÃO")</f>
        <v>NÃO</v>
      </c>
      <c r="Y165" s="7">
        <f>IF(X165="NÃO",ABS(O165-$X$17),)</f>
        <v>27.985228529631616</v>
      </c>
      <c r="Z165" s="7" t="str">
        <f>IF(O165&gt;=$Z$17,"SIM","NÃO")</f>
        <v>NÃO</v>
      </c>
      <c r="AA165" s="7">
        <f>IF(Z165="NÃO",ABS(O165-$Z$17),)</f>
        <v>33.390628529631613</v>
      </c>
    </row>
    <row r="166" spans="4:27" x14ac:dyDescent="0.25">
      <c r="D166" s="25"/>
      <c r="E166" s="22"/>
      <c r="F166" s="22"/>
      <c r="G166" s="22"/>
      <c r="H166" s="24"/>
      <c r="I166" s="22"/>
      <c r="J166" s="22"/>
      <c r="K166" s="22"/>
      <c r="L166" s="22"/>
      <c r="M166" s="2"/>
      <c r="N166" s="47"/>
      <c r="O166" s="22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4:27" x14ac:dyDescent="0.25">
      <c r="D167" s="25">
        <v>27</v>
      </c>
      <c r="E167" s="22">
        <v>34000</v>
      </c>
      <c r="F167" s="22">
        <v>900</v>
      </c>
      <c r="G167" s="22">
        <v>-120</v>
      </c>
      <c r="H167" s="24">
        <v>3</v>
      </c>
      <c r="I167" s="22">
        <f t="shared" si="2"/>
        <v>-200.46921770005417</v>
      </c>
      <c r="J167" s="22">
        <f>L167-$D$8</f>
        <v>-170.46921770005417</v>
      </c>
      <c r="K167" s="22">
        <f>I167/(4*PI()*(E167^2))</f>
        <v>-1.380002895100731E-8</v>
      </c>
      <c r="L167" s="22">
        <f>D167+$D$8-2.44-20*LOG10(F167)-10*H167*LOG10(E167)</f>
        <v>-167.46921770005417</v>
      </c>
      <c r="M167" s="2">
        <f>(1/ABS(O167))^(1/2)</f>
        <v>0.14514228725879935</v>
      </c>
      <c r="N167" s="47">
        <f>L167-30-G167</f>
        <v>-77.469217700054173</v>
      </c>
      <c r="O167" s="22">
        <f>L167-G167</f>
        <v>-47.469217700054173</v>
      </c>
      <c r="P167" s="7" t="str">
        <f>IF(O167&gt;=$P$17,"SIM","NÃO")</f>
        <v>NÃO</v>
      </c>
      <c r="Q167" s="7">
        <f>IF(P167="NÃO",ABS(O167-$P$17),)</f>
        <v>52.799547700054177</v>
      </c>
      <c r="R167" s="7" t="str">
        <f>IF(O167&gt;=$R$17,"SIM","NÃO")</f>
        <v>NÃO</v>
      </c>
      <c r="S167" s="7">
        <f>IF(R167="NÃO",ABS(O167-$R$17),)</f>
        <v>61.488217700054172</v>
      </c>
      <c r="T167" s="7" t="str">
        <f>IF(O167&gt;=$T$17,"SIM","NÃO")</f>
        <v>NÃO</v>
      </c>
      <c r="U167" s="7">
        <f>IF(T167="NÃO",ABS(O167-$T$17),)</f>
        <v>66.372217700054165</v>
      </c>
      <c r="V167" s="7" t="str">
        <f>IF(O167&gt;=$V$17,"SIM","NÃO")</f>
        <v>NÃO</v>
      </c>
      <c r="W167" s="7">
        <f>IF(V167="NÃO",ABS(O167-$V$17),)</f>
        <v>63.450217700054175</v>
      </c>
      <c r="X167" s="7" t="str">
        <f>IF(O167&gt;=$X$17,"SIM","NÃO")</f>
        <v>NÃO</v>
      </c>
      <c r="Y167" s="7">
        <f>IF(X167="NÃO",ABS(O167-$X$17),)</f>
        <v>73.30001770005417</v>
      </c>
      <c r="Z167" s="7" t="str">
        <f>IF(O167&gt;=$Z$17,"SIM","NÃO")</f>
        <v>NÃO</v>
      </c>
      <c r="AA167" s="7">
        <f>IF(Z167="NÃO",ABS(O167-$Z$17),)</f>
        <v>78.70541770005417</v>
      </c>
    </row>
    <row r="168" spans="4:27" x14ac:dyDescent="0.25">
      <c r="D168" s="25"/>
      <c r="E168" s="22"/>
      <c r="F168" s="22"/>
      <c r="G168" s="22"/>
      <c r="H168" s="24"/>
      <c r="I168" s="22"/>
      <c r="J168" s="22"/>
      <c r="K168" s="22"/>
      <c r="L168" s="22"/>
      <c r="M168" s="2"/>
      <c r="N168" s="47"/>
      <c r="O168" s="22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4:27" x14ac:dyDescent="0.25">
      <c r="D169" s="25">
        <v>27</v>
      </c>
      <c r="E169" s="22">
        <v>34000</v>
      </c>
      <c r="F169" s="22">
        <v>2200</v>
      </c>
      <c r="G169" s="22">
        <v>-90</v>
      </c>
      <c r="H169" s="24">
        <v>2</v>
      </c>
      <c r="I169" s="22">
        <f t="shared" si="2"/>
        <v>-162.91803195728923</v>
      </c>
      <c r="J169" s="22">
        <f>L169-$D$8</f>
        <v>-132.91803195728923</v>
      </c>
      <c r="K169" s="22">
        <f>I169/(4*PI()*(E169^2))</f>
        <v>-1.1215056273704997E-8</v>
      </c>
      <c r="L169" s="22">
        <f>D169+$D$8-2.44-20*LOG10(F169)-10*H169*LOG10(E169)</f>
        <v>-129.91803195728923</v>
      </c>
      <c r="M169" s="2">
        <f>(1/ABS(O169))^(1/2)</f>
        <v>0.15827613598672349</v>
      </c>
      <c r="N169" s="47">
        <f>L169-30-G169</f>
        <v>-69.91803195728923</v>
      </c>
      <c r="O169" s="22">
        <f>L169-G169</f>
        <v>-39.91803195728923</v>
      </c>
      <c r="P169" s="7" t="str">
        <f>IF(O169&gt;=$P$17,"SIM","NÃO")</f>
        <v>NÃO</v>
      </c>
      <c r="Q169" s="7">
        <f>IF(P169="NÃO",ABS(O169-$P$17),)</f>
        <v>45.248361957289234</v>
      </c>
      <c r="R169" s="7" t="str">
        <f>IF(O169&gt;=$R$17,"SIM","NÃO")</f>
        <v>NÃO</v>
      </c>
      <c r="S169" s="7">
        <f>IF(R169="NÃO",ABS(O169-$R$17),)</f>
        <v>53.937031957289229</v>
      </c>
      <c r="T169" s="7" t="str">
        <f>IF(O169&gt;=$T$17,"SIM","NÃO")</f>
        <v>NÃO</v>
      </c>
      <c r="U169" s="7">
        <f>IF(T169="NÃO",ABS(O169-$T$17),)</f>
        <v>58.821031957289229</v>
      </c>
      <c r="V169" s="7" t="str">
        <f>IF(O169&gt;=$V$17,"SIM","NÃO")</f>
        <v>NÃO</v>
      </c>
      <c r="W169" s="7">
        <f>IF(V169="NÃO",ABS(O169-$V$17),)</f>
        <v>55.899031957289232</v>
      </c>
      <c r="X169" s="7" t="str">
        <f>IF(O169&gt;=$X$17,"SIM","NÃO")</f>
        <v>NÃO</v>
      </c>
      <c r="Y169" s="7">
        <f>IF(X169="NÃO",ABS(O169-$X$17),)</f>
        <v>65.748831957289227</v>
      </c>
      <c r="Z169" s="7" t="str">
        <f>IF(O169&gt;=$Z$17,"SIM","NÃO")</f>
        <v>NÃO</v>
      </c>
      <c r="AA169" s="7">
        <f>IF(Z169="NÃO",ABS(O169-$Z$17),)</f>
        <v>71.154231957289227</v>
      </c>
    </row>
    <row r="170" spans="4:27" x14ac:dyDescent="0.25">
      <c r="D170" s="25"/>
      <c r="E170" s="22"/>
      <c r="F170" s="22"/>
      <c r="G170" s="22"/>
      <c r="H170" s="24"/>
      <c r="I170" s="22"/>
      <c r="J170" s="22"/>
      <c r="K170" s="22"/>
      <c r="L170" s="22"/>
      <c r="M170" s="2"/>
      <c r="N170" s="47"/>
      <c r="O170" s="22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4:27" x14ac:dyDescent="0.25">
      <c r="D171" s="25">
        <v>27</v>
      </c>
      <c r="E171" s="22">
        <v>34000</v>
      </c>
      <c r="F171" s="22">
        <v>2200</v>
      </c>
      <c r="G171" s="22">
        <v>-90</v>
      </c>
      <c r="H171" s="24">
        <v>3</v>
      </c>
      <c r="I171" s="22">
        <f t="shared" si="2"/>
        <v>-208.23282112771179</v>
      </c>
      <c r="J171" s="22">
        <f>L171-$D$8</f>
        <v>-178.23282112771179</v>
      </c>
      <c r="K171" s="22">
        <f>I171/(4*PI()*(E171^2))</f>
        <v>-1.4334464877355446E-8</v>
      </c>
      <c r="L171" s="22">
        <f>D171+$D$8-2.44-20*LOG10(F171)-10*H171*LOG10(E171)</f>
        <v>-175.23282112771179</v>
      </c>
      <c r="M171" s="2">
        <f>(1/ABS(O171))^(1/2)</f>
        <v>0.10831698633457555</v>
      </c>
      <c r="N171" s="47">
        <f>L171-30-G171</f>
        <v>-115.23282112771179</v>
      </c>
      <c r="O171" s="22">
        <f>L171-G171</f>
        <v>-85.232821127711787</v>
      </c>
      <c r="P171" s="7" t="str">
        <f>IF(O171&gt;=$P$17,"SIM","NÃO")</f>
        <v>NÃO</v>
      </c>
      <c r="Q171" s="7">
        <f>IF(P171="NÃO",ABS(O171-$P$17),)</f>
        <v>90.563151127711791</v>
      </c>
      <c r="R171" s="7" t="str">
        <f>IF(O171&gt;=$R$17,"SIM","NÃO")</f>
        <v>NÃO</v>
      </c>
      <c r="S171" s="7">
        <f>IF(R171="NÃO",ABS(O171-$R$17),)</f>
        <v>99.251821127711793</v>
      </c>
      <c r="T171" s="7" t="str">
        <f>IF(O171&gt;=$T$17,"SIM","NÃO")</f>
        <v>NÃO</v>
      </c>
      <c r="U171" s="7">
        <f>IF(T171="NÃO",ABS(O171-$T$17),)</f>
        <v>104.13582112771178</v>
      </c>
      <c r="V171" s="7" t="str">
        <f>IF(O171&gt;=$V$17,"SIM","NÃO")</f>
        <v>NÃO</v>
      </c>
      <c r="W171" s="7">
        <f>IF(V171="NÃO",ABS(O171-$V$17),)</f>
        <v>101.21382112771178</v>
      </c>
      <c r="X171" s="7" t="str">
        <f>IF(O171&gt;=$X$17,"SIM","NÃO")</f>
        <v>NÃO</v>
      </c>
      <c r="Y171" s="7">
        <f>IF(X171="NÃO",ABS(O171-$X$17),)</f>
        <v>111.06362112771178</v>
      </c>
      <c r="Z171" s="7" t="str">
        <f>IF(O171&gt;=$Z$17,"SIM","NÃO")</f>
        <v>NÃO</v>
      </c>
      <c r="AA171" s="7">
        <f>IF(Z171="NÃO",ABS(O171-$Z$17),)</f>
        <v>116.46902112771178</v>
      </c>
    </row>
    <row r="172" spans="4:27" x14ac:dyDescent="0.25">
      <c r="D172" s="25"/>
      <c r="E172" s="22"/>
      <c r="F172" s="22"/>
      <c r="G172" s="22"/>
      <c r="H172" s="24"/>
      <c r="I172" s="22"/>
      <c r="J172" s="22"/>
      <c r="K172" s="22"/>
      <c r="L172" s="22"/>
      <c r="M172" s="2"/>
      <c r="N172" s="47"/>
      <c r="O172" s="22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4:27" x14ac:dyDescent="0.25">
      <c r="D173" s="25">
        <v>27</v>
      </c>
      <c r="E173" s="22">
        <v>34000</v>
      </c>
      <c r="F173" s="22">
        <v>3400</v>
      </c>
      <c r="G173" s="22">
        <v>-90</v>
      </c>
      <c r="H173" s="24">
        <v>2</v>
      </c>
      <c r="I173" s="22">
        <f t="shared" si="2"/>
        <v>-166.69915668169023</v>
      </c>
      <c r="J173" s="22">
        <f>L173-$D$8</f>
        <v>-136.69915668169023</v>
      </c>
      <c r="K173" s="22">
        <f>I173/(4*PI()*(E173^2))</f>
        <v>-1.1475343769524807E-8</v>
      </c>
      <c r="L173" s="22">
        <f>D173+$D$8-2.44-20*LOG10(F173)-10*H173*LOG10(E173)</f>
        <v>-133.69915668169023</v>
      </c>
      <c r="M173" s="2">
        <f>(1/ABS(O173))^(1/2)</f>
        <v>0.15127371484370386</v>
      </c>
      <c r="N173" s="47">
        <f>L173-30-G173</f>
        <v>-73.699156681690226</v>
      </c>
      <c r="O173" s="22">
        <f>L173-G173</f>
        <v>-43.699156681690226</v>
      </c>
      <c r="P173" s="7" t="str">
        <f>IF(O173&gt;=$P$17,"SIM","NÃO")</f>
        <v>NÃO</v>
      </c>
      <c r="Q173" s="7">
        <f>IF(P173="NÃO",ABS(O173-$P$17),)</f>
        <v>49.02948668169023</v>
      </c>
      <c r="R173" s="7" t="str">
        <f>IF(O173&gt;=$R$17,"SIM","NÃO")</f>
        <v>NÃO</v>
      </c>
      <c r="S173" s="7">
        <f>IF(R173="NÃO",ABS(O173-$R$17),)</f>
        <v>57.718156681690225</v>
      </c>
      <c r="T173" s="7" t="str">
        <f>IF(O173&gt;=$T$17,"SIM","NÃO")</f>
        <v>NÃO</v>
      </c>
      <c r="U173" s="7">
        <f>IF(T173="NÃO",ABS(O173-$T$17),)</f>
        <v>62.602156681690225</v>
      </c>
      <c r="V173" s="7" t="str">
        <f>IF(O173&gt;=$V$17,"SIM","NÃO")</f>
        <v>NÃO</v>
      </c>
      <c r="W173" s="7">
        <f>IF(V173="NÃO",ABS(O173-$V$17),)</f>
        <v>59.680156681690228</v>
      </c>
      <c r="X173" s="7" t="str">
        <f>IF(O173&gt;=$X$17,"SIM","NÃO")</f>
        <v>NÃO</v>
      </c>
      <c r="Y173" s="7">
        <f>IF(X173="NÃO",ABS(O173-$X$17),)</f>
        <v>69.529956681690223</v>
      </c>
      <c r="Z173" s="7" t="str">
        <f>IF(O173&gt;=$Z$17,"SIM","NÃO")</f>
        <v>NÃO</v>
      </c>
      <c r="AA173" s="7">
        <f>IF(Z173="NÃO",ABS(O173-$Z$17),)</f>
        <v>74.935356681690223</v>
      </c>
    </row>
    <row r="174" spans="4:27" x14ac:dyDescent="0.25">
      <c r="D174" s="25"/>
      <c r="E174" s="22"/>
      <c r="F174" s="22"/>
      <c r="G174" s="22"/>
      <c r="H174" s="24"/>
      <c r="I174" s="22"/>
      <c r="J174" s="22"/>
      <c r="K174" s="22"/>
      <c r="L174" s="22"/>
      <c r="M174" s="2"/>
      <c r="N174" s="47"/>
      <c r="O174" s="22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4:27" x14ac:dyDescent="0.25">
      <c r="D175" s="25">
        <v>27</v>
      </c>
      <c r="E175" s="22">
        <v>34000</v>
      </c>
      <c r="F175" s="22">
        <v>3400</v>
      </c>
      <c r="G175" s="22">
        <v>-90</v>
      </c>
      <c r="H175" s="24">
        <v>3</v>
      </c>
      <c r="I175" s="22">
        <f t="shared" si="2"/>
        <v>-212.01394585211278</v>
      </c>
      <c r="J175" s="22">
        <f>L175-$D$8</f>
        <v>-182.01394585211278</v>
      </c>
      <c r="K175" s="22">
        <f>I175/(4*PI()*(E175^2))</f>
        <v>-1.4594752373175256E-8</v>
      </c>
      <c r="L175" s="22">
        <f>D175+$D$8-2.44-20*LOG10(F175)-10*H175*LOG10(E175)</f>
        <v>-179.01394585211278</v>
      </c>
      <c r="M175" s="2">
        <f>(1/ABS(O175))^(1/2)</f>
        <v>0.10599148415982977</v>
      </c>
      <c r="N175" s="47">
        <f>L175-30-G175</f>
        <v>-119.01394585211278</v>
      </c>
      <c r="O175" s="22">
        <f>L175-G175</f>
        <v>-89.013945852112784</v>
      </c>
      <c r="P175" s="7" t="str">
        <f>IF(O175&gt;=$P$17,"SIM","NÃO")</f>
        <v>NÃO</v>
      </c>
      <c r="Q175" s="7">
        <f>IF(P175="NÃO",ABS(O175-$P$17),)</f>
        <v>94.344275852112787</v>
      </c>
      <c r="R175" s="7" t="str">
        <f>IF(O175&gt;=$R$17,"SIM","NÃO")</f>
        <v>NÃO</v>
      </c>
      <c r="S175" s="7">
        <f>IF(R175="NÃO",ABS(O175-$R$17),)</f>
        <v>103.03294585211279</v>
      </c>
      <c r="T175" s="7" t="str">
        <f>IF(O175&gt;=$T$17,"SIM","NÃO")</f>
        <v>NÃO</v>
      </c>
      <c r="U175" s="7">
        <f>IF(T175="NÃO",ABS(O175-$T$17),)</f>
        <v>107.91694585211278</v>
      </c>
      <c r="V175" s="7" t="str">
        <f>IF(O175&gt;=$V$17,"SIM","NÃO")</f>
        <v>NÃO</v>
      </c>
      <c r="W175" s="7">
        <f>IF(V175="NÃO",ABS(O175-$V$17),)</f>
        <v>104.99494585211278</v>
      </c>
      <c r="X175" s="7" t="str">
        <f>IF(O175&gt;=$X$17,"SIM","NÃO")</f>
        <v>NÃO</v>
      </c>
      <c r="Y175" s="7">
        <f>IF(X175="NÃO",ABS(O175-$X$17),)</f>
        <v>114.84474585211278</v>
      </c>
      <c r="Z175" s="7" t="str">
        <f>IF(O175&gt;=$Z$17,"SIM","NÃO")</f>
        <v>NÃO</v>
      </c>
      <c r="AA175" s="7">
        <f>IF(Z175="NÃO",ABS(O175-$Z$17),)</f>
        <v>120.25014585211278</v>
      </c>
    </row>
    <row r="176" spans="4:27" x14ac:dyDescent="0.25">
      <c r="D176" s="25"/>
      <c r="E176" s="22"/>
      <c r="F176" s="22"/>
      <c r="G176" s="22"/>
      <c r="H176" s="24"/>
      <c r="I176" s="22"/>
      <c r="J176" s="22"/>
      <c r="K176" s="22"/>
      <c r="L176" s="22"/>
      <c r="M176" s="2"/>
      <c r="N176" s="47"/>
      <c r="O176" s="22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4:27" x14ac:dyDescent="0.25">
      <c r="D177" s="25">
        <v>27</v>
      </c>
      <c r="E177" s="22">
        <v>2000</v>
      </c>
      <c r="F177" s="22">
        <v>900</v>
      </c>
      <c r="G177" s="22">
        <v>-120</v>
      </c>
      <c r="H177" s="24">
        <v>2</v>
      </c>
      <c r="I177" s="22">
        <f t="shared" si="2"/>
        <v>-130.54545010206613</v>
      </c>
      <c r="J177" s="22">
        <f>L177-$D$8</f>
        <v>-100.54545010206613</v>
      </c>
      <c r="K177" s="22">
        <f>I177/(4*PI()*(E177^2))</f>
        <v>-2.5971192102375247E-6</v>
      </c>
      <c r="L177" s="23">
        <f>D177+$D$8-2.44-20*LOG10(F177)-10*H177*LOG10(E177)</f>
        <v>-97.545450102066127</v>
      </c>
      <c r="M177" s="2">
        <f>(1/ABS(O177))^(1/2)</f>
        <v>0.21103176098121618</v>
      </c>
      <c r="N177" s="47">
        <f>L177-30-G177</f>
        <v>-7.5454501020661269</v>
      </c>
      <c r="O177" s="22">
        <f>L177-G177</f>
        <v>22.454549897933873</v>
      </c>
      <c r="P177" s="7" t="str">
        <f>IF(O177&gt;=$P$17,"SIM","NÃO")</f>
        <v>SIM</v>
      </c>
      <c r="Q177" s="7">
        <f>IF(P177="NÃO",ABS(O177-$P$17),)</f>
        <v>0</v>
      </c>
      <c r="R177" s="7" t="str">
        <f>IF(O177&gt;=$R$17,"SIM","NÃO")</f>
        <v>SIM</v>
      </c>
      <c r="S177" s="7">
        <f>IF(R177="NÃO",ABS(O177-$R$17),)</f>
        <v>0</v>
      </c>
      <c r="T177" s="7" t="str">
        <f>IF(O177&gt;=$T$17,"SIM","NÃO")</f>
        <v>SIM</v>
      </c>
      <c r="U177" s="7">
        <f>IF(T177="NÃO",ABS(O177-$T$17),)</f>
        <v>0</v>
      </c>
      <c r="V177" s="7" t="str">
        <f>IF(O177&gt;=$V$17,"SIM","NÃO")</f>
        <v>SIM</v>
      </c>
      <c r="W177" s="7">
        <f>IF(V177="NÃO",ABS(O177-$V$17),)</f>
        <v>0</v>
      </c>
      <c r="X177" s="7" t="str">
        <f>IF(O177&gt;=$X$17,"SIM","NÃO")</f>
        <v>NÃO</v>
      </c>
      <c r="Y177" s="7">
        <f>IF(X177="NÃO",ABS(O177-$X$17),)</f>
        <v>3.3762501020661269</v>
      </c>
      <c r="Z177" s="7" t="str">
        <f>IF(O177&gt;=$Z$17,"SIM","NÃO")</f>
        <v>NÃO</v>
      </c>
      <c r="AA177" s="7">
        <f>IF(Z177="NÃO",ABS(O177-$Z$17),)</f>
        <v>8.7816501020661271</v>
      </c>
    </row>
    <row r="178" spans="4:27" x14ac:dyDescent="0.25">
      <c r="D178" s="25"/>
      <c r="E178" s="22"/>
      <c r="F178" s="22"/>
      <c r="G178" s="22"/>
      <c r="H178" s="24"/>
      <c r="I178" s="22"/>
      <c r="J178" s="22"/>
      <c r="K178" s="22"/>
      <c r="L178" s="23"/>
      <c r="M178" s="2"/>
      <c r="N178" s="47"/>
      <c r="O178" s="22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4:27" x14ac:dyDescent="0.25">
      <c r="D179" s="25">
        <v>27</v>
      </c>
      <c r="E179" s="22">
        <v>2000</v>
      </c>
      <c r="F179" s="22">
        <v>900</v>
      </c>
      <c r="G179" s="22">
        <v>-120</v>
      </c>
      <c r="H179" s="24">
        <v>3</v>
      </c>
      <c r="I179" s="22">
        <f t="shared" si="2"/>
        <v>-163.55575005870594</v>
      </c>
      <c r="J179" s="22">
        <f>L179-$D$8</f>
        <v>-133.55575005870594</v>
      </c>
      <c r="K179" s="22">
        <f>I179/(4*PI()*(E179^2))</f>
        <v>-3.2538382616182005E-6</v>
      </c>
      <c r="L179" s="22">
        <f>D179+$D$8-2.44-20*LOG10(F179)-10*H179*LOG10(E179)</f>
        <v>-130.55575005870594</v>
      </c>
      <c r="M179" s="2">
        <f>(1/ABS(O179))^(1/2)</f>
        <v>0.30779066986863829</v>
      </c>
      <c r="N179" s="47">
        <f>L179-30-G179</f>
        <v>-40.555750058705939</v>
      </c>
      <c r="O179" s="22">
        <f>L179-G179</f>
        <v>-10.555750058705939</v>
      </c>
      <c r="P179" s="7" t="str">
        <f>IF(O179&gt;=$P$17,"SIM","NÃO")</f>
        <v>NÃO</v>
      </c>
      <c r="Q179" s="7">
        <f>IF(P179="NÃO",ABS(O179-$P$17),)</f>
        <v>15.886080058705939</v>
      </c>
      <c r="R179" s="7" t="str">
        <f>IF(O179&gt;=$R$17,"SIM","NÃO")</f>
        <v>NÃO</v>
      </c>
      <c r="S179" s="7">
        <f>IF(R179="NÃO",ABS(O179-$R$17),)</f>
        <v>24.574750058705938</v>
      </c>
      <c r="T179" s="7" t="str">
        <f>IF(O179&gt;=$T$17,"SIM","NÃO")</f>
        <v>NÃO</v>
      </c>
      <c r="U179" s="7">
        <f>IF(T179="NÃO",ABS(O179-$T$17),)</f>
        <v>29.458750058705938</v>
      </c>
      <c r="V179" s="7" t="str">
        <f>IF(O179&gt;=$V$17,"SIM","NÃO")</f>
        <v>NÃO</v>
      </c>
      <c r="W179" s="7">
        <f>IF(V179="NÃO",ABS(O179-$V$17),)</f>
        <v>26.536750058705941</v>
      </c>
      <c r="X179" s="7" t="str">
        <f>IF(O179&gt;=$X$17,"SIM","NÃO")</f>
        <v>NÃO</v>
      </c>
      <c r="Y179" s="7">
        <f>IF(X179="NÃO",ABS(O179-$X$17),)</f>
        <v>36.386550058705936</v>
      </c>
      <c r="Z179" s="7" t="str">
        <f>IF(O179&gt;=$Z$17,"SIM","NÃO")</f>
        <v>NÃO</v>
      </c>
      <c r="AA179" s="7">
        <f>IF(Z179="NÃO",ABS(O179-$Z$17),)</f>
        <v>41.791950058705936</v>
      </c>
    </row>
    <row r="180" spans="4:27" x14ac:dyDescent="0.25">
      <c r="D180" s="25"/>
      <c r="E180" s="22"/>
      <c r="F180" s="22"/>
      <c r="G180" s="22"/>
      <c r="H180" s="24"/>
      <c r="I180" s="22"/>
      <c r="J180" s="22"/>
      <c r="K180" s="22"/>
      <c r="L180" s="22"/>
      <c r="M180" s="2"/>
      <c r="N180" s="47"/>
      <c r="O180" s="22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4:27" x14ac:dyDescent="0.25">
      <c r="D181" s="25">
        <v>27</v>
      </c>
      <c r="E181" s="22">
        <v>2000</v>
      </c>
      <c r="F181" s="22">
        <v>2200</v>
      </c>
      <c r="G181" s="22">
        <v>-90</v>
      </c>
      <c r="H181" s="24">
        <v>2</v>
      </c>
      <c r="I181" s="22">
        <f t="shared" si="2"/>
        <v>-138.30905352972374</v>
      </c>
      <c r="J181" s="22">
        <f>L181-$D$8</f>
        <v>-108.30905352972374</v>
      </c>
      <c r="K181" s="22">
        <f>I181/(4*PI()*(E181^2))</f>
        <v>-2.7515711929521363E-6</v>
      </c>
      <c r="L181" s="22">
        <f>D181+$D$8-2.44-20*LOG10(F181)-10*H181*LOG10(E181)</f>
        <v>-105.30905352972374</v>
      </c>
      <c r="M181" s="2">
        <f>(1/ABS(O181))^(1/2)</f>
        <v>0.25557938996211765</v>
      </c>
      <c r="N181" s="47">
        <f>L181-30-G181</f>
        <v>-45.309053529723741</v>
      </c>
      <c r="O181" s="22">
        <f>L181-G181</f>
        <v>-15.309053529723741</v>
      </c>
      <c r="P181" s="7" t="str">
        <f>IF(O181&gt;=$P$17,"SIM","NÃO")</f>
        <v>NÃO</v>
      </c>
      <c r="Q181" s="7">
        <f>IF(P181="NÃO",ABS(O181-$P$17),)</f>
        <v>20.639383529723741</v>
      </c>
      <c r="R181" s="7" t="str">
        <f>IF(O181&gt;=$R$17,"SIM","NÃO")</f>
        <v>NÃO</v>
      </c>
      <c r="S181" s="7">
        <f>IF(R181="NÃO",ABS(O181-$R$17),)</f>
        <v>29.328053529723739</v>
      </c>
      <c r="T181" s="7" t="str">
        <f>IF(O181&gt;=$T$17,"SIM","NÃO")</f>
        <v>NÃO</v>
      </c>
      <c r="U181" s="7">
        <f>IF(T181="NÃO",ABS(O181-$T$17),)</f>
        <v>34.21205352972374</v>
      </c>
      <c r="V181" s="7" t="str">
        <f>IF(O181&gt;=$V$17,"SIM","NÃO")</f>
        <v>NÃO</v>
      </c>
      <c r="W181" s="7">
        <f>IF(V181="NÃO",ABS(O181-$V$17),)</f>
        <v>31.290053529723743</v>
      </c>
      <c r="X181" s="7" t="str">
        <f>IF(O181&gt;=$X$17,"SIM","NÃO")</f>
        <v>NÃO</v>
      </c>
      <c r="Y181" s="7">
        <f>IF(X181="NÃO",ABS(O181-$X$17),)</f>
        <v>41.139853529723737</v>
      </c>
      <c r="Z181" s="7" t="str">
        <f>IF(O181&gt;=$Z$17,"SIM","NÃO")</f>
        <v>NÃO</v>
      </c>
      <c r="AA181" s="7">
        <f>IF(Z181="NÃO",ABS(O181-$Z$17),)</f>
        <v>46.545253529723738</v>
      </c>
    </row>
    <row r="182" spans="4:27" x14ac:dyDescent="0.25">
      <c r="D182" s="25"/>
      <c r="E182" s="22"/>
      <c r="F182" s="22"/>
      <c r="G182" s="22"/>
      <c r="H182" s="24"/>
      <c r="I182" s="22"/>
      <c r="J182" s="22"/>
      <c r="K182" s="22"/>
      <c r="L182" s="22"/>
      <c r="M182" s="2"/>
      <c r="N182" s="47"/>
      <c r="O182" s="22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4:27" x14ac:dyDescent="0.25">
      <c r="D183" s="25">
        <v>27</v>
      </c>
      <c r="E183" s="22">
        <v>2000</v>
      </c>
      <c r="F183" s="22">
        <v>2200</v>
      </c>
      <c r="G183" s="22">
        <v>-90</v>
      </c>
      <c r="H183" s="24">
        <v>3</v>
      </c>
      <c r="I183" s="22">
        <f t="shared" si="2"/>
        <v>-171.31935348636355</v>
      </c>
      <c r="J183" s="22">
        <f>L183-$D$8</f>
        <v>-141.31935348636355</v>
      </c>
      <c r="K183" s="22">
        <f>I183/(4*PI()*(E183^2))</f>
        <v>-3.4082902443328118E-6</v>
      </c>
      <c r="L183" s="22">
        <f>D183+$D$8-2.44-20*LOG10(F183)-10*H183*LOG10(E183)</f>
        <v>-138.31935348636355</v>
      </c>
      <c r="M183" s="2">
        <f>(1/ABS(O183))^(1/2)</f>
        <v>0.14385979682551434</v>
      </c>
      <c r="N183" s="47">
        <f>L183-30-G183</f>
        <v>-78.319353486363553</v>
      </c>
      <c r="O183" s="22">
        <f>L183-G183</f>
        <v>-48.319353486363553</v>
      </c>
      <c r="P183" s="7" t="str">
        <f>IF(O183&gt;=$P$17,"SIM","NÃO")</f>
        <v>NÃO</v>
      </c>
      <c r="Q183" s="7">
        <f>IF(P183="NÃO",ABS(O183-$P$17),)</f>
        <v>53.649683486363557</v>
      </c>
      <c r="R183" s="7" t="str">
        <f>IF(O183&gt;=$R$17,"SIM","NÃO")</f>
        <v>NÃO</v>
      </c>
      <c r="S183" s="7">
        <f>IF(R183="NÃO",ABS(O183-$R$17),)</f>
        <v>62.338353486363552</v>
      </c>
      <c r="T183" s="7" t="str">
        <f>IF(O183&gt;=$T$17,"SIM","NÃO")</f>
        <v>NÃO</v>
      </c>
      <c r="U183" s="7">
        <f>IF(T183="NÃO",ABS(O183-$T$17),)</f>
        <v>67.222353486363545</v>
      </c>
      <c r="V183" s="7" t="str">
        <f>IF(O183&gt;=$V$17,"SIM","NÃO")</f>
        <v>NÃO</v>
      </c>
      <c r="W183" s="7">
        <f>IF(V183="NÃO",ABS(O183-$V$17),)</f>
        <v>64.300353486363548</v>
      </c>
      <c r="X183" s="7" t="str">
        <f>IF(O183&gt;=$X$17,"SIM","NÃO")</f>
        <v>NÃO</v>
      </c>
      <c r="Y183" s="7">
        <f>IF(X183="NÃO",ABS(O183-$X$17),)</f>
        <v>74.15015348636355</v>
      </c>
      <c r="Z183" s="7" t="str">
        <f>IF(O183&gt;=$Z$17,"SIM","NÃO")</f>
        <v>NÃO</v>
      </c>
      <c r="AA183" s="7">
        <f>IF(Z183="NÃO",ABS(O183-$Z$17),)</f>
        <v>79.55555348636355</v>
      </c>
    </row>
    <row r="184" spans="4:27" x14ac:dyDescent="0.25">
      <c r="D184" s="25"/>
      <c r="E184" s="22"/>
      <c r="F184" s="22"/>
      <c r="G184" s="22"/>
      <c r="H184" s="24"/>
      <c r="I184" s="22"/>
      <c r="J184" s="22"/>
      <c r="K184" s="22"/>
      <c r="L184" s="22"/>
      <c r="M184" s="2"/>
      <c r="N184" s="47"/>
      <c r="O184" s="22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4:27" x14ac:dyDescent="0.25">
      <c r="D185" s="25">
        <v>27</v>
      </c>
      <c r="E185" s="22">
        <v>2000</v>
      </c>
      <c r="F185" s="22">
        <v>3400</v>
      </c>
      <c r="G185" s="22">
        <v>-90</v>
      </c>
      <c r="H185" s="24">
        <v>2</v>
      </c>
      <c r="I185" s="22">
        <f t="shared" si="2"/>
        <v>-142.09017825412474</v>
      </c>
      <c r="J185" s="22">
        <f>L185-$D$8</f>
        <v>-112.09017825412472</v>
      </c>
      <c r="K185" s="22">
        <f>I185/(4*PI()*(E185^2))</f>
        <v>-2.826794279244061E-6</v>
      </c>
      <c r="L185" s="22">
        <f>D185+$D$8-2.44-20*LOG10(F185)-10*H185*LOG10(E185)</f>
        <v>-109.09017825412472</v>
      </c>
      <c r="M185" s="2">
        <f>(1/ABS(O185))^(1/2)</f>
        <v>0.22887323500467391</v>
      </c>
      <c r="N185" s="47">
        <f>L185-30-G185</f>
        <v>-49.090178254124737</v>
      </c>
      <c r="O185" s="22">
        <f>L185-G185</f>
        <v>-19.090178254124723</v>
      </c>
      <c r="P185" s="7" t="str">
        <f>IF(O185&gt;=$P$17,"SIM","NÃO")</f>
        <v>NÃO</v>
      </c>
      <c r="Q185" s="7">
        <f>IF(P185="NÃO",ABS(O185-$P$17),)</f>
        <v>24.420508254124723</v>
      </c>
      <c r="R185" s="7" t="str">
        <f>IF(O185&gt;=$R$17,"SIM","NÃO")</f>
        <v>NÃO</v>
      </c>
      <c r="S185" s="7">
        <f>IF(R185="NÃO",ABS(O185-$R$17),)</f>
        <v>33.109178254124721</v>
      </c>
      <c r="T185" s="7" t="str">
        <f>IF(O185&gt;=$T$17,"SIM","NÃO")</f>
        <v>NÃO</v>
      </c>
      <c r="U185" s="7">
        <f>IF(T185="NÃO",ABS(O185-$T$17),)</f>
        <v>37.993178254124722</v>
      </c>
      <c r="V185" s="7" t="str">
        <f>IF(O185&gt;=$V$17,"SIM","NÃO")</f>
        <v>NÃO</v>
      </c>
      <c r="W185" s="7">
        <f>IF(V185="NÃO",ABS(O185-$V$17),)</f>
        <v>35.071178254124725</v>
      </c>
      <c r="X185" s="7" t="str">
        <f>IF(O185&gt;=$X$17,"SIM","NÃO")</f>
        <v>NÃO</v>
      </c>
      <c r="Y185" s="7">
        <f>IF(X185="NÃO",ABS(O185-$X$17),)</f>
        <v>44.920978254124719</v>
      </c>
      <c r="Z185" s="7" t="str">
        <f>IF(O185&gt;=$Z$17,"SIM","NÃO")</f>
        <v>NÃO</v>
      </c>
      <c r="AA185" s="7">
        <f>IF(Z185="NÃO",ABS(O185-$Z$17),)</f>
        <v>50.32637825412472</v>
      </c>
    </row>
    <row r="186" spans="4:27" x14ac:dyDescent="0.25">
      <c r="D186" s="25"/>
      <c r="E186" s="22"/>
      <c r="F186" s="22"/>
      <c r="G186" s="22"/>
      <c r="H186" s="24"/>
      <c r="I186" s="22"/>
      <c r="J186" s="22"/>
      <c r="K186" s="22"/>
      <c r="L186" s="22"/>
      <c r="M186" s="2"/>
      <c r="N186" s="47"/>
      <c r="O186" s="22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4:27" x14ac:dyDescent="0.25">
      <c r="D187" s="25">
        <v>27</v>
      </c>
      <c r="E187" s="22">
        <v>2000</v>
      </c>
      <c r="F187" s="22">
        <v>3400</v>
      </c>
      <c r="G187" s="22">
        <v>-90</v>
      </c>
      <c r="H187" s="24">
        <v>3</v>
      </c>
      <c r="I187" s="22">
        <f t="shared" si="2"/>
        <v>-175.10047821076455</v>
      </c>
      <c r="J187" s="22">
        <f>L187-$D$8</f>
        <v>-145.10047821076455</v>
      </c>
      <c r="K187" s="22">
        <f>I187/(4*PI()*(E187^2))</f>
        <v>-3.4835133306247368E-6</v>
      </c>
      <c r="L187" s="22">
        <f>D187+$D$8-2.44-20*LOG10(F187)-10*H187*LOG10(E187)</f>
        <v>-142.10047821076455</v>
      </c>
      <c r="M187" s="2">
        <f>(1/ABS(O187))^(1/2)</f>
        <v>0.13854126386106702</v>
      </c>
      <c r="N187" s="47">
        <f>L187-30-G187</f>
        <v>-82.10047821076455</v>
      </c>
      <c r="O187" s="22">
        <f>L187-G187</f>
        <v>-52.10047821076455</v>
      </c>
      <c r="P187" s="7" t="str">
        <f>IF(O187&gt;=$P$17,"SIM","NÃO")</f>
        <v>NÃO</v>
      </c>
      <c r="Q187" s="7">
        <f>IF(P187="NÃO",ABS(O187-$P$17),)</f>
        <v>57.430808210764553</v>
      </c>
      <c r="R187" s="7" t="str">
        <f>IF(O187&gt;=$R$17,"SIM","NÃO")</f>
        <v>NÃO</v>
      </c>
      <c r="S187" s="7">
        <f>IF(R187="NÃO",ABS(O187-$R$17),)</f>
        <v>66.119478210764555</v>
      </c>
      <c r="T187" s="7" t="str">
        <f>IF(O187&gt;=$T$17,"SIM","NÃO")</f>
        <v>NÃO</v>
      </c>
      <c r="U187" s="7">
        <f>IF(T187="NÃO",ABS(O187-$T$17),)</f>
        <v>71.003478210764541</v>
      </c>
      <c r="V187" s="7" t="str">
        <f>IF(O187&gt;=$V$17,"SIM","NÃO")</f>
        <v>NÃO</v>
      </c>
      <c r="W187" s="7">
        <f>IF(V187="NÃO",ABS(O187-$V$17),)</f>
        <v>68.081478210764544</v>
      </c>
      <c r="X187" s="7" t="str">
        <f>IF(O187&gt;=$X$17,"SIM","NÃO")</f>
        <v>NÃO</v>
      </c>
      <c r="Y187" s="7">
        <f>IF(X187="NÃO",ABS(O187-$X$17),)</f>
        <v>77.931278210764546</v>
      </c>
      <c r="Z187" s="7" t="str">
        <f>IF(O187&gt;=$Z$17,"SIM","NÃO")</f>
        <v>NÃO</v>
      </c>
      <c r="AA187" s="7">
        <f>IF(Z187="NÃO",ABS(O187-$Z$17),)</f>
        <v>83.336678210764546</v>
      </c>
    </row>
    <row r="188" spans="4:27" x14ac:dyDescent="0.25">
      <c r="D188" s="25"/>
      <c r="E188" s="22"/>
      <c r="F188" s="22"/>
      <c r="G188" s="22"/>
      <c r="H188" s="24"/>
      <c r="I188" s="22"/>
      <c r="J188" s="22"/>
      <c r="K188" s="22"/>
      <c r="L188" s="22"/>
      <c r="M188" s="2"/>
      <c r="N188" s="47"/>
      <c r="O188" s="22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4:27" x14ac:dyDescent="0.25">
      <c r="D189" s="25">
        <v>27</v>
      </c>
      <c r="E189" s="22">
        <v>1000</v>
      </c>
      <c r="F189" s="22">
        <v>900</v>
      </c>
      <c r="G189" s="22">
        <v>-120</v>
      </c>
      <c r="H189" s="24">
        <v>2</v>
      </c>
      <c r="I189" s="22">
        <f t="shared" si="2"/>
        <v>-124.5248501887865</v>
      </c>
      <c r="J189" s="22">
        <f>L189-$D$8</f>
        <v>-94.524850188786502</v>
      </c>
      <c r="K189" s="22">
        <f>I189/(4*PI()*(E189^2))</f>
        <v>-9.9093727226615551E-6</v>
      </c>
      <c r="L189" s="22">
        <f>D189+$D$8-2.44-20*LOG10(F189)-10*H189*LOG10(E189)</f>
        <v>-91.524850188786502</v>
      </c>
      <c r="M189" s="2">
        <f>(1/ABS(O189))^(1/2)</f>
        <v>0.18739888009039332</v>
      </c>
      <c r="N189" s="47">
        <f>L189-30-G189</f>
        <v>-1.5248501887865018</v>
      </c>
      <c r="O189" s="22">
        <f>L189-G189</f>
        <v>28.475149811213498</v>
      </c>
      <c r="P189" s="7" t="str">
        <f>IF(O189&gt;=$P$17,"SIM","NÃO")</f>
        <v>SIM</v>
      </c>
      <c r="Q189" s="7">
        <f>IF(P189="NÃO",ABS(O189-$P$17),)</f>
        <v>0</v>
      </c>
      <c r="R189" s="7" t="str">
        <f>IF(O189&gt;=$R$17,"SIM","NÃO")</f>
        <v>SIM</v>
      </c>
      <c r="S189" s="7">
        <f>IF(R189="NÃO",ABS(O189-$R$17),)</f>
        <v>0</v>
      </c>
      <c r="T189" s="7" t="str">
        <f>IF(O189&gt;=$T$17,"SIM","NÃO")</f>
        <v>SIM</v>
      </c>
      <c r="U189" s="7">
        <f>IF(T189="NÃO",ABS(O189-$T$17),)</f>
        <v>0</v>
      </c>
      <c r="V189" s="7" t="str">
        <f>IF(O189&gt;=$V$17,"SIM","NÃO")</f>
        <v>SIM</v>
      </c>
      <c r="W189" s="7">
        <f>IF(V189="NÃO",ABS(O189-$V$17),)</f>
        <v>0</v>
      </c>
      <c r="X189" s="7" t="str">
        <f>IF(O189&gt;=$X$17,"SIM","NÃO")</f>
        <v>SIM</v>
      </c>
      <c r="Y189" s="7">
        <f>IF(X189="NÃO",ABS(O189-$X$17),)</f>
        <v>0</v>
      </c>
      <c r="Z189" s="7" t="str">
        <f>IF(O189&gt;=$Z$17,"SIM","NÃO")</f>
        <v>NÃO</v>
      </c>
      <c r="AA189" s="7">
        <f>IF(Z189="NÃO",ABS(O189-$Z$17),)</f>
        <v>2.761050188786502</v>
      </c>
    </row>
    <row r="190" spans="4:27" x14ac:dyDescent="0.25">
      <c r="D190" s="25"/>
      <c r="E190" s="22"/>
      <c r="F190" s="22"/>
      <c r="G190" s="22"/>
      <c r="H190" s="24"/>
      <c r="I190" s="22"/>
      <c r="J190" s="22"/>
      <c r="K190" s="22"/>
      <c r="L190" s="22"/>
      <c r="M190" s="2"/>
      <c r="N190" s="47"/>
      <c r="O190" s="22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4:27" x14ac:dyDescent="0.25">
      <c r="D191" s="25">
        <v>27</v>
      </c>
      <c r="E191" s="22">
        <v>1000</v>
      </c>
      <c r="F191" s="22">
        <v>900</v>
      </c>
      <c r="G191" s="22">
        <v>-120</v>
      </c>
      <c r="H191" s="24">
        <v>3</v>
      </c>
      <c r="I191" s="22">
        <f t="shared" si="2"/>
        <v>-154.5248501887865</v>
      </c>
      <c r="J191" s="22">
        <f>L191-$D$8</f>
        <v>-124.5248501887865</v>
      </c>
      <c r="K191" s="22">
        <f>I191/(4*PI()*(E191^2))</f>
        <v>-1.2296696869039984E-5</v>
      </c>
      <c r="L191" s="22">
        <f>D191+$D$8-2.44-20*LOG10(F191)-10*H191*LOG10(E191)</f>
        <v>-121.5248501887865</v>
      </c>
      <c r="M191" s="2">
        <f>(1/ABS(O191))^(1/2)</f>
        <v>0.80981610805220017</v>
      </c>
      <c r="N191" s="47">
        <f>L191-30-G191</f>
        <v>-31.524850188786502</v>
      </c>
      <c r="O191" s="22">
        <f>L191-G191</f>
        <v>-1.5248501887865018</v>
      </c>
      <c r="P191" s="7" t="str">
        <f>IF(O191&gt;=$P$17,"SIM","NÃO")</f>
        <v>NÃO</v>
      </c>
      <c r="Q191" s="7">
        <f>IF(P191="NÃO",ABS(O191-$P$17),)</f>
        <v>6.8551801887865018</v>
      </c>
      <c r="R191" s="7" t="str">
        <f>IF(O191&gt;=$R$17,"SIM","NÃO")</f>
        <v>NÃO</v>
      </c>
      <c r="S191" s="7">
        <f>IF(R191="NÃO",ABS(O191-$R$17),)</f>
        <v>15.543850188786502</v>
      </c>
      <c r="T191" s="7" t="str">
        <f>IF(O191&gt;=$T$17,"SIM","NÃO")</f>
        <v>NÃO</v>
      </c>
      <c r="U191" s="7">
        <f>IF(T191="NÃO",ABS(O191-$T$17),)</f>
        <v>20.4278501887865</v>
      </c>
      <c r="V191" s="7" t="str">
        <f>IF(O191&gt;=$V$17,"SIM","NÃO")</f>
        <v>NÃO</v>
      </c>
      <c r="W191" s="7">
        <f>IF(V191="NÃO",ABS(O191-$V$17),)</f>
        <v>17.505850188786503</v>
      </c>
      <c r="X191" s="7" t="str">
        <f>IF(O191&gt;=$X$17,"SIM","NÃO")</f>
        <v>NÃO</v>
      </c>
      <c r="Y191" s="7">
        <f>IF(X191="NÃO",ABS(O191-$X$17),)</f>
        <v>27.355650188786502</v>
      </c>
      <c r="Z191" s="7" t="str">
        <f>IF(O191&gt;=$Z$17,"SIM","NÃO")</f>
        <v>NÃO</v>
      </c>
      <c r="AA191" s="7">
        <f>IF(Z191="NÃO",ABS(O191-$Z$17),)</f>
        <v>32.761050188786498</v>
      </c>
    </row>
    <row r="192" spans="4:27" x14ac:dyDescent="0.25">
      <c r="D192" s="25"/>
      <c r="E192" s="22"/>
      <c r="F192" s="22"/>
      <c r="G192" s="22"/>
      <c r="H192" s="24"/>
      <c r="I192" s="22"/>
      <c r="J192" s="22"/>
      <c r="K192" s="22"/>
      <c r="L192" s="22"/>
      <c r="M192" s="2"/>
      <c r="N192" s="47"/>
      <c r="O192" s="22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4:27" x14ac:dyDescent="0.25">
      <c r="D193" s="25">
        <v>27</v>
      </c>
      <c r="E193" s="22">
        <v>1000</v>
      </c>
      <c r="F193" s="22">
        <v>2200</v>
      </c>
      <c r="G193" s="22">
        <v>-90</v>
      </c>
      <c r="H193" s="24">
        <v>2</v>
      </c>
      <c r="I193" s="22">
        <f t="shared" si="2"/>
        <v>-132.28845361644412</v>
      </c>
      <c r="J193" s="22">
        <f>L193-$D$8</f>
        <v>-102.28845361644412</v>
      </c>
      <c r="K193" s="22">
        <f>I193/(4*PI()*(E193^2))</f>
        <v>-1.052718065352E-5</v>
      </c>
      <c r="L193" s="22">
        <f>D193+$D$8-2.44-20*LOG10(F193)-10*H193*LOG10(E193)</f>
        <v>-99.288453616444116</v>
      </c>
      <c r="M193" s="2">
        <f>(1/ABS(O193))^(1/2)</f>
        <v>0.32811666722208999</v>
      </c>
      <c r="N193" s="47">
        <f>L193-30-G193</f>
        <v>-39.288453616444116</v>
      </c>
      <c r="O193" s="22">
        <f>L193-G193</f>
        <v>-9.2884536164441158</v>
      </c>
      <c r="P193" s="7" t="str">
        <f>IF(O193&gt;=$P$17,"SIM","NÃO")</f>
        <v>NÃO</v>
      </c>
      <c r="Q193" s="7">
        <f>IF(P193="NÃO",ABS(O193-$P$17),)</f>
        <v>14.618783616444116</v>
      </c>
      <c r="R193" s="7" t="str">
        <f>IF(O193&gt;=$R$17,"SIM","NÃO")</f>
        <v>NÃO</v>
      </c>
      <c r="S193" s="7">
        <f>IF(R193="NÃO",ABS(O193-$R$17),)</f>
        <v>23.307453616444114</v>
      </c>
      <c r="T193" s="7" t="str">
        <f>IF(O193&gt;=$T$17,"SIM","NÃO")</f>
        <v>NÃO</v>
      </c>
      <c r="U193" s="7">
        <f>IF(T193="NÃO",ABS(O193-$T$17),)</f>
        <v>28.191453616444115</v>
      </c>
      <c r="V193" s="7" t="str">
        <f>IF(O193&gt;=$V$17,"SIM","NÃO")</f>
        <v>NÃO</v>
      </c>
      <c r="W193" s="7">
        <f>IF(V193="NÃO",ABS(O193-$V$17),)</f>
        <v>25.269453616444117</v>
      </c>
      <c r="X193" s="7" t="str">
        <f>IF(O193&gt;=$X$17,"SIM","NÃO")</f>
        <v>NÃO</v>
      </c>
      <c r="Y193" s="7">
        <f>IF(X193="NÃO",ABS(O193-$X$17),)</f>
        <v>35.119253616444112</v>
      </c>
      <c r="Z193" s="7" t="str">
        <f>IF(O193&gt;=$Z$17,"SIM","NÃO")</f>
        <v>NÃO</v>
      </c>
      <c r="AA193" s="7">
        <f>IF(Z193="NÃO",ABS(O193-$Z$17),)</f>
        <v>40.524653616444112</v>
      </c>
    </row>
    <row r="194" spans="4:27" x14ac:dyDescent="0.25">
      <c r="D194" s="25"/>
      <c r="E194" s="22"/>
      <c r="F194" s="22"/>
      <c r="G194" s="22"/>
      <c r="H194" s="24"/>
      <c r="I194" s="22"/>
      <c r="J194" s="22"/>
      <c r="K194" s="22"/>
      <c r="L194" s="22"/>
      <c r="M194" s="2"/>
      <c r="N194" s="47"/>
      <c r="O194" s="22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4:27" x14ac:dyDescent="0.25">
      <c r="D195" s="25">
        <v>27</v>
      </c>
      <c r="E195" s="22">
        <v>1000</v>
      </c>
      <c r="F195" s="22">
        <v>2200</v>
      </c>
      <c r="G195" s="22">
        <v>-90</v>
      </c>
      <c r="H195" s="24">
        <v>3</v>
      </c>
      <c r="I195" s="22">
        <f t="shared" si="2"/>
        <v>-162.28845361644412</v>
      </c>
      <c r="J195" s="22">
        <f>L195-$D$8</f>
        <v>-132.28845361644412</v>
      </c>
      <c r="K195" s="22">
        <f>I195/(4*PI()*(E195^2))</f>
        <v>-1.2914504799898431E-5</v>
      </c>
      <c r="L195" s="22">
        <f>D195+$D$8-2.44-20*LOG10(F195)-10*H195*LOG10(E195)</f>
        <v>-129.28845361644412</v>
      </c>
      <c r="M195" s="2">
        <f>(1/ABS(O195))^(1/2)</f>
        <v>0.15953924493082572</v>
      </c>
      <c r="N195" s="47">
        <f>L195-30-G195</f>
        <v>-69.288453616444116</v>
      </c>
      <c r="O195" s="22">
        <f>L195-G195</f>
        <v>-39.288453616444116</v>
      </c>
      <c r="P195" s="7" t="str">
        <f>IF(O195&gt;=$P$17,"SIM","NÃO")</f>
        <v>NÃO</v>
      </c>
      <c r="Q195" s="7">
        <f>IF(P195="NÃO",ABS(O195-$P$17),)</f>
        <v>44.618783616444119</v>
      </c>
      <c r="R195" s="7" t="str">
        <f>IF(O195&gt;=$R$17,"SIM","NÃO")</f>
        <v>NÃO</v>
      </c>
      <c r="S195" s="7">
        <f>IF(R195="NÃO",ABS(O195-$R$17),)</f>
        <v>53.307453616444114</v>
      </c>
      <c r="T195" s="7" t="str">
        <f>IF(O195&gt;=$T$17,"SIM","NÃO")</f>
        <v>NÃO</v>
      </c>
      <c r="U195" s="7">
        <f>IF(T195="NÃO",ABS(O195-$T$17),)</f>
        <v>58.191453616444115</v>
      </c>
      <c r="V195" s="7" t="str">
        <f>IF(O195&gt;=$V$17,"SIM","NÃO")</f>
        <v>NÃO</v>
      </c>
      <c r="W195" s="7">
        <f>IF(V195="NÃO",ABS(O195-$V$17),)</f>
        <v>55.269453616444117</v>
      </c>
      <c r="X195" s="7" t="str">
        <f>IF(O195&gt;=$X$17,"SIM","NÃO")</f>
        <v>NÃO</v>
      </c>
      <c r="Y195" s="7">
        <f>IF(X195="NÃO",ABS(O195-$X$17),)</f>
        <v>65.119253616444112</v>
      </c>
      <c r="Z195" s="7" t="str">
        <f>IF(O195&gt;=$Z$17,"SIM","NÃO")</f>
        <v>NÃO</v>
      </c>
      <c r="AA195" s="7">
        <f>IF(Z195="NÃO",ABS(O195-$Z$17),)</f>
        <v>70.524653616444112</v>
      </c>
    </row>
    <row r="196" spans="4:27" x14ac:dyDescent="0.25">
      <c r="D196" s="25"/>
      <c r="E196" s="22"/>
      <c r="F196" s="22"/>
      <c r="G196" s="22"/>
      <c r="H196" s="24"/>
      <c r="I196" s="22"/>
      <c r="J196" s="22"/>
      <c r="K196" s="22"/>
      <c r="L196" s="22"/>
      <c r="M196" s="2"/>
      <c r="N196" s="47"/>
      <c r="O196" s="22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4:27" x14ac:dyDescent="0.25">
      <c r="D197" s="25">
        <v>27</v>
      </c>
      <c r="E197" s="22">
        <v>1000</v>
      </c>
      <c r="F197" s="22">
        <v>3400</v>
      </c>
      <c r="G197" s="22">
        <v>-90</v>
      </c>
      <c r="H197" s="24">
        <v>2</v>
      </c>
      <c r="I197" s="22">
        <f t="shared" si="2"/>
        <v>-136.06957834084511</v>
      </c>
      <c r="J197" s="22">
        <f>L197-$D$8</f>
        <v>-106.0695783408451</v>
      </c>
      <c r="K197" s="22">
        <f>I197/(4*PI()*(E197^2))</f>
        <v>-1.08280729986877E-5</v>
      </c>
      <c r="L197" s="22">
        <f>D197+$D$8-2.44-20*LOG10(F197)-10*H197*LOG10(E197)</f>
        <v>-103.0695783408451</v>
      </c>
      <c r="M197" s="2">
        <f>(1/ABS(O197))^(1/2)</f>
        <v>0.27661085039970279</v>
      </c>
      <c r="N197" s="47">
        <f>L197-30-G197</f>
        <v>-43.069578340845112</v>
      </c>
      <c r="O197" s="22">
        <f>L197-G197</f>
        <v>-13.069578340845098</v>
      </c>
      <c r="P197" s="7" t="str">
        <f>IF(O197&gt;=$P$17,"SIM","NÃO")</f>
        <v>NÃO</v>
      </c>
      <c r="Q197" s="7">
        <f>IF(P197="NÃO",ABS(O197-$P$17),)</f>
        <v>18.399908340845098</v>
      </c>
      <c r="R197" s="7" t="str">
        <f>IF(O197&gt;=$R$17,"SIM","NÃO")</f>
        <v>NÃO</v>
      </c>
      <c r="S197" s="7">
        <f>IF(R197="NÃO",ABS(O197-$R$17),)</f>
        <v>27.088578340845096</v>
      </c>
      <c r="T197" s="7" t="str">
        <f>IF(O197&gt;=$T$17,"SIM","NÃO")</f>
        <v>NÃO</v>
      </c>
      <c r="U197" s="7">
        <f>IF(T197="NÃO",ABS(O197-$T$17),)</f>
        <v>31.972578340845097</v>
      </c>
      <c r="V197" s="7" t="str">
        <f>IF(O197&gt;=$V$17,"SIM","NÃO")</f>
        <v>NÃO</v>
      </c>
      <c r="W197" s="7">
        <f>IF(V197="NÃO",ABS(O197-$V$17),)</f>
        <v>29.050578340845099</v>
      </c>
      <c r="X197" s="7" t="str">
        <f>IF(O197&gt;=$X$17,"SIM","NÃO")</f>
        <v>NÃO</v>
      </c>
      <c r="Y197" s="7">
        <f>IF(X197="NÃO",ABS(O197-$X$17),)</f>
        <v>38.900378340845094</v>
      </c>
      <c r="Z197" s="7" t="str">
        <f>IF(O197&gt;=$Z$17,"SIM","NÃO")</f>
        <v>NÃO</v>
      </c>
      <c r="AA197" s="7">
        <f>IF(Z197="NÃO",ABS(O197-$Z$17),)</f>
        <v>44.305778340845094</v>
      </c>
    </row>
    <row r="198" spans="4:27" x14ac:dyDescent="0.25">
      <c r="D198" s="25"/>
      <c r="E198" s="22"/>
      <c r="F198" s="22"/>
      <c r="G198" s="22"/>
      <c r="H198" s="24"/>
      <c r="I198" s="22"/>
      <c r="J198" s="22"/>
      <c r="K198" s="22"/>
      <c r="L198" s="22"/>
      <c r="M198" s="2"/>
      <c r="N198" s="47"/>
      <c r="O198" s="22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4:27" x14ac:dyDescent="0.25">
      <c r="D199" s="25">
        <v>27</v>
      </c>
      <c r="E199" s="22">
        <v>1000</v>
      </c>
      <c r="F199" s="22">
        <v>3400</v>
      </c>
      <c r="G199" s="22">
        <v>-90</v>
      </c>
      <c r="H199" s="24">
        <v>3</v>
      </c>
      <c r="I199" s="22">
        <f t="shared" si="2"/>
        <v>-166.06957834084511</v>
      </c>
      <c r="J199" s="22">
        <f>L199-$D$8</f>
        <v>-136.06957834084511</v>
      </c>
      <c r="K199" s="22">
        <f>I199/(4*PI()*(E199^2))</f>
        <v>-1.3215397145066129E-5</v>
      </c>
      <c r="L199" s="22">
        <f>D199+$D$8-2.44-20*LOG10(F199)-10*H199*LOG10(E199)</f>
        <v>-133.06957834084511</v>
      </c>
      <c r="M199" s="2">
        <f>(1/ABS(O199))^(1/2)</f>
        <v>0.15237534082004336</v>
      </c>
      <c r="N199" s="47">
        <f>L199-30-G199</f>
        <v>-73.069578340845112</v>
      </c>
      <c r="O199" s="22">
        <f>L199-G199</f>
        <v>-43.069578340845112</v>
      </c>
      <c r="P199" s="7" t="str">
        <f>IF(O199&gt;=$P$17,"SIM","NÃO")</f>
        <v>NÃO</v>
      </c>
      <c r="Q199" s="7">
        <f>IF(P199="NÃO",ABS(O199-$P$17),)</f>
        <v>48.399908340845116</v>
      </c>
      <c r="R199" s="7" t="str">
        <f>IF(O199&gt;=$R$17,"SIM","NÃO")</f>
        <v>NÃO</v>
      </c>
      <c r="S199" s="7">
        <f>IF(R199="NÃO",ABS(O199-$R$17),)</f>
        <v>57.08857834084511</v>
      </c>
      <c r="T199" s="7" t="str">
        <f>IF(O199&gt;=$T$17,"SIM","NÃO")</f>
        <v>NÃO</v>
      </c>
      <c r="U199" s="7">
        <f>IF(T199="NÃO",ABS(O199-$T$17),)</f>
        <v>61.972578340845111</v>
      </c>
      <c r="V199" s="7" t="str">
        <f>IF(O199&gt;=$V$17,"SIM","NÃO")</f>
        <v>NÃO</v>
      </c>
      <c r="W199" s="7">
        <f>IF(V199="NÃO",ABS(O199-$V$17),)</f>
        <v>59.050578340845114</v>
      </c>
      <c r="X199" s="7" t="str">
        <f>IF(O199&gt;=$X$17,"SIM","NÃO")</f>
        <v>NÃO</v>
      </c>
      <c r="Y199" s="7">
        <f>IF(X199="NÃO",ABS(O199-$X$17),)</f>
        <v>68.900378340845108</v>
      </c>
      <c r="Z199" s="7" t="str">
        <f>IF(O199&gt;=$Z$17,"SIM","NÃO")</f>
        <v>NÃO</v>
      </c>
      <c r="AA199" s="7">
        <f>IF(Z199="NÃO",ABS(O199-$Z$17),)</f>
        <v>74.305778340845109</v>
      </c>
    </row>
    <row r="200" spans="4:27" x14ac:dyDescent="0.25">
      <c r="D200" s="25"/>
      <c r="E200" s="22"/>
      <c r="F200" s="22"/>
      <c r="G200" s="22"/>
      <c r="H200" s="24"/>
      <c r="I200" s="22"/>
      <c r="J200" s="22"/>
      <c r="K200" s="22"/>
      <c r="L200" s="22"/>
      <c r="M200" s="2"/>
      <c r="N200" s="47"/>
      <c r="O200" s="22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4:27" x14ac:dyDescent="0.25">
      <c r="D201" s="25">
        <v>27</v>
      </c>
      <c r="E201" s="22">
        <v>100</v>
      </c>
      <c r="F201" s="22">
        <v>900</v>
      </c>
      <c r="G201" s="22">
        <v>-120</v>
      </c>
      <c r="H201" s="24">
        <v>2</v>
      </c>
      <c r="I201" s="22">
        <f t="shared" si="2"/>
        <v>-104.5248501887865</v>
      </c>
      <c r="J201" s="22">
        <f>L201-$D$8</f>
        <v>-74.524850188786502</v>
      </c>
      <c r="K201" s="22">
        <f>I201/(4*PI()*(E201^2))</f>
        <v>-8.317823291742601E-4</v>
      </c>
      <c r="L201" s="22">
        <f>D201+$D$8-2.44-20*LOG10(F201)-10*H201*LOG10(E201)</f>
        <v>-71.524850188786502</v>
      </c>
      <c r="M201" s="2">
        <f>(1/ABS(O201))^(1/2)</f>
        <v>0.14362843224896085</v>
      </c>
      <c r="N201" s="47">
        <f>L201-30-G201</f>
        <v>18.475149811213498</v>
      </c>
      <c r="O201" s="22">
        <f>L201-G201</f>
        <v>48.475149811213498</v>
      </c>
      <c r="P201" s="7" t="str">
        <f>IF(O201&gt;=$P$17,"SIM","NÃO")</f>
        <v>SIM</v>
      </c>
      <c r="Q201" s="7">
        <f>IF(P201="NÃO",ABS(O201-$P$17),)</f>
        <v>0</v>
      </c>
      <c r="R201" s="7" t="str">
        <f>IF(O201&gt;=$R$17,"SIM","NÃO")</f>
        <v>SIM</v>
      </c>
      <c r="S201" s="7">
        <f>IF(R201="NÃO",ABS(O201-$R$17),)</f>
        <v>0</v>
      </c>
      <c r="T201" s="7" t="str">
        <f>IF(O201&gt;=$T$17,"SIM","NÃO")</f>
        <v>SIM</v>
      </c>
      <c r="U201" s="7">
        <f>IF(T201="NÃO",ABS(O201-$T$17),)</f>
        <v>0</v>
      </c>
      <c r="V201" s="7" t="str">
        <f>IF(O201&gt;=$V$17,"SIM","NÃO")</f>
        <v>SIM</v>
      </c>
      <c r="W201" s="7">
        <f>IF(V201="NÃO",ABS(O201-$V$17),)</f>
        <v>0</v>
      </c>
      <c r="X201" s="7" t="str">
        <f>IF(O201&gt;=$X$17,"SIM","NÃO")</f>
        <v>SIM</v>
      </c>
      <c r="Y201" s="7">
        <f>IF(X201="NÃO",ABS(O201-$X$17),)</f>
        <v>0</v>
      </c>
      <c r="Z201" s="7" t="str">
        <f>IF(O201&gt;=$Z$17,"SIM","NÃO")</f>
        <v>SIM</v>
      </c>
      <c r="AA201" s="7">
        <f>IF(Z201="NÃO",ABS(O201-$Z$17),)</f>
        <v>0</v>
      </c>
    </row>
    <row r="202" spans="4:27" x14ac:dyDescent="0.25">
      <c r="D202" s="25"/>
      <c r="E202" s="22"/>
      <c r="F202" s="22"/>
      <c r="G202" s="22"/>
      <c r="H202" s="24"/>
      <c r="I202" s="22"/>
      <c r="J202" s="22"/>
      <c r="K202" s="22"/>
      <c r="L202" s="22"/>
      <c r="M202" s="2"/>
      <c r="N202" s="47"/>
      <c r="O202" s="22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4:27" x14ac:dyDescent="0.25">
      <c r="D203" s="25">
        <v>27</v>
      </c>
      <c r="E203" s="22">
        <v>100</v>
      </c>
      <c r="F203" s="22">
        <v>900</v>
      </c>
      <c r="G203" s="22">
        <v>-120</v>
      </c>
      <c r="H203" s="24">
        <v>3</v>
      </c>
      <c r="I203" s="22">
        <f t="shared" si="2"/>
        <v>-124.5248501887865</v>
      </c>
      <c r="J203" s="22">
        <f>L203-$D$8</f>
        <v>-94.524850188786502</v>
      </c>
      <c r="K203" s="22">
        <f>I203/(4*PI()*(E203^2))</f>
        <v>-9.9093727226615548E-4</v>
      </c>
      <c r="L203" s="22">
        <f>D203+$D$8-2.44-20*LOG10(F203)-10*H203*LOG10(E203)</f>
        <v>-91.524850188786502</v>
      </c>
      <c r="M203" s="2">
        <f>(1/ABS(O203))^(1/2)</f>
        <v>0.18739888009039332</v>
      </c>
      <c r="N203" s="47">
        <f>L203-30-G203</f>
        <v>-1.5248501887865018</v>
      </c>
      <c r="O203" s="22">
        <f>L203-G203</f>
        <v>28.475149811213498</v>
      </c>
      <c r="P203" s="7" t="str">
        <f>IF(O203&gt;=$P$17,"SIM","NÃO")</f>
        <v>SIM</v>
      </c>
      <c r="Q203" s="7">
        <f>IF(P203="NÃO",ABS(O203-$P$17),)</f>
        <v>0</v>
      </c>
      <c r="R203" s="7" t="str">
        <f>IF(O203&gt;=$R$17,"SIM","NÃO")</f>
        <v>SIM</v>
      </c>
      <c r="S203" s="7">
        <f>IF(R203="NÃO",ABS(O203-$R$17),)</f>
        <v>0</v>
      </c>
      <c r="T203" s="7" t="str">
        <f>IF(O203&gt;=$T$17,"SIM","NÃO")</f>
        <v>SIM</v>
      </c>
      <c r="U203" s="7">
        <f>IF(T203="NÃO",ABS(O203-$T$17),)</f>
        <v>0</v>
      </c>
      <c r="V203" s="7" t="str">
        <f>IF(O203&gt;=$V$17,"SIM","NÃO")</f>
        <v>SIM</v>
      </c>
      <c r="W203" s="7">
        <f>IF(V203="NÃO",ABS(O203-$V$17),)</f>
        <v>0</v>
      </c>
      <c r="X203" s="7" t="str">
        <f>IF(O203&gt;=$X$17,"SIM","NÃO")</f>
        <v>SIM</v>
      </c>
      <c r="Y203" s="7">
        <f>IF(X203="NÃO",ABS(O203-$X$17),)</f>
        <v>0</v>
      </c>
      <c r="Z203" s="7" t="str">
        <f>IF(O203&gt;=$Z$17,"SIM","NÃO")</f>
        <v>NÃO</v>
      </c>
      <c r="AA203" s="7">
        <f>IF(Z203="NÃO",ABS(O203-$Z$17),)</f>
        <v>2.761050188786502</v>
      </c>
    </row>
    <row r="204" spans="4:27" x14ac:dyDescent="0.25">
      <c r="D204" s="25"/>
      <c r="E204" s="22"/>
      <c r="F204" s="22"/>
      <c r="G204" s="22"/>
      <c r="H204" s="24"/>
      <c r="I204" s="22"/>
      <c r="J204" s="22"/>
      <c r="K204" s="22"/>
      <c r="L204" s="22"/>
      <c r="M204" s="2"/>
      <c r="N204" s="47"/>
      <c r="O204" s="22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4:27" x14ac:dyDescent="0.25">
      <c r="D205" s="25">
        <v>27</v>
      </c>
      <c r="E205" s="22">
        <v>100</v>
      </c>
      <c r="F205" s="22">
        <v>2200</v>
      </c>
      <c r="G205" s="22">
        <v>-90</v>
      </c>
      <c r="H205" s="24">
        <v>2</v>
      </c>
      <c r="I205" s="22">
        <f t="shared" si="2"/>
        <v>-112.28845361644412</v>
      </c>
      <c r="J205" s="22">
        <f>L205-$D$8</f>
        <v>-82.288453616444116</v>
      </c>
      <c r="K205" s="22">
        <f>I205/(4*PI()*(E205^2))</f>
        <v>-8.935631222601046E-4</v>
      </c>
      <c r="L205" s="22">
        <f>D205+$D$8-2.44-20*LOG10(F205)-10*H205*LOG10(E205)</f>
        <v>-79.288453616444116</v>
      </c>
      <c r="M205" s="2">
        <f>(1/ABS(O205))^(1/2)</f>
        <v>0.30554410819098859</v>
      </c>
      <c r="N205" s="47">
        <f>L205-30-G205</f>
        <v>-19.288453616444116</v>
      </c>
      <c r="O205" s="22">
        <f>L205-G205</f>
        <v>10.711546383555884</v>
      </c>
      <c r="P205" s="7" t="str">
        <f>IF(O205&gt;=$P$17,"SIM","NÃO")</f>
        <v>SIM</v>
      </c>
      <c r="Q205" s="7">
        <f>IF(P205="NÃO",ABS(O205-$P$17),)</f>
        <v>0</v>
      </c>
      <c r="R205" s="7" t="str">
        <f>IF(O205&gt;=$R$17,"SIM","NÃO")</f>
        <v>NÃO</v>
      </c>
      <c r="S205" s="7">
        <f>IF(R205="NÃO",ABS(O205-$R$17),)</f>
        <v>3.307453616444116</v>
      </c>
      <c r="T205" s="7" t="str">
        <f>IF(O205&gt;=$T$17,"SIM","NÃO")</f>
        <v>NÃO</v>
      </c>
      <c r="U205" s="7">
        <f>IF(T205="NÃO",ABS(O205-$T$17),)</f>
        <v>8.1914536164441145</v>
      </c>
      <c r="V205" s="7" t="str">
        <f>IF(O205&gt;=$V$17,"SIM","NÃO")</f>
        <v>NÃO</v>
      </c>
      <c r="W205" s="7">
        <f>IF(V205="NÃO",ABS(O205-$V$17),)</f>
        <v>5.2694536164441157</v>
      </c>
      <c r="X205" s="7" t="str">
        <f>IF(O205&gt;=$X$17,"SIM","NÃO")</f>
        <v>NÃO</v>
      </c>
      <c r="Y205" s="7">
        <f>IF(X205="NÃO",ABS(O205-$X$17),)</f>
        <v>15.119253616444116</v>
      </c>
      <c r="Z205" s="7" t="str">
        <f>IF(O205&gt;=$Z$17,"SIM","NÃO")</f>
        <v>NÃO</v>
      </c>
      <c r="AA205" s="7">
        <f>IF(Z205="NÃO",ABS(O205-$Z$17),)</f>
        <v>20.524653616444116</v>
      </c>
    </row>
    <row r="206" spans="4:27" x14ac:dyDescent="0.25">
      <c r="D206" s="25"/>
      <c r="E206" s="22"/>
      <c r="F206" s="22"/>
      <c r="G206" s="22"/>
      <c r="H206" s="24"/>
      <c r="I206" s="22"/>
      <c r="J206" s="22"/>
      <c r="K206" s="22"/>
      <c r="L206" s="22"/>
      <c r="M206" s="2"/>
      <c r="N206" s="47"/>
      <c r="O206" s="22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4:27" x14ac:dyDescent="0.25">
      <c r="D207" s="25">
        <v>27</v>
      </c>
      <c r="E207" s="22">
        <v>100</v>
      </c>
      <c r="F207" s="22">
        <v>2200</v>
      </c>
      <c r="G207" s="22">
        <v>-90</v>
      </c>
      <c r="H207" s="24">
        <v>3</v>
      </c>
      <c r="I207" s="22">
        <f t="shared" si="2"/>
        <v>-132.28845361644412</v>
      </c>
      <c r="J207" s="22">
        <f>L207-$D$8</f>
        <v>-102.28845361644412</v>
      </c>
      <c r="K207" s="22">
        <f>I207/(4*PI()*(E207^2))</f>
        <v>-1.0527180653519999E-3</v>
      </c>
      <c r="L207" s="22">
        <f>D207+$D$8-2.44-20*LOG10(F207)-10*H207*LOG10(E207)</f>
        <v>-99.288453616444116</v>
      </c>
      <c r="M207" s="2">
        <f>(1/ABS(O207))^(1/2)</f>
        <v>0.32811666722208999</v>
      </c>
      <c r="N207" s="47">
        <f>L207-30-G207</f>
        <v>-39.288453616444116</v>
      </c>
      <c r="O207" s="22">
        <f>L207-G207</f>
        <v>-9.2884536164441158</v>
      </c>
      <c r="P207" s="7" t="str">
        <f>IF(O207&gt;=$P$17,"SIM","NÃO")</f>
        <v>NÃO</v>
      </c>
      <c r="Q207" s="7">
        <f>IF(P207="NÃO",ABS(O207-$P$17),)</f>
        <v>14.618783616444116</v>
      </c>
      <c r="R207" s="7" t="str">
        <f>IF(O207&gt;=$R$17,"SIM","NÃO")</f>
        <v>NÃO</v>
      </c>
      <c r="S207" s="7">
        <f>IF(R207="NÃO",ABS(O207-$R$17),)</f>
        <v>23.307453616444114</v>
      </c>
      <c r="T207" s="7" t="str">
        <f>IF(O207&gt;=$T$17,"SIM","NÃO")</f>
        <v>NÃO</v>
      </c>
      <c r="U207" s="7">
        <f>IF(T207="NÃO",ABS(O207-$T$17),)</f>
        <v>28.191453616444115</v>
      </c>
      <c r="V207" s="7" t="str">
        <f>IF(O207&gt;=$V$17,"SIM","NÃO")</f>
        <v>NÃO</v>
      </c>
      <c r="W207" s="7">
        <f>IF(V207="NÃO",ABS(O207-$V$17),)</f>
        <v>25.269453616444117</v>
      </c>
      <c r="X207" s="7" t="str">
        <f>IF(O207&gt;=$X$17,"SIM","NÃO")</f>
        <v>NÃO</v>
      </c>
      <c r="Y207" s="7">
        <f>IF(X207="NÃO",ABS(O207-$X$17),)</f>
        <v>35.119253616444112</v>
      </c>
      <c r="Z207" s="7" t="str">
        <f>IF(O207&gt;=$Z$17,"SIM","NÃO")</f>
        <v>NÃO</v>
      </c>
      <c r="AA207" s="7">
        <f>IF(Z207="NÃO",ABS(O207-$Z$17),)</f>
        <v>40.524653616444112</v>
      </c>
    </row>
    <row r="208" spans="4:27" x14ac:dyDescent="0.25">
      <c r="D208" s="25"/>
      <c r="E208" s="22"/>
      <c r="F208" s="22"/>
      <c r="G208" s="22"/>
      <c r="H208" s="24"/>
      <c r="I208" s="22"/>
      <c r="J208" s="22"/>
      <c r="K208" s="22"/>
      <c r="L208" s="22"/>
      <c r="M208" s="2"/>
      <c r="N208" s="47"/>
      <c r="O208" s="22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4:27" x14ac:dyDescent="0.25">
      <c r="D209" s="25">
        <v>27</v>
      </c>
      <c r="E209" s="22">
        <v>100</v>
      </c>
      <c r="F209" s="22">
        <v>3400</v>
      </c>
      <c r="G209" s="22">
        <v>-90</v>
      </c>
      <c r="H209" s="24">
        <v>2</v>
      </c>
      <c r="I209" s="22">
        <f t="shared" si="2"/>
        <v>-116.0695783408451</v>
      </c>
      <c r="J209" s="22">
        <f>L209-$D$8</f>
        <v>-86.069578340845098</v>
      </c>
      <c r="K209" s="22">
        <f>I209/(4*PI()*(E209^2))</f>
        <v>-9.236523567768745E-4</v>
      </c>
      <c r="L209" s="22">
        <f>D209+$D$8-2.44-20*LOG10(F209)-10*H209*LOG10(E209)</f>
        <v>-83.069578340845098</v>
      </c>
      <c r="M209" s="2">
        <f>(1/ABS(O209))^(1/2)</f>
        <v>0.37985703208343979</v>
      </c>
      <c r="N209" s="47">
        <f>L209-30-G209</f>
        <v>-23.069578340845098</v>
      </c>
      <c r="O209" s="22">
        <f>L209-G209</f>
        <v>6.9304216591549022</v>
      </c>
      <c r="P209" s="7" t="str">
        <f>IF(O209&gt;=$P$17,"SIM","NÃO")</f>
        <v>SIM</v>
      </c>
      <c r="Q209" s="7">
        <f>IF(P209="NÃO",ABS(O209-$P$17),)</f>
        <v>0</v>
      </c>
      <c r="R209" s="7" t="str">
        <f>IF(O209&gt;=$R$17,"SIM","NÃO")</f>
        <v>NÃO</v>
      </c>
      <c r="S209" s="7">
        <f>IF(R209="NÃO",ABS(O209-$R$17),)</f>
        <v>7.088578340845098</v>
      </c>
      <c r="T209" s="7" t="str">
        <f>IF(O209&gt;=$T$17,"SIM","NÃO")</f>
        <v>NÃO</v>
      </c>
      <c r="U209" s="7">
        <f>IF(T209="NÃO",ABS(O209-$T$17),)</f>
        <v>11.972578340845097</v>
      </c>
      <c r="V209" s="7" t="str">
        <f>IF(O209&gt;=$V$17,"SIM","NÃO")</f>
        <v>NÃO</v>
      </c>
      <c r="W209" s="7">
        <f>IF(V209="NÃO",ABS(O209-$V$17),)</f>
        <v>9.0505783408450977</v>
      </c>
      <c r="X209" s="7" t="str">
        <f>IF(O209&gt;=$X$17,"SIM","NÃO")</f>
        <v>NÃO</v>
      </c>
      <c r="Y209" s="7">
        <f>IF(X209="NÃO",ABS(O209-$X$17),)</f>
        <v>18.900378340845098</v>
      </c>
      <c r="Z209" s="7" t="str">
        <f>IF(O209&gt;=$Z$17,"SIM","NÃO")</f>
        <v>NÃO</v>
      </c>
      <c r="AA209" s="7">
        <f>IF(Z209="NÃO",ABS(O209-$Z$17),)</f>
        <v>24.305778340845098</v>
      </c>
    </row>
    <row r="210" spans="4:27" x14ac:dyDescent="0.25">
      <c r="D210" s="25"/>
      <c r="E210" s="22"/>
      <c r="F210" s="22"/>
      <c r="G210" s="22"/>
      <c r="H210" s="24"/>
      <c r="I210" s="22"/>
      <c r="J210" s="22"/>
      <c r="K210" s="22"/>
      <c r="L210" s="22"/>
      <c r="M210" s="2"/>
      <c r="N210" s="47"/>
      <c r="O210" s="22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4:27" x14ac:dyDescent="0.25">
      <c r="D211" s="25">
        <v>27</v>
      </c>
      <c r="E211" s="22">
        <v>100</v>
      </c>
      <c r="F211" s="22">
        <v>3400</v>
      </c>
      <c r="G211" s="22">
        <v>-90</v>
      </c>
      <c r="H211" s="24">
        <v>3</v>
      </c>
      <c r="I211" s="22">
        <f t="shared" si="2"/>
        <v>-136.06957834084511</v>
      </c>
      <c r="J211" s="22">
        <f>L211-$D$8</f>
        <v>-106.0695783408451</v>
      </c>
      <c r="K211" s="22">
        <f>I211/(4*PI()*(E211^2))</f>
        <v>-1.0828072998687699E-3</v>
      </c>
      <c r="L211" s="22">
        <f>D211+$D$8-2.44-20*LOG10(F211)-10*H211*LOG10(E211)</f>
        <v>-103.0695783408451</v>
      </c>
      <c r="M211" s="2">
        <f>(1/ABS(O211))^(1/2)</f>
        <v>0.27661085039970279</v>
      </c>
      <c r="N211" s="47">
        <f>L211-30-G211</f>
        <v>-43.069578340845112</v>
      </c>
      <c r="O211" s="22">
        <f>L211-G211</f>
        <v>-13.069578340845098</v>
      </c>
      <c r="P211" s="7" t="str">
        <f>IF(O211&gt;=$P$17,"SIM","NÃO")</f>
        <v>NÃO</v>
      </c>
      <c r="Q211" s="7">
        <f>IF(P211="NÃO",ABS(O211-$P$17),)</f>
        <v>18.399908340845098</v>
      </c>
      <c r="R211" s="7" t="str">
        <f>IF(O211&gt;=$R$17,"SIM","NÃO")</f>
        <v>NÃO</v>
      </c>
      <c r="S211" s="7">
        <f>IF(R211="NÃO",ABS(O211-$R$17),)</f>
        <v>27.088578340845096</v>
      </c>
      <c r="T211" s="7" t="str">
        <f>IF(O211&gt;=$T$17,"SIM","NÃO")</f>
        <v>NÃO</v>
      </c>
      <c r="U211" s="7">
        <f>IF(T211="NÃO",ABS(O211-$T$17),)</f>
        <v>31.972578340845097</v>
      </c>
      <c r="V211" s="7" t="str">
        <f>IF(O211&gt;=$V$17,"SIM","NÃO")</f>
        <v>NÃO</v>
      </c>
      <c r="W211" s="7">
        <f>IF(V211="NÃO",ABS(O211-$V$17),)</f>
        <v>29.050578340845099</v>
      </c>
      <c r="X211" s="7" t="str">
        <f>IF(O211&gt;=$X$17,"SIM","NÃO")</f>
        <v>NÃO</v>
      </c>
      <c r="Y211" s="7">
        <f>IF(X211="NÃO",ABS(O211-$X$17),)</f>
        <v>38.900378340845094</v>
      </c>
      <c r="Z211" s="7" t="str">
        <f>IF(O211&gt;=$Z$17,"SIM","NÃO")</f>
        <v>NÃO</v>
      </c>
      <c r="AA211" s="7">
        <f>IF(Z211="NÃO",ABS(O211-$Z$17),)</f>
        <v>44.305778340845094</v>
      </c>
    </row>
    <row r="212" spans="4:27" x14ac:dyDescent="0.25">
      <c r="D212" s="25"/>
      <c r="E212" s="22"/>
      <c r="F212" s="22"/>
      <c r="G212" s="22"/>
      <c r="H212" s="24"/>
      <c r="I212" s="22"/>
      <c r="J212" s="22"/>
      <c r="K212" s="22"/>
      <c r="L212" s="22"/>
      <c r="M212" s="2"/>
      <c r="N212" s="47"/>
      <c r="O212" s="22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4:27" x14ac:dyDescent="0.25">
      <c r="D213" s="25">
        <v>20</v>
      </c>
      <c r="E213" s="22">
        <v>34000</v>
      </c>
      <c r="F213" s="22">
        <v>900</v>
      </c>
      <c r="G213" s="22">
        <v>-120</v>
      </c>
      <c r="H213" s="24">
        <v>2</v>
      </c>
      <c r="I213" s="22">
        <f t="shared" si="2"/>
        <v>-162.15442852963162</v>
      </c>
      <c r="J213" s="22">
        <f>L213-$D$8</f>
        <v>-132.15442852963162</v>
      </c>
      <c r="K213" s="22">
        <f>I213/(4*PI()*(E213^2))</f>
        <v>-1.1162490849797721E-8</v>
      </c>
      <c r="L213" s="22">
        <f>D213+$D$8-2.44-20*LOG10(F213)-10*H213*LOG10(E213)</f>
        <v>-129.15442852963162</v>
      </c>
      <c r="M213" s="2">
        <f>(1/ABS(O213))^(1/2)</f>
        <v>0.33050983002101658</v>
      </c>
      <c r="N213" s="47">
        <f>L213-30-G213</f>
        <v>-39.154428529631616</v>
      </c>
      <c r="O213" s="22">
        <f>L213-G213</f>
        <v>-9.1544285296316161</v>
      </c>
      <c r="P213" s="7" t="str">
        <f>IF(O213&gt;=$P$17,"SIM","NÃO")</f>
        <v>NÃO</v>
      </c>
      <c r="Q213" s="7">
        <f>IF(P213="NÃO",ABS(O213-$P$17),)</f>
        <v>14.484758529631616</v>
      </c>
      <c r="R213" s="7" t="str">
        <f>IF(O213&gt;=$R$17,"SIM","NÃO")</f>
        <v>NÃO</v>
      </c>
      <c r="S213" s="7">
        <f>IF(R213="NÃO",ABS(O213-$R$17),)</f>
        <v>23.173428529631614</v>
      </c>
      <c r="T213" s="7" t="str">
        <f>IF(O213&gt;=$T$17,"SIM","NÃO")</f>
        <v>NÃO</v>
      </c>
      <c r="U213" s="7">
        <f>IF(T213="NÃO",ABS(O213-$T$17),)</f>
        <v>28.057428529631615</v>
      </c>
      <c r="V213" s="7" t="str">
        <f>IF(O213&gt;=$V$17,"SIM","NÃO")</f>
        <v>NÃO</v>
      </c>
      <c r="W213" s="7">
        <f>IF(V213="NÃO",ABS(O213-$V$17),)</f>
        <v>25.135428529631618</v>
      </c>
      <c r="X213" s="7" t="str">
        <f>IF(O213&gt;=$X$17,"SIM","NÃO")</f>
        <v>NÃO</v>
      </c>
      <c r="Y213" s="7">
        <f>IF(X213="NÃO",ABS(O213-$X$17),)</f>
        <v>34.985228529631613</v>
      </c>
      <c r="Z213" s="7" t="str">
        <f>IF(O213&gt;=$Z$17,"SIM","NÃO")</f>
        <v>NÃO</v>
      </c>
      <c r="AA213" s="7">
        <f>IF(Z213="NÃO",ABS(O213-$Z$17),)</f>
        <v>40.390628529631613</v>
      </c>
    </row>
    <row r="214" spans="4:27" x14ac:dyDescent="0.25">
      <c r="D214" s="25"/>
      <c r="E214" s="22"/>
      <c r="F214" s="22"/>
      <c r="G214" s="22"/>
      <c r="H214" s="24"/>
      <c r="I214" s="22"/>
      <c r="J214" s="22"/>
      <c r="K214" s="22"/>
      <c r="L214" s="22"/>
      <c r="M214" s="2"/>
      <c r="N214" s="47"/>
      <c r="O214" s="22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4:27" x14ac:dyDescent="0.25">
      <c r="D215" s="25">
        <v>20</v>
      </c>
      <c r="E215" s="22">
        <v>34000</v>
      </c>
      <c r="F215" s="22">
        <v>900</v>
      </c>
      <c r="G215" s="22">
        <v>-120</v>
      </c>
      <c r="H215" s="24">
        <v>3</v>
      </c>
      <c r="I215" s="22">
        <f t="shared" ref="I215:I257" si="3">J215-30</f>
        <v>-207.46921770005417</v>
      </c>
      <c r="J215" s="22">
        <f>L215-$D$8</f>
        <v>-177.46921770005417</v>
      </c>
      <c r="K215" s="22">
        <f>I215/(4*PI()*(E215^2))</f>
        <v>-1.4281899453448169E-8</v>
      </c>
      <c r="L215" s="22">
        <f>D215+$D$8-2.44-20*LOG10(F215)-10*H215*LOG10(E215)</f>
        <v>-174.46921770005417</v>
      </c>
      <c r="M215" s="2">
        <f>(1/ABS(O215))^(1/2)</f>
        <v>0.13549536246079802</v>
      </c>
      <c r="N215" s="47">
        <f>L215-30-G215</f>
        <v>-84.469217700054173</v>
      </c>
      <c r="O215" s="22">
        <f>L215-G215</f>
        <v>-54.469217700054173</v>
      </c>
      <c r="P215" s="7" t="str">
        <f>IF(O215&gt;=$P$17,"SIM","NÃO")</f>
        <v>NÃO</v>
      </c>
      <c r="Q215" s="7">
        <f>IF(P215="NÃO",ABS(O215-$P$17),)</f>
        <v>59.799547700054177</v>
      </c>
      <c r="R215" s="7" t="str">
        <f>IF(O215&gt;=$R$17,"SIM","NÃO")</f>
        <v>NÃO</v>
      </c>
      <c r="S215" s="7">
        <f>IF(R215="NÃO",ABS(O215-$R$17),)</f>
        <v>68.488217700054179</v>
      </c>
      <c r="T215" s="7" t="str">
        <f>IF(O215&gt;=$T$17,"SIM","NÃO")</f>
        <v>NÃO</v>
      </c>
      <c r="U215" s="7">
        <f>IF(T215="NÃO",ABS(O215-$T$17),)</f>
        <v>73.372217700054165</v>
      </c>
      <c r="V215" s="7" t="str">
        <f>IF(O215&gt;=$V$17,"SIM","NÃO")</f>
        <v>NÃO</v>
      </c>
      <c r="W215" s="7">
        <f>IF(V215="NÃO",ABS(O215-$V$17),)</f>
        <v>70.450217700054168</v>
      </c>
      <c r="X215" s="7" t="str">
        <f>IF(O215&gt;=$X$17,"SIM","NÃO")</f>
        <v>NÃO</v>
      </c>
      <c r="Y215" s="7">
        <f>IF(X215="NÃO",ABS(O215-$X$17),)</f>
        <v>80.30001770005417</v>
      </c>
      <c r="Z215" s="7" t="str">
        <f>IF(O215&gt;=$Z$17,"SIM","NÃO")</f>
        <v>NÃO</v>
      </c>
      <c r="AA215" s="7">
        <f>IF(Z215="NÃO",ABS(O215-$Z$17),)</f>
        <v>85.70541770005417</v>
      </c>
    </row>
    <row r="216" spans="4:27" x14ac:dyDescent="0.25">
      <c r="D216" s="25"/>
      <c r="E216" s="22"/>
      <c r="F216" s="22"/>
      <c r="G216" s="22"/>
      <c r="H216" s="24"/>
      <c r="I216" s="22"/>
      <c r="J216" s="22"/>
      <c r="K216" s="22"/>
      <c r="L216" s="22"/>
      <c r="M216" s="2"/>
      <c r="N216" s="47"/>
      <c r="O216" s="22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4:27" x14ac:dyDescent="0.25">
      <c r="D217" s="25">
        <v>20</v>
      </c>
      <c r="E217" s="22">
        <v>34000</v>
      </c>
      <c r="F217" s="22">
        <v>2200</v>
      </c>
      <c r="G217" s="22">
        <v>-90</v>
      </c>
      <c r="H217" s="24">
        <v>2</v>
      </c>
      <c r="I217" s="22">
        <f t="shared" si="3"/>
        <v>-169.91803195728923</v>
      </c>
      <c r="J217" s="22">
        <f>L217-$D$8</f>
        <v>-139.91803195728923</v>
      </c>
      <c r="K217" s="22">
        <f>I217/(4*PI()*(E217^2))</f>
        <v>-1.1696926776145857E-8</v>
      </c>
      <c r="L217" s="22">
        <f>D217+$D$8-2.44-20*LOG10(F217)-10*H217*LOG10(E217)</f>
        <v>-136.91803195728923</v>
      </c>
      <c r="M217" s="2">
        <f>(1/ABS(O217))^(1/2)</f>
        <v>0.14599235244920045</v>
      </c>
      <c r="N217" s="47">
        <f>L217-30-G217</f>
        <v>-76.91803195728923</v>
      </c>
      <c r="O217" s="22">
        <f>L217-G217</f>
        <v>-46.91803195728923</v>
      </c>
      <c r="P217" s="7" t="str">
        <f>IF(O217&gt;=$P$17,"SIM","NÃO")</f>
        <v>NÃO</v>
      </c>
      <c r="Q217" s="7">
        <f>IF(P217="NÃO",ABS(O217-$P$17),)</f>
        <v>52.248361957289234</v>
      </c>
      <c r="R217" s="7" t="str">
        <f>IF(O217&gt;=$R$17,"SIM","NÃO")</f>
        <v>NÃO</v>
      </c>
      <c r="S217" s="7">
        <f>IF(R217="NÃO",ABS(O217-$R$17),)</f>
        <v>60.937031957289229</v>
      </c>
      <c r="T217" s="7" t="str">
        <f>IF(O217&gt;=$T$17,"SIM","NÃO")</f>
        <v>NÃO</v>
      </c>
      <c r="U217" s="7">
        <f>IF(T217="NÃO",ABS(O217-$T$17),)</f>
        <v>65.821031957289222</v>
      </c>
      <c r="V217" s="7" t="str">
        <f>IF(O217&gt;=$V$17,"SIM","NÃO")</f>
        <v>NÃO</v>
      </c>
      <c r="W217" s="7">
        <f>IF(V217="NÃO",ABS(O217-$V$17),)</f>
        <v>62.899031957289232</v>
      </c>
      <c r="X217" s="7" t="str">
        <f>IF(O217&gt;=$X$17,"SIM","NÃO")</f>
        <v>NÃO</v>
      </c>
      <c r="Y217" s="7">
        <f>IF(X217="NÃO",ABS(O217-$X$17),)</f>
        <v>72.748831957289227</v>
      </c>
      <c r="Z217" s="7" t="str">
        <f>IF(O217&gt;=$Z$17,"SIM","NÃO")</f>
        <v>NÃO</v>
      </c>
      <c r="AA217" s="7">
        <f>IF(Z217="NÃO",ABS(O217-$Z$17),)</f>
        <v>78.154231957289227</v>
      </c>
    </row>
    <row r="218" spans="4:27" x14ac:dyDescent="0.25">
      <c r="D218" s="25"/>
      <c r="E218" s="22"/>
      <c r="F218" s="22"/>
      <c r="G218" s="22"/>
      <c r="H218" s="24"/>
      <c r="I218" s="22"/>
      <c r="J218" s="22"/>
      <c r="K218" s="22"/>
      <c r="L218" s="22"/>
      <c r="M218" s="2"/>
      <c r="N218" s="47"/>
      <c r="O218" s="22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4:27" x14ac:dyDescent="0.25">
      <c r="D219" s="25">
        <v>20</v>
      </c>
      <c r="E219" s="22">
        <v>34000</v>
      </c>
      <c r="F219" s="22">
        <v>2200</v>
      </c>
      <c r="G219" s="22">
        <v>-90</v>
      </c>
      <c r="H219" s="24">
        <v>3</v>
      </c>
      <c r="I219" s="22">
        <f t="shared" si="3"/>
        <v>-215.23282112771179</v>
      </c>
      <c r="J219" s="22">
        <f>L219-$D$8</f>
        <v>-185.23282112771179</v>
      </c>
      <c r="K219" s="22">
        <f>I219/(4*PI()*(E219^2))</f>
        <v>-1.4816335379796305E-8</v>
      </c>
      <c r="L219" s="22">
        <f>D219+$D$8-2.44-20*LOG10(F219)-10*H219*LOG10(E219)</f>
        <v>-182.23282112771179</v>
      </c>
      <c r="M219" s="2">
        <f>(1/ABS(O219))^(1/2)</f>
        <v>0.10412553688283152</v>
      </c>
      <c r="N219" s="47">
        <f>L219-30-G219</f>
        <v>-122.23282112771179</v>
      </c>
      <c r="O219" s="22">
        <f>L219-G219</f>
        <v>-92.232821127711787</v>
      </c>
      <c r="P219" s="7" t="str">
        <f>IF(O219&gt;=$P$17,"SIM","NÃO")</f>
        <v>NÃO</v>
      </c>
      <c r="Q219" s="7">
        <f>IF(P219="NÃO",ABS(O219-$P$17),)</f>
        <v>97.563151127711791</v>
      </c>
      <c r="R219" s="7" t="str">
        <f>IF(O219&gt;=$R$17,"SIM","NÃO")</f>
        <v>NÃO</v>
      </c>
      <c r="S219" s="7">
        <f>IF(R219="NÃO",ABS(O219-$R$17),)</f>
        <v>106.25182112771179</v>
      </c>
      <c r="T219" s="7" t="str">
        <f>IF(O219&gt;=$T$17,"SIM","NÃO")</f>
        <v>NÃO</v>
      </c>
      <c r="U219" s="7">
        <f>IF(T219="NÃO",ABS(O219-$T$17),)</f>
        <v>111.13582112771178</v>
      </c>
      <c r="V219" s="7" t="str">
        <f>IF(O219&gt;=$V$17,"SIM","NÃO")</f>
        <v>NÃO</v>
      </c>
      <c r="W219" s="7">
        <f>IF(V219="NÃO",ABS(O219-$V$17),)</f>
        <v>108.21382112771178</v>
      </c>
      <c r="X219" s="7" t="str">
        <f>IF(O219&gt;=$X$17,"SIM","NÃO")</f>
        <v>NÃO</v>
      </c>
      <c r="Y219" s="7">
        <f>IF(X219="NÃO",ABS(O219-$X$17),)</f>
        <v>118.06362112771178</v>
      </c>
      <c r="Z219" s="7" t="str">
        <f>IF(O219&gt;=$Z$17,"SIM","NÃO")</f>
        <v>NÃO</v>
      </c>
      <c r="AA219" s="7">
        <f>IF(Z219="NÃO",ABS(O219-$Z$17),)</f>
        <v>123.46902112771178</v>
      </c>
    </row>
    <row r="220" spans="4:27" x14ac:dyDescent="0.25">
      <c r="D220" s="25"/>
      <c r="E220" s="22"/>
      <c r="F220" s="22"/>
      <c r="G220" s="22"/>
      <c r="H220" s="24"/>
      <c r="I220" s="22"/>
      <c r="J220" s="22"/>
      <c r="K220" s="22"/>
      <c r="L220" s="22"/>
      <c r="M220" s="2"/>
      <c r="N220" s="47"/>
      <c r="O220" s="22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4:27" x14ac:dyDescent="0.25">
      <c r="D221" s="25">
        <v>20</v>
      </c>
      <c r="E221" s="22">
        <v>34000</v>
      </c>
      <c r="F221" s="22">
        <v>3400</v>
      </c>
      <c r="G221" s="22">
        <v>-90</v>
      </c>
      <c r="H221" s="24">
        <v>2</v>
      </c>
      <c r="I221" s="22">
        <f t="shared" si="3"/>
        <v>-173.69915668169023</v>
      </c>
      <c r="J221" s="22">
        <f>L221-$D$8</f>
        <v>-143.69915668169023</v>
      </c>
      <c r="K221" s="22">
        <f>I221/(4*PI()*(E221^2))</f>
        <v>-1.1957214271965666E-8</v>
      </c>
      <c r="L221" s="22">
        <f>D221+$D$8-2.44-20*LOG10(F221)-10*H221*LOG10(E221)</f>
        <v>-140.69915668169023</v>
      </c>
      <c r="M221" s="2">
        <f>(1/ABS(O221))^(1/2)</f>
        <v>0.1404428494443121</v>
      </c>
      <c r="N221" s="47">
        <f>L221-30-G221</f>
        <v>-80.699156681690226</v>
      </c>
      <c r="O221" s="22">
        <f>L221-G221</f>
        <v>-50.699156681690226</v>
      </c>
      <c r="P221" s="7" t="str">
        <f>IF(O221&gt;=$P$17,"SIM","NÃO")</f>
        <v>NÃO</v>
      </c>
      <c r="Q221" s="7">
        <f>IF(P221="NÃO",ABS(O221-$P$17),)</f>
        <v>56.02948668169023</v>
      </c>
      <c r="R221" s="7" t="str">
        <f>IF(O221&gt;=$R$17,"SIM","NÃO")</f>
        <v>NÃO</v>
      </c>
      <c r="S221" s="7">
        <f>IF(R221="NÃO",ABS(O221-$R$17),)</f>
        <v>64.718156681690232</v>
      </c>
      <c r="T221" s="7" t="str">
        <f>IF(O221&gt;=$T$17,"SIM","NÃO")</f>
        <v>NÃO</v>
      </c>
      <c r="U221" s="7">
        <f>IF(T221="NÃO",ABS(O221-$T$17),)</f>
        <v>69.602156681690218</v>
      </c>
      <c r="V221" s="7" t="str">
        <f>IF(O221&gt;=$V$17,"SIM","NÃO")</f>
        <v>NÃO</v>
      </c>
      <c r="W221" s="7">
        <f>IF(V221="NÃO",ABS(O221-$V$17),)</f>
        <v>66.680156681690221</v>
      </c>
      <c r="X221" s="7" t="str">
        <f>IF(O221&gt;=$X$17,"SIM","NÃO")</f>
        <v>NÃO</v>
      </c>
      <c r="Y221" s="7">
        <f>IF(X221="NÃO",ABS(O221-$X$17),)</f>
        <v>76.529956681690223</v>
      </c>
      <c r="Z221" s="7" t="str">
        <f>IF(O221&gt;=$Z$17,"SIM","NÃO")</f>
        <v>NÃO</v>
      </c>
      <c r="AA221" s="7">
        <f>IF(Z221="NÃO",ABS(O221-$Z$17),)</f>
        <v>81.935356681690223</v>
      </c>
    </row>
    <row r="222" spans="4:27" x14ac:dyDescent="0.25">
      <c r="D222" s="25"/>
      <c r="E222" s="22"/>
      <c r="F222" s="22"/>
      <c r="G222" s="22"/>
      <c r="H222" s="24"/>
      <c r="I222" s="22"/>
      <c r="J222" s="22"/>
      <c r="K222" s="22"/>
      <c r="L222" s="22"/>
      <c r="M222" s="2"/>
      <c r="N222" s="47"/>
      <c r="O222" s="22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4:27" x14ac:dyDescent="0.25">
      <c r="D223" s="25">
        <v>20</v>
      </c>
      <c r="E223" s="22">
        <v>34000</v>
      </c>
      <c r="F223" s="22">
        <v>3400</v>
      </c>
      <c r="G223" s="22">
        <v>-90</v>
      </c>
      <c r="H223" s="24">
        <v>3</v>
      </c>
      <c r="I223" s="22">
        <f t="shared" si="3"/>
        <v>-219.01394585211278</v>
      </c>
      <c r="J223" s="22">
        <f>L223-$D$8</f>
        <v>-189.01394585211278</v>
      </c>
      <c r="K223" s="22">
        <f>I223/(4*PI()*(E223^2))</f>
        <v>-1.5076622875616116E-8</v>
      </c>
      <c r="L223" s="22">
        <f>D223+$D$8-2.44-20*LOG10(F223)-10*H223*LOG10(E223)</f>
        <v>-186.01394585211278</v>
      </c>
      <c r="M223" s="2">
        <f>(1/ABS(O223))^(1/2)</f>
        <v>0.10205466018099794</v>
      </c>
      <c r="N223" s="47">
        <f>L223-30-G223</f>
        <v>-126.01394585211278</v>
      </c>
      <c r="O223" s="22">
        <f>L223-G223</f>
        <v>-96.013945852112784</v>
      </c>
      <c r="P223" s="7" t="str">
        <f>IF(O223&gt;=$P$17,"SIM","NÃO")</f>
        <v>NÃO</v>
      </c>
      <c r="Q223" s="7">
        <f>IF(P223="NÃO",ABS(O223-$P$17),)</f>
        <v>101.34427585211279</v>
      </c>
      <c r="R223" s="7" t="str">
        <f>IF(O223&gt;=$R$17,"SIM","NÃO")</f>
        <v>NÃO</v>
      </c>
      <c r="S223" s="7">
        <f>IF(R223="NÃO",ABS(O223-$R$17),)</f>
        <v>110.03294585211279</v>
      </c>
      <c r="T223" s="7" t="str">
        <f>IF(O223&gt;=$T$17,"SIM","NÃO")</f>
        <v>NÃO</v>
      </c>
      <c r="U223" s="7">
        <f>IF(T223="NÃO",ABS(O223-$T$17),)</f>
        <v>114.91694585211278</v>
      </c>
      <c r="V223" s="7" t="str">
        <f>IF(O223&gt;=$V$17,"SIM","NÃO")</f>
        <v>NÃO</v>
      </c>
      <c r="W223" s="7">
        <f>IF(V223="NÃO",ABS(O223-$V$17),)</f>
        <v>111.99494585211278</v>
      </c>
      <c r="X223" s="7" t="str">
        <f>IF(O223&gt;=$X$17,"SIM","NÃO")</f>
        <v>NÃO</v>
      </c>
      <c r="Y223" s="7">
        <f>IF(X223="NÃO",ABS(O223-$X$17),)</f>
        <v>121.84474585211278</v>
      </c>
      <c r="Z223" s="7" t="str">
        <f>IF(O223&gt;=$Z$17,"SIM","NÃO")</f>
        <v>NÃO</v>
      </c>
      <c r="AA223" s="7">
        <f>IF(Z223="NÃO",ABS(O223-$Z$17),)</f>
        <v>127.25014585211278</v>
      </c>
    </row>
    <row r="224" spans="4:27" x14ac:dyDescent="0.25">
      <c r="D224" s="25"/>
      <c r="E224" s="22"/>
      <c r="F224" s="22"/>
      <c r="G224" s="22"/>
      <c r="H224" s="24"/>
      <c r="I224" s="22"/>
      <c r="J224" s="22"/>
      <c r="K224" s="22"/>
      <c r="L224" s="22"/>
      <c r="M224" s="2"/>
      <c r="N224" s="47"/>
      <c r="O224" s="22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4:27" x14ac:dyDescent="0.25">
      <c r="D225" s="25">
        <v>20</v>
      </c>
      <c r="E225" s="22">
        <v>2000</v>
      </c>
      <c r="F225" s="22">
        <v>900</v>
      </c>
      <c r="G225" s="22">
        <v>-120</v>
      </c>
      <c r="H225" s="24">
        <v>2</v>
      </c>
      <c r="I225" s="22">
        <f t="shared" si="3"/>
        <v>-137.54545010206613</v>
      </c>
      <c r="J225" s="22">
        <f>L225-$D$8</f>
        <v>-107.54545010206613</v>
      </c>
      <c r="K225" s="22">
        <f>I225/(4*PI()*(E225^2))</f>
        <v>-2.736379785442933E-6</v>
      </c>
      <c r="L225" s="22">
        <f>D225+$D$8-2.44-20*LOG10(F225)-10*H225*LOG10(E225)</f>
        <v>-104.54545010206613</v>
      </c>
      <c r="M225" s="2">
        <f>(1/ABS(O225))^(1/2)</f>
        <v>0.25437347296669977</v>
      </c>
      <c r="N225" s="47">
        <f>L225-30-G225</f>
        <v>-14.545450102066127</v>
      </c>
      <c r="O225" s="22">
        <f>L225-G225</f>
        <v>15.454549897933873</v>
      </c>
      <c r="P225" s="7" t="str">
        <f>IF(O225&gt;=$P$17,"SIM","NÃO")</f>
        <v>SIM</v>
      </c>
      <c r="Q225" s="7">
        <f>IF(P225="NÃO",ABS(O225-$P$17),)</f>
        <v>0</v>
      </c>
      <c r="R225" s="7" t="str">
        <f>IF(O225&gt;=$R$17,"SIM","NÃO")</f>
        <v>SIM</v>
      </c>
      <c r="S225" s="7">
        <f>IF(R225="NÃO",ABS(O225-$R$17),)</f>
        <v>0</v>
      </c>
      <c r="T225" s="7" t="str">
        <f>IF(O225&gt;=$T$17,"SIM","NÃO")</f>
        <v>NÃO</v>
      </c>
      <c r="U225" s="7">
        <f>IF(T225="NÃO",ABS(O225-$T$17),)</f>
        <v>3.4484501020661256</v>
      </c>
      <c r="V225" s="7" t="str">
        <f>IF(O225&gt;=$V$17,"SIM","NÃO")</f>
        <v>NÃO</v>
      </c>
      <c r="W225" s="7">
        <f>IF(V225="NÃO",ABS(O225-$V$17),)</f>
        <v>0.52645010206612675</v>
      </c>
      <c r="X225" s="7" t="str">
        <f>IF(O225&gt;=$X$17,"SIM","NÃO")</f>
        <v>NÃO</v>
      </c>
      <c r="Y225" s="7">
        <f>IF(X225="NÃO",ABS(O225-$X$17),)</f>
        <v>10.376250102066127</v>
      </c>
      <c r="Z225" s="7" t="str">
        <f>IF(O225&gt;=$Z$17,"SIM","NÃO")</f>
        <v>NÃO</v>
      </c>
      <c r="AA225" s="7">
        <f>IF(Z225="NÃO",ABS(O225-$Z$17),)</f>
        <v>15.781650102066127</v>
      </c>
    </row>
    <row r="226" spans="4:27" x14ac:dyDescent="0.25">
      <c r="D226" s="25"/>
      <c r="E226" s="22"/>
      <c r="F226" s="22"/>
      <c r="G226" s="22"/>
      <c r="H226" s="24"/>
      <c r="I226" s="22"/>
      <c r="J226" s="22"/>
      <c r="K226" s="22"/>
      <c r="L226" s="22"/>
      <c r="M226" s="2"/>
      <c r="N226" s="47"/>
      <c r="O226" s="22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4:27" x14ac:dyDescent="0.25">
      <c r="D227" s="25">
        <v>20</v>
      </c>
      <c r="E227" s="22">
        <v>2000</v>
      </c>
      <c r="F227" s="22">
        <v>900</v>
      </c>
      <c r="G227" s="22">
        <v>-120</v>
      </c>
      <c r="H227" s="24">
        <v>3</v>
      </c>
      <c r="I227" s="22">
        <f t="shared" si="3"/>
        <v>-170.55575005870594</v>
      </c>
      <c r="J227" s="22">
        <f>L227-$D$8</f>
        <v>-140.55575005870594</v>
      </c>
      <c r="K227" s="22">
        <f>I227/(4*PI()*(E227^2))</f>
        <v>-3.3930988368236089E-6</v>
      </c>
      <c r="L227" s="22">
        <f>D227+$D$8-2.44-20*LOG10(F227)-10*H227*LOG10(E227)</f>
        <v>-137.55575005870594</v>
      </c>
      <c r="M227" s="2">
        <f>(1/ABS(O227))^(1/2)</f>
        <v>0.23866586313182275</v>
      </c>
      <c r="N227" s="47">
        <f>L227-30-G227</f>
        <v>-47.555750058705939</v>
      </c>
      <c r="O227" s="22">
        <f>L227-G227</f>
        <v>-17.555750058705939</v>
      </c>
      <c r="P227" s="7" t="str">
        <f>IF(O227&gt;=$P$17,"SIM","NÃO")</f>
        <v>NÃO</v>
      </c>
      <c r="Q227" s="7">
        <f>IF(P227="NÃO",ABS(O227-$P$17),)</f>
        <v>22.886080058705939</v>
      </c>
      <c r="R227" s="7" t="str">
        <f>IF(O227&gt;=$R$17,"SIM","NÃO")</f>
        <v>NÃO</v>
      </c>
      <c r="S227" s="7">
        <f>IF(R227="NÃO",ABS(O227-$R$17),)</f>
        <v>31.574750058705938</v>
      </c>
      <c r="T227" s="7" t="str">
        <f>IF(O227&gt;=$T$17,"SIM","NÃO")</f>
        <v>NÃO</v>
      </c>
      <c r="U227" s="7">
        <f>IF(T227="NÃO",ABS(O227-$T$17),)</f>
        <v>36.458750058705938</v>
      </c>
      <c r="V227" s="7" t="str">
        <f>IF(O227&gt;=$V$17,"SIM","NÃO")</f>
        <v>NÃO</v>
      </c>
      <c r="W227" s="7">
        <f>IF(V227="NÃO",ABS(O227-$V$17),)</f>
        <v>33.536750058705941</v>
      </c>
      <c r="X227" s="7" t="str">
        <f>IF(O227&gt;=$X$17,"SIM","NÃO")</f>
        <v>NÃO</v>
      </c>
      <c r="Y227" s="7">
        <f>IF(X227="NÃO",ABS(O227-$X$17),)</f>
        <v>43.386550058705936</v>
      </c>
      <c r="Z227" s="7" t="str">
        <f>IF(O227&gt;=$Z$17,"SIM","NÃO")</f>
        <v>NÃO</v>
      </c>
      <c r="AA227" s="7">
        <f>IF(Z227="NÃO",ABS(O227-$Z$17),)</f>
        <v>48.791950058705936</v>
      </c>
    </row>
    <row r="228" spans="4:27" x14ac:dyDescent="0.25">
      <c r="D228" s="25"/>
      <c r="E228" s="22"/>
      <c r="F228" s="22"/>
      <c r="G228" s="22"/>
      <c r="H228" s="24"/>
      <c r="I228" s="22"/>
      <c r="J228" s="22"/>
      <c r="K228" s="22"/>
      <c r="L228" s="22"/>
      <c r="M228" s="2"/>
      <c r="N228" s="47"/>
      <c r="O228" s="22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4:27" x14ac:dyDescent="0.25">
      <c r="D229" s="25">
        <v>20</v>
      </c>
      <c r="E229" s="22">
        <v>2000</v>
      </c>
      <c r="F229" s="22">
        <v>2200</v>
      </c>
      <c r="G229" s="22">
        <v>-90</v>
      </c>
      <c r="H229" s="24">
        <v>2</v>
      </c>
      <c r="I229" s="22">
        <f t="shared" si="3"/>
        <v>-145.30905352972374</v>
      </c>
      <c r="J229" s="22">
        <f>L229-$D$8</f>
        <v>-115.30905352972374</v>
      </c>
      <c r="K229" s="22">
        <f>I229/(4*PI()*(E229^2))</f>
        <v>-2.8908317681575447E-6</v>
      </c>
      <c r="L229" s="22">
        <f>D229+$D$8-2.44-20*LOG10(F229)-10*H229*LOG10(E229)</f>
        <v>-112.30905352972374</v>
      </c>
      <c r="M229" s="2">
        <f>(1/ABS(O229))^(1/2)</f>
        <v>0.21171880167130561</v>
      </c>
      <c r="N229" s="47">
        <f>L229-30-G229</f>
        <v>-52.309053529723741</v>
      </c>
      <c r="O229" s="22">
        <f>L229-G229</f>
        <v>-22.309053529723741</v>
      </c>
      <c r="P229" s="7" t="str">
        <f>IF(O229&gt;=$P$17,"SIM","NÃO")</f>
        <v>NÃO</v>
      </c>
      <c r="Q229" s="7">
        <f>IF(P229="NÃO",ABS(O229-$P$17),)</f>
        <v>27.639383529723741</v>
      </c>
      <c r="R229" s="7" t="str">
        <f>IF(O229&gt;=$R$17,"SIM","NÃO")</f>
        <v>NÃO</v>
      </c>
      <c r="S229" s="7">
        <f>IF(R229="NÃO",ABS(O229-$R$17),)</f>
        <v>36.328053529723739</v>
      </c>
      <c r="T229" s="7" t="str">
        <f>IF(O229&gt;=$T$17,"SIM","NÃO")</f>
        <v>NÃO</v>
      </c>
      <c r="U229" s="7">
        <f>IF(T229="NÃO",ABS(O229-$T$17),)</f>
        <v>41.21205352972374</v>
      </c>
      <c r="V229" s="7" t="str">
        <f>IF(O229&gt;=$V$17,"SIM","NÃO")</f>
        <v>NÃO</v>
      </c>
      <c r="W229" s="7">
        <f>IF(V229="NÃO",ABS(O229-$V$17),)</f>
        <v>38.290053529723743</v>
      </c>
      <c r="X229" s="7" t="str">
        <f>IF(O229&gt;=$X$17,"SIM","NÃO")</f>
        <v>NÃO</v>
      </c>
      <c r="Y229" s="7">
        <f>IF(X229="NÃO",ABS(O229-$X$17),)</f>
        <v>48.139853529723737</v>
      </c>
      <c r="Z229" s="7" t="str">
        <f>IF(O229&gt;=$Z$17,"SIM","NÃO")</f>
        <v>NÃO</v>
      </c>
      <c r="AA229" s="7">
        <f>IF(Z229="NÃO",ABS(O229-$Z$17),)</f>
        <v>53.545253529723738</v>
      </c>
    </row>
    <row r="230" spans="4:27" x14ac:dyDescent="0.25">
      <c r="D230" s="25"/>
      <c r="E230" s="22"/>
      <c r="F230" s="22"/>
      <c r="G230" s="22"/>
      <c r="H230" s="24"/>
      <c r="I230" s="22"/>
      <c r="J230" s="22"/>
      <c r="K230" s="22"/>
      <c r="L230" s="22"/>
      <c r="M230" s="2"/>
      <c r="N230" s="47"/>
      <c r="O230" s="22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4:27" x14ac:dyDescent="0.25">
      <c r="D231" s="25">
        <v>20</v>
      </c>
      <c r="E231" s="22">
        <v>2000</v>
      </c>
      <c r="F231" s="22">
        <v>2200</v>
      </c>
      <c r="G231" s="22">
        <v>-90</v>
      </c>
      <c r="H231" s="24">
        <v>3</v>
      </c>
      <c r="I231" s="22">
        <f t="shared" si="3"/>
        <v>-178.31935348636355</v>
      </c>
      <c r="J231" s="22">
        <f>L231-$D$8</f>
        <v>-148.31935348636355</v>
      </c>
      <c r="K231" s="22">
        <f>I231/(4*PI()*(E231^2))</f>
        <v>-3.5475508195382201E-6</v>
      </c>
      <c r="L231" s="22">
        <f>D231+$D$8-2.44-20*LOG10(F231)-10*H231*LOG10(E231)</f>
        <v>-145.31935348636355</v>
      </c>
      <c r="M231" s="2">
        <f>(1/ABS(O231))^(1/2)</f>
        <v>0.13445019983343479</v>
      </c>
      <c r="N231" s="47">
        <f>L231-30-G231</f>
        <v>-85.319353486363553</v>
      </c>
      <c r="O231" s="22">
        <f>L231-G231</f>
        <v>-55.319353486363553</v>
      </c>
      <c r="P231" s="7" t="str">
        <f>IF(O231&gt;=$P$17,"SIM","NÃO")</f>
        <v>NÃO</v>
      </c>
      <c r="Q231" s="7">
        <f>IF(P231="NÃO",ABS(O231-$P$17),)</f>
        <v>60.649683486363557</v>
      </c>
      <c r="R231" s="7" t="str">
        <f>IF(O231&gt;=$R$17,"SIM","NÃO")</f>
        <v>NÃO</v>
      </c>
      <c r="S231" s="7">
        <f>IF(R231="NÃO",ABS(O231-$R$17),)</f>
        <v>69.338353486363559</v>
      </c>
      <c r="T231" s="7" t="str">
        <f>IF(O231&gt;=$T$17,"SIM","NÃO")</f>
        <v>NÃO</v>
      </c>
      <c r="U231" s="7">
        <f>IF(T231="NÃO",ABS(O231-$T$17),)</f>
        <v>74.222353486363545</v>
      </c>
      <c r="V231" s="7" t="str">
        <f>IF(O231&gt;=$V$17,"SIM","NÃO")</f>
        <v>NÃO</v>
      </c>
      <c r="W231" s="7">
        <f>IF(V231="NÃO",ABS(O231-$V$17),)</f>
        <v>71.300353486363548</v>
      </c>
      <c r="X231" s="7" t="str">
        <f>IF(O231&gt;=$X$17,"SIM","NÃO")</f>
        <v>NÃO</v>
      </c>
      <c r="Y231" s="7">
        <f>IF(X231="NÃO",ABS(O231-$X$17),)</f>
        <v>81.15015348636355</v>
      </c>
      <c r="Z231" s="7" t="str">
        <f>IF(O231&gt;=$Z$17,"SIM","NÃO")</f>
        <v>NÃO</v>
      </c>
      <c r="AA231" s="7">
        <f>IF(Z231="NÃO",ABS(O231-$Z$17),)</f>
        <v>86.55555348636355</v>
      </c>
    </row>
    <row r="232" spans="4:27" x14ac:dyDescent="0.25">
      <c r="D232" s="25"/>
      <c r="E232" s="22"/>
      <c r="F232" s="22"/>
      <c r="G232" s="22"/>
      <c r="H232" s="24"/>
      <c r="I232" s="22"/>
      <c r="J232" s="22"/>
      <c r="K232" s="22"/>
      <c r="L232" s="22"/>
      <c r="M232" s="2"/>
      <c r="N232" s="47"/>
      <c r="O232" s="22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4:27" x14ac:dyDescent="0.25">
      <c r="D233" s="25">
        <v>20</v>
      </c>
      <c r="E233" s="22">
        <v>2000</v>
      </c>
      <c r="F233" s="22">
        <v>3400</v>
      </c>
      <c r="G233" s="22">
        <v>-90</v>
      </c>
      <c r="H233" s="24">
        <v>2</v>
      </c>
      <c r="I233" s="22">
        <f t="shared" si="3"/>
        <v>-149.09017825412474</v>
      </c>
      <c r="J233" s="22">
        <f>L233-$D$8</f>
        <v>-119.09017825412472</v>
      </c>
      <c r="K233" s="22">
        <f>I233/(4*PI()*(E233^2))</f>
        <v>-2.9660548544494693E-6</v>
      </c>
      <c r="L233" s="22">
        <f>D233+$D$8-2.44-20*LOG10(F233)-10*H233*LOG10(E233)</f>
        <v>-116.09017825412472</v>
      </c>
      <c r="M233" s="2">
        <f>(1/ABS(O233))^(1/2)</f>
        <v>0.19577691324865856</v>
      </c>
      <c r="N233" s="47">
        <f>L233-30-G233</f>
        <v>-56.090178254124737</v>
      </c>
      <c r="O233" s="22">
        <f>L233-G233</f>
        <v>-26.090178254124723</v>
      </c>
      <c r="P233" s="7" t="str">
        <f>IF(O233&gt;=$P$17,"SIM","NÃO")</f>
        <v>NÃO</v>
      </c>
      <c r="Q233" s="7">
        <f>IF(P233="NÃO",ABS(O233-$P$17),)</f>
        <v>31.420508254124723</v>
      </c>
      <c r="R233" s="7" t="str">
        <f>IF(O233&gt;=$R$17,"SIM","NÃO")</f>
        <v>NÃO</v>
      </c>
      <c r="S233" s="7">
        <f>IF(R233="NÃO",ABS(O233-$R$17),)</f>
        <v>40.109178254124721</v>
      </c>
      <c r="T233" s="7" t="str">
        <f>IF(O233&gt;=$T$17,"SIM","NÃO")</f>
        <v>NÃO</v>
      </c>
      <c r="U233" s="7">
        <f>IF(T233="NÃO",ABS(O233-$T$17),)</f>
        <v>44.993178254124722</v>
      </c>
      <c r="V233" s="7" t="str">
        <f>IF(O233&gt;=$V$17,"SIM","NÃO")</f>
        <v>NÃO</v>
      </c>
      <c r="W233" s="7">
        <f>IF(V233="NÃO",ABS(O233-$V$17),)</f>
        <v>42.071178254124725</v>
      </c>
      <c r="X233" s="7" t="str">
        <f>IF(O233&gt;=$X$17,"SIM","NÃO")</f>
        <v>NÃO</v>
      </c>
      <c r="Y233" s="7">
        <f>IF(X233="NÃO",ABS(O233-$X$17),)</f>
        <v>51.920978254124719</v>
      </c>
      <c r="Z233" s="7" t="str">
        <f>IF(O233&gt;=$Z$17,"SIM","NÃO")</f>
        <v>NÃO</v>
      </c>
      <c r="AA233" s="7">
        <f>IF(Z233="NÃO",ABS(O233-$Z$17),)</f>
        <v>57.32637825412472</v>
      </c>
    </row>
    <row r="234" spans="4:27" x14ac:dyDescent="0.25">
      <c r="D234" s="25"/>
      <c r="E234" s="22"/>
      <c r="F234" s="22"/>
      <c r="G234" s="22"/>
      <c r="H234" s="24"/>
      <c r="I234" s="22"/>
      <c r="J234" s="22"/>
      <c r="K234" s="22"/>
      <c r="L234" s="22"/>
      <c r="M234" s="2"/>
      <c r="N234" s="47"/>
      <c r="O234" s="22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4:27" x14ac:dyDescent="0.25">
      <c r="D235" s="25">
        <v>20</v>
      </c>
      <c r="E235" s="22">
        <v>2000</v>
      </c>
      <c r="F235" s="22">
        <v>3400</v>
      </c>
      <c r="G235" s="22">
        <v>-90</v>
      </c>
      <c r="H235" s="24">
        <v>3</v>
      </c>
      <c r="I235" s="22">
        <f t="shared" si="3"/>
        <v>-182.10047821076455</v>
      </c>
      <c r="J235" s="22">
        <f>L235-$D$8</f>
        <v>-152.10047821076455</v>
      </c>
      <c r="K235" s="22">
        <f>I235/(4*PI()*(E235^2))</f>
        <v>-3.6227739058301452E-6</v>
      </c>
      <c r="L235" s="22">
        <f>D235+$D$8-2.44-20*LOG10(F235)-10*H235*LOG10(E235)</f>
        <v>-149.10047821076455</v>
      </c>
      <c r="M235" s="2">
        <f>(1/ABS(O235))^(1/2)</f>
        <v>0.13007819518069982</v>
      </c>
      <c r="N235" s="47">
        <f>L235-30-G235</f>
        <v>-89.10047821076455</v>
      </c>
      <c r="O235" s="22">
        <f>L235-G235</f>
        <v>-59.10047821076455</v>
      </c>
      <c r="P235" s="7" t="str">
        <f>IF(O235&gt;=$P$17,"SIM","NÃO")</f>
        <v>NÃO</v>
      </c>
      <c r="Q235" s="7">
        <f>IF(P235="NÃO",ABS(O235-$P$17),)</f>
        <v>64.430808210764553</v>
      </c>
      <c r="R235" s="7" t="str">
        <f>IF(O235&gt;=$R$17,"SIM","NÃO")</f>
        <v>NÃO</v>
      </c>
      <c r="S235" s="7">
        <f>IF(R235="NÃO",ABS(O235-$R$17),)</f>
        <v>73.119478210764555</v>
      </c>
      <c r="T235" s="7" t="str">
        <f>IF(O235&gt;=$T$17,"SIM","NÃO")</f>
        <v>NÃO</v>
      </c>
      <c r="U235" s="7">
        <f>IF(T235="NÃO",ABS(O235-$T$17),)</f>
        <v>78.003478210764541</v>
      </c>
      <c r="V235" s="7" t="str">
        <f>IF(O235&gt;=$V$17,"SIM","NÃO")</f>
        <v>NÃO</v>
      </c>
      <c r="W235" s="7">
        <f>IF(V235="NÃO",ABS(O235-$V$17),)</f>
        <v>75.081478210764544</v>
      </c>
      <c r="X235" s="7" t="str">
        <f>IF(O235&gt;=$X$17,"SIM","NÃO")</f>
        <v>NÃO</v>
      </c>
      <c r="Y235" s="7">
        <f>IF(X235="NÃO",ABS(O235-$X$17),)</f>
        <v>84.931278210764546</v>
      </c>
      <c r="Z235" s="7" t="str">
        <f>IF(O235&gt;=$Z$17,"SIM","NÃO")</f>
        <v>NÃO</v>
      </c>
      <c r="AA235" s="7">
        <f>IF(Z235="NÃO",ABS(O235-$Z$17),)</f>
        <v>90.336678210764546</v>
      </c>
    </row>
    <row r="236" spans="4:27" x14ac:dyDescent="0.25">
      <c r="D236" s="25"/>
      <c r="E236" s="22"/>
      <c r="F236" s="22"/>
      <c r="G236" s="22"/>
      <c r="H236" s="24"/>
      <c r="I236" s="22"/>
      <c r="J236" s="22"/>
      <c r="K236" s="22"/>
      <c r="L236" s="22"/>
      <c r="M236" s="2"/>
      <c r="N236" s="47"/>
      <c r="O236" s="22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4:27" x14ac:dyDescent="0.25">
      <c r="D237" s="25">
        <v>20</v>
      </c>
      <c r="E237" s="22">
        <v>1000</v>
      </c>
      <c r="F237" s="22">
        <v>900</v>
      </c>
      <c r="G237" s="22">
        <v>-120</v>
      </c>
      <c r="H237" s="24">
        <v>2</v>
      </c>
      <c r="I237" s="22">
        <f t="shared" si="3"/>
        <v>-131.5248501887865</v>
      </c>
      <c r="J237" s="22">
        <f>L237-$D$8</f>
        <v>-101.5248501887865</v>
      </c>
      <c r="K237" s="22">
        <f>I237/(4*PI()*(E237^2))</f>
        <v>-1.0466415023483189E-5</v>
      </c>
      <c r="L237" s="22">
        <f>D237+$D$8-2.44-20*LOG10(F237)-10*H237*LOG10(E237)</f>
        <v>-98.524850188786502</v>
      </c>
      <c r="M237" s="2">
        <f>(1/ABS(O237))^(1/2)</f>
        <v>0.21579029012428316</v>
      </c>
      <c r="N237" s="47">
        <f>L237-30-G237</f>
        <v>-8.5248501887865018</v>
      </c>
      <c r="O237" s="22">
        <f>L237-G237</f>
        <v>21.475149811213498</v>
      </c>
      <c r="P237" s="7" t="str">
        <f>IF(O237&gt;=$P$17,"SIM","NÃO")</f>
        <v>SIM</v>
      </c>
      <c r="Q237" s="7">
        <f>IF(P237="NÃO",ABS(O237-$P$17),)</f>
        <v>0</v>
      </c>
      <c r="R237" s="7" t="str">
        <f>IF(O237&gt;=$R$17,"SIM","NÃO")</f>
        <v>SIM</v>
      </c>
      <c r="S237" s="7">
        <f>IF(R237="NÃO",ABS(O237-$R$17),)</f>
        <v>0</v>
      </c>
      <c r="T237" s="7" t="str">
        <f>IF(O237&gt;=$T$17,"SIM","NÃO")</f>
        <v>SIM</v>
      </c>
      <c r="U237" s="7">
        <f>IF(T237="NÃO",ABS(O237-$T$17),)</f>
        <v>0</v>
      </c>
      <c r="V237" s="7" t="str">
        <f>IF(O237&gt;=$V$17,"SIM","NÃO")</f>
        <v>SIM</v>
      </c>
      <c r="W237" s="7">
        <f>IF(V237="NÃO",ABS(O237-$V$17),)</f>
        <v>0</v>
      </c>
      <c r="X237" s="7" t="str">
        <f>IF(O237&gt;=$X$17,"SIM","NÃO")</f>
        <v>NÃO</v>
      </c>
      <c r="Y237" s="7">
        <f>IF(X237="NÃO",ABS(O237-$X$17),)</f>
        <v>4.3556501887865018</v>
      </c>
      <c r="Z237" s="7" t="str">
        <f>IF(O237&gt;=$Z$17,"SIM","NÃO")</f>
        <v>NÃO</v>
      </c>
      <c r="AA237" s="7">
        <f>IF(Z237="NÃO",ABS(O237-$Z$17),)</f>
        <v>9.761050188786502</v>
      </c>
    </row>
    <row r="238" spans="4:27" x14ac:dyDescent="0.25">
      <c r="D238" s="25"/>
      <c r="E238" s="22"/>
      <c r="F238" s="22"/>
      <c r="G238" s="22"/>
      <c r="H238" s="24"/>
      <c r="I238" s="22"/>
      <c r="J238" s="22"/>
      <c r="K238" s="22"/>
      <c r="L238" s="22"/>
      <c r="M238" s="2"/>
      <c r="N238" s="47"/>
      <c r="O238" s="22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4:27" x14ac:dyDescent="0.25">
      <c r="D239" s="25">
        <v>20</v>
      </c>
      <c r="E239" s="22">
        <v>1000</v>
      </c>
      <c r="F239" s="22">
        <v>900</v>
      </c>
      <c r="G239" s="22">
        <v>-120</v>
      </c>
      <c r="H239" s="24">
        <v>3</v>
      </c>
      <c r="I239" s="22">
        <f t="shared" si="3"/>
        <v>-161.5248501887865</v>
      </c>
      <c r="J239" s="22">
        <f>L239-$D$8</f>
        <v>-131.5248501887865</v>
      </c>
      <c r="K239" s="22">
        <f>I239/(4*PI()*(E239^2))</f>
        <v>-1.2853739169861619E-5</v>
      </c>
      <c r="L239" s="22">
        <f>D239+$D$8-2.44-20*LOG10(F239)-10*H239*LOG10(E239)</f>
        <v>-128.5248501887865</v>
      </c>
      <c r="M239" s="2">
        <f>(1/ABS(O239))^(1/2)</f>
        <v>0.34249688201533773</v>
      </c>
      <c r="N239" s="47">
        <f>L239-30-G239</f>
        <v>-38.524850188786502</v>
      </c>
      <c r="O239" s="22">
        <f>L239-G239</f>
        <v>-8.5248501887865018</v>
      </c>
      <c r="P239" s="7" t="str">
        <f>IF(O239&gt;=$P$17,"SIM","NÃO")</f>
        <v>NÃO</v>
      </c>
      <c r="Q239" s="7">
        <f>IF(P239="NÃO",ABS(O239-$P$17),)</f>
        <v>13.855180188786502</v>
      </c>
      <c r="R239" s="7" t="str">
        <f>IF(O239&gt;=$R$17,"SIM","NÃO")</f>
        <v>NÃO</v>
      </c>
      <c r="S239" s="7">
        <f>IF(R239="NÃO",ABS(O239-$R$17),)</f>
        <v>22.5438501887865</v>
      </c>
      <c r="T239" s="7" t="str">
        <f>IF(O239&gt;=$T$17,"SIM","NÃO")</f>
        <v>NÃO</v>
      </c>
      <c r="U239" s="7">
        <f>IF(T239="NÃO",ABS(O239-$T$17),)</f>
        <v>27.4278501887865</v>
      </c>
      <c r="V239" s="7" t="str">
        <f>IF(O239&gt;=$V$17,"SIM","NÃO")</f>
        <v>NÃO</v>
      </c>
      <c r="W239" s="7">
        <f>IF(V239="NÃO",ABS(O239-$V$17),)</f>
        <v>24.505850188786503</v>
      </c>
      <c r="X239" s="7" t="str">
        <f>IF(O239&gt;=$X$17,"SIM","NÃO")</f>
        <v>NÃO</v>
      </c>
      <c r="Y239" s="7">
        <f>IF(X239="NÃO",ABS(O239-$X$17),)</f>
        <v>34.355650188786498</v>
      </c>
      <c r="Z239" s="7" t="str">
        <f>IF(O239&gt;=$Z$17,"SIM","NÃO")</f>
        <v>NÃO</v>
      </c>
      <c r="AA239" s="7">
        <f>IF(Z239="NÃO",ABS(O239-$Z$17),)</f>
        <v>39.761050188786498</v>
      </c>
    </row>
    <row r="240" spans="4:27" x14ac:dyDescent="0.25">
      <c r="D240" s="25"/>
      <c r="E240" s="22"/>
      <c r="F240" s="22"/>
      <c r="G240" s="22"/>
      <c r="H240" s="24"/>
      <c r="I240" s="22"/>
      <c r="J240" s="22"/>
      <c r="K240" s="22"/>
      <c r="L240" s="22"/>
      <c r="M240" s="2"/>
      <c r="N240" s="47"/>
      <c r="O240" s="22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4:27" x14ac:dyDescent="0.25">
      <c r="D241" s="25">
        <v>20</v>
      </c>
      <c r="E241" s="22">
        <v>1000</v>
      </c>
      <c r="F241" s="22">
        <v>2200</v>
      </c>
      <c r="G241" s="22">
        <v>-90</v>
      </c>
      <c r="H241" s="24">
        <v>2</v>
      </c>
      <c r="I241" s="22">
        <f t="shared" si="3"/>
        <v>-139.28845361644412</v>
      </c>
      <c r="J241" s="22">
        <f>L241-$D$8</f>
        <v>-109.28845361644412</v>
      </c>
      <c r="K241" s="22">
        <f>I241/(4*PI()*(E241^2))</f>
        <v>-1.1084222954341634E-5</v>
      </c>
      <c r="L241" s="22">
        <f>D241+$D$8-2.44-20*LOG10(F241)-10*H241*LOG10(E241)</f>
        <v>-106.28845361644412</v>
      </c>
      <c r="M241" s="2">
        <f>(1/ABS(O241))^(1/2)</f>
        <v>0.24777647620644963</v>
      </c>
      <c r="N241" s="47">
        <f>L241-30-G241</f>
        <v>-46.288453616444116</v>
      </c>
      <c r="O241" s="22">
        <f>L241-G241</f>
        <v>-16.288453616444116</v>
      </c>
      <c r="P241" s="7" t="str">
        <f>IF(O241&gt;=$P$17,"SIM","NÃO")</f>
        <v>NÃO</v>
      </c>
      <c r="Q241" s="7">
        <f>IF(P241="NÃO",ABS(O241-$P$17),)</f>
        <v>21.618783616444116</v>
      </c>
      <c r="R241" s="7" t="str">
        <f>IF(O241&gt;=$R$17,"SIM","NÃO")</f>
        <v>NÃO</v>
      </c>
      <c r="S241" s="7">
        <f>IF(R241="NÃO",ABS(O241-$R$17),)</f>
        <v>30.307453616444114</v>
      </c>
      <c r="T241" s="7" t="str">
        <f>IF(O241&gt;=$T$17,"SIM","NÃO")</f>
        <v>NÃO</v>
      </c>
      <c r="U241" s="7">
        <f>IF(T241="NÃO",ABS(O241-$T$17),)</f>
        <v>35.191453616444115</v>
      </c>
      <c r="V241" s="7" t="str">
        <f>IF(O241&gt;=$V$17,"SIM","NÃO")</f>
        <v>NÃO</v>
      </c>
      <c r="W241" s="7">
        <f>IF(V241="NÃO",ABS(O241-$V$17),)</f>
        <v>32.269453616444117</v>
      </c>
      <c r="X241" s="7" t="str">
        <f>IF(O241&gt;=$X$17,"SIM","NÃO")</f>
        <v>NÃO</v>
      </c>
      <c r="Y241" s="7">
        <f>IF(X241="NÃO",ABS(O241-$X$17),)</f>
        <v>42.119253616444112</v>
      </c>
      <c r="Z241" s="7" t="str">
        <f>IF(O241&gt;=$Z$17,"SIM","NÃO")</f>
        <v>NÃO</v>
      </c>
      <c r="AA241" s="7">
        <f>IF(Z241="NÃO",ABS(O241-$Z$17),)</f>
        <v>47.524653616444112</v>
      </c>
    </row>
    <row r="242" spans="4:27" x14ac:dyDescent="0.25">
      <c r="D242" s="25"/>
      <c r="E242" s="22"/>
      <c r="F242" s="22"/>
      <c r="G242" s="22"/>
      <c r="H242" s="24"/>
      <c r="I242" s="22"/>
      <c r="J242" s="22"/>
      <c r="K242" s="22"/>
      <c r="L242" s="22"/>
      <c r="M242" s="2"/>
      <c r="N242" s="47"/>
      <c r="O242" s="22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4:27" x14ac:dyDescent="0.25">
      <c r="D243" s="25">
        <v>20</v>
      </c>
      <c r="E243" s="22">
        <v>1000</v>
      </c>
      <c r="F243" s="22">
        <v>2200</v>
      </c>
      <c r="G243" s="22">
        <v>-90</v>
      </c>
      <c r="H243" s="24">
        <v>3</v>
      </c>
      <c r="I243" s="22">
        <f t="shared" si="3"/>
        <v>-169.28845361644412</v>
      </c>
      <c r="J243" s="22">
        <f>L243-$D$8</f>
        <v>-139.28845361644412</v>
      </c>
      <c r="K243" s="22">
        <f>I243/(4*PI()*(E243^2))</f>
        <v>-1.3471547100720064E-5</v>
      </c>
      <c r="L243" s="22">
        <f>D243+$D$8-2.44-20*LOG10(F243)-10*H243*LOG10(E243)</f>
        <v>-136.28845361644412</v>
      </c>
      <c r="M243" s="2">
        <f>(1/ABS(O243))^(1/2)</f>
        <v>0.14698183459418387</v>
      </c>
      <c r="N243" s="47">
        <f>L243-30-G243</f>
        <v>-76.288453616444116</v>
      </c>
      <c r="O243" s="22">
        <f>L243-G243</f>
        <v>-46.288453616444116</v>
      </c>
      <c r="P243" s="7" t="str">
        <f>IF(O243&gt;=$P$17,"SIM","NÃO")</f>
        <v>NÃO</v>
      </c>
      <c r="Q243" s="7">
        <f>IF(P243="NÃO",ABS(O243-$P$17),)</f>
        <v>51.618783616444119</v>
      </c>
      <c r="R243" s="7" t="str">
        <f>IF(O243&gt;=$R$17,"SIM","NÃO")</f>
        <v>NÃO</v>
      </c>
      <c r="S243" s="7">
        <f>IF(R243="NÃO",ABS(O243-$R$17),)</f>
        <v>60.307453616444114</v>
      </c>
      <c r="T243" s="7" t="str">
        <f>IF(O243&gt;=$T$17,"SIM","NÃO")</f>
        <v>NÃO</v>
      </c>
      <c r="U243" s="7">
        <f>IF(T243="NÃO",ABS(O243-$T$17),)</f>
        <v>65.191453616444107</v>
      </c>
      <c r="V243" s="7" t="str">
        <f>IF(O243&gt;=$V$17,"SIM","NÃO")</f>
        <v>NÃO</v>
      </c>
      <c r="W243" s="7">
        <f>IF(V243="NÃO",ABS(O243-$V$17),)</f>
        <v>62.269453616444117</v>
      </c>
      <c r="X243" s="7" t="str">
        <f>IF(O243&gt;=$X$17,"SIM","NÃO")</f>
        <v>NÃO</v>
      </c>
      <c r="Y243" s="7">
        <f>IF(X243="NÃO",ABS(O243-$X$17),)</f>
        <v>72.119253616444112</v>
      </c>
      <c r="Z243" s="7" t="str">
        <f>IF(O243&gt;=$Z$17,"SIM","NÃO")</f>
        <v>NÃO</v>
      </c>
      <c r="AA243" s="7">
        <f>IF(Z243="NÃO",ABS(O243-$Z$17),)</f>
        <v>77.524653616444112</v>
      </c>
    </row>
    <row r="244" spans="4:27" x14ac:dyDescent="0.25">
      <c r="D244" s="25"/>
      <c r="E244" s="22"/>
      <c r="F244" s="22"/>
      <c r="G244" s="22"/>
      <c r="H244" s="24"/>
      <c r="I244" s="22"/>
      <c r="J244" s="22"/>
      <c r="K244" s="22"/>
      <c r="L244" s="22"/>
      <c r="M244" s="2"/>
      <c r="N244" s="47"/>
      <c r="O244" s="22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4:27" x14ac:dyDescent="0.25">
      <c r="D245" s="25">
        <v>20</v>
      </c>
      <c r="E245" s="22">
        <v>1000</v>
      </c>
      <c r="F245" s="22">
        <v>3400</v>
      </c>
      <c r="G245" s="22">
        <v>-90</v>
      </c>
      <c r="H245" s="24">
        <v>2</v>
      </c>
      <c r="I245" s="22">
        <f t="shared" si="3"/>
        <v>-143.06957834084511</v>
      </c>
      <c r="J245" s="22">
        <f>L245-$D$8</f>
        <v>-113.0695783408451</v>
      </c>
      <c r="K245" s="22">
        <f>I245/(4*PI()*(E245^2))</f>
        <v>-1.1385115299509334E-5</v>
      </c>
      <c r="L245" s="22">
        <f>D245+$D$8-2.44-20*LOG10(F245)-10*H245*LOG10(E245)</f>
        <v>-110.0695783408451</v>
      </c>
      <c r="M245" s="2">
        <f>(1/ABS(O245))^(1/2)</f>
        <v>0.22321885492299307</v>
      </c>
      <c r="N245" s="47">
        <f>L245-30-G245</f>
        <v>-50.069578340845112</v>
      </c>
      <c r="O245" s="22">
        <f>L245-G245</f>
        <v>-20.069578340845098</v>
      </c>
      <c r="P245" s="7" t="str">
        <f>IF(O245&gt;=$P$17,"SIM","NÃO")</f>
        <v>NÃO</v>
      </c>
      <c r="Q245" s="7">
        <f>IF(P245="NÃO",ABS(O245-$P$17),)</f>
        <v>25.399908340845098</v>
      </c>
      <c r="R245" s="7" t="str">
        <f>IF(O245&gt;=$R$17,"SIM","NÃO")</f>
        <v>NÃO</v>
      </c>
      <c r="S245" s="7">
        <f>IF(R245="NÃO",ABS(O245-$R$17),)</f>
        <v>34.088578340845096</v>
      </c>
      <c r="T245" s="7" t="str">
        <f>IF(O245&gt;=$T$17,"SIM","NÃO")</f>
        <v>NÃO</v>
      </c>
      <c r="U245" s="7">
        <f>IF(T245="NÃO",ABS(O245-$T$17),)</f>
        <v>38.972578340845097</v>
      </c>
      <c r="V245" s="7" t="str">
        <f>IF(O245&gt;=$V$17,"SIM","NÃO")</f>
        <v>NÃO</v>
      </c>
      <c r="W245" s="7">
        <f>IF(V245="NÃO",ABS(O245-$V$17),)</f>
        <v>36.050578340845099</v>
      </c>
      <c r="X245" s="7" t="str">
        <f>IF(O245&gt;=$X$17,"SIM","NÃO")</f>
        <v>NÃO</v>
      </c>
      <c r="Y245" s="7">
        <f>IF(X245="NÃO",ABS(O245-$X$17),)</f>
        <v>45.900378340845094</v>
      </c>
      <c r="Z245" s="7" t="str">
        <f>IF(O245&gt;=$Z$17,"SIM","NÃO")</f>
        <v>NÃO</v>
      </c>
      <c r="AA245" s="7">
        <f>IF(Z245="NÃO",ABS(O245-$Z$17),)</f>
        <v>51.305778340845094</v>
      </c>
    </row>
    <row r="246" spans="4:27" x14ac:dyDescent="0.25">
      <c r="D246" s="25"/>
      <c r="E246" s="22"/>
      <c r="F246" s="22"/>
      <c r="G246" s="22"/>
      <c r="H246" s="24"/>
      <c r="I246" s="22"/>
      <c r="J246" s="22"/>
      <c r="K246" s="22"/>
      <c r="L246" s="22"/>
      <c r="M246" s="2"/>
      <c r="N246" s="47"/>
      <c r="O246" s="22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4:27" x14ac:dyDescent="0.25">
      <c r="D247" s="25">
        <v>20</v>
      </c>
      <c r="E247" s="22">
        <v>1000</v>
      </c>
      <c r="F247" s="22">
        <v>3400</v>
      </c>
      <c r="G247" s="22">
        <v>-90</v>
      </c>
      <c r="H247" s="24">
        <v>3</v>
      </c>
      <c r="I247" s="22">
        <f t="shared" si="3"/>
        <v>-173.06957834084511</v>
      </c>
      <c r="J247" s="22">
        <f>L247-$D$8</f>
        <v>-143.06957834084511</v>
      </c>
      <c r="K247" s="22">
        <f>I247/(4*PI()*(E247^2))</f>
        <v>-1.3772439445887763E-5</v>
      </c>
      <c r="L247" s="22">
        <f>D247+$D$8-2.44-20*LOG10(F247)-10*H247*LOG10(E247)</f>
        <v>-140.06957834084511</v>
      </c>
      <c r="M247" s="2">
        <f>(1/ABS(O247))^(1/2)</f>
        <v>0.14132306018129789</v>
      </c>
      <c r="N247" s="47">
        <f>L247-30-G247</f>
        <v>-80.069578340845112</v>
      </c>
      <c r="O247" s="22">
        <f>L247-G247</f>
        <v>-50.069578340845112</v>
      </c>
      <c r="P247" s="7" t="str">
        <f>IF(O247&gt;=$P$17,"SIM","NÃO")</f>
        <v>NÃO</v>
      </c>
      <c r="Q247" s="7">
        <f>IF(P247="NÃO",ABS(O247-$P$17),)</f>
        <v>55.399908340845116</v>
      </c>
      <c r="R247" s="7" t="str">
        <f>IF(O247&gt;=$R$17,"SIM","NÃO")</f>
        <v>NÃO</v>
      </c>
      <c r="S247" s="7">
        <f>IF(R247="NÃO",ABS(O247-$R$17),)</f>
        <v>64.088578340845118</v>
      </c>
      <c r="T247" s="7" t="str">
        <f>IF(O247&gt;=$T$17,"SIM","NÃO")</f>
        <v>NÃO</v>
      </c>
      <c r="U247" s="7">
        <f>IF(T247="NÃO",ABS(O247-$T$17),)</f>
        <v>68.972578340845104</v>
      </c>
      <c r="V247" s="7" t="str">
        <f>IF(O247&gt;=$V$17,"SIM","NÃO")</f>
        <v>NÃO</v>
      </c>
      <c r="W247" s="7">
        <f>IF(V247="NÃO",ABS(O247-$V$17),)</f>
        <v>66.050578340845107</v>
      </c>
      <c r="X247" s="7" t="str">
        <f>IF(O247&gt;=$X$17,"SIM","NÃO")</f>
        <v>NÃO</v>
      </c>
      <c r="Y247" s="7">
        <f>IF(X247="NÃO",ABS(O247-$X$17),)</f>
        <v>75.900378340845108</v>
      </c>
      <c r="Z247" s="7" t="str">
        <f>IF(O247&gt;=$Z$17,"SIM","NÃO")</f>
        <v>NÃO</v>
      </c>
      <c r="AA247" s="7">
        <f>IF(Z247="NÃO",ABS(O247-$Z$17),)</f>
        <v>81.305778340845109</v>
      </c>
    </row>
    <row r="248" spans="4:27" x14ac:dyDescent="0.25">
      <c r="D248" s="25"/>
      <c r="E248" s="22"/>
      <c r="F248" s="22"/>
      <c r="G248" s="22"/>
      <c r="H248" s="24"/>
      <c r="I248" s="22"/>
      <c r="J248" s="22"/>
      <c r="K248" s="22"/>
      <c r="L248" s="22"/>
      <c r="M248" s="2"/>
      <c r="N248" s="47"/>
      <c r="O248" s="22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4:27" x14ac:dyDescent="0.25">
      <c r="D249" s="25">
        <v>20</v>
      </c>
      <c r="E249" s="22">
        <v>100</v>
      </c>
      <c r="F249" s="22">
        <v>900</v>
      </c>
      <c r="G249" s="22">
        <v>-120</v>
      </c>
      <c r="H249" s="24">
        <v>2</v>
      </c>
      <c r="I249" s="22">
        <f t="shared" si="3"/>
        <v>-111.5248501887865</v>
      </c>
      <c r="J249" s="22">
        <f>L249-$D$8</f>
        <v>-81.524850188786502</v>
      </c>
      <c r="K249" s="22">
        <f>I249/(4*PI()*(E249^2))</f>
        <v>-8.8748655925642345E-4</v>
      </c>
      <c r="L249" s="22">
        <f>D249+$D$8-2.44-20*LOG10(F249)-10*H249*LOG10(E249)</f>
        <v>-78.524850188786502</v>
      </c>
      <c r="M249" s="2">
        <f>(1/ABS(O249))^(1/2)</f>
        <v>0.15527660189649958</v>
      </c>
      <c r="N249" s="47">
        <f>L249-30-G249</f>
        <v>11.475149811213498</v>
      </c>
      <c r="O249" s="22">
        <f>L249-G249</f>
        <v>41.475149811213498</v>
      </c>
      <c r="P249" s="7" t="str">
        <f>IF(O249&gt;=$P$17,"SIM","NÃO")</f>
        <v>SIM</v>
      </c>
      <c r="Q249" s="7">
        <f>IF(P249="NÃO",ABS(O249-$P$17),)</f>
        <v>0</v>
      </c>
      <c r="R249" s="7" t="str">
        <f>IF(O249&gt;=$R$17,"SIM","NÃO")</f>
        <v>SIM</v>
      </c>
      <c r="S249" s="7">
        <f>IF(R249="NÃO",ABS(O249-$R$17),)</f>
        <v>0</v>
      </c>
      <c r="T249" s="7" t="str">
        <f>IF(O249&gt;=$T$17,"SIM","NÃO")</f>
        <v>SIM</v>
      </c>
      <c r="U249" s="7">
        <f>IF(T249="NÃO",ABS(O249-$T$17),)</f>
        <v>0</v>
      </c>
      <c r="V249" s="7" t="str">
        <f>IF(O249&gt;=$V$17,"SIM","NÃO")</f>
        <v>SIM</v>
      </c>
      <c r="W249" s="7">
        <f>IF(V249="NÃO",ABS(O249-$V$17),)</f>
        <v>0</v>
      </c>
      <c r="X249" s="7" t="str">
        <f>IF(O249&gt;=$X$17,"SIM","NÃO")</f>
        <v>SIM</v>
      </c>
      <c r="Y249" s="7">
        <f>IF(X249="NÃO",ABS(O249-$X$17),)</f>
        <v>0</v>
      </c>
      <c r="Z249" s="7" t="str">
        <f>IF(O249&gt;=$Z$17,"SIM","NÃO")</f>
        <v>SIM</v>
      </c>
      <c r="AA249" s="7">
        <f>IF(Z249="NÃO",ABS(O249-$Z$17),)</f>
        <v>0</v>
      </c>
    </row>
    <row r="250" spans="4:27" x14ac:dyDescent="0.25">
      <c r="D250" s="25"/>
      <c r="E250" s="22"/>
      <c r="F250" s="22"/>
      <c r="G250" s="22"/>
      <c r="H250" s="24"/>
      <c r="I250" s="22"/>
      <c r="J250" s="22"/>
      <c r="K250" s="22"/>
      <c r="L250" s="22"/>
      <c r="M250" s="2"/>
      <c r="N250" s="47"/>
      <c r="O250" s="22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4:27" x14ac:dyDescent="0.25">
      <c r="D251" s="25">
        <v>20</v>
      </c>
      <c r="E251" s="22">
        <v>100</v>
      </c>
      <c r="F251" s="22">
        <v>900</v>
      </c>
      <c r="G251" s="22">
        <v>-120</v>
      </c>
      <c r="H251" s="24">
        <v>3</v>
      </c>
      <c r="I251" s="22">
        <f t="shared" si="3"/>
        <v>-131.5248501887865</v>
      </c>
      <c r="J251" s="22">
        <f>L251-$D$8</f>
        <v>-101.5248501887865</v>
      </c>
      <c r="K251" s="22">
        <f>I251/(4*PI()*(E251^2))</f>
        <v>-1.0466415023483188E-3</v>
      </c>
      <c r="L251" s="22">
        <f>D251+$D$8-2.44-20*LOG10(F251)-10*H251*LOG10(E251)</f>
        <v>-98.524850188786502</v>
      </c>
      <c r="M251" s="2">
        <f>(1/ABS(O251))^(1/2)</f>
        <v>0.21579029012428316</v>
      </c>
      <c r="N251" s="47">
        <f>L251-30-G251</f>
        <v>-8.5248501887865018</v>
      </c>
      <c r="O251" s="22">
        <f>L251-G251</f>
        <v>21.475149811213498</v>
      </c>
      <c r="P251" s="7" t="str">
        <f>IF(O251&gt;=$P$17,"SIM","NÃO")</f>
        <v>SIM</v>
      </c>
      <c r="Q251" s="7">
        <f>IF(P251="NÃO",ABS(O251-$P$17),)</f>
        <v>0</v>
      </c>
      <c r="R251" s="7" t="str">
        <f>IF(O251&gt;=$R$17,"SIM","NÃO")</f>
        <v>SIM</v>
      </c>
      <c r="S251" s="7">
        <f>IF(R251="NÃO",ABS(O251-$R$17),)</f>
        <v>0</v>
      </c>
      <c r="T251" s="7" t="str">
        <f>IF(O251&gt;=$T$17,"SIM","NÃO")</f>
        <v>SIM</v>
      </c>
      <c r="U251" s="7">
        <f>IF(T251="NÃO",ABS(O251-$T$17),)</f>
        <v>0</v>
      </c>
      <c r="V251" s="7" t="str">
        <f>IF(O251&gt;=$V$17,"SIM","NÃO")</f>
        <v>SIM</v>
      </c>
      <c r="W251" s="7">
        <f>IF(V251="NÃO",ABS(O251-$V$17),)</f>
        <v>0</v>
      </c>
      <c r="X251" s="7" t="str">
        <f>IF(O251&gt;=$X$17,"SIM","NÃO")</f>
        <v>NÃO</v>
      </c>
      <c r="Y251" s="7">
        <f>IF(X251="NÃO",ABS(O251-$X$17),)</f>
        <v>4.3556501887865018</v>
      </c>
      <c r="Z251" s="7" t="str">
        <f>IF(O251&gt;=$Z$17,"SIM","NÃO")</f>
        <v>NÃO</v>
      </c>
      <c r="AA251" s="7">
        <f>IF(Z251="NÃO",ABS(O251-$Z$17),)</f>
        <v>9.761050188786502</v>
      </c>
    </row>
    <row r="252" spans="4:27" x14ac:dyDescent="0.25">
      <c r="D252" s="25"/>
      <c r="E252" s="22"/>
      <c r="F252" s="22"/>
      <c r="G252" s="22"/>
      <c r="H252" s="24"/>
      <c r="I252" s="22"/>
      <c r="J252" s="22"/>
      <c r="K252" s="22"/>
      <c r="L252" s="22"/>
      <c r="M252" s="2"/>
      <c r="N252" s="47"/>
      <c r="O252" s="22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4:27" x14ac:dyDescent="0.25">
      <c r="D253" s="25">
        <v>20</v>
      </c>
      <c r="E253" s="22">
        <v>100</v>
      </c>
      <c r="F253" s="22">
        <v>2200</v>
      </c>
      <c r="G253" s="22">
        <v>-90</v>
      </c>
      <c r="H253" s="24">
        <v>2</v>
      </c>
      <c r="I253" s="22">
        <f t="shared" si="3"/>
        <v>-119.28845361644412</v>
      </c>
      <c r="J253" s="22">
        <f>L253-$D$8</f>
        <v>-89.288453616444116</v>
      </c>
      <c r="K253" s="22">
        <f>I253/(4*PI()*(E253^2))</f>
        <v>-9.4926735234226794E-4</v>
      </c>
      <c r="L253" s="22">
        <f>D253+$D$8-2.44-20*LOG10(F253)-10*H253*LOG10(E253)</f>
        <v>-86.288453616444116</v>
      </c>
      <c r="M253" s="2">
        <f>(1/ABS(O253))^(1/2)</f>
        <v>0.51906596568762897</v>
      </c>
      <c r="N253" s="47">
        <f>L253-30-G253</f>
        <v>-26.288453616444116</v>
      </c>
      <c r="O253" s="22">
        <f>L253-G253</f>
        <v>3.7115463835558842</v>
      </c>
      <c r="P253" s="7" t="str">
        <f>IF(O253&gt;=$P$17,"SIM","NÃO")</f>
        <v>NÃO</v>
      </c>
      <c r="Q253" s="7">
        <f>IF(P253="NÃO",ABS(O253-$P$17),)</f>
        <v>1.6187836164441158</v>
      </c>
      <c r="R253" s="7" t="str">
        <f>IF(O253&gt;=$R$17,"SIM","NÃO")</f>
        <v>NÃO</v>
      </c>
      <c r="S253" s="7">
        <f>IF(R253="NÃO",ABS(O253-$R$17),)</f>
        <v>10.307453616444116</v>
      </c>
      <c r="T253" s="7" t="str">
        <f>IF(O253&gt;=$T$17,"SIM","NÃO")</f>
        <v>NÃO</v>
      </c>
      <c r="U253" s="7">
        <f>IF(T253="NÃO",ABS(O253-$T$17),)</f>
        <v>15.191453616444115</v>
      </c>
      <c r="V253" s="7" t="str">
        <f>IF(O253&gt;=$V$17,"SIM","NÃO")</f>
        <v>NÃO</v>
      </c>
      <c r="W253" s="7">
        <f>IF(V253="NÃO",ABS(O253-$V$17),)</f>
        <v>12.269453616444116</v>
      </c>
      <c r="X253" s="7" t="str">
        <f>IF(O253&gt;=$X$17,"SIM","NÃO")</f>
        <v>NÃO</v>
      </c>
      <c r="Y253" s="7">
        <f>IF(X253="NÃO",ABS(O253-$X$17),)</f>
        <v>22.119253616444116</v>
      </c>
      <c r="Z253" s="7" t="str">
        <f>IF(O253&gt;=$Z$17,"SIM","NÃO")</f>
        <v>NÃO</v>
      </c>
      <c r="AA253" s="7">
        <f>IF(Z253="NÃO",ABS(O253-$Z$17),)</f>
        <v>27.524653616444116</v>
      </c>
    </row>
    <row r="254" spans="4:27" x14ac:dyDescent="0.25">
      <c r="D254" s="25"/>
      <c r="E254" s="22"/>
      <c r="F254" s="22"/>
      <c r="G254" s="22"/>
      <c r="H254" s="24"/>
      <c r="I254" s="22"/>
      <c r="J254" s="22"/>
      <c r="K254" s="22"/>
      <c r="L254" s="22"/>
      <c r="M254" s="2"/>
      <c r="N254" s="47"/>
      <c r="O254" s="22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4:27" x14ac:dyDescent="0.25">
      <c r="D255" s="25">
        <v>20</v>
      </c>
      <c r="E255" s="22">
        <v>100</v>
      </c>
      <c r="F255" s="22">
        <v>2200</v>
      </c>
      <c r="G255" s="22">
        <v>-90</v>
      </c>
      <c r="H255" s="24">
        <v>3</v>
      </c>
      <c r="I255" s="22">
        <f t="shared" si="3"/>
        <v>-139.28845361644412</v>
      </c>
      <c r="J255" s="22">
        <f>L255-$D$8</f>
        <v>-109.28845361644412</v>
      </c>
      <c r="K255" s="22">
        <f>I255/(4*PI()*(E255^2))</f>
        <v>-1.1084222954341634E-3</v>
      </c>
      <c r="L255" s="22">
        <f>D255+$D$8-2.44-20*LOG10(F255)-10*H255*LOG10(E255)</f>
        <v>-106.28845361644412</v>
      </c>
      <c r="M255" s="2">
        <f>(1/ABS(O255))^(1/2)</f>
        <v>0.24777647620644963</v>
      </c>
      <c r="N255" s="47">
        <f>L255-30-G255</f>
        <v>-46.288453616444116</v>
      </c>
      <c r="O255" s="22">
        <f>L255-G255</f>
        <v>-16.288453616444116</v>
      </c>
      <c r="P255" s="7" t="str">
        <f>IF(O255&gt;=$P$17,"SIM","NÃO")</f>
        <v>NÃO</v>
      </c>
      <c r="Q255" s="7">
        <f>IF(P255="NÃO",ABS(O255-$P$17),)</f>
        <v>21.618783616444116</v>
      </c>
      <c r="R255" s="7" t="str">
        <f>IF(O255&gt;=$R$17,"SIM","NÃO")</f>
        <v>NÃO</v>
      </c>
      <c r="S255" s="7">
        <f>IF(R255="NÃO",ABS(O255-$R$17),)</f>
        <v>30.307453616444114</v>
      </c>
      <c r="T255" s="7" t="str">
        <f>IF(O255&gt;=$T$17,"SIM","NÃO")</f>
        <v>NÃO</v>
      </c>
      <c r="U255" s="7">
        <f>IF(T255="NÃO",ABS(O255-$T$17),)</f>
        <v>35.191453616444115</v>
      </c>
      <c r="V255" s="7" t="str">
        <f>IF(O255&gt;=$V$17,"SIM","NÃO")</f>
        <v>NÃO</v>
      </c>
      <c r="W255" s="7">
        <f>IF(V255="NÃO",ABS(O255-$V$17),)</f>
        <v>32.269453616444117</v>
      </c>
      <c r="X255" s="7" t="str">
        <f>IF(O255&gt;=$X$17,"SIM","NÃO")</f>
        <v>NÃO</v>
      </c>
      <c r="Y255" s="7">
        <f>IF(X255="NÃO",ABS(O255-$X$17),)</f>
        <v>42.119253616444112</v>
      </c>
      <c r="Z255" s="7" t="str">
        <f>IF(O255&gt;=$Z$17,"SIM","NÃO")</f>
        <v>NÃO</v>
      </c>
      <c r="AA255" s="7">
        <f>IF(Z255="NÃO",ABS(O255-$Z$17),)</f>
        <v>47.524653616444112</v>
      </c>
    </row>
    <row r="256" spans="4:27" x14ac:dyDescent="0.25">
      <c r="D256" s="25"/>
      <c r="E256" s="22"/>
      <c r="F256" s="22"/>
      <c r="G256" s="22"/>
      <c r="H256" s="24"/>
      <c r="I256" s="22"/>
      <c r="J256" s="22"/>
      <c r="K256" s="22"/>
      <c r="L256" s="22"/>
      <c r="M256" s="2"/>
      <c r="N256" s="47"/>
      <c r="O256" s="22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4:27" x14ac:dyDescent="0.25">
      <c r="D257" s="25">
        <v>20</v>
      </c>
      <c r="E257" s="22">
        <v>100</v>
      </c>
      <c r="F257" s="22">
        <v>3400</v>
      </c>
      <c r="G257" s="22">
        <v>-90</v>
      </c>
      <c r="H257" s="24">
        <v>2</v>
      </c>
      <c r="I257" s="22">
        <f t="shared" si="3"/>
        <v>-123.0695783408451</v>
      </c>
      <c r="J257" s="22">
        <f>L257-$D$8</f>
        <v>-93.069578340845098</v>
      </c>
      <c r="K257" s="22">
        <f>I257/(4*PI()*(E257^2))</f>
        <v>-9.7935658685903773E-4</v>
      </c>
      <c r="L257" s="22">
        <f>D257+$D$8-2.44-20*LOG10(F257)-10*H257*LOG10(E257)</f>
        <v>-90.069578340845098</v>
      </c>
      <c r="M257" s="2">
        <f>(1/ABS(O257))^(1/2)</f>
        <v>3.7910801459210641</v>
      </c>
      <c r="N257" s="47">
        <f>L257-30-G257</f>
        <v>-30.069578340845098</v>
      </c>
      <c r="O257" s="26">
        <f>L257-G257</f>
        <v>-6.9578340845097841E-2</v>
      </c>
      <c r="P257" s="7" t="str">
        <f>IF(O257&gt;=$P$17,"SIM","NÃO")</f>
        <v>NÃO</v>
      </c>
      <c r="Q257" s="7">
        <f>IF(P257="NÃO",ABS(O257-$P$17),)</f>
        <v>5.3999083408450979</v>
      </c>
      <c r="R257" s="7" t="str">
        <f>IF(O257&gt;=$R$17,"SIM","NÃO")</f>
        <v>NÃO</v>
      </c>
      <c r="S257" s="7">
        <f>IF(R257="NÃO",ABS(O257-$R$17),)</f>
        <v>14.088578340845098</v>
      </c>
      <c r="T257" s="7" t="str">
        <f>IF(O257&gt;=$T$17,"SIM","NÃO")</f>
        <v>NÃO</v>
      </c>
      <c r="U257" s="7">
        <f>IF(T257="NÃO",ABS(O257-$T$17),)</f>
        <v>18.972578340845097</v>
      </c>
      <c r="V257" s="7" t="str">
        <f>IF(O257&gt;=$V$17,"SIM","NÃO")</f>
        <v>NÃO</v>
      </c>
      <c r="W257" s="7">
        <f>IF(V257="NÃO",ABS(O257-$V$17),)</f>
        <v>16.050578340845099</v>
      </c>
      <c r="X257" s="7" t="str">
        <f>IF(O257&gt;=$X$17,"SIM","NÃO")</f>
        <v>NÃO</v>
      </c>
      <c r="Y257" s="7">
        <f>IF(X257="NÃO",ABS(O257-$X$17),)</f>
        <v>25.900378340845098</v>
      </c>
      <c r="Z257" s="7" t="str">
        <f>IF(O257&gt;=$Z$17,"SIM","NÃO")</f>
        <v>NÃO</v>
      </c>
      <c r="AA257" s="7">
        <f>IF(Z257="NÃO",ABS(O257-$Z$17),)</f>
        <v>31.305778340845098</v>
      </c>
    </row>
    <row r="258" spans="4:27" x14ac:dyDescent="0.25">
      <c r="D258" s="25"/>
      <c r="E258" s="22"/>
      <c r="F258" s="22"/>
      <c r="G258" s="22"/>
      <c r="H258" s="24"/>
      <c r="I258" s="22"/>
      <c r="J258" s="22"/>
      <c r="K258" s="22"/>
      <c r="L258" s="22"/>
      <c r="M258" s="2"/>
      <c r="N258" s="47"/>
      <c r="O258" s="26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4:27" x14ac:dyDescent="0.25">
      <c r="D259" s="25">
        <v>20</v>
      </c>
      <c r="E259" s="22">
        <v>100</v>
      </c>
      <c r="F259" s="22">
        <v>3400</v>
      </c>
      <c r="G259" s="22">
        <v>-90</v>
      </c>
      <c r="H259" s="24">
        <v>3</v>
      </c>
      <c r="I259" s="22">
        <f>J259-30</f>
        <v>-143.06957834084511</v>
      </c>
      <c r="J259" s="22">
        <f>L259-$D$8</f>
        <v>-113.0695783408451</v>
      </c>
      <c r="K259" s="22">
        <f>I259/(4*PI()*(E259^2))</f>
        <v>-1.1385115299509332E-3</v>
      </c>
      <c r="L259" s="22">
        <f>D259+$D$8-2.44-20*LOG10(F259)-10*H259*LOG10(E259)</f>
        <v>-110.0695783408451</v>
      </c>
      <c r="M259" s="47">
        <f>(1/ABS(O259))^(1/2)</f>
        <v>0.22321885492299307</v>
      </c>
      <c r="N259" s="47">
        <f>L259-30-G259</f>
        <v>-50.069578340845112</v>
      </c>
      <c r="O259" s="22">
        <f>L259-G259</f>
        <v>-20.069578340845098</v>
      </c>
      <c r="P259" s="7" t="str">
        <f>IF(O259&gt;=$P$17,"SIM","NÃO")</f>
        <v>NÃO</v>
      </c>
      <c r="Q259" s="7">
        <f>IF(P259="NÃO",ABS(O259-$P$17),)</f>
        <v>25.399908340845098</v>
      </c>
      <c r="R259" s="7" t="str">
        <f>IF(O259&gt;=$R$17,"SIM","NÃO")</f>
        <v>NÃO</v>
      </c>
      <c r="S259" s="7">
        <f>IF(R259="NÃO",ABS(O259-$R$17),)</f>
        <v>34.088578340845096</v>
      </c>
      <c r="T259" s="7" t="str">
        <f>IF(O259&gt;=$T$17,"SIM","NÃO")</f>
        <v>NÃO</v>
      </c>
      <c r="U259" s="7">
        <f>IF(T259="NÃO",ABS(O259-$T$17),)</f>
        <v>38.972578340845097</v>
      </c>
      <c r="V259" s="7" t="str">
        <f>IF(O259&gt;=$V$17,"SIM","NÃO")</f>
        <v>NÃO</v>
      </c>
      <c r="W259" s="7">
        <f>IF(V259="NÃO",ABS(O259-$V$17),)</f>
        <v>36.050578340845099</v>
      </c>
      <c r="X259" s="7" t="str">
        <f>IF(O259&gt;=$X$17,"SIM","NÃO")</f>
        <v>NÃO</v>
      </c>
      <c r="Y259" s="7">
        <f>IF(X259="NÃO",ABS(O259-$X$17),)</f>
        <v>45.900378340845094</v>
      </c>
      <c r="Z259" s="7" t="str">
        <f>IF(O259&gt;=$Z$17,"SIM","NÃO")</f>
        <v>NÃO</v>
      </c>
      <c r="AA259" s="7">
        <f>IF(Z259="NÃO",ABS(O259-$Z$17),)</f>
        <v>51.305778340845094</v>
      </c>
    </row>
    <row r="260" spans="4:27" ht="15.75" thickBot="1" x14ac:dyDescent="0.3">
      <c r="D260" s="29"/>
      <c r="E260" s="27"/>
      <c r="F260" s="27"/>
      <c r="G260" s="27"/>
      <c r="H260" s="28"/>
      <c r="I260" s="27"/>
      <c r="J260" s="27"/>
      <c r="K260" s="27"/>
      <c r="L260" s="27"/>
      <c r="M260" s="48"/>
      <c r="N260" s="47"/>
      <c r="O260" s="2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4:27" x14ac:dyDescent="0.25">
      <c r="H261" s="22"/>
    </row>
    <row r="262" spans="4:27" x14ac:dyDescent="0.25">
      <c r="H262" s="22"/>
    </row>
    <row r="263" spans="4:27" x14ac:dyDescent="0.25">
      <c r="H263" s="22"/>
    </row>
    <row r="264" spans="4:27" x14ac:dyDescent="0.25">
      <c r="H264" s="22"/>
    </row>
  </sheetData>
  <mergeCells count="2921">
    <mergeCell ref="P9:AA12"/>
    <mergeCell ref="N247:N248"/>
    <mergeCell ref="N249:N250"/>
    <mergeCell ref="N251:N252"/>
    <mergeCell ref="N253:N254"/>
    <mergeCell ref="N255:N256"/>
    <mergeCell ref="N257:N258"/>
    <mergeCell ref="N259:N260"/>
    <mergeCell ref="N213:N214"/>
    <mergeCell ref="N215:N216"/>
    <mergeCell ref="N217:N218"/>
    <mergeCell ref="N219:N220"/>
    <mergeCell ref="N221:N222"/>
    <mergeCell ref="N223:N224"/>
    <mergeCell ref="N225:N226"/>
    <mergeCell ref="N227:N228"/>
    <mergeCell ref="N229:N230"/>
    <mergeCell ref="N231:N232"/>
    <mergeCell ref="N233:N234"/>
    <mergeCell ref="N235:N236"/>
    <mergeCell ref="N237:N238"/>
    <mergeCell ref="N239:N240"/>
    <mergeCell ref="N241:N242"/>
    <mergeCell ref="N243:N244"/>
    <mergeCell ref="N245:N246"/>
    <mergeCell ref="N179:N180"/>
    <mergeCell ref="N181:N182"/>
    <mergeCell ref="N183:N184"/>
    <mergeCell ref="N185:N186"/>
    <mergeCell ref="N187:N188"/>
    <mergeCell ref="N189:N190"/>
    <mergeCell ref="N191:N192"/>
    <mergeCell ref="N193:N194"/>
    <mergeCell ref="N195:N196"/>
    <mergeCell ref="N197:N198"/>
    <mergeCell ref="N199:N200"/>
    <mergeCell ref="N201:N202"/>
    <mergeCell ref="N203:N204"/>
    <mergeCell ref="N205:N206"/>
    <mergeCell ref="N207:N208"/>
    <mergeCell ref="N209:N210"/>
    <mergeCell ref="N211:N212"/>
    <mergeCell ref="N145:N146"/>
    <mergeCell ref="N147:N148"/>
    <mergeCell ref="N149:N150"/>
    <mergeCell ref="N151:N152"/>
    <mergeCell ref="N153:N154"/>
    <mergeCell ref="N155:N156"/>
    <mergeCell ref="N157:N158"/>
    <mergeCell ref="N159:N160"/>
    <mergeCell ref="N161:N162"/>
    <mergeCell ref="N163:N164"/>
    <mergeCell ref="N165:N166"/>
    <mergeCell ref="N167:N168"/>
    <mergeCell ref="N169:N170"/>
    <mergeCell ref="N171:N172"/>
    <mergeCell ref="N173:N174"/>
    <mergeCell ref="N175:N176"/>
    <mergeCell ref="N177:N178"/>
    <mergeCell ref="N111:N112"/>
    <mergeCell ref="N113:N114"/>
    <mergeCell ref="N115:N116"/>
    <mergeCell ref="N117:N118"/>
    <mergeCell ref="N119:N120"/>
    <mergeCell ref="N121:N122"/>
    <mergeCell ref="N123:N124"/>
    <mergeCell ref="N125:N126"/>
    <mergeCell ref="N127:N128"/>
    <mergeCell ref="N129:N130"/>
    <mergeCell ref="N131:N132"/>
    <mergeCell ref="N133:N134"/>
    <mergeCell ref="N135:N136"/>
    <mergeCell ref="N137:N138"/>
    <mergeCell ref="N139:N140"/>
    <mergeCell ref="N141:N142"/>
    <mergeCell ref="N143:N144"/>
    <mergeCell ref="N77:N78"/>
    <mergeCell ref="N79:N80"/>
    <mergeCell ref="N81:N82"/>
    <mergeCell ref="N83:N84"/>
    <mergeCell ref="N85:N86"/>
    <mergeCell ref="N87:N88"/>
    <mergeCell ref="N89:N90"/>
    <mergeCell ref="N91:N92"/>
    <mergeCell ref="N93:N94"/>
    <mergeCell ref="N95:N96"/>
    <mergeCell ref="N97:N98"/>
    <mergeCell ref="N99:N100"/>
    <mergeCell ref="N101:N102"/>
    <mergeCell ref="N103:N104"/>
    <mergeCell ref="N105:N106"/>
    <mergeCell ref="N107:N108"/>
    <mergeCell ref="N109:N110"/>
    <mergeCell ref="H261:H262"/>
    <mergeCell ref="J19:J20"/>
    <mergeCell ref="H263:H264"/>
    <mergeCell ref="D19:D20"/>
    <mergeCell ref="E19:E20"/>
    <mergeCell ref="F19:F20"/>
    <mergeCell ref="G19:G20"/>
    <mergeCell ref="H19:H20"/>
    <mergeCell ref="D21:D22"/>
    <mergeCell ref="H21:H22"/>
    <mergeCell ref="G21:G22"/>
    <mergeCell ref="F21:F22"/>
    <mergeCell ref="E21:E22"/>
    <mergeCell ref="D23:D24"/>
    <mergeCell ref="E23:E24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N49:N50"/>
    <mergeCell ref="N51:N52"/>
    <mergeCell ref="K21:K22"/>
    <mergeCell ref="L21:L22"/>
    <mergeCell ref="O21:O22"/>
    <mergeCell ref="J21:J22"/>
    <mergeCell ref="I21:I22"/>
    <mergeCell ref="M21:M22"/>
    <mergeCell ref="W19:W20"/>
    <mergeCell ref="Y27:Y28"/>
    <mergeCell ref="X27:X28"/>
    <mergeCell ref="O19:O20"/>
    <mergeCell ref="K19:K20"/>
    <mergeCell ref="L19:L20"/>
    <mergeCell ref="T37:T38"/>
    <mergeCell ref="V37:V38"/>
    <mergeCell ref="X37:X38"/>
    <mergeCell ref="P13:U14"/>
    <mergeCell ref="T15:U16"/>
    <mergeCell ref="P19:P20"/>
    <mergeCell ref="Q19:Q20"/>
    <mergeCell ref="R19:R20"/>
    <mergeCell ref="S19:S20"/>
    <mergeCell ref="T19:T20"/>
    <mergeCell ref="I19:I20"/>
    <mergeCell ref="E27:E28"/>
    <mergeCell ref="F27:F28"/>
    <mergeCell ref="G27:G28"/>
    <mergeCell ref="H27:H28"/>
    <mergeCell ref="O23:O24"/>
    <mergeCell ref="K23:K24"/>
    <mergeCell ref="L23:L24"/>
    <mergeCell ref="D25:D26"/>
    <mergeCell ref="E25:E26"/>
    <mergeCell ref="F25:F26"/>
    <mergeCell ref="G25:G26"/>
    <mergeCell ref="H25:H26"/>
    <mergeCell ref="I25:I26"/>
    <mergeCell ref="J25:J26"/>
    <mergeCell ref="O25:O26"/>
    <mergeCell ref="K25:K26"/>
    <mergeCell ref="L25:L26"/>
    <mergeCell ref="F23:F24"/>
    <mergeCell ref="G23:G24"/>
    <mergeCell ref="H23:H24"/>
    <mergeCell ref="I23:I24"/>
    <mergeCell ref="J23:J24"/>
    <mergeCell ref="L27:L28"/>
    <mergeCell ref="E259:E260"/>
    <mergeCell ref="D29:D30"/>
    <mergeCell ref="F259:F260"/>
    <mergeCell ref="E29:E30"/>
    <mergeCell ref="F29:F30"/>
    <mergeCell ref="G29:G30"/>
    <mergeCell ref="H29:H30"/>
    <mergeCell ref="I29:I30"/>
    <mergeCell ref="G259:G260"/>
    <mergeCell ref="J29:J30"/>
    <mergeCell ref="O29:O30"/>
    <mergeCell ref="H259:H260"/>
    <mergeCell ref="K29:K30"/>
    <mergeCell ref="L29:L30"/>
    <mergeCell ref="I27:I28"/>
    <mergeCell ref="J27:J28"/>
    <mergeCell ref="O27:O28"/>
    <mergeCell ref="K27:K28"/>
    <mergeCell ref="D259:D260"/>
    <mergeCell ref="I259:I260"/>
    <mergeCell ref="D31:D32"/>
    <mergeCell ref="J259:J260"/>
    <mergeCell ref="E31:E32"/>
    <mergeCell ref="F31:F32"/>
    <mergeCell ref="O259:O260"/>
    <mergeCell ref="G31:G32"/>
    <mergeCell ref="H31:H32"/>
    <mergeCell ref="K259:K260"/>
    <mergeCell ref="I31:I32"/>
    <mergeCell ref="I33:I34"/>
    <mergeCell ref="D27:D28"/>
    <mergeCell ref="J33:J34"/>
    <mergeCell ref="O33:O34"/>
    <mergeCell ref="K33:K34"/>
    <mergeCell ref="L33:L34"/>
    <mergeCell ref="D35:D36"/>
    <mergeCell ref="L259:L260"/>
    <mergeCell ref="J31:J32"/>
    <mergeCell ref="O31:O32"/>
    <mergeCell ref="D257:D258"/>
    <mergeCell ref="K31:K32"/>
    <mergeCell ref="L31:L32"/>
    <mergeCell ref="E257:E258"/>
    <mergeCell ref="D33:D34"/>
    <mergeCell ref="F257:F258"/>
    <mergeCell ref="E33:E34"/>
    <mergeCell ref="F33:F34"/>
    <mergeCell ref="G257:G258"/>
    <mergeCell ref="I257:I258"/>
    <mergeCell ref="G33:G34"/>
    <mergeCell ref="H257:H258"/>
    <mergeCell ref="H33:H34"/>
    <mergeCell ref="N53:N54"/>
    <mergeCell ref="N55:N56"/>
    <mergeCell ref="N57:N58"/>
    <mergeCell ref="N59:N60"/>
    <mergeCell ref="N61:N62"/>
    <mergeCell ref="N63:N64"/>
    <mergeCell ref="N65:N66"/>
    <mergeCell ref="N67:N68"/>
    <mergeCell ref="N69:N70"/>
    <mergeCell ref="N71:N72"/>
    <mergeCell ref="N73:N74"/>
    <mergeCell ref="J35:J36"/>
    <mergeCell ref="O35:O36"/>
    <mergeCell ref="K35:K36"/>
    <mergeCell ref="L35:L36"/>
    <mergeCell ref="J37:J38"/>
    <mergeCell ref="O37:O38"/>
    <mergeCell ref="K37:K38"/>
    <mergeCell ref="L37:L38"/>
    <mergeCell ref="J255:J256"/>
    <mergeCell ref="O255:O256"/>
    <mergeCell ref="K255:K256"/>
    <mergeCell ref="L255:L256"/>
    <mergeCell ref="J253:J254"/>
    <mergeCell ref="O253:O254"/>
    <mergeCell ref="J251:J252"/>
    <mergeCell ref="J257:J258"/>
    <mergeCell ref="E35:E36"/>
    <mergeCell ref="K257:K258"/>
    <mergeCell ref="F35:F36"/>
    <mergeCell ref="G35:G36"/>
    <mergeCell ref="O257:O258"/>
    <mergeCell ref="H35:H36"/>
    <mergeCell ref="I35:I36"/>
    <mergeCell ref="H37:H38"/>
    <mergeCell ref="I37:I38"/>
    <mergeCell ref="H255:H256"/>
    <mergeCell ref="I255:I256"/>
    <mergeCell ref="H253:H254"/>
    <mergeCell ref="I253:I254"/>
    <mergeCell ref="E39:E40"/>
    <mergeCell ref="F39:F40"/>
    <mergeCell ref="N75:N76"/>
    <mergeCell ref="D37:D38"/>
    <mergeCell ref="E37:E38"/>
    <mergeCell ref="F37:F38"/>
    <mergeCell ref="D255:D256"/>
    <mergeCell ref="G37:G38"/>
    <mergeCell ref="E255:E256"/>
    <mergeCell ref="F255:F256"/>
    <mergeCell ref="G255:G256"/>
    <mergeCell ref="D253:D254"/>
    <mergeCell ref="E253:E254"/>
    <mergeCell ref="F253:F254"/>
    <mergeCell ref="G253:G254"/>
    <mergeCell ref="D39:D40"/>
    <mergeCell ref="D41:D42"/>
    <mergeCell ref="D43:D44"/>
    <mergeCell ref="D45:D46"/>
    <mergeCell ref="L257:L258"/>
    <mergeCell ref="D251:D252"/>
    <mergeCell ref="D61:D62"/>
    <mergeCell ref="D249:D250"/>
    <mergeCell ref="D63:D64"/>
    <mergeCell ref="D247:D248"/>
    <mergeCell ref="D65:D66"/>
    <mergeCell ref="D245:D246"/>
    <mergeCell ref="D67:D68"/>
    <mergeCell ref="D239:D240"/>
    <mergeCell ref="D69:D70"/>
    <mergeCell ref="D243:D244"/>
    <mergeCell ref="D241:D242"/>
    <mergeCell ref="D237:D238"/>
    <mergeCell ref="D47:D48"/>
    <mergeCell ref="D49:D50"/>
    <mergeCell ref="D51:D52"/>
    <mergeCell ref="D53:D54"/>
    <mergeCell ref="D55:D56"/>
    <mergeCell ref="D235:D236"/>
    <mergeCell ref="D233:D234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57:D58"/>
    <mergeCell ref="D59:D60"/>
    <mergeCell ref="D109:D110"/>
    <mergeCell ref="D111:D112"/>
    <mergeCell ref="D113:D114"/>
    <mergeCell ref="D115:D116"/>
    <mergeCell ref="D231:D232"/>
    <mergeCell ref="D229:D230"/>
    <mergeCell ref="D227:D228"/>
    <mergeCell ref="D225:D226"/>
    <mergeCell ref="D117:D118"/>
    <mergeCell ref="D119:D120"/>
    <mergeCell ref="D121:D122"/>
    <mergeCell ref="D123:D124"/>
    <mergeCell ref="D125:D126"/>
    <mergeCell ref="D127:D128"/>
    <mergeCell ref="D129:D130"/>
    <mergeCell ref="D131:D132"/>
    <mergeCell ref="D99:D100"/>
    <mergeCell ref="D101:D102"/>
    <mergeCell ref="D103:D104"/>
    <mergeCell ref="D105:D106"/>
    <mergeCell ref="D107:D108"/>
    <mergeCell ref="D215:D216"/>
    <mergeCell ref="D217:D218"/>
    <mergeCell ref="D219:D220"/>
    <mergeCell ref="D221:D222"/>
    <mergeCell ref="D203:D204"/>
    <mergeCell ref="D205:D206"/>
    <mergeCell ref="D207:D208"/>
    <mergeCell ref="D209:D210"/>
    <mergeCell ref="D211:D212"/>
    <mergeCell ref="D193:D194"/>
    <mergeCell ref="D195:D196"/>
    <mergeCell ref="D197:D198"/>
    <mergeCell ref="D199:D200"/>
    <mergeCell ref="D201:D202"/>
    <mergeCell ref="D163:D164"/>
    <mergeCell ref="D165:D166"/>
    <mergeCell ref="D223:D224"/>
    <mergeCell ref="D167:D168"/>
    <mergeCell ref="D169:D170"/>
    <mergeCell ref="D171:D172"/>
    <mergeCell ref="D173:D174"/>
    <mergeCell ref="D175:D176"/>
    <mergeCell ref="D177:D178"/>
    <mergeCell ref="D179:D180"/>
    <mergeCell ref="D181:D182"/>
    <mergeCell ref="D183:D184"/>
    <mergeCell ref="D185:D186"/>
    <mergeCell ref="D187:D188"/>
    <mergeCell ref="D189:D190"/>
    <mergeCell ref="D191:D192"/>
    <mergeCell ref="F41:F42"/>
    <mergeCell ref="F43:F44"/>
    <mergeCell ref="E41:E42"/>
    <mergeCell ref="E43:E44"/>
    <mergeCell ref="E81:E82"/>
    <mergeCell ref="F45:F46"/>
    <mergeCell ref="F47:F48"/>
    <mergeCell ref="F57:F58"/>
    <mergeCell ref="F59:F60"/>
    <mergeCell ref="F65:F66"/>
    <mergeCell ref="F67:F68"/>
    <mergeCell ref="F53:F54"/>
    <mergeCell ref="F55:F56"/>
    <mergeCell ref="F49:F50"/>
    <mergeCell ref="F51:F52"/>
    <mergeCell ref="F61:F62"/>
    <mergeCell ref="D213:D214"/>
    <mergeCell ref="D153:D154"/>
    <mergeCell ref="D155:D156"/>
    <mergeCell ref="D157:D158"/>
    <mergeCell ref="D159:D160"/>
    <mergeCell ref="D161:D162"/>
    <mergeCell ref="D143:D144"/>
    <mergeCell ref="D145:D146"/>
    <mergeCell ref="D147:D148"/>
    <mergeCell ref="D149:D150"/>
    <mergeCell ref="D151:D152"/>
    <mergeCell ref="D133:D134"/>
    <mergeCell ref="D135:D136"/>
    <mergeCell ref="D137:D138"/>
    <mergeCell ref="D139:D140"/>
    <mergeCell ref="D141:D142"/>
    <mergeCell ref="F69:F70"/>
    <mergeCell ref="F71:F72"/>
    <mergeCell ref="E177:E178"/>
    <mergeCell ref="E179:E180"/>
    <mergeCell ref="F125:F126"/>
    <mergeCell ref="F127:F128"/>
    <mergeCell ref="F113:F114"/>
    <mergeCell ref="F115:F116"/>
    <mergeCell ref="F101:F102"/>
    <mergeCell ref="F103:F104"/>
    <mergeCell ref="F89:F90"/>
    <mergeCell ref="F91:F92"/>
    <mergeCell ref="F77:F78"/>
    <mergeCell ref="F79:F80"/>
    <mergeCell ref="F111:F112"/>
    <mergeCell ref="E129:E130"/>
    <mergeCell ref="E131:E132"/>
    <mergeCell ref="E133:E134"/>
    <mergeCell ref="E135:E136"/>
    <mergeCell ref="E137:E138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41:E142"/>
    <mergeCell ref="E143:E144"/>
    <mergeCell ref="E145:E146"/>
    <mergeCell ref="E147:E148"/>
    <mergeCell ref="E149:E150"/>
    <mergeCell ref="E225:E226"/>
    <mergeCell ref="E227:E228"/>
    <mergeCell ref="E229:E230"/>
    <mergeCell ref="E231:E232"/>
    <mergeCell ref="E233:E234"/>
    <mergeCell ref="E181:E182"/>
    <mergeCell ref="E183:E184"/>
    <mergeCell ref="E185:E186"/>
    <mergeCell ref="E187:E188"/>
    <mergeCell ref="E151:E152"/>
    <mergeCell ref="E155:E156"/>
    <mergeCell ref="E157:E158"/>
    <mergeCell ref="E159:E160"/>
    <mergeCell ref="E161:E162"/>
    <mergeCell ref="E163:E164"/>
    <mergeCell ref="E139:E140"/>
    <mergeCell ref="E199:E200"/>
    <mergeCell ref="E237:E238"/>
    <mergeCell ref="E239:E240"/>
    <mergeCell ref="E241:E242"/>
    <mergeCell ref="E243:E244"/>
    <mergeCell ref="E201:E202"/>
    <mergeCell ref="E203:E204"/>
    <mergeCell ref="E205:E206"/>
    <mergeCell ref="E207:E208"/>
    <mergeCell ref="E209:E210"/>
    <mergeCell ref="E211:E212"/>
    <mergeCell ref="E189:E190"/>
    <mergeCell ref="E191:E192"/>
    <mergeCell ref="E193:E194"/>
    <mergeCell ref="E195:E196"/>
    <mergeCell ref="E197:E198"/>
    <mergeCell ref="E235:E236"/>
    <mergeCell ref="E121:E122"/>
    <mergeCell ref="E123:E124"/>
    <mergeCell ref="E125:E126"/>
    <mergeCell ref="E127:E128"/>
    <mergeCell ref="F221:F222"/>
    <mergeCell ref="F223:F224"/>
    <mergeCell ref="F209:F210"/>
    <mergeCell ref="F211:F212"/>
    <mergeCell ref="F197:F198"/>
    <mergeCell ref="F199:F200"/>
    <mergeCell ref="E153:E154"/>
    <mergeCell ref="F201:F202"/>
    <mergeCell ref="F203:F204"/>
    <mergeCell ref="F213:F214"/>
    <mergeCell ref="F215:F216"/>
    <mergeCell ref="E69:E70"/>
    <mergeCell ref="E71:E72"/>
    <mergeCell ref="E73:E74"/>
    <mergeCell ref="E75:E76"/>
    <mergeCell ref="E77:E78"/>
    <mergeCell ref="E79:E80"/>
    <mergeCell ref="F185:F186"/>
    <mergeCell ref="F187:F188"/>
    <mergeCell ref="F173:F174"/>
    <mergeCell ref="F175:F176"/>
    <mergeCell ref="F161:F162"/>
    <mergeCell ref="F163:F164"/>
    <mergeCell ref="F117:F118"/>
    <mergeCell ref="F119:F120"/>
    <mergeCell ref="F129:F130"/>
    <mergeCell ref="F131:F132"/>
    <mergeCell ref="F141:F142"/>
    <mergeCell ref="F245:F246"/>
    <mergeCell ref="E249:E250"/>
    <mergeCell ref="E251:E252"/>
    <mergeCell ref="F247:F248"/>
    <mergeCell ref="F233:F234"/>
    <mergeCell ref="F235:F236"/>
    <mergeCell ref="F237:F238"/>
    <mergeCell ref="F239:F240"/>
    <mergeCell ref="F249:F250"/>
    <mergeCell ref="F251:F252"/>
    <mergeCell ref="E165:E166"/>
    <mergeCell ref="E167:E168"/>
    <mergeCell ref="E169:E170"/>
    <mergeCell ref="E171:E172"/>
    <mergeCell ref="E173:E174"/>
    <mergeCell ref="E175:E176"/>
    <mergeCell ref="E213:E214"/>
    <mergeCell ref="E215:E216"/>
    <mergeCell ref="E217:E218"/>
    <mergeCell ref="E219:E220"/>
    <mergeCell ref="E221:E222"/>
    <mergeCell ref="E223:E224"/>
    <mergeCell ref="F225:F226"/>
    <mergeCell ref="F227:F228"/>
    <mergeCell ref="E245:E246"/>
    <mergeCell ref="E247:E248"/>
    <mergeCell ref="F165:F166"/>
    <mergeCell ref="F167:F168"/>
    <mergeCell ref="F177:F178"/>
    <mergeCell ref="F179:F180"/>
    <mergeCell ref="F189:F190"/>
    <mergeCell ref="F191:F192"/>
    <mergeCell ref="F169:F170"/>
    <mergeCell ref="F121:F122"/>
    <mergeCell ref="F123:F124"/>
    <mergeCell ref="F133:F134"/>
    <mergeCell ref="F135:F136"/>
    <mergeCell ref="G43:G44"/>
    <mergeCell ref="G119:G120"/>
    <mergeCell ref="G129:G130"/>
    <mergeCell ref="G131:G132"/>
    <mergeCell ref="G39:G40"/>
    <mergeCell ref="G41:G42"/>
    <mergeCell ref="F97:F98"/>
    <mergeCell ref="F99:F100"/>
    <mergeCell ref="F109:F110"/>
    <mergeCell ref="F63:F64"/>
    <mergeCell ref="F73:F74"/>
    <mergeCell ref="F75:F76"/>
    <mergeCell ref="F85:F86"/>
    <mergeCell ref="F87:F88"/>
    <mergeCell ref="F143:F144"/>
    <mergeCell ref="F153:F154"/>
    <mergeCell ref="F155:F156"/>
    <mergeCell ref="F93:F94"/>
    <mergeCell ref="F95:F96"/>
    <mergeCell ref="F105:F106"/>
    <mergeCell ref="F107:F108"/>
    <mergeCell ref="F81:F82"/>
    <mergeCell ref="F83:F84"/>
    <mergeCell ref="F149:F150"/>
    <mergeCell ref="F151:F152"/>
    <mergeCell ref="F137:F138"/>
    <mergeCell ref="F139:F140"/>
    <mergeCell ref="E45:E46"/>
    <mergeCell ref="E47:E48"/>
    <mergeCell ref="E49:E50"/>
    <mergeCell ref="E51:E52"/>
    <mergeCell ref="E53:E54"/>
    <mergeCell ref="F231:F232"/>
    <mergeCell ref="F241:F242"/>
    <mergeCell ref="F243:F244"/>
    <mergeCell ref="G45:G46"/>
    <mergeCell ref="G47:G48"/>
    <mergeCell ref="G57:G58"/>
    <mergeCell ref="G59:G60"/>
    <mergeCell ref="G69:G70"/>
    <mergeCell ref="G71:G72"/>
    <mergeCell ref="G81:G82"/>
    <mergeCell ref="G83:G84"/>
    <mergeCell ref="G93:G94"/>
    <mergeCell ref="G95:G96"/>
    <mergeCell ref="G105:G106"/>
    <mergeCell ref="G107:G108"/>
    <mergeCell ref="G117:G118"/>
    <mergeCell ref="F205:F206"/>
    <mergeCell ref="F207:F208"/>
    <mergeCell ref="F217:F218"/>
    <mergeCell ref="F219:F220"/>
    <mergeCell ref="F229:F230"/>
    <mergeCell ref="F171:F172"/>
    <mergeCell ref="F181:F182"/>
    <mergeCell ref="F183:F184"/>
    <mergeCell ref="F193:F194"/>
    <mergeCell ref="F195:F196"/>
    <mergeCell ref="F145:F146"/>
    <mergeCell ref="G51:G52"/>
    <mergeCell ref="G53:G54"/>
    <mergeCell ref="G55:G56"/>
    <mergeCell ref="G61:G62"/>
    <mergeCell ref="G63:G64"/>
    <mergeCell ref="G65:G66"/>
    <mergeCell ref="G67:G68"/>
    <mergeCell ref="G153:G154"/>
    <mergeCell ref="G155:G156"/>
    <mergeCell ref="G165:G166"/>
    <mergeCell ref="G167:G168"/>
    <mergeCell ref="G49:G50"/>
    <mergeCell ref="E111:E112"/>
    <mergeCell ref="E113:E114"/>
    <mergeCell ref="E115:E116"/>
    <mergeCell ref="G141:G142"/>
    <mergeCell ref="G143:G144"/>
    <mergeCell ref="E65:E66"/>
    <mergeCell ref="E67:E68"/>
    <mergeCell ref="E105:E106"/>
    <mergeCell ref="E107:E108"/>
    <mergeCell ref="E109:E110"/>
    <mergeCell ref="E55:E56"/>
    <mergeCell ref="E57:E58"/>
    <mergeCell ref="E59:E60"/>
    <mergeCell ref="E61:E62"/>
    <mergeCell ref="E63:E64"/>
    <mergeCell ref="F147:F148"/>
    <mergeCell ref="F157:F158"/>
    <mergeCell ref="F159:F160"/>
    <mergeCell ref="E117:E118"/>
    <mergeCell ref="E119:E120"/>
    <mergeCell ref="G97:G98"/>
    <mergeCell ref="G99:G100"/>
    <mergeCell ref="G101:G102"/>
    <mergeCell ref="G103:G104"/>
    <mergeCell ref="G201:G202"/>
    <mergeCell ref="G203:G204"/>
    <mergeCell ref="G85:G86"/>
    <mergeCell ref="G87:G88"/>
    <mergeCell ref="G89:G90"/>
    <mergeCell ref="G91:G92"/>
    <mergeCell ref="G189:G190"/>
    <mergeCell ref="G191:G192"/>
    <mergeCell ref="G73:G74"/>
    <mergeCell ref="G75:G76"/>
    <mergeCell ref="G77:G78"/>
    <mergeCell ref="G79:G80"/>
    <mergeCell ref="G177:G178"/>
    <mergeCell ref="G179:G180"/>
    <mergeCell ref="G133:G134"/>
    <mergeCell ref="G135:G136"/>
    <mergeCell ref="G137:G138"/>
    <mergeCell ref="G139:G140"/>
    <mergeCell ref="G185:G186"/>
    <mergeCell ref="G187:G188"/>
    <mergeCell ref="G193:G194"/>
    <mergeCell ref="G195:G196"/>
    <mergeCell ref="G197:G198"/>
    <mergeCell ref="G199:G200"/>
    <mergeCell ref="G205:G206"/>
    <mergeCell ref="G207:G208"/>
    <mergeCell ref="G209:G210"/>
    <mergeCell ref="G211:G212"/>
    <mergeCell ref="G225:G226"/>
    <mergeCell ref="G227:G228"/>
    <mergeCell ref="G109:G110"/>
    <mergeCell ref="G111:G112"/>
    <mergeCell ref="G113:G114"/>
    <mergeCell ref="G115:G116"/>
    <mergeCell ref="G121:G122"/>
    <mergeCell ref="G123:G124"/>
    <mergeCell ref="G125:G126"/>
    <mergeCell ref="G127:G128"/>
    <mergeCell ref="G217:G218"/>
    <mergeCell ref="G219:G220"/>
    <mergeCell ref="G221:G222"/>
    <mergeCell ref="G223:G224"/>
    <mergeCell ref="G213:G214"/>
    <mergeCell ref="G215:G216"/>
    <mergeCell ref="G235:G236"/>
    <mergeCell ref="G241:G242"/>
    <mergeCell ref="G249:G250"/>
    <mergeCell ref="G251:G252"/>
    <mergeCell ref="G145:G146"/>
    <mergeCell ref="G147:G148"/>
    <mergeCell ref="G149:G150"/>
    <mergeCell ref="G151:G152"/>
    <mergeCell ref="G157:G158"/>
    <mergeCell ref="G159:G160"/>
    <mergeCell ref="G161:G162"/>
    <mergeCell ref="G163:G164"/>
    <mergeCell ref="G169:G170"/>
    <mergeCell ref="G171:G172"/>
    <mergeCell ref="G173:G174"/>
    <mergeCell ref="G175:G176"/>
    <mergeCell ref="G181:G182"/>
    <mergeCell ref="G183:G184"/>
    <mergeCell ref="G237:G238"/>
    <mergeCell ref="G239:G240"/>
    <mergeCell ref="H71:H72"/>
    <mergeCell ref="H109:H110"/>
    <mergeCell ref="H75:H76"/>
    <mergeCell ref="H39:H40"/>
    <mergeCell ref="H43:H44"/>
    <mergeCell ref="H73:H74"/>
    <mergeCell ref="H47:H48"/>
    <mergeCell ref="H77:H78"/>
    <mergeCell ref="H51:H52"/>
    <mergeCell ref="H55:H56"/>
    <mergeCell ref="H59:H60"/>
    <mergeCell ref="H63:H64"/>
    <mergeCell ref="H67:H68"/>
    <mergeCell ref="G243:G244"/>
    <mergeCell ref="G245:G246"/>
    <mergeCell ref="G247:G248"/>
    <mergeCell ref="H41:H42"/>
    <mergeCell ref="H45:H46"/>
    <mergeCell ref="H49:H50"/>
    <mergeCell ref="H53:H54"/>
    <mergeCell ref="H57:H58"/>
    <mergeCell ref="H61:H62"/>
    <mergeCell ref="H65:H66"/>
    <mergeCell ref="H69:H70"/>
    <mergeCell ref="H81:H82"/>
    <mergeCell ref="H85:H86"/>
    <mergeCell ref="H89:H90"/>
    <mergeCell ref="H93:H94"/>
    <mergeCell ref="H97:H98"/>
    <mergeCell ref="G229:G230"/>
    <mergeCell ref="G231:G232"/>
    <mergeCell ref="G233:G234"/>
    <mergeCell ref="H111:H112"/>
    <mergeCell ref="H145:H146"/>
    <mergeCell ref="H149:H150"/>
    <mergeCell ref="H115:H116"/>
    <mergeCell ref="H133:H134"/>
    <mergeCell ref="H99:H100"/>
    <mergeCell ref="H137:H138"/>
    <mergeCell ref="H103:H104"/>
    <mergeCell ref="H107:H108"/>
    <mergeCell ref="H121:H122"/>
    <mergeCell ref="H91:H92"/>
    <mergeCell ref="H125:H126"/>
    <mergeCell ref="H129:H130"/>
    <mergeCell ref="H95:H96"/>
    <mergeCell ref="H113:H114"/>
    <mergeCell ref="H79:H80"/>
    <mergeCell ref="H117:H118"/>
    <mergeCell ref="H83:H84"/>
    <mergeCell ref="H87:H88"/>
    <mergeCell ref="H101:H102"/>
    <mergeCell ref="H105:H106"/>
    <mergeCell ref="H139:H140"/>
    <mergeCell ref="H197:H198"/>
    <mergeCell ref="H143:H144"/>
    <mergeCell ref="H147:H148"/>
    <mergeCell ref="H177:H178"/>
    <mergeCell ref="H181:H182"/>
    <mergeCell ref="H185:H186"/>
    <mergeCell ref="H189:H190"/>
    <mergeCell ref="H135:H136"/>
    <mergeCell ref="H161:H162"/>
    <mergeCell ref="H165:H166"/>
    <mergeCell ref="H131:H132"/>
    <mergeCell ref="H169:H170"/>
    <mergeCell ref="H173:H174"/>
    <mergeCell ref="H153:H154"/>
    <mergeCell ref="H119:H120"/>
    <mergeCell ref="H123:H124"/>
    <mergeCell ref="H157:H158"/>
    <mergeCell ref="H127:H128"/>
    <mergeCell ref="H141:H142"/>
    <mergeCell ref="H183:H184"/>
    <mergeCell ref="H237:H238"/>
    <mergeCell ref="H241:H242"/>
    <mergeCell ref="H187:H188"/>
    <mergeCell ref="H225:H226"/>
    <mergeCell ref="H171:H172"/>
    <mergeCell ref="H175:H176"/>
    <mergeCell ref="H229:H230"/>
    <mergeCell ref="H179:H180"/>
    <mergeCell ref="H213:H214"/>
    <mergeCell ref="H217:H218"/>
    <mergeCell ref="H163:H164"/>
    <mergeCell ref="H167:H168"/>
    <mergeCell ref="H221:H222"/>
    <mergeCell ref="H201:H202"/>
    <mergeCell ref="H151:H152"/>
    <mergeCell ref="H205:H206"/>
    <mergeCell ref="H155:H156"/>
    <mergeCell ref="H209:H210"/>
    <mergeCell ref="H159:H160"/>
    <mergeCell ref="H193:H194"/>
    <mergeCell ref="H243:H244"/>
    <mergeCell ref="H247:H248"/>
    <mergeCell ref="H251:H252"/>
    <mergeCell ref="I39:I40"/>
    <mergeCell ref="I41:I42"/>
    <mergeCell ref="I43:I44"/>
    <mergeCell ref="I45:I46"/>
    <mergeCell ref="I251:I252"/>
    <mergeCell ref="I47:I48"/>
    <mergeCell ref="I49:I50"/>
    <mergeCell ref="I249:I250"/>
    <mergeCell ref="I51:I52"/>
    <mergeCell ref="I53:I54"/>
    <mergeCell ref="I247:I248"/>
    <mergeCell ref="I55:I56"/>
    <mergeCell ref="I245:I246"/>
    <mergeCell ref="H245:H246"/>
    <mergeCell ref="H191:H192"/>
    <mergeCell ref="H249:H250"/>
    <mergeCell ref="H195:H196"/>
    <mergeCell ref="H199:H200"/>
    <mergeCell ref="H203:H204"/>
    <mergeCell ref="H207:H208"/>
    <mergeCell ref="H211:H212"/>
    <mergeCell ref="H215:H216"/>
    <mergeCell ref="H219:H220"/>
    <mergeCell ref="H223:H224"/>
    <mergeCell ref="H227:H228"/>
    <mergeCell ref="H231:H232"/>
    <mergeCell ref="H235:H236"/>
    <mergeCell ref="H239:H240"/>
    <mergeCell ref="H233:H234"/>
    <mergeCell ref="I227:I228"/>
    <mergeCell ref="I75:I76"/>
    <mergeCell ref="I225:I226"/>
    <mergeCell ref="I77:I78"/>
    <mergeCell ref="I223:I224"/>
    <mergeCell ref="I79:I80"/>
    <mergeCell ref="I221:I222"/>
    <mergeCell ref="I81:I82"/>
    <mergeCell ref="I219:I220"/>
    <mergeCell ref="I83:I84"/>
    <mergeCell ref="I217:I218"/>
    <mergeCell ref="I85:I86"/>
    <mergeCell ref="I215:I216"/>
    <mergeCell ref="I213:I214"/>
    <mergeCell ref="I87:I88"/>
    <mergeCell ref="I57:I58"/>
    <mergeCell ref="I243:I244"/>
    <mergeCell ref="I59:I60"/>
    <mergeCell ref="I241:I242"/>
    <mergeCell ref="I61:I62"/>
    <mergeCell ref="I63:I64"/>
    <mergeCell ref="I239:I240"/>
    <mergeCell ref="I65:I66"/>
    <mergeCell ref="I237:I238"/>
    <mergeCell ref="I67:I68"/>
    <mergeCell ref="I235:I236"/>
    <mergeCell ref="I69:I70"/>
    <mergeCell ref="I233:I234"/>
    <mergeCell ref="I231:I232"/>
    <mergeCell ref="I71:I72"/>
    <mergeCell ref="I229:I230"/>
    <mergeCell ref="I211:I212"/>
    <mergeCell ref="I89:I90"/>
    <mergeCell ref="I209:I210"/>
    <mergeCell ref="I91:I92"/>
    <mergeCell ref="I207:I208"/>
    <mergeCell ref="I93:I94"/>
    <mergeCell ref="I95:I96"/>
    <mergeCell ref="I205:I206"/>
    <mergeCell ref="I97:I98"/>
    <mergeCell ref="I203:I204"/>
    <mergeCell ref="I99:I100"/>
    <mergeCell ref="I201:I202"/>
    <mergeCell ref="I101:I102"/>
    <mergeCell ref="I199:I200"/>
    <mergeCell ref="I103:I104"/>
    <mergeCell ref="I197:I198"/>
    <mergeCell ref="I73:I74"/>
    <mergeCell ref="I177:I178"/>
    <mergeCell ref="I123:I124"/>
    <mergeCell ref="I175:I176"/>
    <mergeCell ref="I125:I126"/>
    <mergeCell ref="I173:I174"/>
    <mergeCell ref="I127:I128"/>
    <mergeCell ref="I129:I130"/>
    <mergeCell ref="I171:I172"/>
    <mergeCell ref="I169:I170"/>
    <mergeCell ref="I131:I132"/>
    <mergeCell ref="I167:I168"/>
    <mergeCell ref="I133:I134"/>
    <mergeCell ref="I165:I166"/>
    <mergeCell ref="I135:I136"/>
    <mergeCell ref="I105:I106"/>
    <mergeCell ref="I195:I196"/>
    <mergeCell ref="I107:I108"/>
    <mergeCell ref="I193:I194"/>
    <mergeCell ref="I191:I192"/>
    <mergeCell ref="I109:I110"/>
    <mergeCell ref="I189:I190"/>
    <mergeCell ref="I111:I112"/>
    <mergeCell ref="I187:I188"/>
    <mergeCell ref="I113:I114"/>
    <mergeCell ref="I185:I186"/>
    <mergeCell ref="I115:I116"/>
    <mergeCell ref="I183:I184"/>
    <mergeCell ref="I117:I118"/>
    <mergeCell ref="I181:I182"/>
    <mergeCell ref="I119:I120"/>
    <mergeCell ref="J249:J250"/>
    <mergeCell ref="J247:J248"/>
    <mergeCell ref="J39:J40"/>
    <mergeCell ref="J245:J246"/>
    <mergeCell ref="J243:J244"/>
    <mergeCell ref="J41:J42"/>
    <mergeCell ref="J241:J242"/>
    <mergeCell ref="J239:J240"/>
    <mergeCell ref="J237:J238"/>
    <mergeCell ref="J235:J236"/>
    <mergeCell ref="J233:J234"/>
    <mergeCell ref="J231:J232"/>
    <mergeCell ref="J43:J44"/>
    <mergeCell ref="J229:J230"/>
    <mergeCell ref="J45:J46"/>
    <mergeCell ref="J227:J228"/>
    <mergeCell ref="I163:I164"/>
    <mergeCell ref="I161:I162"/>
    <mergeCell ref="I137:I138"/>
    <mergeCell ref="I159:I160"/>
    <mergeCell ref="I139:I140"/>
    <mergeCell ref="I141:I142"/>
    <mergeCell ref="I157:I158"/>
    <mergeCell ref="I143:I144"/>
    <mergeCell ref="I145:I146"/>
    <mergeCell ref="I155:I156"/>
    <mergeCell ref="I147:I148"/>
    <mergeCell ref="I153:I154"/>
    <mergeCell ref="I149:I150"/>
    <mergeCell ref="I151:I152"/>
    <mergeCell ref="I179:I180"/>
    <mergeCell ref="I121:I122"/>
    <mergeCell ref="J203:J204"/>
    <mergeCell ref="J59:J60"/>
    <mergeCell ref="J201:J202"/>
    <mergeCell ref="J61:J62"/>
    <mergeCell ref="J199:J200"/>
    <mergeCell ref="J63:J64"/>
    <mergeCell ref="J65:J66"/>
    <mergeCell ref="J67:J68"/>
    <mergeCell ref="J69:J70"/>
    <mergeCell ref="J197:J198"/>
    <mergeCell ref="J71:J72"/>
    <mergeCell ref="J73:J74"/>
    <mergeCell ref="J75:J76"/>
    <mergeCell ref="J77:J78"/>
    <mergeCell ref="J47:J48"/>
    <mergeCell ref="J225:J226"/>
    <mergeCell ref="J223:J224"/>
    <mergeCell ref="J49:J50"/>
    <mergeCell ref="J221:J222"/>
    <mergeCell ref="J51:J52"/>
    <mergeCell ref="J219:J220"/>
    <mergeCell ref="J217:J218"/>
    <mergeCell ref="J53:J54"/>
    <mergeCell ref="J215:J216"/>
    <mergeCell ref="J55:J56"/>
    <mergeCell ref="J213:J214"/>
    <mergeCell ref="J211:J212"/>
    <mergeCell ref="J209:J210"/>
    <mergeCell ref="J207:J208"/>
    <mergeCell ref="J205:J206"/>
    <mergeCell ref="J79:J80"/>
    <mergeCell ref="J81:J82"/>
    <mergeCell ref="J195:J196"/>
    <mergeCell ref="J83:J84"/>
    <mergeCell ref="J193:J194"/>
    <mergeCell ref="J85:J86"/>
    <mergeCell ref="J191:J192"/>
    <mergeCell ref="J87:J88"/>
    <mergeCell ref="J189:J190"/>
    <mergeCell ref="J89:J90"/>
    <mergeCell ref="J187:J188"/>
    <mergeCell ref="J91:J92"/>
    <mergeCell ref="J93:J94"/>
    <mergeCell ref="J185:J186"/>
    <mergeCell ref="J95:J96"/>
    <mergeCell ref="J183:J184"/>
    <mergeCell ref="J57:J58"/>
    <mergeCell ref="J165:J166"/>
    <mergeCell ref="J163:J164"/>
    <mergeCell ref="J123:J124"/>
    <mergeCell ref="J125:J126"/>
    <mergeCell ref="J161:J162"/>
    <mergeCell ref="J159:J160"/>
    <mergeCell ref="J127:J128"/>
    <mergeCell ref="J129:J130"/>
    <mergeCell ref="J157:J158"/>
    <mergeCell ref="J131:J132"/>
    <mergeCell ref="J155:J156"/>
    <mergeCell ref="J97:J98"/>
    <mergeCell ref="J181:J182"/>
    <mergeCell ref="J99:J100"/>
    <mergeCell ref="J101:J102"/>
    <mergeCell ref="J179:J180"/>
    <mergeCell ref="J103:J104"/>
    <mergeCell ref="J177:J178"/>
    <mergeCell ref="J105:J106"/>
    <mergeCell ref="J175:J176"/>
    <mergeCell ref="J107:J108"/>
    <mergeCell ref="J173:J174"/>
    <mergeCell ref="J109:J110"/>
    <mergeCell ref="J111:J112"/>
    <mergeCell ref="J113:J114"/>
    <mergeCell ref="J115:J116"/>
    <mergeCell ref="J171:J172"/>
    <mergeCell ref="O39:O40"/>
    <mergeCell ref="O41:O42"/>
    <mergeCell ref="O43:O44"/>
    <mergeCell ref="O251:O252"/>
    <mergeCell ref="O45:O46"/>
    <mergeCell ref="O249:O250"/>
    <mergeCell ref="O47:O48"/>
    <mergeCell ref="O247:O248"/>
    <mergeCell ref="O49:O50"/>
    <mergeCell ref="O51:O52"/>
    <mergeCell ref="O245:O246"/>
    <mergeCell ref="O53:O54"/>
    <mergeCell ref="O243:O244"/>
    <mergeCell ref="O55:O56"/>
    <mergeCell ref="O241:O242"/>
    <mergeCell ref="O57:O58"/>
    <mergeCell ref="J133:J134"/>
    <mergeCell ref="J153:J154"/>
    <mergeCell ref="J135:J136"/>
    <mergeCell ref="J151:J152"/>
    <mergeCell ref="J137:J138"/>
    <mergeCell ref="J139:J140"/>
    <mergeCell ref="J149:J150"/>
    <mergeCell ref="J141:J142"/>
    <mergeCell ref="J147:J148"/>
    <mergeCell ref="J143:J144"/>
    <mergeCell ref="J145:J146"/>
    <mergeCell ref="J117:J118"/>
    <mergeCell ref="J119:J120"/>
    <mergeCell ref="J169:J170"/>
    <mergeCell ref="J121:J122"/>
    <mergeCell ref="J167:J168"/>
    <mergeCell ref="O223:O224"/>
    <mergeCell ref="O77:O78"/>
    <mergeCell ref="O221:O222"/>
    <mergeCell ref="O79:O80"/>
    <mergeCell ref="O219:O220"/>
    <mergeCell ref="O81:O82"/>
    <mergeCell ref="O83:O84"/>
    <mergeCell ref="O217:O218"/>
    <mergeCell ref="O85:O86"/>
    <mergeCell ref="O215:O216"/>
    <mergeCell ref="O87:O88"/>
    <mergeCell ref="O213:O214"/>
    <mergeCell ref="O89:O90"/>
    <mergeCell ref="O211:O212"/>
    <mergeCell ref="O91:O92"/>
    <mergeCell ref="O59:O60"/>
    <mergeCell ref="O239:O240"/>
    <mergeCell ref="O237:O238"/>
    <mergeCell ref="O61:O62"/>
    <mergeCell ref="O235:O236"/>
    <mergeCell ref="O63:O64"/>
    <mergeCell ref="O65:O66"/>
    <mergeCell ref="O233:O234"/>
    <mergeCell ref="O231:O232"/>
    <mergeCell ref="O67:O68"/>
    <mergeCell ref="O229:O230"/>
    <mergeCell ref="O69:O70"/>
    <mergeCell ref="O227:O228"/>
    <mergeCell ref="O71:O72"/>
    <mergeCell ref="O225:O226"/>
    <mergeCell ref="O73:O74"/>
    <mergeCell ref="O209:O210"/>
    <mergeCell ref="O93:O94"/>
    <mergeCell ref="O207:O208"/>
    <mergeCell ref="O95:O96"/>
    <mergeCell ref="O205:O206"/>
    <mergeCell ref="O203:O204"/>
    <mergeCell ref="O97:O98"/>
    <mergeCell ref="O201:O202"/>
    <mergeCell ref="O199:O200"/>
    <mergeCell ref="O99:O100"/>
    <mergeCell ref="O197:O198"/>
    <mergeCell ref="O195:O196"/>
    <mergeCell ref="O101:O102"/>
    <mergeCell ref="O193:O194"/>
    <mergeCell ref="O103:O104"/>
    <mergeCell ref="O191:O192"/>
    <mergeCell ref="O75:O76"/>
    <mergeCell ref="O129:O130"/>
    <mergeCell ref="O165:O166"/>
    <mergeCell ref="O131:O132"/>
    <mergeCell ref="O163:O164"/>
    <mergeCell ref="O133:O134"/>
    <mergeCell ref="O161:O162"/>
    <mergeCell ref="O135:O136"/>
    <mergeCell ref="O159:O160"/>
    <mergeCell ref="O189:O190"/>
    <mergeCell ref="O105:O106"/>
    <mergeCell ref="O187:O188"/>
    <mergeCell ref="O107:O108"/>
    <mergeCell ref="O185:O186"/>
    <mergeCell ref="O109:O110"/>
    <mergeCell ref="O183:O184"/>
    <mergeCell ref="O111:O112"/>
    <mergeCell ref="O181:O182"/>
    <mergeCell ref="O179:O180"/>
    <mergeCell ref="O113:O114"/>
    <mergeCell ref="O177:O178"/>
    <mergeCell ref="O115:O116"/>
    <mergeCell ref="O117:O118"/>
    <mergeCell ref="O175:O176"/>
    <mergeCell ref="O119:O120"/>
    <mergeCell ref="K253:K254"/>
    <mergeCell ref="K45:K46"/>
    <mergeCell ref="K47:K48"/>
    <mergeCell ref="K251:K252"/>
    <mergeCell ref="K49:K50"/>
    <mergeCell ref="K249:K250"/>
    <mergeCell ref="K51:K52"/>
    <mergeCell ref="K247:K248"/>
    <mergeCell ref="K53:K54"/>
    <mergeCell ref="K245:K246"/>
    <mergeCell ref="K55:K56"/>
    <mergeCell ref="K57:K58"/>
    <mergeCell ref="K243:K244"/>
    <mergeCell ref="O157:O158"/>
    <mergeCell ref="O137:O138"/>
    <mergeCell ref="O155:O156"/>
    <mergeCell ref="O139:O140"/>
    <mergeCell ref="O153:O154"/>
    <mergeCell ref="O151:O152"/>
    <mergeCell ref="O149:O150"/>
    <mergeCell ref="O141:O142"/>
    <mergeCell ref="O147:O148"/>
    <mergeCell ref="O143:O144"/>
    <mergeCell ref="O145:O146"/>
    <mergeCell ref="O173:O174"/>
    <mergeCell ref="O121:O122"/>
    <mergeCell ref="O171:O172"/>
    <mergeCell ref="O123:O124"/>
    <mergeCell ref="O125:O126"/>
    <mergeCell ref="O169:O170"/>
    <mergeCell ref="O127:O128"/>
    <mergeCell ref="O167:O168"/>
    <mergeCell ref="K59:K60"/>
    <mergeCell ref="K61:K62"/>
    <mergeCell ref="K241:K242"/>
    <mergeCell ref="K239:K240"/>
    <mergeCell ref="K63:K64"/>
    <mergeCell ref="K237:K238"/>
    <mergeCell ref="K65:K66"/>
    <mergeCell ref="K235:K236"/>
    <mergeCell ref="K67:K68"/>
    <mergeCell ref="K233:K234"/>
    <mergeCell ref="K69:K70"/>
    <mergeCell ref="K231:K232"/>
    <mergeCell ref="K71:K72"/>
    <mergeCell ref="K229:K230"/>
    <mergeCell ref="K73:K74"/>
    <mergeCell ref="K227:K228"/>
    <mergeCell ref="K39:K40"/>
    <mergeCell ref="K41:K42"/>
    <mergeCell ref="K43:K44"/>
    <mergeCell ref="K207:K208"/>
    <mergeCell ref="K91:K92"/>
    <mergeCell ref="K93:K94"/>
    <mergeCell ref="K205:K206"/>
    <mergeCell ref="K203:K204"/>
    <mergeCell ref="K95:K96"/>
    <mergeCell ref="K201:K202"/>
    <mergeCell ref="K97:K98"/>
    <mergeCell ref="K199:K200"/>
    <mergeCell ref="K99:K100"/>
    <mergeCell ref="K197:K198"/>
    <mergeCell ref="K101:K102"/>
    <mergeCell ref="K103:K104"/>
    <mergeCell ref="K195:K196"/>
    <mergeCell ref="K105:K106"/>
    <mergeCell ref="K75:K76"/>
    <mergeCell ref="K225:K226"/>
    <mergeCell ref="K77:K78"/>
    <mergeCell ref="K79:K80"/>
    <mergeCell ref="K223:K224"/>
    <mergeCell ref="K221:K222"/>
    <mergeCell ref="K81:K82"/>
    <mergeCell ref="K219:K220"/>
    <mergeCell ref="K217:K218"/>
    <mergeCell ref="K83:K84"/>
    <mergeCell ref="K215:K216"/>
    <mergeCell ref="K85:K86"/>
    <mergeCell ref="K213:K214"/>
    <mergeCell ref="K87:K88"/>
    <mergeCell ref="K211:K212"/>
    <mergeCell ref="K209:K210"/>
    <mergeCell ref="K193:K194"/>
    <mergeCell ref="K107:K108"/>
    <mergeCell ref="K191:K192"/>
    <mergeCell ref="K109:K110"/>
    <mergeCell ref="K189:K190"/>
    <mergeCell ref="K111:K112"/>
    <mergeCell ref="K187:K188"/>
    <mergeCell ref="K113:K114"/>
    <mergeCell ref="K115:K116"/>
    <mergeCell ref="K185:K186"/>
    <mergeCell ref="K117:K118"/>
    <mergeCell ref="K183:K184"/>
    <mergeCell ref="K181:K182"/>
    <mergeCell ref="K119:K120"/>
    <mergeCell ref="K179:K180"/>
    <mergeCell ref="K121:K122"/>
    <mergeCell ref="K89:K90"/>
    <mergeCell ref="K137:K138"/>
    <mergeCell ref="K139:K140"/>
    <mergeCell ref="K159:K160"/>
    <mergeCell ref="K141:K142"/>
    <mergeCell ref="K157:K158"/>
    <mergeCell ref="K143:K144"/>
    <mergeCell ref="K145:K146"/>
    <mergeCell ref="K155:K156"/>
    <mergeCell ref="K147:K148"/>
    <mergeCell ref="K153:K154"/>
    <mergeCell ref="K149:K150"/>
    <mergeCell ref="K151:K152"/>
    <mergeCell ref="K123:K124"/>
    <mergeCell ref="K177:K178"/>
    <mergeCell ref="K175:K176"/>
    <mergeCell ref="K173:K174"/>
    <mergeCell ref="K125:K126"/>
    <mergeCell ref="K171:K172"/>
    <mergeCell ref="K127:K128"/>
    <mergeCell ref="K129:K130"/>
    <mergeCell ref="K169:K170"/>
    <mergeCell ref="K167:K168"/>
    <mergeCell ref="K131:K132"/>
    <mergeCell ref="K165:K166"/>
    <mergeCell ref="K133:K134"/>
    <mergeCell ref="K163:K164"/>
    <mergeCell ref="K135:K136"/>
    <mergeCell ref="K161:K162"/>
    <mergeCell ref="L53:L54"/>
    <mergeCell ref="L227:L228"/>
    <mergeCell ref="L225:L226"/>
    <mergeCell ref="L223:L224"/>
    <mergeCell ref="L55:L56"/>
    <mergeCell ref="L57:L58"/>
    <mergeCell ref="L221:L222"/>
    <mergeCell ref="L219:L220"/>
    <mergeCell ref="L59:L60"/>
    <mergeCell ref="L217:L218"/>
    <mergeCell ref="L61:L62"/>
    <mergeCell ref="L63:L64"/>
    <mergeCell ref="L39:L40"/>
    <mergeCell ref="L253:L254"/>
    <mergeCell ref="L41:L42"/>
    <mergeCell ref="L251:L252"/>
    <mergeCell ref="L249:L250"/>
    <mergeCell ref="L43:L44"/>
    <mergeCell ref="L247:L248"/>
    <mergeCell ref="L45:L46"/>
    <mergeCell ref="L245:L246"/>
    <mergeCell ref="L243:L244"/>
    <mergeCell ref="L47:L48"/>
    <mergeCell ref="L49:L50"/>
    <mergeCell ref="L241:L242"/>
    <mergeCell ref="L239:L240"/>
    <mergeCell ref="L51:L52"/>
    <mergeCell ref="L237:L238"/>
    <mergeCell ref="L65:L66"/>
    <mergeCell ref="L211:L212"/>
    <mergeCell ref="L67:L68"/>
    <mergeCell ref="L209:L210"/>
    <mergeCell ref="L69:L70"/>
    <mergeCell ref="L207:L208"/>
    <mergeCell ref="L71:L72"/>
    <mergeCell ref="L205:L206"/>
    <mergeCell ref="L203:L204"/>
    <mergeCell ref="L73:L74"/>
    <mergeCell ref="L201:L202"/>
    <mergeCell ref="L75:L76"/>
    <mergeCell ref="L199:L200"/>
    <mergeCell ref="L197:L198"/>
    <mergeCell ref="L235:L236"/>
    <mergeCell ref="L233:L234"/>
    <mergeCell ref="L231:L232"/>
    <mergeCell ref="L229:L230"/>
    <mergeCell ref="L77:L78"/>
    <mergeCell ref="L195:L196"/>
    <mergeCell ref="L79:L80"/>
    <mergeCell ref="L81:L82"/>
    <mergeCell ref="L193:L194"/>
    <mergeCell ref="L83:L84"/>
    <mergeCell ref="L191:L192"/>
    <mergeCell ref="L85:L86"/>
    <mergeCell ref="L189:L190"/>
    <mergeCell ref="L87:L88"/>
    <mergeCell ref="L89:L90"/>
    <mergeCell ref="L91:L92"/>
    <mergeCell ref="L93:L94"/>
    <mergeCell ref="L95:L96"/>
    <mergeCell ref="L187:L188"/>
    <mergeCell ref="L185:L186"/>
    <mergeCell ref="L215:L216"/>
    <mergeCell ref="L213:L214"/>
    <mergeCell ref="L119:L120"/>
    <mergeCell ref="L161:L162"/>
    <mergeCell ref="L121:L122"/>
    <mergeCell ref="L159:L160"/>
    <mergeCell ref="L123:L124"/>
    <mergeCell ref="L157:L158"/>
    <mergeCell ref="L125:L126"/>
    <mergeCell ref="L155:L156"/>
    <mergeCell ref="L127:L128"/>
    <mergeCell ref="L153:L154"/>
    <mergeCell ref="L97:L98"/>
    <mergeCell ref="L183:L184"/>
    <mergeCell ref="L99:L100"/>
    <mergeCell ref="L181:L182"/>
    <mergeCell ref="L101:L102"/>
    <mergeCell ref="L179:L180"/>
    <mergeCell ref="L103:L104"/>
    <mergeCell ref="L105:L106"/>
    <mergeCell ref="L177:L178"/>
    <mergeCell ref="L107:L108"/>
    <mergeCell ref="L175:L176"/>
    <mergeCell ref="L109:L110"/>
    <mergeCell ref="L173:L174"/>
    <mergeCell ref="L171:L172"/>
    <mergeCell ref="L111:L112"/>
    <mergeCell ref="L169:L170"/>
    <mergeCell ref="U259:U260"/>
    <mergeCell ref="U257:U258"/>
    <mergeCell ref="U35:U36"/>
    <mergeCell ref="U37:U38"/>
    <mergeCell ref="U255:U256"/>
    <mergeCell ref="U39:U40"/>
    <mergeCell ref="U253:U254"/>
    <mergeCell ref="U41:U42"/>
    <mergeCell ref="U251:U252"/>
    <mergeCell ref="U43:U44"/>
    <mergeCell ref="U249:U250"/>
    <mergeCell ref="U45:U46"/>
    <mergeCell ref="U47:U48"/>
    <mergeCell ref="U247:U248"/>
    <mergeCell ref="L129:L130"/>
    <mergeCell ref="L151:L152"/>
    <mergeCell ref="L131:L132"/>
    <mergeCell ref="L149:L150"/>
    <mergeCell ref="L133:L134"/>
    <mergeCell ref="L147:L148"/>
    <mergeCell ref="L135:L136"/>
    <mergeCell ref="L145:L146"/>
    <mergeCell ref="L137:L138"/>
    <mergeCell ref="L143:L144"/>
    <mergeCell ref="L139:L140"/>
    <mergeCell ref="L141:L142"/>
    <mergeCell ref="L113:L114"/>
    <mergeCell ref="L167:L168"/>
    <mergeCell ref="L115:L116"/>
    <mergeCell ref="L165:L166"/>
    <mergeCell ref="L117:L118"/>
    <mergeCell ref="L163:L164"/>
    <mergeCell ref="U245:U246"/>
    <mergeCell ref="U51:U52"/>
    <mergeCell ref="U243:U244"/>
    <mergeCell ref="U241:U242"/>
    <mergeCell ref="U53:U54"/>
    <mergeCell ref="U239:U240"/>
    <mergeCell ref="U55:U56"/>
    <mergeCell ref="U237:U238"/>
    <mergeCell ref="U57:U58"/>
    <mergeCell ref="U235:U236"/>
    <mergeCell ref="U59:U60"/>
    <mergeCell ref="U233:U234"/>
    <mergeCell ref="U61:U62"/>
    <mergeCell ref="U231:U232"/>
    <mergeCell ref="U63:U64"/>
    <mergeCell ref="U31:U32"/>
    <mergeCell ref="U33:U34"/>
    <mergeCell ref="U229:U230"/>
    <mergeCell ref="U65:U66"/>
    <mergeCell ref="U227:U228"/>
    <mergeCell ref="U67:U68"/>
    <mergeCell ref="U225:U226"/>
    <mergeCell ref="U69:U70"/>
    <mergeCell ref="U223:U224"/>
    <mergeCell ref="U71:U72"/>
    <mergeCell ref="U87:U88"/>
    <mergeCell ref="U89:U90"/>
    <mergeCell ref="U91:U92"/>
    <mergeCell ref="U93:U94"/>
    <mergeCell ref="U95:U96"/>
    <mergeCell ref="U97:U98"/>
    <mergeCell ref="U99:U100"/>
    <mergeCell ref="U101:U102"/>
    <mergeCell ref="U49:U50"/>
    <mergeCell ref="P21:P22"/>
    <mergeCell ref="P23:P24"/>
    <mergeCell ref="P25:P26"/>
    <mergeCell ref="P27:P28"/>
    <mergeCell ref="P29:P30"/>
    <mergeCell ref="U19:U20"/>
    <mergeCell ref="V13:AA14"/>
    <mergeCell ref="V15:W16"/>
    <mergeCell ref="X15:Y16"/>
    <mergeCell ref="Z15:AA16"/>
    <mergeCell ref="V19:V20"/>
    <mergeCell ref="AA19:AA20"/>
    <mergeCell ref="Z17:AA18"/>
    <mergeCell ref="W27:W28"/>
    <mergeCell ref="X19:X20"/>
    <mergeCell ref="Y19:Y20"/>
    <mergeCell ref="Z19:Z20"/>
    <mergeCell ref="P15:Q16"/>
    <mergeCell ref="R15:S16"/>
    <mergeCell ref="P61:P62"/>
    <mergeCell ref="P63:P64"/>
    <mergeCell ref="P65:P66"/>
    <mergeCell ref="P67:P68"/>
    <mergeCell ref="P69:P70"/>
    <mergeCell ref="P51:P52"/>
    <mergeCell ref="P53:P54"/>
    <mergeCell ref="P55:P56"/>
    <mergeCell ref="P57:P58"/>
    <mergeCell ref="P59:P60"/>
    <mergeCell ref="P41:P42"/>
    <mergeCell ref="P43:P44"/>
    <mergeCell ref="P45:P46"/>
    <mergeCell ref="P47:P48"/>
    <mergeCell ref="P49:P50"/>
    <mergeCell ref="P31:P32"/>
    <mergeCell ref="P33:P34"/>
    <mergeCell ref="P35:P36"/>
    <mergeCell ref="P37:P38"/>
    <mergeCell ref="P39:P40"/>
    <mergeCell ref="P101:P102"/>
    <mergeCell ref="P103:P104"/>
    <mergeCell ref="P105:P106"/>
    <mergeCell ref="P107:P108"/>
    <mergeCell ref="P109:P110"/>
    <mergeCell ref="P91:P92"/>
    <mergeCell ref="P93:P94"/>
    <mergeCell ref="P95:P96"/>
    <mergeCell ref="P97:P98"/>
    <mergeCell ref="P99:P100"/>
    <mergeCell ref="P81:P82"/>
    <mergeCell ref="P83:P84"/>
    <mergeCell ref="P85:P86"/>
    <mergeCell ref="P87:P88"/>
    <mergeCell ref="P89:P90"/>
    <mergeCell ref="P71:P72"/>
    <mergeCell ref="P73:P74"/>
    <mergeCell ref="P75:P76"/>
    <mergeCell ref="P77:P78"/>
    <mergeCell ref="P79:P80"/>
    <mergeCell ref="P141:P142"/>
    <mergeCell ref="P143:P144"/>
    <mergeCell ref="P145:P146"/>
    <mergeCell ref="P147:P148"/>
    <mergeCell ref="P149:P150"/>
    <mergeCell ref="P131:P132"/>
    <mergeCell ref="P133:P134"/>
    <mergeCell ref="P135:P136"/>
    <mergeCell ref="P137:P138"/>
    <mergeCell ref="P139:P140"/>
    <mergeCell ref="P121:P122"/>
    <mergeCell ref="P123:P124"/>
    <mergeCell ref="P125:P126"/>
    <mergeCell ref="P127:P128"/>
    <mergeCell ref="P129:P130"/>
    <mergeCell ref="P111:P112"/>
    <mergeCell ref="P113:P114"/>
    <mergeCell ref="P115:P116"/>
    <mergeCell ref="P117:P118"/>
    <mergeCell ref="P119:P120"/>
    <mergeCell ref="P181:P182"/>
    <mergeCell ref="P183:P184"/>
    <mergeCell ref="P185:P186"/>
    <mergeCell ref="P187:P188"/>
    <mergeCell ref="P189:P190"/>
    <mergeCell ref="P171:P172"/>
    <mergeCell ref="P173:P174"/>
    <mergeCell ref="P175:P176"/>
    <mergeCell ref="P177:P178"/>
    <mergeCell ref="P179:P180"/>
    <mergeCell ref="P161:P162"/>
    <mergeCell ref="P163:P164"/>
    <mergeCell ref="P165:P166"/>
    <mergeCell ref="P167:P168"/>
    <mergeCell ref="P169:P170"/>
    <mergeCell ref="P151:P152"/>
    <mergeCell ref="P153:P154"/>
    <mergeCell ref="P155:P156"/>
    <mergeCell ref="P157:P158"/>
    <mergeCell ref="P159:P160"/>
    <mergeCell ref="P255:P256"/>
    <mergeCell ref="P257:P258"/>
    <mergeCell ref="P259:P260"/>
    <mergeCell ref="P241:P242"/>
    <mergeCell ref="P243:P244"/>
    <mergeCell ref="P245:P246"/>
    <mergeCell ref="P247:P248"/>
    <mergeCell ref="P249:P250"/>
    <mergeCell ref="P231:P232"/>
    <mergeCell ref="P233:P234"/>
    <mergeCell ref="P235:P236"/>
    <mergeCell ref="P237:P238"/>
    <mergeCell ref="P239:P240"/>
    <mergeCell ref="P221:P222"/>
    <mergeCell ref="P223:P224"/>
    <mergeCell ref="P225:P226"/>
    <mergeCell ref="P227:P228"/>
    <mergeCell ref="P229:P230"/>
    <mergeCell ref="Q41:Q42"/>
    <mergeCell ref="Q43:Q44"/>
    <mergeCell ref="Q45:Q46"/>
    <mergeCell ref="Q47:Q48"/>
    <mergeCell ref="Q49:Q50"/>
    <mergeCell ref="Q31:Q32"/>
    <mergeCell ref="Q33:Q34"/>
    <mergeCell ref="Q35:Q36"/>
    <mergeCell ref="Q37:Q38"/>
    <mergeCell ref="Q39:Q40"/>
    <mergeCell ref="Q21:Q22"/>
    <mergeCell ref="Q23:Q24"/>
    <mergeCell ref="Q25:Q26"/>
    <mergeCell ref="Q27:Q28"/>
    <mergeCell ref="Q29:Q30"/>
    <mergeCell ref="P251:P252"/>
    <mergeCell ref="P253:P254"/>
    <mergeCell ref="P211:P212"/>
    <mergeCell ref="P213:P214"/>
    <mergeCell ref="P215:P216"/>
    <mergeCell ref="P217:P218"/>
    <mergeCell ref="P219:P220"/>
    <mergeCell ref="P201:P202"/>
    <mergeCell ref="P203:P204"/>
    <mergeCell ref="P205:P206"/>
    <mergeCell ref="P207:P208"/>
    <mergeCell ref="P209:P210"/>
    <mergeCell ref="P191:P192"/>
    <mergeCell ref="P193:P194"/>
    <mergeCell ref="P195:P196"/>
    <mergeCell ref="P197:P198"/>
    <mergeCell ref="P199:P200"/>
    <mergeCell ref="Q81:Q82"/>
    <mergeCell ref="Q83:Q84"/>
    <mergeCell ref="Q85:Q86"/>
    <mergeCell ref="Q87:Q88"/>
    <mergeCell ref="Q89:Q90"/>
    <mergeCell ref="Q71:Q72"/>
    <mergeCell ref="Q73:Q74"/>
    <mergeCell ref="Q75:Q76"/>
    <mergeCell ref="Q77:Q78"/>
    <mergeCell ref="Q79:Q80"/>
    <mergeCell ref="Q61:Q62"/>
    <mergeCell ref="Q63:Q64"/>
    <mergeCell ref="Q65:Q66"/>
    <mergeCell ref="Q67:Q68"/>
    <mergeCell ref="Q69:Q70"/>
    <mergeCell ref="Q51:Q52"/>
    <mergeCell ref="Q53:Q54"/>
    <mergeCell ref="Q55:Q56"/>
    <mergeCell ref="Q57:Q58"/>
    <mergeCell ref="Q59:Q60"/>
    <mergeCell ref="Q121:Q122"/>
    <mergeCell ref="Q123:Q124"/>
    <mergeCell ref="Q125:Q126"/>
    <mergeCell ref="Q127:Q128"/>
    <mergeCell ref="Q129:Q130"/>
    <mergeCell ref="Q111:Q112"/>
    <mergeCell ref="Q113:Q114"/>
    <mergeCell ref="Q115:Q116"/>
    <mergeCell ref="Q117:Q118"/>
    <mergeCell ref="Q119:Q120"/>
    <mergeCell ref="Q101:Q102"/>
    <mergeCell ref="Q103:Q104"/>
    <mergeCell ref="Q105:Q106"/>
    <mergeCell ref="Q107:Q108"/>
    <mergeCell ref="Q109:Q110"/>
    <mergeCell ref="Q91:Q92"/>
    <mergeCell ref="Q93:Q94"/>
    <mergeCell ref="Q95:Q96"/>
    <mergeCell ref="Q97:Q98"/>
    <mergeCell ref="Q99:Q100"/>
    <mergeCell ref="Q161:Q162"/>
    <mergeCell ref="Q163:Q164"/>
    <mergeCell ref="Q165:Q166"/>
    <mergeCell ref="Q167:Q168"/>
    <mergeCell ref="Q169:Q170"/>
    <mergeCell ref="Q151:Q152"/>
    <mergeCell ref="Q153:Q154"/>
    <mergeCell ref="Q155:Q156"/>
    <mergeCell ref="Q157:Q158"/>
    <mergeCell ref="Q159:Q160"/>
    <mergeCell ref="Q141:Q142"/>
    <mergeCell ref="Q143:Q144"/>
    <mergeCell ref="Q145:Q146"/>
    <mergeCell ref="Q147:Q148"/>
    <mergeCell ref="Q149:Q150"/>
    <mergeCell ref="Q131:Q132"/>
    <mergeCell ref="Q133:Q134"/>
    <mergeCell ref="Q135:Q136"/>
    <mergeCell ref="Q137:Q138"/>
    <mergeCell ref="Q139:Q140"/>
    <mergeCell ref="Q205:Q206"/>
    <mergeCell ref="Q207:Q208"/>
    <mergeCell ref="Q209:Q210"/>
    <mergeCell ref="Q191:Q192"/>
    <mergeCell ref="Q193:Q194"/>
    <mergeCell ref="Q195:Q196"/>
    <mergeCell ref="Q197:Q198"/>
    <mergeCell ref="Q199:Q200"/>
    <mergeCell ref="Q181:Q182"/>
    <mergeCell ref="Q183:Q184"/>
    <mergeCell ref="Q185:Q186"/>
    <mergeCell ref="Q187:Q188"/>
    <mergeCell ref="Q189:Q190"/>
    <mergeCell ref="Q171:Q172"/>
    <mergeCell ref="Q173:Q174"/>
    <mergeCell ref="Q175:Q176"/>
    <mergeCell ref="Q177:Q178"/>
    <mergeCell ref="Q179:Q180"/>
    <mergeCell ref="R21:R22"/>
    <mergeCell ref="R23:R24"/>
    <mergeCell ref="R25:R26"/>
    <mergeCell ref="R27:R28"/>
    <mergeCell ref="R29:R30"/>
    <mergeCell ref="Q251:Q252"/>
    <mergeCell ref="Q253:Q254"/>
    <mergeCell ref="Q255:Q256"/>
    <mergeCell ref="Q257:Q258"/>
    <mergeCell ref="Q259:Q260"/>
    <mergeCell ref="Q241:Q242"/>
    <mergeCell ref="Q243:Q244"/>
    <mergeCell ref="Q245:Q246"/>
    <mergeCell ref="Q247:Q248"/>
    <mergeCell ref="Q249:Q250"/>
    <mergeCell ref="Q231:Q232"/>
    <mergeCell ref="Q233:Q234"/>
    <mergeCell ref="Q235:Q236"/>
    <mergeCell ref="Q237:Q238"/>
    <mergeCell ref="Q239:Q240"/>
    <mergeCell ref="Q221:Q222"/>
    <mergeCell ref="Q223:Q224"/>
    <mergeCell ref="Q225:Q226"/>
    <mergeCell ref="Q227:Q228"/>
    <mergeCell ref="Q229:Q230"/>
    <mergeCell ref="Q211:Q212"/>
    <mergeCell ref="Q213:Q214"/>
    <mergeCell ref="Q215:Q216"/>
    <mergeCell ref="Q217:Q218"/>
    <mergeCell ref="Q219:Q220"/>
    <mergeCell ref="Q201:Q202"/>
    <mergeCell ref="Q203:Q204"/>
    <mergeCell ref="R61:R62"/>
    <mergeCell ref="R63:R64"/>
    <mergeCell ref="R65:R66"/>
    <mergeCell ref="R67:R68"/>
    <mergeCell ref="R69:R70"/>
    <mergeCell ref="R51:R52"/>
    <mergeCell ref="R53:R54"/>
    <mergeCell ref="R55:R56"/>
    <mergeCell ref="R57:R58"/>
    <mergeCell ref="R59:R60"/>
    <mergeCell ref="R41:R42"/>
    <mergeCell ref="R43:R44"/>
    <mergeCell ref="R45:R46"/>
    <mergeCell ref="R47:R48"/>
    <mergeCell ref="R49:R50"/>
    <mergeCell ref="R31:R32"/>
    <mergeCell ref="R33:R34"/>
    <mergeCell ref="R35:R36"/>
    <mergeCell ref="R37:R38"/>
    <mergeCell ref="R39:R40"/>
    <mergeCell ref="R101:R102"/>
    <mergeCell ref="R103:R104"/>
    <mergeCell ref="R105:R106"/>
    <mergeCell ref="R107:R108"/>
    <mergeCell ref="R109:R110"/>
    <mergeCell ref="R91:R92"/>
    <mergeCell ref="R93:R94"/>
    <mergeCell ref="R95:R96"/>
    <mergeCell ref="R97:R98"/>
    <mergeCell ref="R99:R100"/>
    <mergeCell ref="R81:R82"/>
    <mergeCell ref="R83:R84"/>
    <mergeCell ref="R85:R86"/>
    <mergeCell ref="R87:R88"/>
    <mergeCell ref="R89:R90"/>
    <mergeCell ref="R71:R72"/>
    <mergeCell ref="R73:R74"/>
    <mergeCell ref="R75:R76"/>
    <mergeCell ref="R77:R78"/>
    <mergeCell ref="R79:R80"/>
    <mergeCell ref="R141:R142"/>
    <mergeCell ref="R143:R144"/>
    <mergeCell ref="R145:R146"/>
    <mergeCell ref="R147:R148"/>
    <mergeCell ref="R149:R150"/>
    <mergeCell ref="R131:R132"/>
    <mergeCell ref="R133:R134"/>
    <mergeCell ref="R135:R136"/>
    <mergeCell ref="R137:R138"/>
    <mergeCell ref="R139:R140"/>
    <mergeCell ref="R121:R122"/>
    <mergeCell ref="R123:R124"/>
    <mergeCell ref="R125:R126"/>
    <mergeCell ref="R127:R128"/>
    <mergeCell ref="R129:R130"/>
    <mergeCell ref="R111:R112"/>
    <mergeCell ref="R113:R114"/>
    <mergeCell ref="R115:R116"/>
    <mergeCell ref="R117:R118"/>
    <mergeCell ref="R119:R120"/>
    <mergeCell ref="R181:R182"/>
    <mergeCell ref="R183:R184"/>
    <mergeCell ref="R185:R186"/>
    <mergeCell ref="R187:R188"/>
    <mergeCell ref="R189:R190"/>
    <mergeCell ref="R171:R172"/>
    <mergeCell ref="R173:R174"/>
    <mergeCell ref="R175:R176"/>
    <mergeCell ref="R177:R178"/>
    <mergeCell ref="R179:R180"/>
    <mergeCell ref="R161:R162"/>
    <mergeCell ref="R163:R164"/>
    <mergeCell ref="R165:R166"/>
    <mergeCell ref="R167:R168"/>
    <mergeCell ref="R169:R170"/>
    <mergeCell ref="R151:R152"/>
    <mergeCell ref="R153:R154"/>
    <mergeCell ref="R155:R156"/>
    <mergeCell ref="R157:R158"/>
    <mergeCell ref="R159:R160"/>
    <mergeCell ref="R255:R256"/>
    <mergeCell ref="R257:R258"/>
    <mergeCell ref="R259:R260"/>
    <mergeCell ref="R241:R242"/>
    <mergeCell ref="R243:R244"/>
    <mergeCell ref="R245:R246"/>
    <mergeCell ref="R247:R248"/>
    <mergeCell ref="R249:R250"/>
    <mergeCell ref="R231:R232"/>
    <mergeCell ref="R233:R234"/>
    <mergeCell ref="R235:R236"/>
    <mergeCell ref="R237:R238"/>
    <mergeCell ref="R239:R240"/>
    <mergeCell ref="R221:R222"/>
    <mergeCell ref="R223:R224"/>
    <mergeCell ref="R225:R226"/>
    <mergeCell ref="R227:R228"/>
    <mergeCell ref="R229:R230"/>
    <mergeCell ref="S41:S42"/>
    <mergeCell ref="S43:S44"/>
    <mergeCell ref="S45:S46"/>
    <mergeCell ref="S47:S48"/>
    <mergeCell ref="S49:S50"/>
    <mergeCell ref="S31:S32"/>
    <mergeCell ref="S33:S34"/>
    <mergeCell ref="S35:S36"/>
    <mergeCell ref="S37:S38"/>
    <mergeCell ref="S39:S40"/>
    <mergeCell ref="S21:S22"/>
    <mergeCell ref="S23:S24"/>
    <mergeCell ref="S25:S26"/>
    <mergeCell ref="S27:S28"/>
    <mergeCell ref="S29:S30"/>
    <mergeCell ref="R251:R252"/>
    <mergeCell ref="R253:R254"/>
    <mergeCell ref="R211:R212"/>
    <mergeCell ref="R213:R214"/>
    <mergeCell ref="R215:R216"/>
    <mergeCell ref="R217:R218"/>
    <mergeCell ref="R219:R220"/>
    <mergeCell ref="R201:R202"/>
    <mergeCell ref="R203:R204"/>
    <mergeCell ref="R205:R206"/>
    <mergeCell ref="R207:R208"/>
    <mergeCell ref="R209:R210"/>
    <mergeCell ref="R191:R192"/>
    <mergeCell ref="R193:R194"/>
    <mergeCell ref="R195:R196"/>
    <mergeCell ref="R197:R198"/>
    <mergeCell ref="R199:R200"/>
    <mergeCell ref="S81:S82"/>
    <mergeCell ref="S83:S84"/>
    <mergeCell ref="S85:S86"/>
    <mergeCell ref="S87:S88"/>
    <mergeCell ref="S89:S90"/>
    <mergeCell ref="S71:S72"/>
    <mergeCell ref="S73:S74"/>
    <mergeCell ref="S75:S76"/>
    <mergeCell ref="S77:S78"/>
    <mergeCell ref="S79:S80"/>
    <mergeCell ref="S61:S62"/>
    <mergeCell ref="S63:S64"/>
    <mergeCell ref="S65:S66"/>
    <mergeCell ref="S67:S68"/>
    <mergeCell ref="S69:S70"/>
    <mergeCell ref="S51:S52"/>
    <mergeCell ref="S53:S54"/>
    <mergeCell ref="S55:S56"/>
    <mergeCell ref="S57:S58"/>
    <mergeCell ref="S59:S60"/>
    <mergeCell ref="S121:S122"/>
    <mergeCell ref="S123:S124"/>
    <mergeCell ref="S125:S126"/>
    <mergeCell ref="S127:S128"/>
    <mergeCell ref="S129:S130"/>
    <mergeCell ref="S111:S112"/>
    <mergeCell ref="S113:S114"/>
    <mergeCell ref="S115:S116"/>
    <mergeCell ref="S117:S118"/>
    <mergeCell ref="S119:S120"/>
    <mergeCell ref="S101:S102"/>
    <mergeCell ref="S103:S104"/>
    <mergeCell ref="S105:S106"/>
    <mergeCell ref="S107:S108"/>
    <mergeCell ref="S109:S110"/>
    <mergeCell ref="S91:S92"/>
    <mergeCell ref="S93:S94"/>
    <mergeCell ref="S95:S96"/>
    <mergeCell ref="S97:S98"/>
    <mergeCell ref="S99:S100"/>
    <mergeCell ref="S161:S162"/>
    <mergeCell ref="S163:S164"/>
    <mergeCell ref="S165:S166"/>
    <mergeCell ref="S167:S168"/>
    <mergeCell ref="S169:S170"/>
    <mergeCell ref="S151:S152"/>
    <mergeCell ref="S153:S154"/>
    <mergeCell ref="S155:S156"/>
    <mergeCell ref="S157:S158"/>
    <mergeCell ref="S159:S160"/>
    <mergeCell ref="S141:S142"/>
    <mergeCell ref="S143:S144"/>
    <mergeCell ref="S145:S146"/>
    <mergeCell ref="S147:S148"/>
    <mergeCell ref="S149:S150"/>
    <mergeCell ref="S131:S132"/>
    <mergeCell ref="S133:S134"/>
    <mergeCell ref="S135:S136"/>
    <mergeCell ref="S137:S138"/>
    <mergeCell ref="S139:S140"/>
    <mergeCell ref="S205:S206"/>
    <mergeCell ref="S207:S208"/>
    <mergeCell ref="S209:S210"/>
    <mergeCell ref="S191:S192"/>
    <mergeCell ref="S193:S194"/>
    <mergeCell ref="S195:S196"/>
    <mergeCell ref="S197:S198"/>
    <mergeCell ref="S199:S200"/>
    <mergeCell ref="S181:S182"/>
    <mergeCell ref="S183:S184"/>
    <mergeCell ref="S185:S186"/>
    <mergeCell ref="S187:S188"/>
    <mergeCell ref="S189:S190"/>
    <mergeCell ref="S171:S172"/>
    <mergeCell ref="S173:S174"/>
    <mergeCell ref="S175:S176"/>
    <mergeCell ref="S177:S178"/>
    <mergeCell ref="S179:S180"/>
    <mergeCell ref="T21:T22"/>
    <mergeCell ref="T23:T24"/>
    <mergeCell ref="T25:T26"/>
    <mergeCell ref="T27:T28"/>
    <mergeCell ref="T29:T30"/>
    <mergeCell ref="S251:S252"/>
    <mergeCell ref="S253:S254"/>
    <mergeCell ref="S255:S256"/>
    <mergeCell ref="S257:S258"/>
    <mergeCell ref="S259:S260"/>
    <mergeCell ref="S241:S242"/>
    <mergeCell ref="S243:S244"/>
    <mergeCell ref="S245:S246"/>
    <mergeCell ref="S247:S248"/>
    <mergeCell ref="S249:S250"/>
    <mergeCell ref="S231:S232"/>
    <mergeCell ref="S233:S234"/>
    <mergeCell ref="S235:S236"/>
    <mergeCell ref="S237:S238"/>
    <mergeCell ref="S239:S240"/>
    <mergeCell ref="S221:S222"/>
    <mergeCell ref="S223:S224"/>
    <mergeCell ref="S225:S226"/>
    <mergeCell ref="S227:S228"/>
    <mergeCell ref="S229:S230"/>
    <mergeCell ref="S211:S212"/>
    <mergeCell ref="S213:S214"/>
    <mergeCell ref="S215:S216"/>
    <mergeCell ref="S217:S218"/>
    <mergeCell ref="S219:S220"/>
    <mergeCell ref="S201:S202"/>
    <mergeCell ref="S203:S204"/>
    <mergeCell ref="T63:T64"/>
    <mergeCell ref="T65:T66"/>
    <mergeCell ref="T67:T68"/>
    <mergeCell ref="T69:T70"/>
    <mergeCell ref="T71:T72"/>
    <mergeCell ref="T53:T54"/>
    <mergeCell ref="T55:T56"/>
    <mergeCell ref="T57:T58"/>
    <mergeCell ref="T59:T60"/>
    <mergeCell ref="T61:T62"/>
    <mergeCell ref="T43:T44"/>
    <mergeCell ref="T45:T46"/>
    <mergeCell ref="T47:T48"/>
    <mergeCell ref="T49:T50"/>
    <mergeCell ref="T51:T52"/>
    <mergeCell ref="T31:T32"/>
    <mergeCell ref="T33:T34"/>
    <mergeCell ref="T35:T36"/>
    <mergeCell ref="T39:T40"/>
    <mergeCell ref="T41:T42"/>
    <mergeCell ref="T103:T104"/>
    <mergeCell ref="T105:T106"/>
    <mergeCell ref="T107:T108"/>
    <mergeCell ref="T109:T110"/>
    <mergeCell ref="T111:T112"/>
    <mergeCell ref="T93:T94"/>
    <mergeCell ref="T95:T96"/>
    <mergeCell ref="T97:T98"/>
    <mergeCell ref="T99:T100"/>
    <mergeCell ref="T101:T102"/>
    <mergeCell ref="T83:T84"/>
    <mergeCell ref="T85:T86"/>
    <mergeCell ref="T87:T88"/>
    <mergeCell ref="T89:T90"/>
    <mergeCell ref="T91:T92"/>
    <mergeCell ref="T73:T74"/>
    <mergeCell ref="T75:T76"/>
    <mergeCell ref="T77:T78"/>
    <mergeCell ref="T79:T80"/>
    <mergeCell ref="T81:T82"/>
    <mergeCell ref="T143:T144"/>
    <mergeCell ref="T145:T146"/>
    <mergeCell ref="T147:T148"/>
    <mergeCell ref="T149:T150"/>
    <mergeCell ref="T151:T152"/>
    <mergeCell ref="T133:T134"/>
    <mergeCell ref="T135:T136"/>
    <mergeCell ref="T137:T138"/>
    <mergeCell ref="T139:T140"/>
    <mergeCell ref="T141:T142"/>
    <mergeCell ref="T123:T124"/>
    <mergeCell ref="T125:T126"/>
    <mergeCell ref="T127:T128"/>
    <mergeCell ref="T129:T130"/>
    <mergeCell ref="T131:T132"/>
    <mergeCell ref="T113:T114"/>
    <mergeCell ref="T115:T116"/>
    <mergeCell ref="T117:T118"/>
    <mergeCell ref="T119:T120"/>
    <mergeCell ref="T121:T122"/>
    <mergeCell ref="T189:T190"/>
    <mergeCell ref="T191:T192"/>
    <mergeCell ref="T173:T174"/>
    <mergeCell ref="T175:T176"/>
    <mergeCell ref="T177:T178"/>
    <mergeCell ref="T179:T180"/>
    <mergeCell ref="T181:T182"/>
    <mergeCell ref="T163:T164"/>
    <mergeCell ref="T165:T166"/>
    <mergeCell ref="T167:T168"/>
    <mergeCell ref="T169:T170"/>
    <mergeCell ref="T171:T172"/>
    <mergeCell ref="T153:T154"/>
    <mergeCell ref="T155:T156"/>
    <mergeCell ref="T157:T158"/>
    <mergeCell ref="T159:T160"/>
    <mergeCell ref="T161:T162"/>
    <mergeCell ref="T257:T258"/>
    <mergeCell ref="T259:T260"/>
    <mergeCell ref="U21:U22"/>
    <mergeCell ref="U23:U24"/>
    <mergeCell ref="U25:U26"/>
    <mergeCell ref="U27:U28"/>
    <mergeCell ref="U29:U30"/>
    <mergeCell ref="U73:U74"/>
    <mergeCell ref="U75:U76"/>
    <mergeCell ref="U77:U78"/>
    <mergeCell ref="U79:U80"/>
    <mergeCell ref="U81:U82"/>
    <mergeCell ref="U83:U84"/>
    <mergeCell ref="U85:U86"/>
    <mergeCell ref="T243:T244"/>
    <mergeCell ref="T245:T246"/>
    <mergeCell ref="T247:T248"/>
    <mergeCell ref="T249:T250"/>
    <mergeCell ref="T251:T252"/>
    <mergeCell ref="T233:T234"/>
    <mergeCell ref="T235:T236"/>
    <mergeCell ref="T237:T238"/>
    <mergeCell ref="T239:T240"/>
    <mergeCell ref="T241:T242"/>
    <mergeCell ref="T223:T224"/>
    <mergeCell ref="T225:T226"/>
    <mergeCell ref="T227:T228"/>
    <mergeCell ref="T229:T230"/>
    <mergeCell ref="T231:T232"/>
    <mergeCell ref="T213:T214"/>
    <mergeCell ref="T215:T216"/>
    <mergeCell ref="T217:T218"/>
    <mergeCell ref="U123:U124"/>
    <mergeCell ref="U125:U126"/>
    <mergeCell ref="U127:U128"/>
    <mergeCell ref="U129:U130"/>
    <mergeCell ref="U131:U132"/>
    <mergeCell ref="U113:U114"/>
    <mergeCell ref="U115:U116"/>
    <mergeCell ref="U117:U118"/>
    <mergeCell ref="U119:U120"/>
    <mergeCell ref="U121:U122"/>
    <mergeCell ref="U103:U104"/>
    <mergeCell ref="U105:U106"/>
    <mergeCell ref="U107:U108"/>
    <mergeCell ref="U109:U110"/>
    <mergeCell ref="U111:U112"/>
    <mergeCell ref="T253:T254"/>
    <mergeCell ref="T255:T256"/>
    <mergeCell ref="T219:T220"/>
    <mergeCell ref="T221:T222"/>
    <mergeCell ref="T203:T204"/>
    <mergeCell ref="T205:T206"/>
    <mergeCell ref="T207:T208"/>
    <mergeCell ref="T209:T210"/>
    <mergeCell ref="T211:T212"/>
    <mergeCell ref="T193:T194"/>
    <mergeCell ref="T195:T196"/>
    <mergeCell ref="T197:T198"/>
    <mergeCell ref="T199:T200"/>
    <mergeCell ref="T201:T202"/>
    <mergeCell ref="T183:T184"/>
    <mergeCell ref="T185:T186"/>
    <mergeCell ref="T187:T188"/>
    <mergeCell ref="U167:U168"/>
    <mergeCell ref="U169:U170"/>
    <mergeCell ref="U171:U172"/>
    <mergeCell ref="U153:U154"/>
    <mergeCell ref="U155:U156"/>
    <mergeCell ref="U157:U158"/>
    <mergeCell ref="U159:U160"/>
    <mergeCell ref="U161:U162"/>
    <mergeCell ref="U143:U144"/>
    <mergeCell ref="U145:U146"/>
    <mergeCell ref="U147:U148"/>
    <mergeCell ref="U149:U150"/>
    <mergeCell ref="U151:U152"/>
    <mergeCell ref="U133:U134"/>
    <mergeCell ref="U135:U136"/>
    <mergeCell ref="U137:U138"/>
    <mergeCell ref="U139:U140"/>
    <mergeCell ref="U141:U142"/>
    <mergeCell ref="V21:V22"/>
    <mergeCell ref="V23:V24"/>
    <mergeCell ref="V25:V26"/>
    <mergeCell ref="V27:V28"/>
    <mergeCell ref="V29:V30"/>
    <mergeCell ref="U213:U214"/>
    <mergeCell ref="U215:U216"/>
    <mergeCell ref="U217:U218"/>
    <mergeCell ref="U219:U220"/>
    <mergeCell ref="U221:U222"/>
    <mergeCell ref="U203:U204"/>
    <mergeCell ref="U205:U206"/>
    <mergeCell ref="U207:U208"/>
    <mergeCell ref="U209:U210"/>
    <mergeCell ref="U211:U212"/>
    <mergeCell ref="U193:U194"/>
    <mergeCell ref="U195:U196"/>
    <mergeCell ref="U197:U198"/>
    <mergeCell ref="U199:U200"/>
    <mergeCell ref="U201:U202"/>
    <mergeCell ref="U183:U184"/>
    <mergeCell ref="U185:U186"/>
    <mergeCell ref="U187:U188"/>
    <mergeCell ref="U189:U190"/>
    <mergeCell ref="U191:U192"/>
    <mergeCell ref="U173:U174"/>
    <mergeCell ref="U175:U176"/>
    <mergeCell ref="U177:U178"/>
    <mergeCell ref="U179:U180"/>
    <mergeCell ref="U181:U182"/>
    <mergeCell ref="U163:U164"/>
    <mergeCell ref="U165:U166"/>
    <mergeCell ref="V63:V64"/>
    <mergeCell ref="V65:V66"/>
    <mergeCell ref="V67:V68"/>
    <mergeCell ref="V69:V70"/>
    <mergeCell ref="V71:V72"/>
    <mergeCell ref="V53:V54"/>
    <mergeCell ref="V55:V56"/>
    <mergeCell ref="V57:V58"/>
    <mergeCell ref="V59:V60"/>
    <mergeCell ref="V61:V62"/>
    <mergeCell ref="V43:V44"/>
    <mergeCell ref="V45:V46"/>
    <mergeCell ref="V47:V48"/>
    <mergeCell ref="V49:V50"/>
    <mergeCell ref="V51:V52"/>
    <mergeCell ref="V31:V32"/>
    <mergeCell ref="V33:V34"/>
    <mergeCell ref="V35:V36"/>
    <mergeCell ref="V39:V40"/>
    <mergeCell ref="V41:V42"/>
    <mergeCell ref="V103:V104"/>
    <mergeCell ref="V105:V106"/>
    <mergeCell ref="V107:V108"/>
    <mergeCell ref="V109:V110"/>
    <mergeCell ref="V111:V112"/>
    <mergeCell ref="V93:V94"/>
    <mergeCell ref="V95:V96"/>
    <mergeCell ref="V97:V98"/>
    <mergeCell ref="V99:V100"/>
    <mergeCell ref="V101:V102"/>
    <mergeCell ref="V83:V84"/>
    <mergeCell ref="V85:V86"/>
    <mergeCell ref="V87:V88"/>
    <mergeCell ref="V89:V90"/>
    <mergeCell ref="V91:V92"/>
    <mergeCell ref="V73:V74"/>
    <mergeCell ref="V75:V76"/>
    <mergeCell ref="V77:V78"/>
    <mergeCell ref="V79:V80"/>
    <mergeCell ref="V81:V82"/>
    <mergeCell ref="V143:V144"/>
    <mergeCell ref="V145:V146"/>
    <mergeCell ref="V147:V148"/>
    <mergeCell ref="V149:V150"/>
    <mergeCell ref="V151:V152"/>
    <mergeCell ref="V133:V134"/>
    <mergeCell ref="V135:V136"/>
    <mergeCell ref="V137:V138"/>
    <mergeCell ref="V139:V140"/>
    <mergeCell ref="V141:V142"/>
    <mergeCell ref="V123:V124"/>
    <mergeCell ref="V125:V126"/>
    <mergeCell ref="V127:V128"/>
    <mergeCell ref="V129:V130"/>
    <mergeCell ref="V131:V132"/>
    <mergeCell ref="V113:V114"/>
    <mergeCell ref="V115:V116"/>
    <mergeCell ref="V117:V118"/>
    <mergeCell ref="V119:V120"/>
    <mergeCell ref="V121:V122"/>
    <mergeCell ref="V189:V190"/>
    <mergeCell ref="V191:V192"/>
    <mergeCell ref="V173:V174"/>
    <mergeCell ref="V175:V176"/>
    <mergeCell ref="V177:V178"/>
    <mergeCell ref="V179:V180"/>
    <mergeCell ref="V181:V182"/>
    <mergeCell ref="V163:V164"/>
    <mergeCell ref="V165:V166"/>
    <mergeCell ref="V167:V168"/>
    <mergeCell ref="V169:V170"/>
    <mergeCell ref="V171:V172"/>
    <mergeCell ref="V153:V154"/>
    <mergeCell ref="V155:V156"/>
    <mergeCell ref="V157:V158"/>
    <mergeCell ref="V159:V160"/>
    <mergeCell ref="V161:V162"/>
    <mergeCell ref="V257:V258"/>
    <mergeCell ref="V259:V260"/>
    <mergeCell ref="W21:W22"/>
    <mergeCell ref="W23:W24"/>
    <mergeCell ref="W25:W26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V243:V244"/>
    <mergeCell ref="V245:V246"/>
    <mergeCell ref="V247:V248"/>
    <mergeCell ref="V249:V250"/>
    <mergeCell ref="V251:V252"/>
    <mergeCell ref="V233:V234"/>
    <mergeCell ref="V235:V236"/>
    <mergeCell ref="V237:V238"/>
    <mergeCell ref="V239:V240"/>
    <mergeCell ref="V241:V242"/>
    <mergeCell ref="V223:V224"/>
    <mergeCell ref="V225:V226"/>
    <mergeCell ref="V227:V228"/>
    <mergeCell ref="V229:V230"/>
    <mergeCell ref="V231:V232"/>
    <mergeCell ref="V213:V214"/>
    <mergeCell ref="V215:V216"/>
    <mergeCell ref="V217:V218"/>
    <mergeCell ref="W67:W68"/>
    <mergeCell ref="W69:W70"/>
    <mergeCell ref="W71:W72"/>
    <mergeCell ref="W73:W74"/>
    <mergeCell ref="W75:W76"/>
    <mergeCell ref="W57:W58"/>
    <mergeCell ref="W59:W60"/>
    <mergeCell ref="W61:W62"/>
    <mergeCell ref="W63:W64"/>
    <mergeCell ref="W65:W66"/>
    <mergeCell ref="W47:W48"/>
    <mergeCell ref="W49:W50"/>
    <mergeCell ref="W51:W52"/>
    <mergeCell ref="W53:W54"/>
    <mergeCell ref="W55:W56"/>
    <mergeCell ref="V253:V254"/>
    <mergeCell ref="V255:V256"/>
    <mergeCell ref="V219:V220"/>
    <mergeCell ref="V221:V222"/>
    <mergeCell ref="V203:V204"/>
    <mergeCell ref="V205:V206"/>
    <mergeCell ref="V207:V208"/>
    <mergeCell ref="V209:V210"/>
    <mergeCell ref="V211:V212"/>
    <mergeCell ref="V193:V194"/>
    <mergeCell ref="V195:V196"/>
    <mergeCell ref="V197:V198"/>
    <mergeCell ref="V199:V200"/>
    <mergeCell ref="V201:V202"/>
    <mergeCell ref="V183:V184"/>
    <mergeCell ref="V185:V186"/>
    <mergeCell ref="V187:V188"/>
    <mergeCell ref="W107:W108"/>
    <mergeCell ref="W109:W110"/>
    <mergeCell ref="W111:W112"/>
    <mergeCell ref="W113:W114"/>
    <mergeCell ref="W115:W116"/>
    <mergeCell ref="W97:W98"/>
    <mergeCell ref="W99:W100"/>
    <mergeCell ref="W101:W102"/>
    <mergeCell ref="W103:W104"/>
    <mergeCell ref="W105:W106"/>
    <mergeCell ref="W87:W88"/>
    <mergeCell ref="W89:W90"/>
    <mergeCell ref="W91:W92"/>
    <mergeCell ref="W93:W94"/>
    <mergeCell ref="W95:W96"/>
    <mergeCell ref="W77:W78"/>
    <mergeCell ref="W79:W80"/>
    <mergeCell ref="W81:W82"/>
    <mergeCell ref="W83:W84"/>
    <mergeCell ref="W85:W86"/>
    <mergeCell ref="W147:W148"/>
    <mergeCell ref="W149:W150"/>
    <mergeCell ref="W151:W152"/>
    <mergeCell ref="W153:W154"/>
    <mergeCell ref="W155:W156"/>
    <mergeCell ref="W137:W138"/>
    <mergeCell ref="W139:W140"/>
    <mergeCell ref="W141:W142"/>
    <mergeCell ref="W143:W144"/>
    <mergeCell ref="W145:W146"/>
    <mergeCell ref="W127:W128"/>
    <mergeCell ref="W129:W130"/>
    <mergeCell ref="W131:W132"/>
    <mergeCell ref="W133:W134"/>
    <mergeCell ref="W135:W136"/>
    <mergeCell ref="W117:W118"/>
    <mergeCell ref="W119:W120"/>
    <mergeCell ref="W121:W122"/>
    <mergeCell ref="W123:W124"/>
    <mergeCell ref="W125:W126"/>
    <mergeCell ref="W187:W188"/>
    <mergeCell ref="W189:W190"/>
    <mergeCell ref="W191:W192"/>
    <mergeCell ref="W193:W194"/>
    <mergeCell ref="W195:W196"/>
    <mergeCell ref="W177:W178"/>
    <mergeCell ref="W179:W180"/>
    <mergeCell ref="W181:W182"/>
    <mergeCell ref="W183:W184"/>
    <mergeCell ref="W185:W186"/>
    <mergeCell ref="W167:W168"/>
    <mergeCell ref="W169:W170"/>
    <mergeCell ref="W171:W172"/>
    <mergeCell ref="W173:W174"/>
    <mergeCell ref="W175:W176"/>
    <mergeCell ref="W157:W158"/>
    <mergeCell ref="W159:W160"/>
    <mergeCell ref="W161:W162"/>
    <mergeCell ref="W163:W164"/>
    <mergeCell ref="W165:W166"/>
    <mergeCell ref="W229:W230"/>
    <mergeCell ref="W231:W232"/>
    <mergeCell ref="W233:W234"/>
    <mergeCell ref="W235:W236"/>
    <mergeCell ref="W217:W218"/>
    <mergeCell ref="W219:W220"/>
    <mergeCell ref="W221:W222"/>
    <mergeCell ref="W223:W224"/>
    <mergeCell ref="W225:W226"/>
    <mergeCell ref="W207:W208"/>
    <mergeCell ref="W209:W210"/>
    <mergeCell ref="W211:W212"/>
    <mergeCell ref="W213:W214"/>
    <mergeCell ref="W215:W216"/>
    <mergeCell ref="W197:W198"/>
    <mergeCell ref="W199:W200"/>
    <mergeCell ref="W201:W202"/>
    <mergeCell ref="W203:W204"/>
    <mergeCell ref="W205:W206"/>
    <mergeCell ref="X53:X54"/>
    <mergeCell ref="X55:X56"/>
    <mergeCell ref="X57:X58"/>
    <mergeCell ref="X59:X60"/>
    <mergeCell ref="X61:X62"/>
    <mergeCell ref="W257:W258"/>
    <mergeCell ref="W259:W260"/>
    <mergeCell ref="X21:X22"/>
    <mergeCell ref="X23:X24"/>
    <mergeCell ref="X25:X26"/>
    <mergeCell ref="X29:X30"/>
    <mergeCell ref="X31:X32"/>
    <mergeCell ref="X33:X34"/>
    <mergeCell ref="X35:X36"/>
    <mergeCell ref="X39:X40"/>
    <mergeCell ref="X41:X42"/>
    <mergeCell ref="X43:X44"/>
    <mergeCell ref="X45:X46"/>
    <mergeCell ref="X47:X48"/>
    <mergeCell ref="X49:X50"/>
    <mergeCell ref="X51:X52"/>
    <mergeCell ref="W247:W248"/>
    <mergeCell ref="W249:W250"/>
    <mergeCell ref="W251:W252"/>
    <mergeCell ref="W253:W254"/>
    <mergeCell ref="W255:W256"/>
    <mergeCell ref="W237:W238"/>
    <mergeCell ref="W239:W240"/>
    <mergeCell ref="W241:W242"/>
    <mergeCell ref="W243:W244"/>
    <mergeCell ref="W245:W246"/>
    <mergeCell ref="W227:W228"/>
    <mergeCell ref="X93:X94"/>
    <mergeCell ref="X95:X96"/>
    <mergeCell ref="X97:X98"/>
    <mergeCell ref="X99:X100"/>
    <mergeCell ref="X101:X102"/>
    <mergeCell ref="X83:X84"/>
    <mergeCell ref="X85:X86"/>
    <mergeCell ref="X87:X88"/>
    <mergeCell ref="X89:X90"/>
    <mergeCell ref="X91:X92"/>
    <mergeCell ref="X73:X74"/>
    <mergeCell ref="X75:X76"/>
    <mergeCell ref="X77:X78"/>
    <mergeCell ref="X79:X80"/>
    <mergeCell ref="X81:X82"/>
    <mergeCell ref="X63:X64"/>
    <mergeCell ref="X65:X66"/>
    <mergeCell ref="X67:X68"/>
    <mergeCell ref="X69:X70"/>
    <mergeCell ref="X71:X72"/>
    <mergeCell ref="X133:X134"/>
    <mergeCell ref="X135:X136"/>
    <mergeCell ref="X137:X138"/>
    <mergeCell ref="X139:X140"/>
    <mergeCell ref="X141:X142"/>
    <mergeCell ref="X123:X124"/>
    <mergeCell ref="X125:X126"/>
    <mergeCell ref="X127:X128"/>
    <mergeCell ref="X129:X130"/>
    <mergeCell ref="X131:X132"/>
    <mergeCell ref="X113:X114"/>
    <mergeCell ref="X115:X116"/>
    <mergeCell ref="X117:X118"/>
    <mergeCell ref="X119:X120"/>
    <mergeCell ref="X121:X122"/>
    <mergeCell ref="X103:X104"/>
    <mergeCell ref="X105:X106"/>
    <mergeCell ref="X107:X108"/>
    <mergeCell ref="X109:X110"/>
    <mergeCell ref="X111:X112"/>
    <mergeCell ref="X173:X174"/>
    <mergeCell ref="X175:X176"/>
    <mergeCell ref="X177:X178"/>
    <mergeCell ref="X179:X180"/>
    <mergeCell ref="X181:X182"/>
    <mergeCell ref="X163:X164"/>
    <mergeCell ref="X165:X166"/>
    <mergeCell ref="X167:X168"/>
    <mergeCell ref="X169:X170"/>
    <mergeCell ref="X171:X172"/>
    <mergeCell ref="X153:X154"/>
    <mergeCell ref="X155:X156"/>
    <mergeCell ref="X157:X158"/>
    <mergeCell ref="X159:X160"/>
    <mergeCell ref="X161:X162"/>
    <mergeCell ref="X143:X144"/>
    <mergeCell ref="X145:X146"/>
    <mergeCell ref="X147:X148"/>
    <mergeCell ref="X149:X150"/>
    <mergeCell ref="X151:X152"/>
    <mergeCell ref="X215:X216"/>
    <mergeCell ref="X217:X218"/>
    <mergeCell ref="X219:X220"/>
    <mergeCell ref="X221:X222"/>
    <mergeCell ref="X203:X204"/>
    <mergeCell ref="X205:X206"/>
    <mergeCell ref="X207:X208"/>
    <mergeCell ref="X209:X210"/>
    <mergeCell ref="X211:X212"/>
    <mergeCell ref="X193:X194"/>
    <mergeCell ref="X195:X196"/>
    <mergeCell ref="X197:X198"/>
    <mergeCell ref="X199:X200"/>
    <mergeCell ref="X201:X202"/>
    <mergeCell ref="X183:X184"/>
    <mergeCell ref="X185:X186"/>
    <mergeCell ref="X187:X188"/>
    <mergeCell ref="X189:X190"/>
    <mergeCell ref="X191:X192"/>
    <mergeCell ref="X253:X254"/>
    <mergeCell ref="X255:X256"/>
    <mergeCell ref="X257:X258"/>
    <mergeCell ref="X259:X260"/>
    <mergeCell ref="Y21:Y22"/>
    <mergeCell ref="Y23:Y24"/>
    <mergeCell ref="Y25:Y26"/>
    <mergeCell ref="Y29:Y30"/>
    <mergeCell ref="Y31:Y32"/>
    <mergeCell ref="Y33:Y34"/>
    <mergeCell ref="Y35:Y36"/>
    <mergeCell ref="Y37:Y38"/>
    <mergeCell ref="Y39:Y40"/>
    <mergeCell ref="Y41:Y42"/>
    <mergeCell ref="Y43:Y44"/>
    <mergeCell ref="Y45:Y46"/>
    <mergeCell ref="X243:X244"/>
    <mergeCell ref="X245:X246"/>
    <mergeCell ref="X247:X248"/>
    <mergeCell ref="X249:X250"/>
    <mergeCell ref="X251:X252"/>
    <mergeCell ref="X233:X234"/>
    <mergeCell ref="X235:X236"/>
    <mergeCell ref="X237:X238"/>
    <mergeCell ref="X239:X240"/>
    <mergeCell ref="X241:X242"/>
    <mergeCell ref="X223:X224"/>
    <mergeCell ref="X225:X226"/>
    <mergeCell ref="X227:X228"/>
    <mergeCell ref="X229:X230"/>
    <mergeCell ref="X231:X232"/>
    <mergeCell ref="X213:X214"/>
    <mergeCell ref="Y77:Y78"/>
    <mergeCell ref="Y79:Y80"/>
    <mergeCell ref="Y81:Y82"/>
    <mergeCell ref="Y83:Y84"/>
    <mergeCell ref="Y85:Y86"/>
    <mergeCell ref="Y67:Y68"/>
    <mergeCell ref="Y69:Y70"/>
    <mergeCell ref="Y71:Y72"/>
    <mergeCell ref="Y73:Y74"/>
    <mergeCell ref="Y75:Y76"/>
    <mergeCell ref="Y57:Y58"/>
    <mergeCell ref="Y59:Y60"/>
    <mergeCell ref="Y61:Y62"/>
    <mergeCell ref="Y63:Y64"/>
    <mergeCell ref="Y65:Y66"/>
    <mergeCell ref="Y47:Y48"/>
    <mergeCell ref="Y49:Y50"/>
    <mergeCell ref="Y51:Y52"/>
    <mergeCell ref="Y53:Y54"/>
    <mergeCell ref="Y55:Y56"/>
    <mergeCell ref="Y117:Y118"/>
    <mergeCell ref="Y119:Y120"/>
    <mergeCell ref="Y121:Y122"/>
    <mergeCell ref="Y123:Y124"/>
    <mergeCell ref="Y125:Y126"/>
    <mergeCell ref="Y107:Y108"/>
    <mergeCell ref="Y109:Y110"/>
    <mergeCell ref="Y111:Y112"/>
    <mergeCell ref="Y113:Y114"/>
    <mergeCell ref="Y115:Y116"/>
    <mergeCell ref="Y97:Y98"/>
    <mergeCell ref="Y99:Y100"/>
    <mergeCell ref="Y101:Y102"/>
    <mergeCell ref="Y103:Y104"/>
    <mergeCell ref="Y105:Y106"/>
    <mergeCell ref="Y87:Y88"/>
    <mergeCell ref="Y89:Y90"/>
    <mergeCell ref="Y91:Y92"/>
    <mergeCell ref="Y93:Y94"/>
    <mergeCell ref="Y95:Y96"/>
    <mergeCell ref="Y157:Y158"/>
    <mergeCell ref="Y159:Y160"/>
    <mergeCell ref="Y161:Y162"/>
    <mergeCell ref="Y163:Y164"/>
    <mergeCell ref="Y165:Y166"/>
    <mergeCell ref="Y147:Y148"/>
    <mergeCell ref="Y149:Y150"/>
    <mergeCell ref="Y151:Y152"/>
    <mergeCell ref="Y153:Y154"/>
    <mergeCell ref="Y155:Y156"/>
    <mergeCell ref="Y137:Y138"/>
    <mergeCell ref="Y139:Y140"/>
    <mergeCell ref="Y141:Y142"/>
    <mergeCell ref="Y143:Y144"/>
    <mergeCell ref="Y145:Y146"/>
    <mergeCell ref="Y127:Y128"/>
    <mergeCell ref="Y129:Y130"/>
    <mergeCell ref="Y131:Y132"/>
    <mergeCell ref="Y133:Y134"/>
    <mergeCell ref="Y135:Y136"/>
    <mergeCell ref="Y197:Y198"/>
    <mergeCell ref="Y199:Y200"/>
    <mergeCell ref="Y201:Y202"/>
    <mergeCell ref="Y203:Y204"/>
    <mergeCell ref="Y205:Y206"/>
    <mergeCell ref="Y187:Y188"/>
    <mergeCell ref="Y189:Y190"/>
    <mergeCell ref="Y191:Y192"/>
    <mergeCell ref="Y193:Y194"/>
    <mergeCell ref="Y195:Y196"/>
    <mergeCell ref="Y177:Y178"/>
    <mergeCell ref="Y179:Y180"/>
    <mergeCell ref="Y181:Y182"/>
    <mergeCell ref="Y183:Y184"/>
    <mergeCell ref="Y185:Y186"/>
    <mergeCell ref="Y167:Y168"/>
    <mergeCell ref="Y169:Y170"/>
    <mergeCell ref="Y171:Y172"/>
    <mergeCell ref="Y173:Y174"/>
    <mergeCell ref="Y175:Y176"/>
    <mergeCell ref="Y239:Y240"/>
    <mergeCell ref="Y241:Y242"/>
    <mergeCell ref="Y243:Y244"/>
    <mergeCell ref="Y245:Y246"/>
    <mergeCell ref="Y227:Y228"/>
    <mergeCell ref="Y229:Y230"/>
    <mergeCell ref="Y231:Y232"/>
    <mergeCell ref="Y233:Y234"/>
    <mergeCell ref="Y235:Y236"/>
    <mergeCell ref="Y217:Y218"/>
    <mergeCell ref="Y219:Y220"/>
    <mergeCell ref="Y221:Y222"/>
    <mergeCell ref="Y223:Y224"/>
    <mergeCell ref="Y225:Y226"/>
    <mergeCell ref="Y207:Y208"/>
    <mergeCell ref="Y209:Y210"/>
    <mergeCell ref="Y211:Y212"/>
    <mergeCell ref="Y213:Y214"/>
    <mergeCell ref="Y215:Y216"/>
    <mergeCell ref="Z59:Z60"/>
    <mergeCell ref="Z61:Z62"/>
    <mergeCell ref="Z63:Z64"/>
    <mergeCell ref="Z65:Z66"/>
    <mergeCell ref="Z67:Z68"/>
    <mergeCell ref="Z49:Z50"/>
    <mergeCell ref="Z51:Z52"/>
    <mergeCell ref="Z53:Z54"/>
    <mergeCell ref="Z55:Z56"/>
    <mergeCell ref="Z57:Z58"/>
    <mergeCell ref="Y257:Y258"/>
    <mergeCell ref="Y259:Y260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Z41:Z42"/>
    <mergeCell ref="Z43:Z44"/>
    <mergeCell ref="Z45:Z46"/>
    <mergeCell ref="Z47:Z48"/>
    <mergeCell ref="Y247:Y248"/>
    <mergeCell ref="Y249:Y250"/>
    <mergeCell ref="Y251:Y252"/>
    <mergeCell ref="Y253:Y254"/>
    <mergeCell ref="Y255:Y256"/>
    <mergeCell ref="Y237:Y238"/>
    <mergeCell ref="Z99:Z100"/>
    <mergeCell ref="Z101:Z102"/>
    <mergeCell ref="Z103:Z104"/>
    <mergeCell ref="Z105:Z106"/>
    <mergeCell ref="Z107:Z108"/>
    <mergeCell ref="Z89:Z90"/>
    <mergeCell ref="Z91:Z92"/>
    <mergeCell ref="Z93:Z94"/>
    <mergeCell ref="Z95:Z96"/>
    <mergeCell ref="Z97:Z98"/>
    <mergeCell ref="Z79:Z80"/>
    <mergeCell ref="Z81:Z82"/>
    <mergeCell ref="Z83:Z84"/>
    <mergeCell ref="Z85:Z86"/>
    <mergeCell ref="Z87:Z88"/>
    <mergeCell ref="Z69:Z70"/>
    <mergeCell ref="Z71:Z72"/>
    <mergeCell ref="Z73:Z74"/>
    <mergeCell ref="Z75:Z76"/>
    <mergeCell ref="Z77:Z78"/>
    <mergeCell ref="Z139:Z140"/>
    <mergeCell ref="Z141:Z142"/>
    <mergeCell ref="Z143:Z144"/>
    <mergeCell ref="Z145:Z146"/>
    <mergeCell ref="Z147:Z148"/>
    <mergeCell ref="Z129:Z130"/>
    <mergeCell ref="Z131:Z132"/>
    <mergeCell ref="Z133:Z134"/>
    <mergeCell ref="Z135:Z136"/>
    <mergeCell ref="Z137:Z138"/>
    <mergeCell ref="Z119:Z120"/>
    <mergeCell ref="Z121:Z122"/>
    <mergeCell ref="Z123:Z124"/>
    <mergeCell ref="Z125:Z126"/>
    <mergeCell ref="Z127:Z128"/>
    <mergeCell ref="Z109:Z110"/>
    <mergeCell ref="Z111:Z112"/>
    <mergeCell ref="Z113:Z114"/>
    <mergeCell ref="Z115:Z116"/>
    <mergeCell ref="Z117:Z118"/>
    <mergeCell ref="Z179:Z180"/>
    <mergeCell ref="Z181:Z182"/>
    <mergeCell ref="Z183:Z184"/>
    <mergeCell ref="Z185:Z186"/>
    <mergeCell ref="Z187:Z188"/>
    <mergeCell ref="Z169:Z170"/>
    <mergeCell ref="Z171:Z172"/>
    <mergeCell ref="Z173:Z174"/>
    <mergeCell ref="Z175:Z176"/>
    <mergeCell ref="Z177:Z178"/>
    <mergeCell ref="Z159:Z160"/>
    <mergeCell ref="Z161:Z162"/>
    <mergeCell ref="Z163:Z164"/>
    <mergeCell ref="Z165:Z166"/>
    <mergeCell ref="Z167:Z168"/>
    <mergeCell ref="Z149:Z150"/>
    <mergeCell ref="Z151:Z152"/>
    <mergeCell ref="Z153:Z154"/>
    <mergeCell ref="Z155:Z156"/>
    <mergeCell ref="Z157:Z158"/>
    <mergeCell ref="Z221:Z222"/>
    <mergeCell ref="Z223:Z224"/>
    <mergeCell ref="Z225:Z226"/>
    <mergeCell ref="Z227:Z228"/>
    <mergeCell ref="Z209:Z210"/>
    <mergeCell ref="Z211:Z212"/>
    <mergeCell ref="Z213:Z214"/>
    <mergeCell ref="Z215:Z216"/>
    <mergeCell ref="Z217:Z218"/>
    <mergeCell ref="Z199:Z200"/>
    <mergeCell ref="Z201:Z202"/>
    <mergeCell ref="Z203:Z204"/>
    <mergeCell ref="Z205:Z206"/>
    <mergeCell ref="Z207:Z208"/>
    <mergeCell ref="Z189:Z190"/>
    <mergeCell ref="Z191:Z192"/>
    <mergeCell ref="Z193:Z194"/>
    <mergeCell ref="Z195:Z196"/>
    <mergeCell ref="Z197:Z198"/>
    <mergeCell ref="Z259:Z260"/>
    <mergeCell ref="AA21:AA22"/>
    <mergeCell ref="AA23:AA24"/>
    <mergeCell ref="AA25:AA26"/>
    <mergeCell ref="AA27:AA28"/>
    <mergeCell ref="AA29:AA30"/>
    <mergeCell ref="AA31:AA32"/>
    <mergeCell ref="AA33:AA34"/>
    <mergeCell ref="AA35:AA36"/>
    <mergeCell ref="AA37:AA38"/>
    <mergeCell ref="AA39:AA40"/>
    <mergeCell ref="AA41:AA42"/>
    <mergeCell ref="AA43:AA44"/>
    <mergeCell ref="AA45:AA46"/>
    <mergeCell ref="AA47:AA48"/>
    <mergeCell ref="AA49:AA50"/>
    <mergeCell ref="Z249:Z250"/>
    <mergeCell ref="Z251:Z252"/>
    <mergeCell ref="Z253:Z254"/>
    <mergeCell ref="Z255:Z256"/>
    <mergeCell ref="Z257:Z258"/>
    <mergeCell ref="Z239:Z240"/>
    <mergeCell ref="Z241:Z242"/>
    <mergeCell ref="Z243:Z244"/>
    <mergeCell ref="Z245:Z246"/>
    <mergeCell ref="Z247:Z248"/>
    <mergeCell ref="Z229:Z230"/>
    <mergeCell ref="Z231:Z232"/>
    <mergeCell ref="Z233:Z234"/>
    <mergeCell ref="Z235:Z236"/>
    <mergeCell ref="Z237:Z238"/>
    <mergeCell ref="Z219:Z220"/>
    <mergeCell ref="AA81:AA82"/>
    <mergeCell ref="AA83:AA84"/>
    <mergeCell ref="AA85:AA86"/>
    <mergeCell ref="AA87:AA88"/>
    <mergeCell ref="AA89:AA90"/>
    <mergeCell ref="AA71:AA72"/>
    <mergeCell ref="AA73:AA74"/>
    <mergeCell ref="AA75:AA76"/>
    <mergeCell ref="AA77:AA78"/>
    <mergeCell ref="AA79:AA80"/>
    <mergeCell ref="AA61:AA62"/>
    <mergeCell ref="AA63:AA64"/>
    <mergeCell ref="AA65:AA66"/>
    <mergeCell ref="AA67:AA68"/>
    <mergeCell ref="AA69:AA70"/>
    <mergeCell ref="AA51:AA52"/>
    <mergeCell ref="AA53:AA54"/>
    <mergeCell ref="AA55:AA56"/>
    <mergeCell ref="AA57:AA58"/>
    <mergeCell ref="AA59:AA60"/>
    <mergeCell ref="AA121:AA122"/>
    <mergeCell ref="AA123:AA124"/>
    <mergeCell ref="AA125:AA126"/>
    <mergeCell ref="AA127:AA128"/>
    <mergeCell ref="AA129:AA130"/>
    <mergeCell ref="AA111:AA112"/>
    <mergeCell ref="AA113:AA114"/>
    <mergeCell ref="AA115:AA116"/>
    <mergeCell ref="AA117:AA118"/>
    <mergeCell ref="AA119:AA120"/>
    <mergeCell ref="AA101:AA102"/>
    <mergeCell ref="AA103:AA104"/>
    <mergeCell ref="AA105:AA106"/>
    <mergeCell ref="AA107:AA108"/>
    <mergeCell ref="AA109:AA110"/>
    <mergeCell ref="AA91:AA92"/>
    <mergeCell ref="AA93:AA94"/>
    <mergeCell ref="AA95:AA96"/>
    <mergeCell ref="AA97:AA98"/>
    <mergeCell ref="AA99:AA100"/>
    <mergeCell ref="AA161:AA162"/>
    <mergeCell ref="AA163:AA164"/>
    <mergeCell ref="AA165:AA166"/>
    <mergeCell ref="AA167:AA168"/>
    <mergeCell ref="AA169:AA170"/>
    <mergeCell ref="AA151:AA152"/>
    <mergeCell ref="AA153:AA154"/>
    <mergeCell ref="AA155:AA156"/>
    <mergeCell ref="AA157:AA158"/>
    <mergeCell ref="AA159:AA160"/>
    <mergeCell ref="AA141:AA142"/>
    <mergeCell ref="AA143:AA144"/>
    <mergeCell ref="AA145:AA146"/>
    <mergeCell ref="AA147:AA148"/>
    <mergeCell ref="AA149:AA150"/>
    <mergeCell ref="AA131:AA132"/>
    <mergeCell ref="AA133:AA134"/>
    <mergeCell ref="AA135:AA136"/>
    <mergeCell ref="AA137:AA138"/>
    <mergeCell ref="AA139:AA140"/>
    <mergeCell ref="AA205:AA206"/>
    <mergeCell ref="AA207:AA208"/>
    <mergeCell ref="AA209:AA210"/>
    <mergeCell ref="AA191:AA192"/>
    <mergeCell ref="AA193:AA194"/>
    <mergeCell ref="AA195:AA196"/>
    <mergeCell ref="AA197:AA198"/>
    <mergeCell ref="AA199:AA200"/>
    <mergeCell ref="AA181:AA182"/>
    <mergeCell ref="AA183:AA184"/>
    <mergeCell ref="AA185:AA186"/>
    <mergeCell ref="AA187:AA188"/>
    <mergeCell ref="AA189:AA190"/>
    <mergeCell ref="AA171:AA172"/>
    <mergeCell ref="AA173:AA174"/>
    <mergeCell ref="AA175:AA176"/>
    <mergeCell ref="AA177:AA178"/>
    <mergeCell ref="AA179:AA180"/>
    <mergeCell ref="P17:Q18"/>
    <mergeCell ref="R17:S18"/>
    <mergeCell ref="T17:U18"/>
    <mergeCell ref="V17:W18"/>
    <mergeCell ref="X17:Y18"/>
    <mergeCell ref="AA251:AA252"/>
    <mergeCell ref="AA253:AA254"/>
    <mergeCell ref="AA255:AA256"/>
    <mergeCell ref="AA257:AA258"/>
    <mergeCell ref="AA259:AA260"/>
    <mergeCell ref="AA241:AA242"/>
    <mergeCell ref="AA243:AA244"/>
    <mergeCell ref="AA245:AA246"/>
    <mergeCell ref="AA247:AA248"/>
    <mergeCell ref="AA249:AA250"/>
    <mergeCell ref="AA231:AA232"/>
    <mergeCell ref="AA233:AA234"/>
    <mergeCell ref="AA235:AA236"/>
    <mergeCell ref="AA237:AA238"/>
    <mergeCell ref="AA239:AA240"/>
    <mergeCell ref="AA221:AA222"/>
    <mergeCell ref="AA223:AA224"/>
    <mergeCell ref="AA225:AA226"/>
    <mergeCell ref="AA227:AA228"/>
    <mergeCell ref="AA229:AA230"/>
    <mergeCell ref="AA211:AA212"/>
    <mergeCell ref="AA213:AA214"/>
    <mergeCell ref="AA215:AA216"/>
    <mergeCell ref="AA217:AA218"/>
    <mergeCell ref="AA219:AA220"/>
    <mergeCell ref="AA201:AA202"/>
    <mergeCell ref="AA203:AA204"/>
    <mergeCell ref="M51:M52"/>
    <mergeCell ref="M53:M54"/>
    <mergeCell ref="M55:M56"/>
    <mergeCell ref="M57:M58"/>
    <mergeCell ref="M59:M60"/>
    <mergeCell ref="M41:M42"/>
    <mergeCell ref="M43:M44"/>
    <mergeCell ref="M45:M46"/>
    <mergeCell ref="M47:M48"/>
    <mergeCell ref="M49:M50"/>
    <mergeCell ref="M31:M32"/>
    <mergeCell ref="M33:M34"/>
    <mergeCell ref="M35:M36"/>
    <mergeCell ref="M37:M38"/>
    <mergeCell ref="M39:M40"/>
    <mergeCell ref="M19:M20"/>
    <mergeCell ref="M23:M24"/>
    <mergeCell ref="M25:M26"/>
    <mergeCell ref="M27:M28"/>
    <mergeCell ref="M29:M30"/>
    <mergeCell ref="M91:M92"/>
    <mergeCell ref="M93:M94"/>
    <mergeCell ref="M95:M96"/>
    <mergeCell ref="M97:M98"/>
    <mergeCell ref="M99:M100"/>
    <mergeCell ref="M81:M82"/>
    <mergeCell ref="M83:M84"/>
    <mergeCell ref="M85:M86"/>
    <mergeCell ref="M87:M88"/>
    <mergeCell ref="M89:M90"/>
    <mergeCell ref="M71:M72"/>
    <mergeCell ref="M73:M74"/>
    <mergeCell ref="M75:M76"/>
    <mergeCell ref="M77:M78"/>
    <mergeCell ref="M79:M80"/>
    <mergeCell ref="M61:M62"/>
    <mergeCell ref="M63:M64"/>
    <mergeCell ref="M65:M66"/>
    <mergeCell ref="M67:M68"/>
    <mergeCell ref="M69:M70"/>
    <mergeCell ref="M131:M132"/>
    <mergeCell ref="M133:M134"/>
    <mergeCell ref="M135:M136"/>
    <mergeCell ref="M137:M138"/>
    <mergeCell ref="M139:M140"/>
    <mergeCell ref="M121:M122"/>
    <mergeCell ref="M123:M124"/>
    <mergeCell ref="M125:M126"/>
    <mergeCell ref="M127:M128"/>
    <mergeCell ref="M129:M130"/>
    <mergeCell ref="M111:M112"/>
    <mergeCell ref="M113:M114"/>
    <mergeCell ref="M115:M116"/>
    <mergeCell ref="M117:M118"/>
    <mergeCell ref="M119:M120"/>
    <mergeCell ref="M101:M102"/>
    <mergeCell ref="M103:M104"/>
    <mergeCell ref="M105:M106"/>
    <mergeCell ref="M107:M108"/>
    <mergeCell ref="M109:M110"/>
    <mergeCell ref="M171:M172"/>
    <mergeCell ref="M173:M174"/>
    <mergeCell ref="M175:M176"/>
    <mergeCell ref="M177:M178"/>
    <mergeCell ref="M179:M180"/>
    <mergeCell ref="M161:M162"/>
    <mergeCell ref="M163:M164"/>
    <mergeCell ref="M165:M166"/>
    <mergeCell ref="M167:M168"/>
    <mergeCell ref="M169:M170"/>
    <mergeCell ref="M151:M152"/>
    <mergeCell ref="M153:M154"/>
    <mergeCell ref="M155:M156"/>
    <mergeCell ref="M157:M158"/>
    <mergeCell ref="M159:M160"/>
    <mergeCell ref="M141:M142"/>
    <mergeCell ref="M143:M144"/>
    <mergeCell ref="M145:M146"/>
    <mergeCell ref="M147:M148"/>
    <mergeCell ref="M149:M150"/>
    <mergeCell ref="M211:M212"/>
    <mergeCell ref="M213:M214"/>
    <mergeCell ref="M215:M216"/>
    <mergeCell ref="M217:M218"/>
    <mergeCell ref="M219:M220"/>
    <mergeCell ref="M201:M202"/>
    <mergeCell ref="M203:M204"/>
    <mergeCell ref="M205:M206"/>
    <mergeCell ref="M207:M208"/>
    <mergeCell ref="M209:M210"/>
    <mergeCell ref="M191:M192"/>
    <mergeCell ref="M193:M194"/>
    <mergeCell ref="M195:M196"/>
    <mergeCell ref="M197:M198"/>
    <mergeCell ref="M199:M200"/>
    <mergeCell ref="M181:M182"/>
    <mergeCell ref="M183:M184"/>
    <mergeCell ref="M185:M186"/>
    <mergeCell ref="M187:M188"/>
    <mergeCell ref="M189:M190"/>
    <mergeCell ref="M251:M252"/>
    <mergeCell ref="M253:M254"/>
    <mergeCell ref="M255:M256"/>
    <mergeCell ref="M257:M258"/>
    <mergeCell ref="M259:M260"/>
    <mergeCell ref="M241:M242"/>
    <mergeCell ref="M243:M244"/>
    <mergeCell ref="M245:M246"/>
    <mergeCell ref="M247:M248"/>
    <mergeCell ref="M249:M250"/>
    <mergeCell ref="M231:M232"/>
    <mergeCell ref="M233:M234"/>
    <mergeCell ref="M235:M236"/>
    <mergeCell ref="M237:M238"/>
    <mergeCell ref="M239:M240"/>
    <mergeCell ref="M221:M222"/>
    <mergeCell ref="M223:M224"/>
    <mergeCell ref="M225:M226"/>
    <mergeCell ref="M227:M228"/>
    <mergeCell ref="M229:M230"/>
  </mergeCells>
  <conditionalFormatting sqref="P21:P260 R21:R260 T21:T260 V21:V260 X21:X260 Z21:Z260">
    <cfRule type="cellIs" dxfId="3" priority="7" operator="equal">
      <formula>"SIM"</formula>
    </cfRule>
    <cfRule type="cellIs" dxfId="2" priority="8" operator="equal">
      <formula>"NÃO"</formula>
    </cfRule>
  </conditionalFormatting>
  <conditionalFormatting sqref="Q21:Q260 S21:S260 U21:U260 W21:W260 Y21:Y260 AA21:AA260">
    <cfRule type="cellIs" dxfId="1" priority="1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2D2F-E72C-4565-A3C7-7232BF9E7E48}">
  <dimension ref="E2:AO12"/>
  <sheetViews>
    <sheetView topLeftCell="D1" zoomScale="160" zoomScaleNormal="160" workbookViewId="0">
      <selection activeCell="L20" sqref="L20"/>
    </sheetView>
  </sheetViews>
  <sheetFormatPr defaultRowHeight="15" x14ac:dyDescent="0.25"/>
  <sheetData>
    <row r="2" spans="5:41" ht="15.75" thickBot="1" x14ac:dyDescent="0.3"/>
    <row r="3" spans="5:41" x14ac:dyDescent="0.25">
      <c r="E3" s="71"/>
      <c r="F3" s="57">
        <v>128</v>
      </c>
      <c r="G3" s="58"/>
      <c r="H3" s="58"/>
      <c r="I3" s="58"/>
      <c r="J3" s="58"/>
      <c r="K3" s="58"/>
      <c r="L3" s="58">
        <v>512</v>
      </c>
      <c r="M3" s="58"/>
      <c r="N3" s="58"/>
      <c r="O3" s="58"/>
      <c r="P3" s="58"/>
      <c r="Q3" s="58"/>
      <c r="R3" s="58">
        <v>1024</v>
      </c>
      <c r="S3" s="58"/>
      <c r="T3" s="58"/>
      <c r="U3" s="58"/>
      <c r="V3" s="58"/>
      <c r="W3" s="59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5:41" ht="15.75" thickBot="1" x14ac:dyDescent="0.3">
      <c r="E4" s="71"/>
      <c r="F4" s="60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5:41" x14ac:dyDescent="0.25">
      <c r="E5" s="71"/>
      <c r="F5" s="63" t="s">
        <v>24</v>
      </c>
      <c r="G5" s="64"/>
      <c r="H5" s="64"/>
      <c r="I5" s="64"/>
      <c r="J5" s="64"/>
      <c r="K5" s="65"/>
      <c r="L5" s="69" t="s">
        <v>24</v>
      </c>
      <c r="M5" s="64"/>
      <c r="N5" s="64"/>
      <c r="O5" s="64"/>
      <c r="P5" s="64"/>
      <c r="Q5" s="65"/>
      <c r="R5" s="69" t="s">
        <v>24</v>
      </c>
      <c r="S5" s="64"/>
      <c r="T5" s="64"/>
      <c r="U5" s="64"/>
      <c r="V5" s="64"/>
      <c r="W5" s="65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</row>
    <row r="6" spans="5:41" ht="15.75" thickBot="1" x14ac:dyDescent="0.3">
      <c r="E6" s="71"/>
      <c r="F6" s="66"/>
      <c r="G6" s="67"/>
      <c r="H6" s="67"/>
      <c r="I6" s="67"/>
      <c r="J6" s="67"/>
      <c r="K6" s="68"/>
      <c r="L6" s="70"/>
      <c r="M6" s="67"/>
      <c r="N6" s="67"/>
      <c r="O6" s="67"/>
      <c r="P6" s="67"/>
      <c r="Q6" s="68"/>
      <c r="R6" s="70"/>
      <c r="S6" s="67"/>
      <c r="T6" s="67"/>
      <c r="U6" s="67"/>
      <c r="V6" s="67"/>
      <c r="W6" s="68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</row>
    <row r="7" spans="5:41" x14ac:dyDescent="0.25">
      <c r="E7" s="71"/>
      <c r="F7" s="72" t="s">
        <v>20</v>
      </c>
      <c r="G7" s="73"/>
      <c r="H7" s="73" t="s">
        <v>12</v>
      </c>
      <c r="I7" s="73"/>
      <c r="J7" s="73" t="s">
        <v>14</v>
      </c>
      <c r="K7" s="74"/>
      <c r="L7" s="73" t="s">
        <v>20</v>
      </c>
      <c r="M7" s="73"/>
      <c r="N7" s="73" t="s">
        <v>12</v>
      </c>
      <c r="O7" s="73"/>
      <c r="P7" s="73" t="s">
        <v>14</v>
      </c>
      <c r="Q7" s="74"/>
      <c r="R7" s="73" t="s">
        <v>20</v>
      </c>
      <c r="S7" s="73"/>
      <c r="T7" s="73" t="s">
        <v>12</v>
      </c>
      <c r="U7" s="73"/>
      <c r="V7" s="73" t="s">
        <v>14</v>
      </c>
      <c r="W7" s="75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</row>
    <row r="8" spans="5:41" x14ac:dyDescent="0.25">
      <c r="E8" s="81"/>
      <c r="F8" s="86"/>
      <c r="G8" s="87"/>
      <c r="H8" s="87"/>
      <c r="I8" s="87"/>
      <c r="J8" s="87"/>
      <c r="K8" s="88"/>
      <c r="L8" s="87"/>
      <c r="M8" s="87"/>
      <c r="N8" s="87"/>
      <c r="O8" s="87"/>
      <c r="P8" s="87"/>
      <c r="Q8" s="88"/>
      <c r="R8" s="87"/>
      <c r="S8" s="87"/>
      <c r="T8" s="87"/>
      <c r="U8" s="87"/>
      <c r="V8" s="87"/>
      <c r="W8" s="89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</row>
    <row r="9" spans="5:41" ht="15" customHeight="1" x14ac:dyDescent="0.25">
      <c r="E9" s="82" t="s">
        <v>28</v>
      </c>
      <c r="F9" s="90" t="s">
        <v>29</v>
      </c>
      <c r="G9" s="91" t="s">
        <v>18</v>
      </c>
      <c r="H9" s="91" t="s">
        <v>29</v>
      </c>
      <c r="I9" s="91" t="s">
        <v>18</v>
      </c>
      <c r="J9" s="91" t="s">
        <v>29</v>
      </c>
      <c r="K9" s="91" t="s">
        <v>18</v>
      </c>
      <c r="L9" s="91" t="s">
        <v>29</v>
      </c>
      <c r="M9" s="91" t="s">
        <v>18</v>
      </c>
      <c r="N9" s="91" t="s">
        <v>29</v>
      </c>
      <c r="O9" s="91" t="s">
        <v>18</v>
      </c>
      <c r="P9" s="91" t="s">
        <v>29</v>
      </c>
      <c r="Q9" s="91" t="s">
        <v>18</v>
      </c>
      <c r="R9" s="91" t="s">
        <v>29</v>
      </c>
      <c r="S9" s="91" t="s">
        <v>18</v>
      </c>
      <c r="T9" s="91" t="s">
        <v>29</v>
      </c>
      <c r="U9" s="91" t="s">
        <v>18</v>
      </c>
      <c r="V9" s="91" t="s">
        <v>29</v>
      </c>
      <c r="W9" s="92" t="s">
        <v>18</v>
      </c>
    </row>
    <row r="10" spans="5:41" ht="15" customHeight="1" thickBot="1" x14ac:dyDescent="0.3">
      <c r="E10" s="85"/>
      <c r="F10" s="80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9"/>
    </row>
    <row r="11" spans="5:41" x14ac:dyDescent="0.25">
      <c r="E11" s="84">
        <v>1</v>
      </c>
      <c r="F11" s="76">
        <v>10</v>
      </c>
      <c r="G11" s="77">
        <v>17.662700000000001</v>
      </c>
      <c r="H11" s="77">
        <v>20</v>
      </c>
      <c r="I11" s="77">
        <v>26.151199999999999</v>
      </c>
      <c r="J11" s="77">
        <v>5</v>
      </c>
      <c r="K11" s="77">
        <v>30.715699999999998</v>
      </c>
      <c r="L11" s="77">
        <v>15</v>
      </c>
      <c r="M11" s="77">
        <v>20.465499999999999</v>
      </c>
      <c r="N11" s="77">
        <v>20</v>
      </c>
      <c r="O11" s="77">
        <v>25.8308</v>
      </c>
      <c r="P11" s="77">
        <v>15</v>
      </c>
      <c r="Q11" s="77">
        <v>31.036000000000001</v>
      </c>
      <c r="R11" s="77">
        <v>7</v>
      </c>
      <c r="S11" s="77">
        <v>21.266300000000001</v>
      </c>
      <c r="T11" s="77">
        <v>20</v>
      </c>
      <c r="U11" s="77">
        <v>26.071100000000001</v>
      </c>
      <c r="V11" s="77">
        <v>15</v>
      </c>
      <c r="W11" s="77">
        <v>30.715699999999998</v>
      </c>
    </row>
    <row r="12" spans="5:41" ht="15.75" thickBot="1" x14ac:dyDescent="0.3">
      <c r="E12" s="83">
        <v>2</v>
      </c>
      <c r="F12" s="56">
        <v>10</v>
      </c>
      <c r="G12" s="55">
        <v>17.742699999999999</v>
      </c>
      <c r="H12" s="55">
        <v>15</v>
      </c>
      <c r="I12" s="55">
        <v>25.8308</v>
      </c>
      <c r="J12" s="55">
        <v>3</v>
      </c>
      <c r="K12" s="55">
        <v>30.515499999999999</v>
      </c>
      <c r="L12" s="55">
        <v>8</v>
      </c>
      <c r="M12" s="55">
        <v>18.503499999999999</v>
      </c>
      <c r="N12" s="55">
        <v>20</v>
      </c>
      <c r="O12" s="55">
        <v>25.951000000000001</v>
      </c>
      <c r="P12" s="55">
        <v>15</v>
      </c>
      <c r="Q12" s="55">
        <v>31.036000000000001</v>
      </c>
      <c r="R12" s="55">
        <v>7</v>
      </c>
      <c r="S12" s="55">
        <v>20.024999999999999</v>
      </c>
      <c r="T12" s="55">
        <v>20</v>
      </c>
      <c r="U12" s="55">
        <v>25.750800000000002</v>
      </c>
      <c r="V12" s="55">
        <v>15</v>
      </c>
      <c r="W12" s="55">
        <v>31.116099999999999</v>
      </c>
    </row>
  </sheetData>
  <mergeCells count="34">
    <mergeCell ref="E9:E10"/>
    <mergeCell ref="S9:S10"/>
    <mergeCell ref="T9:T10"/>
    <mergeCell ref="U9:U10"/>
    <mergeCell ref="V9:V10"/>
    <mergeCell ref="W9:W10"/>
    <mergeCell ref="F3:K4"/>
    <mergeCell ref="H9:H10"/>
    <mergeCell ref="I9:I10"/>
    <mergeCell ref="L3:Q4"/>
    <mergeCell ref="R3:W4"/>
    <mergeCell ref="M9:M10"/>
    <mergeCell ref="N9:N10"/>
    <mergeCell ref="O9:O10"/>
    <mergeCell ref="P9:P10"/>
    <mergeCell ref="Q9:Q10"/>
    <mergeCell ref="R9:R10"/>
    <mergeCell ref="F9:F10"/>
    <mergeCell ref="G9:G10"/>
    <mergeCell ref="J9:J10"/>
    <mergeCell ref="K9:K10"/>
    <mergeCell ref="L9:L10"/>
    <mergeCell ref="R5:W6"/>
    <mergeCell ref="R7:S8"/>
    <mergeCell ref="T7:U8"/>
    <mergeCell ref="V7:W8"/>
    <mergeCell ref="F5:K6"/>
    <mergeCell ref="L5:Q6"/>
    <mergeCell ref="F7:G8"/>
    <mergeCell ref="H7:I8"/>
    <mergeCell ref="J7:K8"/>
    <mergeCell ref="L7:M8"/>
    <mergeCell ref="N7:O8"/>
    <mergeCell ref="P7:Q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b3cf2a-41ea-4699-a3c2-70118c9ed03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7B18D6276B0C438968DF860AE9E3C9" ma:contentTypeVersion="14" ma:contentTypeDescription="Criar um novo documento." ma:contentTypeScope="" ma:versionID="74abd4e552d8ed2b5669faaef306347a">
  <xsd:schema xmlns:xsd="http://www.w3.org/2001/XMLSchema" xmlns:xs="http://www.w3.org/2001/XMLSchema" xmlns:p="http://schemas.microsoft.com/office/2006/metadata/properties" xmlns:ns3="cab3cf2a-41ea-4699-a3c2-70118c9ed030" xmlns:ns4="0e925308-8b94-4763-9d74-ca8ef5c88aa0" targetNamespace="http://schemas.microsoft.com/office/2006/metadata/properties" ma:root="true" ma:fieldsID="97c0dc81f5b305531d8099779b247860" ns3:_="" ns4:_="">
    <xsd:import namespace="cab3cf2a-41ea-4699-a3c2-70118c9ed030"/>
    <xsd:import namespace="0e925308-8b94-4763-9d74-ca8ef5c88a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3cf2a-41ea-4699-a3c2-70118c9ed0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25308-8b94-4763-9d74-ca8ef5c88aa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30A365-477D-4D2D-84A6-7C0E21531C64}">
  <ds:schemaRefs>
    <ds:schemaRef ds:uri="http://purl.org/dc/dcmitype/"/>
    <ds:schemaRef ds:uri="0e925308-8b94-4763-9d74-ca8ef5c88aa0"/>
    <ds:schemaRef ds:uri="cab3cf2a-41ea-4699-a3c2-70118c9ed030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38FC676-2B7C-4297-AE03-E1EFBCAF5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0FB01E-CC72-4A57-918C-545A11E55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3cf2a-41ea-4699-a3c2-70118c9ed030"/>
    <ds:schemaRef ds:uri="0e925308-8b94-4763-9d74-ca8ef5c88a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Phase1</vt:lpstr>
      <vt:lpstr>Phase2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Alexandre Goncalves Diogo</dc:creator>
  <cp:keywords/>
  <dc:description/>
  <cp:lastModifiedBy>Ricardo Filipe Falcao Carolino Pereira</cp:lastModifiedBy>
  <cp:revision/>
  <dcterms:created xsi:type="dcterms:W3CDTF">2023-10-19T17:44:26Z</dcterms:created>
  <dcterms:modified xsi:type="dcterms:W3CDTF">2023-12-20T22:54:06Z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0x0101001E7B18D6276B0C438968DF860AE9E3C9</vt:lpwstr>
  </property>
</Properties>
</file>