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\Desktop\CursoPython\Codigos_proyecto\BrainCoord\"/>
    </mc:Choice>
  </mc:AlternateContent>
  <xr:revisionPtr revIDLastSave="0" documentId="13_ncr:1_{47E8A297-26CF-4B0A-AE52-316A7134F91D}" xr6:coauthVersionLast="44" xr6:coauthVersionMax="44" xr10:uidLastSave="{00000000-0000-0000-0000-000000000000}"/>
  <bookViews>
    <workbookView xWindow="2990" yWindow="2100" windowWidth="14400" windowHeight="7810" activeTab="4" xr2:uid="{AA8BB9F8-928F-49EF-979C-5CBD0BD9E5B1}"/>
  </bookViews>
  <sheets>
    <sheet name="PRUEBA" sheetId="5" r:id="rId1"/>
    <sheet name="Medial" sheetId="1" r:id="rId2"/>
    <sheet name="IntA" sheetId="2" r:id="rId3"/>
    <sheet name="MVePC" sheetId="3" r:id="rId4"/>
    <sheet name="L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4" l="1"/>
  <c r="F5" i="4"/>
  <c r="F4" i="4"/>
  <c r="F3" i="4"/>
  <c r="F2" i="4"/>
  <c r="E6" i="4"/>
  <c r="E5" i="4"/>
  <c r="E4" i="4"/>
  <c r="E3" i="4"/>
  <c r="E2" i="4"/>
  <c r="F10" i="3"/>
  <c r="F9" i="3"/>
  <c r="F8" i="3"/>
  <c r="F7" i="3"/>
  <c r="F6" i="3"/>
  <c r="F5" i="3"/>
  <c r="F4" i="3"/>
  <c r="F3" i="3"/>
  <c r="F2" i="3"/>
  <c r="E10" i="3"/>
  <c r="E9" i="3"/>
  <c r="E8" i="3"/>
  <c r="E7" i="3"/>
  <c r="E6" i="3"/>
  <c r="E5" i="3"/>
  <c r="E4" i="3"/>
  <c r="E3" i="3"/>
  <c r="E2" i="3"/>
  <c r="F7" i="2"/>
  <c r="F6" i="2"/>
  <c r="F5" i="2"/>
  <c r="F4" i="2"/>
  <c r="F3" i="2"/>
  <c r="F2" i="2"/>
  <c r="E7" i="2"/>
  <c r="E6" i="2"/>
  <c r="E5" i="2"/>
  <c r="E4" i="2"/>
  <c r="E3" i="2"/>
  <c r="E2" i="2"/>
  <c r="F10" i="1" l="1"/>
  <c r="F9" i="1"/>
  <c r="F8" i="1"/>
  <c r="F7" i="1"/>
  <c r="F6" i="1"/>
  <c r="F5" i="1"/>
  <c r="F4" i="1"/>
  <c r="F3" i="1"/>
  <c r="F2" i="1"/>
  <c r="E10" i="1"/>
  <c r="E9" i="1"/>
  <c r="I10" i="5"/>
  <c r="H10" i="5"/>
  <c r="J10" i="5" s="1"/>
  <c r="I9" i="5"/>
  <c r="H9" i="5"/>
  <c r="J9" i="5" s="1"/>
  <c r="H8" i="5"/>
  <c r="E8" i="5"/>
  <c r="I8" i="5" s="1"/>
  <c r="J8" i="5" s="1"/>
  <c r="H7" i="5"/>
  <c r="E7" i="5"/>
  <c r="I7" i="5" s="1"/>
  <c r="J7" i="5" s="1"/>
  <c r="H6" i="5"/>
  <c r="E6" i="5"/>
  <c r="I6" i="5" s="1"/>
  <c r="J6" i="5" s="1"/>
  <c r="J5" i="5"/>
  <c r="I5" i="5"/>
  <c r="H5" i="5"/>
  <c r="I4" i="5"/>
  <c r="J4" i="5" s="1"/>
  <c r="H4" i="5"/>
  <c r="I3" i="5"/>
  <c r="H3" i="5"/>
  <c r="J3" i="5" s="1"/>
  <c r="H2" i="5"/>
  <c r="E2" i="5"/>
  <c r="I2" i="5" s="1"/>
  <c r="E8" i="1"/>
  <c r="E7" i="1"/>
  <c r="E6" i="1"/>
  <c r="E2" i="1"/>
  <c r="J2" i="5" l="1"/>
</calcChain>
</file>

<file path=xl/sharedStrings.xml><?xml version="1.0" encoding="utf-8"?>
<sst xmlns="http://schemas.openxmlformats.org/spreadsheetml/2006/main" count="32" uniqueCount="8">
  <si>
    <t>bregma</t>
  </si>
  <si>
    <t>lambda</t>
  </si>
  <si>
    <t>MEDIO</t>
  </si>
  <si>
    <t>LATERAL</t>
  </si>
  <si>
    <t>DORSO</t>
  </si>
  <si>
    <t>VENTRAL</t>
  </si>
  <si>
    <t>DIFERENCIAS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</si>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</sst>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A8BF-121B-4282-8E69-681A44DC1960}">
  <dimension ref="A1:K15"/>
  <sheetViews>
    <sheetView workbookViewId="0">
      <selection activeCell="D12" sqref="D12"/>
    </sheetView>
  </sheetViews>
  <sheetFormatPr baseColWidth="10" defaultRowHeight="14.5" x14ac:dyDescent="0.35"/>
  <sheetData>
    <row r="1" spans="1:11" x14ac:dyDescent="0.35">
      <c r="A1" s="7" t="s">
        <v>1</v>
      </c>
      <c r="B1" s="7" t="s">
        <v>0</v>
      </c>
      <c r="C1" s="7" t="s">
        <v>3</v>
      </c>
      <c r="D1" s="7" t="s">
        <v>2</v>
      </c>
      <c r="E1" s="7" t="s">
        <v>4</v>
      </c>
      <c r="F1" s="7" t="s">
        <v>5</v>
      </c>
      <c r="H1" s="12" t="s">
        <v>6</v>
      </c>
      <c r="I1" s="7"/>
      <c r="J1" s="7" t="s">
        <v>7</v>
      </c>
      <c r="K1" s="12"/>
    </row>
    <row r="2" spans="1:11" x14ac:dyDescent="0.35">
      <c r="A2" s="8">
        <v>-3.04</v>
      </c>
      <c r="B2" s="8">
        <v>-6.84</v>
      </c>
      <c r="C2" s="4">
        <v>-8.0299999999999994</v>
      </c>
      <c r="D2" s="4">
        <v>-5.14</v>
      </c>
      <c r="E2" s="4">
        <f>30.81/10</f>
        <v>3.081</v>
      </c>
      <c r="F2" s="4">
        <v>32.729999999999997</v>
      </c>
      <c r="H2" s="8">
        <f>C2-D2</f>
        <v>-2.8899999999999997</v>
      </c>
      <c r="I2" s="8">
        <f>F2-E2</f>
        <v>29.648999999999997</v>
      </c>
      <c r="J2">
        <f>H2*I2</f>
        <v>-85.685609999999983</v>
      </c>
    </row>
    <row r="3" spans="1:11" x14ac:dyDescent="0.35">
      <c r="A3" s="8">
        <v>-2.92</v>
      </c>
      <c r="B3" s="8">
        <v>-6.72</v>
      </c>
      <c r="C3" s="4">
        <v>-7.96</v>
      </c>
      <c r="D3" s="4">
        <v>-4.58</v>
      </c>
      <c r="E3" s="4">
        <v>3.28</v>
      </c>
      <c r="F3" s="4">
        <v>32.44</v>
      </c>
      <c r="H3" s="8">
        <f t="shared" ref="H3:H10" si="0">C3-D3</f>
        <v>-3.38</v>
      </c>
      <c r="I3" s="8">
        <f t="shared" ref="I3:I10" si="1">F3-E3</f>
        <v>29.159999999999997</v>
      </c>
      <c r="J3">
        <f t="shared" ref="J3:J10" si="2">H3*I3</f>
        <v>-98.560799999999986</v>
      </c>
    </row>
    <row r="4" spans="1:11" x14ac:dyDescent="0.35">
      <c r="A4" s="8">
        <v>-2.84</v>
      </c>
      <c r="B4" s="8">
        <v>-6.64</v>
      </c>
      <c r="C4" s="4">
        <v>-8.67</v>
      </c>
      <c r="D4" s="4">
        <v>-5.33</v>
      </c>
      <c r="E4" s="4">
        <v>3</v>
      </c>
      <c r="F4" s="4">
        <v>32.299999999999997</v>
      </c>
      <c r="H4" s="8">
        <f t="shared" si="0"/>
        <v>-3.34</v>
      </c>
      <c r="I4" s="8">
        <f t="shared" si="1"/>
        <v>29.299999999999997</v>
      </c>
      <c r="J4">
        <f t="shared" si="2"/>
        <v>-97.861999999999981</v>
      </c>
    </row>
    <row r="5" spans="1:11" x14ac:dyDescent="0.35">
      <c r="A5" s="5">
        <v>-2.68</v>
      </c>
      <c r="B5" s="2">
        <v>-6.48</v>
      </c>
      <c r="C5" s="4">
        <v>-10.38</v>
      </c>
      <c r="D5" s="4">
        <v>-6.08</v>
      </c>
      <c r="E5" s="4">
        <v>3</v>
      </c>
      <c r="F5" s="4">
        <v>33.89</v>
      </c>
      <c r="H5" s="8">
        <f t="shared" si="0"/>
        <v>-4.3000000000000007</v>
      </c>
      <c r="I5" s="8">
        <f t="shared" si="1"/>
        <v>30.89</v>
      </c>
      <c r="J5">
        <f t="shared" si="2"/>
        <v>-132.82700000000003</v>
      </c>
      <c r="K5" s="3"/>
    </row>
    <row r="6" spans="1:11" x14ac:dyDescent="0.35">
      <c r="A6" s="8">
        <v>-2.56</v>
      </c>
      <c r="B6" s="8">
        <v>-6.36</v>
      </c>
      <c r="C6" s="4">
        <v>-9</v>
      </c>
      <c r="D6" s="4">
        <v>-4.8499999999999996</v>
      </c>
      <c r="E6" s="4">
        <f>30.69/10</f>
        <v>3.069</v>
      </c>
      <c r="F6" s="4">
        <v>33.89</v>
      </c>
      <c r="H6" s="8">
        <f t="shared" si="0"/>
        <v>-4.1500000000000004</v>
      </c>
      <c r="I6" s="8">
        <f t="shared" si="1"/>
        <v>30.821000000000002</v>
      </c>
      <c r="J6">
        <f t="shared" si="2"/>
        <v>-127.90715000000002</v>
      </c>
    </row>
    <row r="7" spans="1:11" x14ac:dyDescent="0.35">
      <c r="A7" s="8">
        <v>-2.44</v>
      </c>
      <c r="B7" s="8">
        <v>-6.24</v>
      </c>
      <c r="C7" s="4">
        <v>-9.4499999999999993</v>
      </c>
      <c r="D7" s="4">
        <v>-5.22</v>
      </c>
      <c r="E7" s="4">
        <f>31.58/10</f>
        <v>3.1579999999999999</v>
      </c>
      <c r="F7" s="4">
        <v>34.85</v>
      </c>
      <c r="H7" s="8">
        <f t="shared" si="0"/>
        <v>-4.2299999999999995</v>
      </c>
      <c r="I7" s="8">
        <f t="shared" si="1"/>
        <v>31.692</v>
      </c>
      <c r="J7">
        <f t="shared" si="2"/>
        <v>-134.05715999999998</v>
      </c>
    </row>
    <row r="8" spans="1:11" x14ac:dyDescent="0.35">
      <c r="A8" s="8">
        <v>-2.3199999999999998</v>
      </c>
      <c r="B8" s="8">
        <v>-6.12</v>
      </c>
      <c r="C8" s="4">
        <v>-8.8800000000000008</v>
      </c>
      <c r="D8" s="4">
        <v>-5.0599999999999996</v>
      </c>
      <c r="E8" s="4">
        <f>31.88/10</f>
        <v>3.1879999999999997</v>
      </c>
      <c r="F8" s="4">
        <v>34.6</v>
      </c>
      <c r="H8" s="8">
        <f t="shared" si="0"/>
        <v>-3.8200000000000012</v>
      </c>
      <c r="I8" s="8">
        <f t="shared" si="1"/>
        <v>31.412000000000003</v>
      </c>
      <c r="J8">
        <f t="shared" si="2"/>
        <v>-119.99384000000005</v>
      </c>
    </row>
    <row r="9" spans="1:11" x14ac:dyDescent="0.35">
      <c r="A9" s="2">
        <v>-2.2000000000000002</v>
      </c>
      <c r="B9" s="2">
        <v>-6</v>
      </c>
      <c r="C9" s="4">
        <v>-9.39</v>
      </c>
      <c r="D9" s="4">
        <v>-5.23</v>
      </c>
      <c r="E9" s="4">
        <v>32.42</v>
      </c>
      <c r="F9" s="4">
        <v>35.25</v>
      </c>
      <c r="H9" s="8">
        <f t="shared" si="0"/>
        <v>-4.16</v>
      </c>
      <c r="I9" s="8">
        <f t="shared" si="1"/>
        <v>2.8299999999999983</v>
      </c>
      <c r="J9">
        <f t="shared" si="2"/>
        <v>-11.772799999999993</v>
      </c>
    </row>
    <row r="10" spans="1:11" x14ac:dyDescent="0.35">
      <c r="A10" s="8">
        <v>-2.08</v>
      </c>
      <c r="B10" s="8">
        <v>-5.88</v>
      </c>
      <c r="C10" s="4">
        <v>-9.92</v>
      </c>
      <c r="D10" s="4">
        <v>-6.38</v>
      </c>
      <c r="E10" s="4">
        <v>32.54</v>
      </c>
      <c r="F10" s="4">
        <v>35.15</v>
      </c>
      <c r="H10" s="8">
        <f t="shared" si="0"/>
        <v>-3.54</v>
      </c>
      <c r="I10" s="8">
        <f t="shared" si="1"/>
        <v>2.6099999999999994</v>
      </c>
      <c r="J10">
        <f t="shared" si="2"/>
        <v>-9.2393999999999981</v>
      </c>
    </row>
    <row r="11" spans="1:11" x14ac:dyDescent="0.35">
      <c r="G11" s="8"/>
      <c r="H11" s="8"/>
      <c r="I11" s="8"/>
    </row>
    <row r="15" spans="1:11" x14ac:dyDescent="0.35">
      <c r="G15" s="3"/>
      <c r="I15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44B5-9827-4EAC-A6D7-889AC6BC98C9}">
  <dimension ref="A1:I15"/>
  <sheetViews>
    <sheetView workbookViewId="0">
      <selection activeCell="H7" sqref="H7"/>
    </sheetView>
  </sheetViews>
  <sheetFormatPr baseColWidth="10" defaultRowHeight="14.5" x14ac:dyDescent="0.35"/>
  <sheetData>
    <row r="1" spans="1:9" x14ac:dyDescent="0.35">
      <c r="A1" s="7" t="s">
        <v>1</v>
      </c>
      <c r="B1" s="7" t="s">
        <v>0</v>
      </c>
      <c r="C1" s="7" t="s">
        <v>3</v>
      </c>
      <c r="D1" s="7" t="s">
        <v>2</v>
      </c>
      <c r="E1" s="7" t="s">
        <v>4</v>
      </c>
      <c r="F1" s="7" t="s">
        <v>5</v>
      </c>
      <c r="H1" s="12"/>
    </row>
    <row r="2" spans="1:9" x14ac:dyDescent="0.35">
      <c r="A2" s="1">
        <v>-3.04</v>
      </c>
      <c r="B2" s="1">
        <v>-6.84</v>
      </c>
      <c r="C2" s="4">
        <v>-8.0299999999999994</v>
      </c>
      <c r="D2" s="4">
        <v>-5.14</v>
      </c>
      <c r="E2" s="4">
        <f>30.81/10</f>
        <v>3.081</v>
      </c>
      <c r="F2" s="4">
        <f>32.73/10</f>
        <v>3.2729999999999997</v>
      </c>
    </row>
    <row r="3" spans="1:9" x14ac:dyDescent="0.35">
      <c r="A3" s="1">
        <v>-2.92</v>
      </c>
      <c r="B3" s="1">
        <v>-6.72</v>
      </c>
      <c r="C3" s="4">
        <v>-7.96</v>
      </c>
      <c r="D3" s="4">
        <v>-4.58</v>
      </c>
      <c r="E3" s="4">
        <v>3.28</v>
      </c>
      <c r="F3" s="4">
        <f>32.44/10</f>
        <v>3.2439999999999998</v>
      </c>
    </row>
    <row r="4" spans="1:9" x14ac:dyDescent="0.35">
      <c r="A4" s="1">
        <v>-2.84</v>
      </c>
      <c r="B4" s="1">
        <v>-6.64</v>
      </c>
      <c r="C4" s="4">
        <v>-8.67</v>
      </c>
      <c r="D4" s="4">
        <v>-5.33</v>
      </c>
      <c r="E4" s="4">
        <v>3</v>
      </c>
      <c r="F4" s="4">
        <f>32.3/10</f>
        <v>3.2299999999999995</v>
      </c>
    </row>
    <row r="5" spans="1:9" x14ac:dyDescent="0.35">
      <c r="A5" s="5">
        <v>-2.68</v>
      </c>
      <c r="B5" s="2">
        <v>-6.48</v>
      </c>
      <c r="C5" s="4">
        <v>-10.38</v>
      </c>
      <c r="D5" s="4">
        <v>-6.08</v>
      </c>
      <c r="E5" s="4">
        <v>3</v>
      </c>
      <c r="F5" s="4">
        <f>33.89/10</f>
        <v>3.3890000000000002</v>
      </c>
      <c r="H5" s="3"/>
    </row>
    <row r="6" spans="1:9" x14ac:dyDescent="0.35">
      <c r="A6" s="1">
        <v>-2.56</v>
      </c>
      <c r="B6" s="1">
        <v>-6.36</v>
      </c>
      <c r="C6" s="4">
        <v>-9</v>
      </c>
      <c r="D6" s="4">
        <v>-4.8499999999999996</v>
      </c>
      <c r="E6" s="4">
        <f>30.69/10</f>
        <v>3.069</v>
      </c>
      <c r="F6" s="4">
        <f>33.89/10</f>
        <v>3.3890000000000002</v>
      </c>
    </row>
    <row r="7" spans="1:9" x14ac:dyDescent="0.35">
      <c r="A7" s="1">
        <v>-2.44</v>
      </c>
      <c r="B7" s="1">
        <v>-6.24</v>
      </c>
      <c r="C7" s="4">
        <v>-9.4499999999999993</v>
      </c>
      <c r="D7" s="4">
        <v>-5.22</v>
      </c>
      <c r="E7" s="4">
        <f>31.58/10</f>
        <v>3.1579999999999999</v>
      </c>
      <c r="F7" s="4">
        <f>34.85/10</f>
        <v>3.4850000000000003</v>
      </c>
    </row>
    <row r="8" spans="1:9" x14ac:dyDescent="0.35">
      <c r="A8" s="1">
        <v>-2.3199999999999998</v>
      </c>
      <c r="B8" s="1">
        <v>-6.12</v>
      </c>
      <c r="C8" s="4">
        <v>-8.8800000000000008</v>
      </c>
      <c r="D8" s="4">
        <v>-5.0599999999999996</v>
      </c>
      <c r="E8" s="4">
        <f>31.88/10</f>
        <v>3.1879999999999997</v>
      </c>
      <c r="F8" s="4">
        <f>34.6/10</f>
        <v>3.46</v>
      </c>
    </row>
    <row r="9" spans="1:9" x14ac:dyDescent="0.35">
      <c r="A9" s="2">
        <v>-2.2000000000000002</v>
      </c>
      <c r="B9" s="2">
        <v>-6</v>
      </c>
      <c r="C9" s="4">
        <v>-9.39</v>
      </c>
      <c r="D9" s="4">
        <v>-5.23</v>
      </c>
      <c r="E9" s="4">
        <f>32.42/10</f>
        <v>3.242</v>
      </c>
      <c r="F9" s="4">
        <f>35.25/10</f>
        <v>3.5249999999999999</v>
      </c>
    </row>
    <row r="10" spans="1:9" x14ac:dyDescent="0.35">
      <c r="A10" s="1">
        <v>-2.08</v>
      </c>
      <c r="B10" s="1">
        <v>-5.88</v>
      </c>
      <c r="C10" s="4">
        <v>-9.92</v>
      </c>
      <c r="D10" s="4">
        <v>-6.38</v>
      </c>
      <c r="E10" s="4">
        <f>32.54/10</f>
        <v>3.254</v>
      </c>
      <c r="F10" s="4">
        <f>35.15/10</f>
        <v>3.5149999999999997</v>
      </c>
    </row>
    <row r="11" spans="1:9" x14ac:dyDescent="0.35">
      <c r="G11" s="1"/>
      <c r="H11" s="1"/>
      <c r="I11" s="1"/>
    </row>
    <row r="15" spans="1:9" x14ac:dyDescent="0.35">
      <c r="G15" s="3"/>
      <c r="I15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2E45-A0BC-4E67-BC27-241AB276E22A}">
  <dimension ref="A1:F7"/>
  <sheetViews>
    <sheetView workbookViewId="0">
      <selection activeCell="F8" sqref="F8"/>
    </sheetView>
  </sheetViews>
  <sheetFormatPr baseColWidth="10" defaultRowHeight="14.5" x14ac:dyDescent="0.35"/>
  <sheetData>
    <row r="1" spans="1:6" x14ac:dyDescent="0.35">
      <c r="A1" s="7" t="s">
        <v>1</v>
      </c>
      <c r="B1" s="7" t="s">
        <v>0</v>
      </c>
      <c r="C1" s="7" t="s">
        <v>3</v>
      </c>
      <c r="D1" s="7" t="s">
        <v>2</v>
      </c>
      <c r="E1" s="7" t="s">
        <v>4</v>
      </c>
      <c r="F1" s="7" t="s">
        <v>5</v>
      </c>
    </row>
    <row r="2" spans="1:6" x14ac:dyDescent="0.35">
      <c r="A2" s="6">
        <v>-2.56</v>
      </c>
      <c r="B2" s="6">
        <v>-6.36</v>
      </c>
      <c r="C2">
        <v>-16.54</v>
      </c>
      <c r="D2">
        <v>-13.74</v>
      </c>
      <c r="E2">
        <f>31.7/10</f>
        <v>3.17</v>
      </c>
      <c r="F2">
        <f>33.7/10</f>
        <v>3.37</v>
      </c>
    </row>
    <row r="3" spans="1:6" x14ac:dyDescent="0.35">
      <c r="A3" s="6">
        <v>-2.44</v>
      </c>
      <c r="B3" s="6">
        <v>-6.24</v>
      </c>
      <c r="C3">
        <v>-18.350000000000001</v>
      </c>
      <c r="D3">
        <v>-13.95</v>
      </c>
      <c r="E3">
        <f>31.42/10</f>
        <v>3.1420000000000003</v>
      </c>
      <c r="F3">
        <f>33.67/10</f>
        <v>3.367</v>
      </c>
    </row>
    <row r="4" spans="1:6" x14ac:dyDescent="0.35">
      <c r="A4" s="6">
        <v>-2.3199999999999998</v>
      </c>
      <c r="B4" s="6">
        <v>-6.12</v>
      </c>
      <c r="C4">
        <v>-17.649999999999999</v>
      </c>
      <c r="D4">
        <v>-13.98</v>
      </c>
      <c r="E4">
        <f>31.64/10</f>
        <v>3.1640000000000001</v>
      </c>
      <c r="F4">
        <f>33.92/10</f>
        <v>3.3920000000000003</v>
      </c>
    </row>
    <row r="5" spans="1:6" x14ac:dyDescent="0.35">
      <c r="A5" s="2">
        <v>-2.2000000000000002</v>
      </c>
      <c r="B5" s="2">
        <v>-6</v>
      </c>
      <c r="C5">
        <v>-18.79</v>
      </c>
      <c r="D5">
        <v>-12.32</v>
      </c>
      <c r="E5">
        <f>31.41/10</f>
        <v>3.141</v>
      </c>
      <c r="F5">
        <f>33.83/10</f>
        <v>3.383</v>
      </c>
    </row>
    <row r="6" spans="1:6" x14ac:dyDescent="0.35">
      <c r="A6" s="6">
        <v>-2.08</v>
      </c>
      <c r="B6" s="6">
        <v>-5.88</v>
      </c>
      <c r="C6">
        <v>-20.81</v>
      </c>
      <c r="D6">
        <v>-11.36</v>
      </c>
      <c r="E6">
        <f>31.79/10</f>
        <v>3.1789999999999998</v>
      </c>
      <c r="F6">
        <f>34.41/10</f>
        <v>3.4409999999999998</v>
      </c>
    </row>
    <row r="7" spans="1:6" x14ac:dyDescent="0.35">
      <c r="A7" s="2">
        <v>-2</v>
      </c>
      <c r="B7" s="2">
        <v>-5.8</v>
      </c>
      <c r="C7">
        <v>-15.2</v>
      </c>
      <c r="D7">
        <v>-12.15</v>
      </c>
      <c r="E7">
        <f>31.42/10</f>
        <v>3.1420000000000003</v>
      </c>
      <c r="F7">
        <f>33.93/10</f>
        <v>3.3929999999999998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C581-A1F8-489C-B140-0D6A68D8E597}">
  <dimension ref="A1:F10"/>
  <sheetViews>
    <sheetView workbookViewId="0">
      <selection activeCell="F11" sqref="F11"/>
    </sheetView>
  </sheetViews>
  <sheetFormatPr baseColWidth="10" defaultRowHeight="14.5" x14ac:dyDescent="0.35"/>
  <sheetData>
    <row r="1" spans="1:6" x14ac:dyDescent="0.35">
      <c r="A1" s="7" t="s">
        <v>1</v>
      </c>
      <c r="B1" s="7" t="s">
        <v>0</v>
      </c>
      <c r="C1" s="7" t="s">
        <v>3</v>
      </c>
      <c r="D1" s="7" t="s">
        <v>2</v>
      </c>
      <c r="E1" s="7" t="s">
        <v>4</v>
      </c>
      <c r="F1" s="7" t="s">
        <v>5</v>
      </c>
    </row>
    <row r="2" spans="1:6" x14ac:dyDescent="0.35">
      <c r="A2" s="6">
        <v>-2.84</v>
      </c>
      <c r="B2" s="6">
        <v>-6.64</v>
      </c>
      <c r="C2">
        <v>-6.69</v>
      </c>
      <c r="D2">
        <v>-3.41</v>
      </c>
      <c r="E2">
        <f>39.24/10</f>
        <v>3.9240000000000004</v>
      </c>
      <c r="F2">
        <f>42.48/10</f>
        <v>4.2479999999999993</v>
      </c>
    </row>
    <row r="3" spans="1:6" x14ac:dyDescent="0.35">
      <c r="A3" s="5">
        <v>-2.68</v>
      </c>
      <c r="B3" s="2">
        <v>-6.48</v>
      </c>
      <c r="C3">
        <v>-7.02</v>
      </c>
      <c r="D3">
        <v>-3.82</v>
      </c>
      <c r="E3">
        <f>38.86/10</f>
        <v>3.8860000000000001</v>
      </c>
      <c r="F3">
        <f>42.11/10</f>
        <v>4.2110000000000003</v>
      </c>
    </row>
    <row r="4" spans="1:6" x14ac:dyDescent="0.35">
      <c r="A4" s="6">
        <v>-2.56</v>
      </c>
      <c r="B4" s="6">
        <v>-6.36</v>
      </c>
      <c r="C4">
        <v>-7.15</v>
      </c>
      <c r="D4">
        <v>-3.87</v>
      </c>
      <c r="E4">
        <f>39.2/10</f>
        <v>3.9200000000000004</v>
      </c>
      <c r="F4">
        <f>42.4/10</f>
        <v>4.24</v>
      </c>
    </row>
    <row r="5" spans="1:6" x14ac:dyDescent="0.35">
      <c r="A5" s="6">
        <v>-2.44</v>
      </c>
      <c r="B5" s="6">
        <v>-6.24</v>
      </c>
      <c r="C5">
        <v>-9.67</v>
      </c>
      <c r="D5">
        <v>-3.08</v>
      </c>
      <c r="E5">
        <f>38.22/10</f>
        <v>3.8220000000000001</v>
      </c>
      <c r="F5">
        <f>41.58/10</f>
        <v>4.1579999999999995</v>
      </c>
    </row>
    <row r="6" spans="1:6" x14ac:dyDescent="0.35">
      <c r="A6" s="6">
        <v>-2.3199999999999998</v>
      </c>
      <c r="B6" s="6">
        <v>-6.12</v>
      </c>
      <c r="C6">
        <v>-9.75</v>
      </c>
      <c r="D6">
        <v>-3.08</v>
      </c>
      <c r="E6">
        <f>38.07/10</f>
        <v>3.8069999999999999</v>
      </c>
      <c r="F6">
        <f>41.58/10</f>
        <v>4.1579999999999995</v>
      </c>
    </row>
    <row r="7" spans="1:6" x14ac:dyDescent="0.35">
      <c r="A7" s="2">
        <v>-2.2000000000000002</v>
      </c>
      <c r="B7" s="2">
        <v>-6</v>
      </c>
      <c r="C7">
        <v>-10.130000000000001</v>
      </c>
      <c r="D7">
        <v>-4.0999999999999996</v>
      </c>
      <c r="E7">
        <f>37.87/10</f>
        <v>3.7869999999999999</v>
      </c>
      <c r="F7">
        <f>41.53/10</f>
        <v>4.1530000000000005</v>
      </c>
    </row>
    <row r="8" spans="1:6" x14ac:dyDescent="0.35">
      <c r="A8" s="6">
        <v>-2.08</v>
      </c>
      <c r="B8" s="6">
        <v>-5.88</v>
      </c>
      <c r="C8">
        <v>-11.68</v>
      </c>
      <c r="D8">
        <v>-4.43</v>
      </c>
      <c r="E8">
        <f>37.37/10</f>
        <v>3.7369999999999997</v>
      </c>
      <c r="F8">
        <f>41.64/10</f>
        <v>4.1639999999999997</v>
      </c>
    </row>
    <row r="9" spans="1:6" x14ac:dyDescent="0.35">
      <c r="A9" s="6">
        <v>-2</v>
      </c>
      <c r="B9" s="6">
        <v>-5.8</v>
      </c>
      <c r="C9">
        <v>-10.92</v>
      </c>
      <c r="D9">
        <v>-5.25</v>
      </c>
      <c r="E9">
        <f>37.58/10</f>
        <v>3.758</v>
      </c>
      <c r="F9">
        <f>41.42/10</f>
        <v>4.1420000000000003</v>
      </c>
    </row>
    <row r="10" spans="1:6" x14ac:dyDescent="0.35">
      <c r="A10" s="6">
        <v>-1.88</v>
      </c>
      <c r="B10" s="6">
        <v>-5.68</v>
      </c>
      <c r="C10">
        <v>-10.39</v>
      </c>
      <c r="D10">
        <v>-6.61</v>
      </c>
      <c r="E10">
        <f>39.08/10</f>
        <v>3.9079999999999999</v>
      </c>
      <c r="F10">
        <f>40.67/10</f>
        <v>4.0670000000000002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61E5-6ECB-465A-A587-529E70143B2F}">
  <dimension ref="A1:F6"/>
  <sheetViews>
    <sheetView tabSelected="1" workbookViewId="0">
      <selection activeCell="F7" sqref="F7"/>
    </sheetView>
  </sheetViews>
  <sheetFormatPr baseColWidth="10" defaultRowHeight="14.5" x14ac:dyDescent="0.35"/>
  <sheetData>
    <row r="1" spans="1:6" x14ac:dyDescent="0.35">
      <c r="A1" s="9" t="s">
        <v>1</v>
      </c>
      <c r="B1" s="9" t="s">
        <v>0</v>
      </c>
      <c r="C1" s="9" t="s">
        <v>3</v>
      </c>
      <c r="D1" s="9" t="s">
        <v>2</v>
      </c>
      <c r="E1" s="9" t="s">
        <v>4</v>
      </c>
      <c r="F1" s="9" t="s">
        <v>5</v>
      </c>
    </row>
    <row r="2" spans="1:6" x14ac:dyDescent="0.35">
      <c r="A2" s="10">
        <v>-2.44</v>
      </c>
      <c r="B2" s="10">
        <v>-6.24</v>
      </c>
      <c r="C2" s="10">
        <v>-15.88</v>
      </c>
      <c r="D2" s="10">
        <v>-12.82</v>
      </c>
      <c r="E2" s="10">
        <f>36.57/10</f>
        <v>3.657</v>
      </c>
      <c r="F2" s="10">
        <f>39.31/10</f>
        <v>3.931</v>
      </c>
    </row>
    <row r="3" spans="1:6" x14ac:dyDescent="0.35">
      <c r="A3" s="10">
        <v>-2.3199999999999998</v>
      </c>
      <c r="B3" s="10">
        <v>-6.12</v>
      </c>
      <c r="C3" s="10">
        <v>-16.54</v>
      </c>
      <c r="D3" s="10">
        <v>-12.11</v>
      </c>
      <c r="E3" s="10">
        <f>36.53/10</f>
        <v>3.653</v>
      </c>
      <c r="F3" s="10">
        <f>42.06/10</f>
        <v>4.2060000000000004</v>
      </c>
    </row>
    <row r="4" spans="1:6" x14ac:dyDescent="0.35">
      <c r="A4" s="11">
        <v>-2.2000000000000002</v>
      </c>
      <c r="B4" s="11">
        <v>-6</v>
      </c>
      <c r="C4" s="10">
        <v>-16.559999999999999</v>
      </c>
      <c r="D4" s="10">
        <v>-11.73</v>
      </c>
      <c r="E4" s="10">
        <f>37.98/10</f>
        <v>3.7979999999999996</v>
      </c>
      <c r="F4" s="10">
        <f>42.06/10</f>
        <v>4.2060000000000004</v>
      </c>
    </row>
    <row r="5" spans="1:6" x14ac:dyDescent="0.35">
      <c r="A5" s="10">
        <v>-2.08</v>
      </c>
      <c r="B5" s="10">
        <v>-5.88</v>
      </c>
      <c r="C5" s="10">
        <v>-16.23</v>
      </c>
      <c r="D5" s="10">
        <v>-11.93</v>
      </c>
      <c r="E5" s="10">
        <f>39.08/10</f>
        <v>3.9079999999999999</v>
      </c>
      <c r="F5" s="10">
        <f>42.44/10</f>
        <v>4.2439999999999998</v>
      </c>
    </row>
    <row r="6" spans="1:6" x14ac:dyDescent="0.35">
      <c r="A6" s="10">
        <v>-2</v>
      </c>
      <c r="B6" s="10">
        <v>-5.8</v>
      </c>
      <c r="C6" s="10">
        <v>-16.29</v>
      </c>
      <c r="D6" s="10">
        <v>-14.17</v>
      </c>
      <c r="E6" s="10">
        <f>30.22/10</f>
        <v>3.0219999999999998</v>
      </c>
      <c r="F6" s="10">
        <f>42.22/10</f>
        <v>4.2219999999999995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PRUEBA</vt:lpstr>
      <vt:lpstr>Medial</vt:lpstr>
      <vt:lpstr>IntA</vt:lpstr>
      <vt:lpstr>MVePC</vt:lpstr>
      <vt:lpstr>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2020-01-28T21:26:23Z</dcterms:created>
  <dcterms:modified xsi:type="dcterms:W3CDTF">2020-02-05T20:49:52Z</dcterms:modified>
</cp:coreProperties>
</file>