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WS Pricing" sheetId="1" r:id="rId1"/>
  </sheets>
  <calcPr calcId="124519" fullCalcOnLoad="1"/>
</workbook>
</file>

<file path=xl/sharedStrings.xml><?xml version="1.0" encoding="utf-8"?>
<sst xmlns="http://schemas.openxmlformats.org/spreadsheetml/2006/main" count="58" uniqueCount="35">
  <si>
    <t>Group hierarchy</t>
  </si>
  <si>
    <t>Service</t>
  </si>
  <si>
    <t>Description</t>
  </si>
  <si>
    <t>Region</t>
  </si>
  <si>
    <t>Upfront</t>
  </si>
  <si>
    <t>Monthly</t>
  </si>
  <si>
    <t>First 12 months total</t>
  </si>
  <si>
    <t>Configuration summary</t>
  </si>
  <si>
    <t>Visabeira - S3 Veeam Storage POC</t>
  </si>
  <si>
    <t>AWS Storage Gateway</t>
  </si>
  <si>
    <t>S3 Standard</t>
  </si>
  <si>
    <t>Data Transfer</t>
  </si>
  <si>
    <t>AWS PrivateLink</t>
  </si>
  <si>
    <t>VPN Connection</t>
  </si>
  <si>
    <t>AWS Direct Connect</t>
  </si>
  <si>
    <t>Tape Gateway + Storage + DT</t>
  </si>
  <si>
    <t>S3 File Gateway + DT</t>
  </si>
  <si>
    <t>S3 Storage</t>
  </si>
  <si>
    <t>VPC Endpoint (Needs 1 more if to use Archive Tier)</t>
  </si>
  <si>
    <t>VPN</t>
  </si>
  <si>
    <t>Direct Connect</t>
  </si>
  <si>
    <t>Europe (Ireland)</t>
  </si>
  <si>
    <t>DT Inbound: Internet: 34050 GB per month,DT Outbound: Internet: 5675 GB per month,DT Intra-Region:: 0 TB per month,Data written to AWS tape storage by your gateway: 34050 GB per month,Amount of data stored in virtual tape library (Amazon S3): 34050 GB per month,Amount of virtual tape data retrieved from S3 Glacier: 5675 GB,Data transfer cost: 510.75</t>
  </si>
  <si>
    <t>DT Inbound: Internet: 0 GB per month,DT Outbound: Internet: 0 GB per month,DT Intra-Region:: 0 TB per month,Data written to AWS file storage by your gateway: 34050 GB per month,Data transfer cost: 0</t>
  </si>
  <si>
    <t>S3 Standard storage: 34050 GB per month,PUT,COPY,POST,LIST requests to S3 Standard: 1000000,GET,SELECT,and all other requests from S3 Standard: 1000000,Data returned by S3 Select: 0 GB per month,Data scanned by S3 Select: 0 GB per month,S3 Standard Average Object Size: 512000 MB</t>
  </si>
  <si>
    <t>DT Inbound: Internet: 34050 GB per month,DT Outbound: Internet: 5675 GB per month</t>
  </si>
  <si>
    <t>Number of VPC Interface endpoints per AWS region: 2</t>
  </si>
  <si>
    <t>Working days per month: 22,Number of Site-to-Site VPN Connections: 1</t>
  </si>
  <si>
    <t>Number of ports: 1,Location: Equinix Itconic MD2,Madrid,ESP,Port type: Hosted,Port capacity: 2G,Data transfer out: 45400 GB</t>
  </si>
  <si>
    <t>Total Upfront</t>
  </si>
  <si>
    <t>Total First Month</t>
  </si>
  <si>
    <t>Total Monthly</t>
  </si>
  <si>
    <t>Total First Year</t>
  </si>
  <si>
    <t>Total 3 Years</t>
  </si>
  <si>
    <t>https://calculator.aws/#/estimate?id=404ed7875e0b93e89e1364bf9d66f42e5b1c3fd4</t>
  </si>
</sst>
</file>

<file path=xl/styles.xml><?xml version="1.0" encoding="utf-8"?>
<styleSheet xmlns="http://schemas.openxmlformats.org/spreadsheetml/2006/main">
  <numFmts count="1">
    <numFmt numFmtId="164" formatCode="$##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3">
    <dxf>
      <numFmt numFmtId="164" formatCode="$###,##0.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6:I13" totalsRowShown="0">
  <autoFilter ref="B6:I13"/>
  <tableColumns count="8">
    <tableColumn id="1" name="Group hierarchy"/>
    <tableColumn id="2" name="Service"/>
    <tableColumn id="3" name="Description"/>
    <tableColumn id="4" name="Region"/>
    <tableColumn id="5" name="Upfront"/>
    <tableColumn id="6" name="Monthly"/>
    <tableColumn id="7" name="First 12 months total"/>
    <tableColumn id="8" name="Configuration summ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alculator.aws/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tabSelected="1" workbookViewId="0"/>
  </sheetViews>
  <sheetFormatPr defaultRowHeight="15"/>
  <cols>
    <col min="2" max="2" width="75.28515625" bestFit="1" customWidth="1"/>
    <col min="3" max="3" width="20.42578125" bestFit="1" customWidth="1"/>
    <col min="4" max="4" width="45.7109375" bestFit="1" customWidth="1"/>
    <col min="5" max="5" width="15.42578125" bestFit="1" customWidth="1"/>
    <col min="6" max="6" width="16" bestFit="1" customWidth="1"/>
    <col min="7" max="7" width="10.7109375" bestFit="1" customWidth="1"/>
    <col min="8" max="8" width="21.28515625" bestFit="1" customWidth="1"/>
    <col min="9" max="9" width="255.7109375" bestFit="1" customWidth="1"/>
  </cols>
  <sheetData>
    <row r="2" spans="2:9">
      <c r="B2" s="1" t="s">
        <v>8</v>
      </c>
      <c r="C2" s="1"/>
      <c r="D2" s="1"/>
      <c r="E2" s="1"/>
    </row>
    <row r="3" spans="2:9">
      <c r="B3" s="2" t="s">
        <v>34</v>
      </c>
      <c r="C3" s="2"/>
      <c r="D3" s="2"/>
      <c r="E3" s="2"/>
    </row>
    <row r="6" spans="2:9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</row>
    <row r="7" spans="2:9">
      <c r="B7" t="s">
        <v>8</v>
      </c>
      <c r="C7" t="s">
        <v>9</v>
      </c>
      <c r="D7" t="s">
        <v>15</v>
      </c>
      <c r="E7" t="s">
        <v>21</v>
      </c>
      <c r="F7">
        <v>0</v>
      </c>
      <c r="G7">
        <v>1475.65</v>
      </c>
      <c r="H7">
        <v>17707.8</v>
      </c>
      <c r="I7" t="s">
        <v>22</v>
      </c>
    </row>
    <row r="8" spans="2:9">
      <c r="B8" t="s">
        <v>8</v>
      </c>
      <c r="C8" t="s">
        <v>9</v>
      </c>
      <c r="D8" t="s">
        <v>16</v>
      </c>
      <c r="E8" t="s">
        <v>21</v>
      </c>
      <c r="F8">
        <v>0</v>
      </c>
      <c r="G8">
        <v>125</v>
      </c>
      <c r="H8">
        <v>1500</v>
      </c>
      <c r="I8" t="s">
        <v>23</v>
      </c>
    </row>
    <row r="9" spans="2:9">
      <c r="B9" t="s">
        <v>8</v>
      </c>
      <c r="C9" t="s">
        <v>10</v>
      </c>
      <c r="D9" t="s">
        <v>17</v>
      </c>
      <c r="E9" t="s">
        <v>21</v>
      </c>
      <c r="F9">
        <v>22.08</v>
      </c>
      <c r="G9">
        <v>788.55</v>
      </c>
      <c r="H9">
        <v>9484.68</v>
      </c>
      <c r="I9" t="s">
        <v>24</v>
      </c>
    </row>
    <row r="10" spans="2:9">
      <c r="B10" t="s">
        <v>8</v>
      </c>
      <c r="C10" t="s">
        <v>11</v>
      </c>
      <c r="D10" t="s">
        <v>17</v>
      </c>
      <c r="E10" t="s">
        <v>21</v>
      </c>
      <c r="F10">
        <v>0</v>
      </c>
      <c r="G10">
        <v>510.75</v>
      </c>
      <c r="H10">
        <v>6129</v>
      </c>
      <c r="I10" t="s">
        <v>25</v>
      </c>
    </row>
    <row r="11" spans="2:9">
      <c r="B11" t="s">
        <v>8</v>
      </c>
      <c r="C11" t="s">
        <v>12</v>
      </c>
      <c r="D11" t="s">
        <v>18</v>
      </c>
      <c r="E11" t="s">
        <v>21</v>
      </c>
      <c r="F11">
        <v>0</v>
      </c>
      <c r="G11">
        <v>470.06</v>
      </c>
      <c r="H11">
        <v>5640.72</v>
      </c>
      <c r="I11" t="s">
        <v>26</v>
      </c>
    </row>
    <row r="12" spans="2:9">
      <c r="B12" t="s">
        <v>8</v>
      </c>
      <c r="C12" t="s">
        <v>13</v>
      </c>
      <c r="D12" t="s">
        <v>19</v>
      </c>
      <c r="E12" t="s">
        <v>21</v>
      </c>
      <c r="F12">
        <v>0</v>
      </c>
      <c r="G12">
        <v>36.5</v>
      </c>
      <c r="H12">
        <v>438</v>
      </c>
      <c r="I12" t="s">
        <v>27</v>
      </c>
    </row>
    <row r="13" spans="2:9">
      <c r="B13" t="s">
        <v>8</v>
      </c>
      <c r="C13" t="s">
        <v>14</v>
      </c>
      <c r="D13" t="s">
        <v>20</v>
      </c>
      <c r="E13" t="s">
        <v>21</v>
      </c>
      <c r="F13">
        <v>0</v>
      </c>
      <c r="G13">
        <v>974</v>
      </c>
      <c r="H13">
        <v>11688</v>
      </c>
      <c r="I13" t="s">
        <v>28</v>
      </c>
    </row>
    <row r="15" spans="2:9">
      <c r="F15" t="s">
        <v>29</v>
      </c>
      <c r="G15" s="3">
        <f>SUM(Table1[Upfront])</f>
        <v>0</v>
      </c>
    </row>
    <row r="16" spans="2:9">
      <c r="F16" t="s">
        <v>30</v>
      </c>
      <c r="G16" s="3">
        <f>SUM(Table1[Monthly])+G15</f>
        <v>0</v>
      </c>
    </row>
    <row r="17" spans="6:7">
      <c r="F17" t="s">
        <v>31</v>
      </c>
      <c r="G17" s="3">
        <f>SUM(Table1[Monthly])</f>
        <v>0</v>
      </c>
    </row>
    <row r="18" spans="6:7">
      <c r="F18" t="s">
        <v>32</v>
      </c>
      <c r="G18" s="3">
        <f>G17*12+G15</f>
        <v>0</v>
      </c>
    </row>
    <row r="19" spans="6:7">
      <c r="F19" t="s">
        <v>33</v>
      </c>
      <c r="G19" s="3">
        <f>G18+(G17*24)</f>
        <v>0</v>
      </c>
    </row>
  </sheetData>
  <mergeCells count="2">
    <mergeCell ref="B2:E2"/>
    <mergeCell ref="B3:E3"/>
  </mergeCells>
  <conditionalFormatting sqref="B2:E3">
    <cfRule type="containsBlanks" dxfId="1" priority="5">
      <formula>LEN(TRIM(B2))=0</formula>
    </cfRule>
  </conditionalFormatting>
  <conditionalFormatting sqref="B6:I13">
    <cfRule type="notContainsBlanks" dxfId="1" priority="3">
      <formula>LEN(TRIM(B6))&gt;0</formula>
    </cfRule>
  </conditionalFormatting>
  <conditionalFormatting sqref="F15:F19">
    <cfRule type="notContainsBlanks" dxfId="2" priority="4">
      <formula>LEN(TRIM(F15))&gt;0</formula>
    </cfRule>
  </conditionalFormatting>
  <conditionalFormatting sqref="F15:G19">
    <cfRule type="notContainsBlanks" dxfId="1" priority="2">
      <formula>LEN(TRIM(F15))&gt;0</formula>
    </cfRule>
  </conditionalFormatting>
  <conditionalFormatting sqref="F6:H13">
    <cfRule type="cellIs" dxfId="0" priority="1" operator="greaterThan">
      <formula>-99999999999</formula>
    </cfRule>
  </conditionalFormatting>
  <hyperlinks>
    <hyperlink ref="B3" r:id="rId1" location="/estimate?id=404ed7875e0b93e89e1364bf9d66f42e5b1c3fd4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 Pricing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2023-10-10T11:12:19Z</dcterms:created>
  <dcterms:modified xsi:type="dcterms:W3CDTF">2023-10-10T11:12:19Z</dcterms:modified>
</cp:coreProperties>
</file>