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550" windowHeight="12405" activeTab="5"/>
  </bookViews>
  <sheets>
    <sheet name="10%" sheetId="1" r:id="rId1"/>
    <sheet name="30%" sheetId="2" r:id="rId2"/>
    <sheet name="50%" sheetId="3" r:id="rId3"/>
    <sheet name="70%" sheetId="4" r:id="rId4"/>
    <sheet name="99%" sheetId="5" r:id="rId5"/>
    <sheet name="Total" sheetId="6" r:id="rId6"/>
  </sheets>
  <calcPr calcId="144525"/>
</workbook>
</file>

<file path=xl/sharedStrings.xml><?xml version="1.0" encoding="utf-8"?>
<sst xmlns="http://schemas.openxmlformats.org/spreadsheetml/2006/main" count="29" uniqueCount="13">
  <si>
    <t>PWM</t>
  </si>
  <si>
    <t>RPM Indicada</t>
  </si>
  <si>
    <t>RPM Patron</t>
  </si>
  <si>
    <t>Diferencias individuales</t>
  </si>
  <si>
    <t>Selector PWM</t>
  </si>
  <si>
    <t>Indicación media</t>
  </si>
  <si>
    <t>Valor de referencia media</t>
  </si>
  <si>
    <t>Erorr medio de indicación</t>
  </si>
  <si>
    <t>U (k=2)</t>
  </si>
  <si>
    <t>(%)</t>
  </si>
  <si>
    <t>(RPM)</t>
  </si>
  <si>
    <t>-------</t>
  </si>
  <si>
    <t>±3,0</t>
  </si>
</sst>
</file>

<file path=xl/styles.xml><?xml version="1.0" encoding="utf-8"?>
<styleSheet xmlns="http://schemas.openxmlformats.org/spreadsheetml/2006/main">
  <numFmts count="5">
    <numFmt numFmtId="176" formatCode="0.0_ 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</numFmts>
  <fonts count="22">
    <font>
      <sz val="11"/>
      <color theme="1"/>
      <name val="Calibri"/>
      <charset val="134"/>
      <scheme val="minor"/>
    </font>
    <font>
      <sz val="9"/>
      <color theme="1"/>
      <name val="Arial"/>
      <charset val="134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0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24" applyNumberFormat="0" applyFill="0" applyAlignment="0" applyProtection="0">
      <alignment vertical="center"/>
    </xf>
    <xf numFmtId="0" fontId="21" fillId="0" borderId="25" applyNumberFormat="0" applyFill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20" applyNumberFormat="0" applyFill="0" applyAlignment="0" applyProtection="0">
      <alignment vertical="center"/>
    </xf>
    <xf numFmtId="0" fontId="14" fillId="10" borderId="23" applyNumberFormat="0" applyAlignment="0" applyProtection="0">
      <alignment vertical="center"/>
    </xf>
    <xf numFmtId="0" fontId="11" fillId="4" borderId="22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0" borderId="20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4" borderId="18" applyNumberFormat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9" fillId="26" borderId="22" applyNumberFormat="0" applyAlignment="0" applyProtection="0">
      <alignment vertical="center"/>
    </xf>
    <xf numFmtId="0" fontId="3" fillId="9" borderId="21" applyNumberFormat="0" applyFon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26">
    <xf numFmtId="0" fontId="0" fillId="0" borderId="0" xfId="0"/>
    <xf numFmtId="9" fontId="0" fillId="0" borderId="0" xfId="0" applyNumberFormat="1"/>
    <xf numFmtId="2" fontId="0" fillId="0" borderId="0" xfId="0" applyNumberFormat="1"/>
    <xf numFmtId="0" fontId="1" fillId="0" borderId="1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1" fillId="0" borderId="5" xfId="0" applyNumberFormat="1" applyFont="1" applyBorder="1" applyAlignment="1">
      <alignment horizontal="center" vertical="center" wrapText="1"/>
    </xf>
    <xf numFmtId="0" fontId="1" fillId="0" borderId="6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76" fontId="1" fillId="0" borderId="6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76" fontId="1" fillId="0" borderId="10" xfId="0" applyNumberFormat="1" applyFont="1" applyBorder="1" applyAlignment="1">
      <alignment horizontal="center"/>
    </xf>
    <xf numFmtId="0" fontId="1" fillId="0" borderId="11" xfId="0" applyNumberFormat="1" applyFont="1" applyBorder="1" applyAlignment="1">
      <alignment horizontal="center" vertical="center" wrapText="1"/>
    </xf>
    <xf numFmtId="0" fontId="1" fillId="0" borderId="12" xfId="0" applyNumberFormat="1" applyFont="1" applyBorder="1" applyAlignment="1">
      <alignment horizontal="center" vertical="center" wrapText="1"/>
    </xf>
    <xf numFmtId="0" fontId="1" fillId="0" borderId="13" xfId="0" applyNumberFormat="1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1" xfId="0" applyFont="1" applyBorder="1" applyAlignment="1" quotePrefix="1">
      <alignment horizontal="center"/>
    </xf>
  </cellXfs>
  <cellStyles count="49">
    <cellStyle name="Normal" xfId="0" builtinId="0"/>
    <cellStyle name="60% - Énfasis6" xfId="1" builtinId="52"/>
    <cellStyle name="40% - Énfasis6" xfId="2" builtinId="51"/>
    <cellStyle name="40% - Énfasis5" xfId="3" builtinId="47"/>
    <cellStyle name="20% - Énfasis5" xfId="4" builtinId="46"/>
    <cellStyle name="Énfasis5" xfId="5" builtinId="45"/>
    <cellStyle name="Hipervínculo" xfId="6" builtinId="8"/>
    <cellStyle name="40% - Énfasis4" xfId="7" builtinId="43"/>
    <cellStyle name="Moneda [0]" xfId="8" builtinId="7"/>
    <cellStyle name="20% - Énfasis4" xfId="9" builtinId="42"/>
    <cellStyle name="Énfasis4" xfId="10" builtinId="41"/>
    <cellStyle name="20% - Énfasis3" xfId="11" builtinId="38"/>
    <cellStyle name="Énfasis3" xfId="12" builtinId="37"/>
    <cellStyle name="20% - Énfasis2" xfId="13" builtinId="34"/>
    <cellStyle name="20% - Énfasis1" xfId="14" builtinId="30"/>
    <cellStyle name="60% - Énfasis4" xfId="15" builtinId="44"/>
    <cellStyle name="Énfasis1" xfId="16" builtinId="29"/>
    <cellStyle name="Énfasis6" xfId="17" builtinId="49"/>
    <cellStyle name="40% - Énfasis1" xfId="18" builtinId="31"/>
    <cellStyle name="Incorrecto" xfId="19" builtinId="27"/>
    <cellStyle name="60% - Énfasis5" xfId="20" builtinId="48"/>
    <cellStyle name="Énfasis2" xfId="21" builtinId="33"/>
    <cellStyle name="Correcto" xfId="22" builtinId="26"/>
    <cellStyle name="Total" xfId="23" builtinId="25"/>
    <cellStyle name="Celda vinculada" xfId="24" builtinId="24"/>
    <cellStyle name="Moneda" xfId="25" builtinId="4"/>
    <cellStyle name="Porcentaje" xfId="26" builtinId="5"/>
    <cellStyle name="Texto explicativo" xfId="27" builtinId="53"/>
    <cellStyle name="Título 1" xfId="28" builtinId="16"/>
    <cellStyle name="Celda de comprobación" xfId="29" builtinId="23"/>
    <cellStyle name="Cálculo" xfId="30" builtinId="22"/>
    <cellStyle name="60% - Énfasis3" xfId="31" builtinId="40"/>
    <cellStyle name="Título 4" xfId="32" builtinId="19"/>
    <cellStyle name="60% - Énfasis2" xfId="33" builtinId="36"/>
    <cellStyle name="Título 3" xfId="34" builtinId="18"/>
    <cellStyle name="60% - Énfasis1" xfId="35" builtinId="32"/>
    <cellStyle name="Título 2" xfId="36" builtinId="17"/>
    <cellStyle name="Neutro" xfId="37" builtinId="28"/>
    <cellStyle name="Título" xfId="38" builtinId="15"/>
    <cellStyle name="Salida" xfId="39" builtinId="21"/>
    <cellStyle name="Coma" xfId="40" builtinId="3"/>
    <cellStyle name="40% - Énfasis3" xfId="41" builtinId="39"/>
    <cellStyle name="Entrada" xfId="42" builtinId="20"/>
    <cellStyle name="Nota" xfId="43" builtinId="10"/>
    <cellStyle name="Coma [0]" xfId="44" builtinId="6"/>
    <cellStyle name="Hipervínculo visitado" xfId="45" builtinId="9"/>
    <cellStyle name="40% - Énfasis2" xfId="46" builtinId="35"/>
    <cellStyle name="20% - Énfasis6" xfId="47" builtinId="50"/>
    <cellStyle name="Texto de advertencia" xfId="48" builtinId="1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B12" sqref="B12"/>
    </sheetView>
  </sheetViews>
  <sheetFormatPr defaultColWidth="11" defaultRowHeight="14.25" outlineLevelCol="4"/>
  <cols>
    <col min="2" max="2" width="12.8583333333333" customWidth="1"/>
  </cols>
  <sheetData>
    <row r="1" spans="1:5">
      <c r="A1" t="s">
        <v>0</v>
      </c>
      <c r="B1" t="s">
        <v>1</v>
      </c>
      <c r="C1" t="s">
        <v>2</v>
      </c>
      <c r="E1" t="s">
        <v>3</v>
      </c>
    </row>
    <row r="2" spans="1:5">
      <c r="A2" s="1">
        <v>0.1</v>
      </c>
      <c r="B2">
        <v>776</v>
      </c>
      <c r="C2">
        <v>1564</v>
      </c>
      <c r="E2">
        <f>B2-C2/2</f>
        <v>-6</v>
      </c>
    </row>
    <row r="3" spans="1:5">
      <c r="A3" s="1">
        <v>0.1</v>
      </c>
      <c r="B3">
        <v>777</v>
      </c>
      <c r="C3">
        <v>1563</v>
      </c>
      <c r="E3">
        <f t="shared" ref="E3:E11" si="0">B3-C3/2</f>
        <v>-4.5</v>
      </c>
    </row>
    <row r="4" spans="1:5">
      <c r="A4" s="1">
        <v>0.1</v>
      </c>
      <c r="B4">
        <v>777</v>
      </c>
      <c r="C4">
        <v>1564</v>
      </c>
      <c r="E4">
        <f t="shared" si="0"/>
        <v>-5</v>
      </c>
    </row>
    <row r="5" spans="1:5">
      <c r="A5" s="1">
        <v>0.1</v>
      </c>
      <c r="B5">
        <v>777</v>
      </c>
      <c r="C5">
        <v>1564</v>
      </c>
      <c r="E5">
        <f t="shared" si="0"/>
        <v>-5</v>
      </c>
    </row>
    <row r="6" spans="1:5">
      <c r="A6" s="1">
        <v>0.1</v>
      </c>
      <c r="B6">
        <v>778</v>
      </c>
      <c r="C6">
        <v>1563</v>
      </c>
      <c r="E6">
        <f t="shared" si="0"/>
        <v>-3.5</v>
      </c>
    </row>
    <row r="7" spans="1:5">
      <c r="A7" s="1">
        <v>0.1</v>
      </c>
      <c r="B7">
        <v>777</v>
      </c>
      <c r="C7">
        <v>1564</v>
      </c>
      <c r="E7">
        <f t="shared" si="0"/>
        <v>-5</v>
      </c>
    </row>
    <row r="8" spans="1:5">
      <c r="A8" s="1">
        <v>0.1</v>
      </c>
      <c r="B8">
        <v>776</v>
      </c>
      <c r="C8">
        <v>1564</v>
      </c>
      <c r="E8">
        <f t="shared" si="0"/>
        <v>-6</v>
      </c>
    </row>
    <row r="9" spans="1:5">
      <c r="A9" s="1">
        <v>0.1</v>
      </c>
      <c r="B9">
        <v>777</v>
      </c>
      <c r="C9">
        <v>1563</v>
      </c>
      <c r="E9">
        <f t="shared" si="0"/>
        <v>-4.5</v>
      </c>
    </row>
    <row r="10" spans="1:5">
      <c r="A10" s="1">
        <v>0.1</v>
      </c>
      <c r="B10">
        <v>777</v>
      </c>
      <c r="C10">
        <v>1564</v>
      </c>
      <c r="E10">
        <f t="shared" si="0"/>
        <v>-5</v>
      </c>
    </row>
    <row r="11" spans="1:5">
      <c r="A11" s="1">
        <v>0.1</v>
      </c>
      <c r="B11">
        <v>777</v>
      </c>
      <c r="C11">
        <v>1564</v>
      </c>
      <c r="E11">
        <f t="shared" si="0"/>
        <v>-5</v>
      </c>
    </row>
    <row r="12" spans="1:5">
      <c r="A12" s="1">
        <v>0.1</v>
      </c>
      <c r="B12">
        <f>AVERAGE(B2:B11)</f>
        <v>776.9</v>
      </c>
      <c r="C12">
        <f>AVERAGE(C2:C11)/2</f>
        <v>781.85</v>
      </c>
      <c r="E12">
        <f>_xlfn.STDEV.S(E2:E11)</f>
        <v>0.724568837309472</v>
      </c>
    </row>
    <row r="13" spans="5:5">
      <c r="E13">
        <f>AVERAGE(E2:E11)</f>
        <v>-4.95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A2" sqref="A2:E11"/>
    </sheetView>
  </sheetViews>
  <sheetFormatPr defaultColWidth="11" defaultRowHeight="14.25" outlineLevelCol="4"/>
  <sheetData>
    <row r="1" spans="1:5">
      <c r="A1" t="s">
        <v>0</v>
      </c>
      <c r="B1" t="s">
        <v>1</v>
      </c>
      <c r="C1" t="s">
        <v>2</v>
      </c>
      <c r="E1" t="s">
        <v>3</v>
      </c>
    </row>
    <row r="2" spans="1:5">
      <c r="A2" s="1">
        <v>0.3</v>
      </c>
      <c r="B2">
        <v>1395</v>
      </c>
      <c r="C2">
        <v>1401</v>
      </c>
      <c r="E2">
        <f>B2-C2</f>
        <v>-6</v>
      </c>
    </row>
    <row r="3" spans="1:5">
      <c r="A3" s="1">
        <v>0.3</v>
      </c>
      <c r="B3">
        <v>1396</v>
      </c>
      <c r="C3">
        <v>1405</v>
      </c>
      <c r="E3">
        <f t="shared" ref="E3:E11" si="0">B3-C3</f>
        <v>-9</v>
      </c>
    </row>
    <row r="4" spans="1:5">
      <c r="A4" s="1">
        <v>0.3</v>
      </c>
      <c r="B4">
        <v>1398</v>
      </c>
      <c r="C4">
        <v>1405</v>
      </c>
      <c r="E4">
        <f t="shared" si="0"/>
        <v>-7</v>
      </c>
    </row>
    <row r="5" spans="1:5">
      <c r="A5" s="1">
        <v>0.3</v>
      </c>
      <c r="B5">
        <v>1399</v>
      </c>
      <c r="C5">
        <v>1402</v>
      </c>
      <c r="E5">
        <f t="shared" si="0"/>
        <v>-3</v>
      </c>
    </row>
    <row r="6" spans="1:5">
      <c r="A6" s="1">
        <v>0.3</v>
      </c>
      <c r="B6">
        <v>1397</v>
      </c>
      <c r="C6">
        <v>1400</v>
      </c>
      <c r="E6">
        <f t="shared" si="0"/>
        <v>-3</v>
      </c>
    </row>
    <row r="7" spans="1:5">
      <c r="A7" s="1">
        <v>0.3</v>
      </c>
      <c r="B7">
        <v>1399</v>
      </c>
      <c r="C7">
        <v>1403</v>
      </c>
      <c r="E7">
        <f t="shared" si="0"/>
        <v>-4</v>
      </c>
    </row>
    <row r="8" spans="1:5">
      <c r="A8" s="1">
        <v>0.3</v>
      </c>
      <c r="B8">
        <v>1402</v>
      </c>
      <c r="C8">
        <v>1406</v>
      </c>
      <c r="E8">
        <f t="shared" si="0"/>
        <v>-4</v>
      </c>
    </row>
    <row r="9" spans="1:5">
      <c r="A9" s="1">
        <v>0.3</v>
      </c>
      <c r="B9">
        <v>1399</v>
      </c>
      <c r="C9">
        <v>1405</v>
      </c>
      <c r="E9">
        <f t="shared" si="0"/>
        <v>-6</v>
      </c>
    </row>
    <row r="10" spans="1:5">
      <c r="A10" s="1">
        <v>0.3</v>
      </c>
      <c r="B10">
        <v>1400</v>
      </c>
      <c r="C10">
        <v>1405</v>
      </c>
      <c r="E10">
        <f t="shared" si="0"/>
        <v>-5</v>
      </c>
    </row>
    <row r="11" spans="1:5">
      <c r="A11" s="1">
        <v>0.3</v>
      </c>
      <c r="B11">
        <v>1398</v>
      </c>
      <c r="C11">
        <v>1403</v>
      </c>
      <c r="E11">
        <f t="shared" si="0"/>
        <v>-5</v>
      </c>
    </row>
    <row r="12" spans="1:5">
      <c r="A12" s="1">
        <v>0.3</v>
      </c>
      <c r="B12">
        <f>AVERAGE(B2:B11)</f>
        <v>1398.3</v>
      </c>
      <c r="C12">
        <f>AVERAGE(C2:C11)</f>
        <v>1403.5</v>
      </c>
      <c r="E12">
        <f>_xlfn.STDEV.S(E2:E11)</f>
        <v>1.87379590967403</v>
      </c>
    </row>
    <row r="13" spans="5:5">
      <c r="E13">
        <f>AVERAGE(E2:E11)</f>
        <v>-5.2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A2" sqref="A2:E11"/>
    </sheetView>
  </sheetViews>
  <sheetFormatPr defaultColWidth="11" defaultRowHeight="14.25" outlineLevelCol="4"/>
  <sheetData>
    <row r="1" spans="1:5">
      <c r="A1" t="s">
        <v>0</v>
      </c>
      <c r="B1" t="s">
        <v>1</v>
      </c>
      <c r="C1" t="s">
        <v>2</v>
      </c>
      <c r="E1" t="s">
        <v>3</v>
      </c>
    </row>
    <row r="2" spans="1:5">
      <c r="A2" s="1">
        <v>0.5</v>
      </c>
      <c r="B2">
        <v>1541</v>
      </c>
      <c r="C2">
        <v>1544</v>
      </c>
      <c r="E2">
        <f>B2-C2</f>
        <v>-3</v>
      </c>
    </row>
    <row r="3" spans="1:5">
      <c r="A3" s="1">
        <v>0.5</v>
      </c>
      <c r="B3">
        <v>1539</v>
      </c>
      <c r="C3">
        <v>1545</v>
      </c>
      <c r="E3">
        <f t="shared" ref="E3:E11" si="0">B3-C3</f>
        <v>-6</v>
      </c>
    </row>
    <row r="4" spans="1:5">
      <c r="A4" s="1">
        <v>0.5</v>
      </c>
      <c r="B4">
        <v>1541</v>
      </c>
      <c r="C4">
        <v>1544</v>
      </c>
      <c r="E4">
        <f t="shared" si="0"/>
        <v>-3</v>
      </c>
    </row>
    <row r="5" spans="1:5">
      <c r="A5" s="1">
        <v>0.5</v>
      </c>
      <c r="B5">
        <v>1541</v>
      </c>
      <c r="C5">
        <v>1545</v>
      </c>
      <c r="E5">
        <f t="shared" si="0"/>
        <v>-4</v>
      </c>
    </row>
    <row r="6" spans="1:5">
      <c r="A6" s="1">
        <v>0.5</v>
      </c>
      <c r="B6">
        <v>1539</v>
      </c>
      <c r="C6">
        <v>1544</v>
      </c>
      <c r="E6">
        <f t="shared" si="0"/>
        <v>-5</v>
      </c>
    </row>
    <row r="7" spans="1:5">
      <c r="A7" s="1">
        <v>0.5</v>
      </c>
      <c r="B7">
        <v>1539</v>
      </c>
      <c r="C7">
        <v>1545</v>
      </c>
      <c r="E7">
        <f t="shared" si="0"/>
        <v>-6</v>
      </c>
    </row>
    <row r="8" spans="1:5">
      <c r="A8" s="1">
        <v>0.5</v>
      </c>
      <c r="B8">
        <v>1539</v>
      </c>
      <c r="C8">
        <v>1546</v>
      </c>
      <c r="E8">
        <f t="shared" si="0"/>
        <v>-7</v>
      </c>
    </row>
    <row r="9" spans="1:5">
      <c r="A9" s="1">
        <v>0.5</v>
      </c>
      <c r="B9">
        <v>1541</v>
      </c>
      <c r="C9">
        <v>1546</v>
      </c>
      <c r="E9">
        <f t="shared" si="0"/>
        <v>-5</v>
      </c>
    </row>
    <row r="10" spans="1:5">
      <c r="A10" s="1">
        <v>0.5</v>
      </c>
      <c r="B10">
        <v>1541</v>
      </c>
      <c r="C10">
        <v>1546</v>
      </c>
      <c r="E10">
        <f t="shared" si="0"/>
        <v>-5</v>
      </c>
    </row>
    <row r="11" spans="1:5">
      <c r="A11" s="1">
        <v>0.5</v>
      </c>
      <c r="B11">
        <v>1543</v>
      </c>
      <c r="C11">
        <v>1547</v>
      </c>
      <c r="E11">
        <f t="shared" si="0"/>
        <v>-4</v>
      </c>
    </row>
    <row r="12" spans="1:5">
      <c r="A12" s="1">
        <v>0.5</v>
      </c>
      <c r="B12">
        <f>AVERAGE(B2:B11)</f>
        <v>1540.4</v>
      </c>
      <c r="C12">
        <f>AVERAGE(C2:C11)</f>
        <v>1545.2</v>
      </c>
      <c r="E12">
        <f>_xlfn.STDEV.S(E2:E11)</f>
        <v>1.31656117720877</v>
      </c>
    </row>
    <row r="13" spans="5:5">
      <c r="E13">
        <f>AVERAGE(E2:E11)</f>
        <v>-4.8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A2" sqref="A2:E11"/>
    </sheetView>
  </sheetViews>
  <sheetFormatPr defaultColWidth="11" defaultRowHeight="14.25" outlineLevelCol="4"/>
  <sheetData>
    <row r="1" spans="1:5">
      <c r="A1" t="s">
        <v>0</v>
      </c>
      <c r="B1" t="s">
        <v>1</v>
      </c>
      <c r="C1" t="s">
        <v>2</v>
      </c>
      <c r="E1" t="s">
        <v>3</v>
      </c>
    </row>
    <row r="2" spans="1:5">
      <c r="A2" s="1">
        <v>0.7</v>
      </c>
      <c r="B2">
        <v>1603</v>
      </c>
      <c r="C2">
        <v>1608</v>
      </c>
      <c r="E2">
        <f>B2-C2</f>
        <v>-5</v>
      </c>
    </row>
    <row r="3" spans="1:5">
      <c r="A3" s="1">
        <v>0.7</v>
      </c>
      <c r="B3">
        <v>1603</v>
      </c>
      <c r="C3">
        <v>1607</v>
      </c>
      <c r="E3">
        <f t="shared" ref="E3:E11" si="0">B3-C3</f>
        <v>-4</v>
      </c>
    </row>
    <row r="4" spans="1:5">
      <c r="A4" s="1">
        <v>0.7</v>
      </c>
      <c r="B4">
        <v>1600</v>
      </c>
      <c r="C4">
        <v>1606</v>
      </c>
      <c r="E4">
        <f t="shared" si="0"/>
        <v>-6</v>
      </c>
    </row>
    <row r="5" spans="1:5">
      <c r="A5" s="1">
        <v>0.7</v>
      </c>
      <c r="B5">
        <v>1604</v>
      </c>
      <c r="C5">
        <v>1609</v>
      </c>
      <c r="E5">
        <f t="shared" si="0"/>
        <v>-5</v>
      </c>
    </row>
    <row r="6" spans="1:5">
      <c r="A6" s="1">
        <v>0.7</v>
      </c>
      <c r="B6">
        <v>1603</v>
      </c>
      <c r="C6">
        <v>1606</v>
      </c>
      <c r="E6">
        <f t="shared" si="0"/>
        <v>-3</v>
      </c>
    </row>
    <row r="7" spans="1:5">
      <c r="A7" s="1">
        <v>0.7</v>
      </c>
      <c r="B7">
        <v>1604</v>
      </c>
      <c r="C7">
        <v>1609</v>
      </c>
      <c r="E7">
        <f t="shared" si="0"/>
        <v>-5</v>
      </c>
    </row>
    <row r="8" spans="1:5">
      <c r="A8" s="1">
        <v>0.7</v>
      </c>
      <c r="B8">
        <v>1602</v>
      </c>
      <c r="C8">
        <v>1607</v>
      </c>
      <c r="E8">
        <f t="shared" si="0"/>
        <v>-5</v>
      </c>
    </row>
    <row r="9" spans="1:5">
      <c r="A9" s="1">
        <v>0.7</v>
      </c>
      <c r="B9">
        <v>1604</v>
      </c>
      <c r="C9">
        <v>1608</v>
      </c>
      <c r="E9">
        <f t="shared" si="0"/>
        <v>-4</v>
      </c>
    </row>
    <row r="10" spans="1:5">
      <c r="A10" s="1">
        <v>0.7</v>
      </c>
      <c r="B10">
        <v>1602</v>
      </c>
      <c r="C10">
        <v>1607</v>
      </c>
      <c r="E10">
        <f t="shared" si="0"/>
        <v>-5</v>
      </c>
    </row>
    <row r="11" spans="1:5">
      <c r="A11" s="1">
        <v>0.7</v>
      </c>
      <c r="B11">
        <v>1602</v>
      </c>
      <c r="C11">
        <v>1607</v>
      </c>
      <c r="E11">
        <f t="shared" si="0"/>
        <v>-5</v>
      </c>
    </row>
    <row r="12" spans="1:5">
      <c r="A12" s="1">
        <v>0.7</v>
      </c>
      <c r="B12">
        <f>AVERAGE(B2:B11)</f>
        <v>1602.7</v>
      </c>
      <c r="C12">
        <f>AVERAGE(C2:C11)</f>
        <v>1607.4</v>
      </c>
      <c r="E12">
        <f>_xlfn.STDEV.S(E2:E11)</f>
        <v>0.823272602348564</v>
      </c>
    </row>
    <row r="13" spans="5:5">
      <c r="E13">
        <f>AVERAGE(E2:E11)</f>
        <v>-4.7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A2" sqref="A2:E11"/>
    </sheetView>
  </sheetViews>
  <sheetFormatPr defaultColWidth="11" defaultRowHeight="14.25" outlineLevelCol="4"/>
  <sheetData>
    <row r="1" spans="1:5">
      <c r="A1" t="s">
        <v>0</v>
      </c>
      <c r="B1" t="s">
        <v>1</v>
      </c>
      <c r="C1" t="s">
        <v>2</v>
      </c>
      <c r="E1" t="s">
        <v>3</v>
      </c>
    </row>
    <row r="2" spans="1:5">
      <c r="A2" s="1">
        <v>0.99</v>
      </c>
      <c r="B2">
        <v>1652</v>
      </c>
      <c r="C2">
        <v>1657</v>
      </c>
      <c r="E2">
        <f>B2-C2</f>
        <v>-5</v>
      </c>
    </row>
    <row r="3" spans="1:5">
      <c r="A3" s="1">
        <v>0.99</v>
      </c>
      <c r="B3">
        <v>1652</v>
      </c>
      <c r="C3">
        <v>1658</v>
      </c>
      <c r="E3">
        <f t="shared" ref="E3:E11" si="0">B3-C3</f>
        <v>-6</v>
      </c>
    </row>
    <row r="4" spans="1:5">
      <c r="A4" s="1">
        <v>0.99</v>
      </c>
      <c r="B4">
        <v>1653</v>
      </c>
      <c r="C4">
        <v>1656</v>
      </c>
      <c r="E4">
        <f t="shared" si="0"/>
        <v>-3</v>
      </c>
    </row>
    <row r="5" spans="1:5">
      <c r="A5" s="1">
        <v>0.99</v>
      </c>
      <c r="B5">
        <v>1655</v>
      </c>
      <c r="C5">
        <v>1658</v>
      </c>
      <c r="E5">
        <f t="shared" si="0"/>
        <v>-3</v>
      </c>
    </row>
    <row r="6" spans="1:5">
      <c r="A6" s="1">
        <v>0.99</v>
      </c>
      <c r="B6">
        <v>1653</v>
      </c>
      <c r="C6">
        <v>1658</v>
      </c>
      <c r="E6">
        <f t="shared" si="0"/>
        <v>-5</v>
      </c>
    </row>
    <row r="7" spans="1:5">
      <c r="A7" s="1">
        <v>0.99</v>
      </c>
      <c r="B7">
        <v>1652</v>
      </c>
      <c r="C7">
        <v>1657</v>
      </c>
      <c r="E7">
        <f t="shared" si="0"/>
        <v>-5</v>
      </c>
    </row>
    <row r="8" spans="1:5">
      <c r="A8" s="1">
        <v>0.99</v>
      </c>
      <c r="B8">
        <v>1652</v>
      </c>
      <c r="C8">
        <v>1657</v>
      </c>
      <c r="E8">
        <f t="shared" si="0"/>
        <v>-5</v>
      </c>
    </row>
    <row r="9" spans="1:5">
      <c r="A9" s="1">
        <v>0.99</v>
      </c>
      <c r="B9">
        <v>1651</v>
      </c>
      <c r="C9">
        <v>1656</v>
      </c>
      <c r="E9">
        <f t="shared" si="0"/>
        <v>-5</v>
      </c>
    </row>
    <row r="10" spans="1:5">
      <c r="A10" s="1">
        <v>0.99</v>
      </c>
      <c r="B10">
        <v>1652</v>
      </c>
      <c r="C10">
        <v>1658</v>
      </c>
      <c r="E10">
        <f t="shared" si="0"/>
        <v>-6</v>
      </c>
    </row>
    <row r="11" spans="1:5">
      <c r="A11" s="1">
        <v>0.99</v>
      </c>
      <c r="B11">
        <v>1651</v>
      </c>
      <c r="C11">
        <v>1657</v>
      </c>
      <c r="E11">
        <f t="shared" si="0"/>
        <v>-6</v>
      </c>
    </row>
    <row r="12" spans="1:5">
      <c r="A12" s="1">
        <v>0.99</v>
      </c>
      <c r="B12">
        <f>AVERAGE(B2:B11)</f>
        <v>1652.3</v>
      </c>
      <c r="C12">
        <f>AVERAGE(C2:C11)</f>
        <v>1657.2</v>
      </c>
      <c r="E12">
        <f>_xlfn.STDEV.S(E2:E11)</f>
        <v>1.10050493461461</v>
      </c>
    </row>
    <row r="13" spans="5:5">
      <c r="E13">
        <f>AVERAGE(E2:E11)</f>
        <v>-4.9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3"/>
  <sheetViews>
    <sheetView tabSelected="1" topLeftCell="A14" workbookViewId="0">
      <selection activeCell="P51" sqref="P51"/>
    </sheetView>
  </sheetViews>
  <sheetFormatPr defaultColWidth="11" defaultRowHeight="14.25"/>
  <cols>
    <col min="9" max="9" width="6.625" customWidth="1"/>
    <col min="10" max="11" width="7.75" customWidth="1"/>
    <col min="12" max="12" width="7.375" customWidth="1"/>
    <col min="13" max="13" width="6.75" customWidth="1"/>
  </cols>
  <sheetData>
    <row r="1" spans="1:1">
      <c r="A1" s="1"/>
    </row>
    <row r="2" spans="1:5">
      <c r="A2" s="1">
        <v>0.1</v>
      </c>
      <c r="B2">
        <v>776</v>
      </c>
      <c r="C2">
        <v>1564</v>
      </c>
      <c r="E2">
        <f>B2-C2/2</f>
        <v>-6</v>
      </c>
    </row>
    <row r="3" spans="1:5">
      <c r="A3" s="1">
        <v>0.1</v>
      </c>
      <c r="B3">
        <v>777</v>
      </c>
      <c r="C3">
        <v>1563</v>
      </c>
      <c r="E3">
        <f t="shared" ref="E3:E11" si="0">B3-C3/2</f>
        <v>-4.5</v>
      </c>
    </row>
    <row r="4" spans="1:5">
      <c r="A4" s="1">
        <v>0.1</v>
      </c>
      <c r="B4">
        <v>777</v>
      </c>
      <c r="C4">
        <v>1564</v>
      </c>
      <c r="E4">
        <f t="shared" si="0"/>
        <v>-5</v>
      </c>
    </row>
    <row r="5" spans="1:5">
      <c r="A5" s="1">
        <v>0.1</v>
      </c>
      <c r="B5">
        <v>777</v>
      </c>
      <c r="C5">
        <v>1564</v>
      </c>
      <c r="E5">
        <f t="shared" si="0"/>
        <v>-5</v>
      </c>
    </row>
    <row r="6" spans="1:5">
      <c r="A6" s="1">
        <v>0.1</v>
      </c>
      <c r="B6">
        <v>778</v>
      </c>
      <c r="C6">
        <v>1563</v>
      </c>
      <c r="E6">
        <f t="shared" si="0"/>
        <v>-3.5</v>
      </c>
    </row>
    <row r="7" spans="1:5">
      <c r="A7" s="1">
        <v>0.1</v>
      </c>
      <c r="B7">
        <v>777</v>
      </c>
      <c r="C7">
        <v>1564</v>
      </c>
      <c r="E7">
        <f t="shared" si="0"/>
        <v>-5</v>
      </c>
    </row>
    <row r="8" spans="1:5">
      <c r="A8" s="1">
        <v>0.1</v>
      </c>
      <c r="B8">
        <v>776</v>
      </c>
      <c r="C8">
        <v>1564</v>
      </c>
      <c r="E8">
        <f t="shared" si="0"/>
        <v>-6</v>
      </c>
    </row>
    <row r="9" spans="1:5">
      <c r="A9" s="1">
        <v>0.1</v>
      </c>
      <c r="B9">
        <v>777</v>
      </c>
      <c r="C9">
        <v>1563</v>
      </c>
      <c r="E9">
        <f t="shared" si="0"/>
        <v>-4.5</v>
      </c>
    </row>
    <row r="10" spans="1:5">
      <c r="A10" s="1">
        <v>0.1</v>
      </c>
      <c r="B10">
        <v>777</v>
      </c>
      <c r="C10">
        <v>1564</v>
      </c>
      <c r="E10">
        <f t="shared" si="0"/>
        <v>-5</v>
      </c>
    </row>
    <row r="11" spans="1:5">
      <c r="A11" s="1">
        <v>0.1</v>
      </c>
      <c r="B11">
        <v>777</v>
      </c>
      <c r="C11">
        <v>1564</v>
      </c>
      <c r="E11">
        <f t="shared" si="0"/>
        <v>-5</v>
      </c>
    </row>
    <row r="12" spans="1:5">
      <c r="A12" s="1">
        <v>0.3</v>
      </c>
      <c r="B12">
        <v>1395</v>
      </c>
      <c r="C12">
        <v>1401</v>
      </c>
      <c r="E12">
        <f>B12-C12</f>
        <v>-6</v>
      </c>
    </row>
    <row r="13" spans="1:5">
      <c r="A13" s="1">
        <v>0.3</v>
      </c>
      <c r="B13">
        <v>1396</v>
      </c>
      <c r="C13">
        <v>1405</v>
      </c>
      <c r="E13">
        <f>B13-C13</f>
        <v>-9</v>
      </c>
    </row>
    <row r="14" spans="1:5">
      <c r="A14" s="1">
        <v>0.3</v>
      </c>
      <c r="B14">
        <v>1398</v>
      </c>
      <c r="C14">
        <v>1405</v>
      </c>
      <c r="E14">
        <f>B14-C14</f>
        <v>-7</v>
      </c>
    </row>
    <row r="15" spans="1:5">
      <c r="A15" s="1">
        <v>0.3</v>
      </c>
      <c r="B15">
        <v>1399</v>
      </c>
      <c r="C15">
        <v>1402</v>
      </c>
      <c r="E15">
        <f>B15-C15</f>
        <v>-3</v>
      </c>
    </row>
    <row r="16" spans="1:5">
      <c r="A16" s="1">
        <v>0.3</v>
      </c>
      <c r="B16">
        <v>1397</v>
      </c>
      <c r="C16">
        <v>1400</v>
      </c>
      <c r="E16">
        <f>B16-C16</f>
        <v>-3</v>
      </c>
    </row>
    <row r="17" ht="15" spans="1:5">
      <c r="A17" s="1">
        <v>0.3</v>
      </c>
      <c r="B17">
        <v>1399</v>
      </c>
      <c r="C17">
        <v>1403</v>
      </c>
      <c r="E17">
        <f>B17-C17</f>
        <v>-4</v>
      </c>
    </row>
    <row r="18" spans="1:13">
      <c r="A18" s="1">
        <v>0.3</v>
      </c>
      <c r="B18">
        <v>1402</v>
      </c>
      <c r="C18">
        <v>1406</v>
      </c>
      <c r="E18">
        <f>B18-C18</f>
        <v>-4</v>
      </c>
      <c r="I18" s="3" t="s">
        <v>4</v>
      </c>
      <c r="J18" s="4" t="s">
        <v>5</v>
      </c>
      <c r="K18" s="4" t="s">
        <v>6</v>
      </c>
      <c r="L18" s="4" t="s">
        <v>7</v>
      </c>
      <c r="M18" s="18" t="s">
        <v>8</v>
      </c>
    </row>
    <row r="19" spans="1:13">
      <c r="A19" s="1">
        <v>0.3</v>
      </c>
      <c r="B19">
        <v>1399</v>
      </c>
      <c r="C19">
        <v>1405</v>
      </c>
      <c r="E19">
        <f>B19-C19</f>
        <v>-6</v>
      </c>
      <c r="I19" s="5"/>
      <c r="J19" s="6"/>
      <c r="K19" s="6"/>
      <c r="L19" s="6"/>
      <c r="M19" s="19"/>
    </row>
    <row r="20" spans="1:13">
      <c r="A20" s="1">
        <v>0.3</v>
      </c>
      <c r="B20">
        <v>1400</v>
      </c>
      <c r="C20">
        <v>1405</v>
      </c>
      <c r="E20">
        <f>B20-C20</f>
        <v>-5</v>
      </c>
      <c r="I20" s="7"/>
      <c r="J20" s="8"/>
      <c r="K20" s="8"/>
      <c r="L20" s="8"/>
      <c r="M20" s="20"/>
    </row>
    <row r="21" spans="1:13">
      <c r="A21" s="1">
        <v>0.3</v>
      </c>
      <c r="B21">
        <v>1398</v>
      </c>
      <c r="C21">
        <v>1403</v>
      </c>
      <c r="E21">
        <f>B21-C21</f>
        <v>-5</v>
      </c>
      <c r="I21" s="9" t="s">
        <v>9</v>
      </c>
      <c r="J21" s="10" t="s">
        <v>10</v>
      </c>
      <c r="K21" s="11"/>
      <c r="L21" s="11"/>
      <c r="M21" s="21"/>
    </row>
    <row r="22" spans="1:13">
      <c r="A22" s="1">
        <v>0.5</v>
      </c>
      <c r="B22">
        <v>1541</v>
      </c>
      <c r="C22">
        <v>1544</v>
      </c>
      <c r="E22">
        <f>B22-C22</f>
        <v>-3</v>
      </c>
      <c r="I22" s="12">
        <v>0</v>
      </c>
      <c r="J22" s="13">
        <v>0</v>
      </c>
      <c r="K22" s="13">
        <v>0</v>
      </c>
      <c r="L22" s="13">
        <v>0</v>
      </c>
      <c r="M22" s="26" t="s">
        <v>11</v>
      </c>
    </row>
    <row r="23" spans="1:13">
      <c r="A23" s="1">
        <v>0.5</v>
      </c>
      <c r="B23">
        <v>1539</v>
      </c>
      <c r="C23">
        <v>1545</v>
      </c>
      <c r="E23">
        <f t="shared" ref="E23:E32" si="1">B23-C23</f>
        <v>-6</v>
      </c>
      <c r="I23" s="14">
        <v>10</v>
      </c>
      <c r="J23" s="15">
        <f>'10%'!B12</f>
        <v>776.9</v>
      </c>
      <c r="K23" s="15">
        <f>'10%'!C12</f>
        <v>781.85</v>
      </c>
      <c r="L23" s="15">
        <f>'10%'!E13</f>
        <v>-4.95</v>
      </c>
      <c r="M23" s="23" t="s">
        <v>12</v>
      </c>
    </row>
    <row r="24" spans="1:13">
      <c r="A24" s="1">
        <v>0.5</v>
      </c>
      <c r="B24">
        <v>1541</v>
      </c>
      <c r="C24">
        <v>1544</v>
      </c>
      <c r="E24">
        <f t="shared" si="1"/>
        <v>-3</v>
      </c>
      <c r="I24" s="14">
        <v>30</v>
      </c>
      <c r="J24" s="15">
        <f>'30%'!B12</f>
        <v>1398.3</v>
      </c>
      <c r="K24" s="15">
        <f>'30%'!C12</f>
        <v>1403.5</v>
      </c>
      <c r="L24" s="15">
        <f>'30%'!E13</f>
        <v>-5.2</v>
      </c>
      <c r="M24" s="24"/>
    </row>
    <row r="25" spans="1:13">
      <c r="A25" s="1">
        <v>0.5</v>
      </c>
      <c r="B25">
        <v>1541</v>
      </c>
      <c r="C25">
        <v>1545</v>
      </c>
      <c r="E25">
        <f t="shared" si="1"/>
        <v>-4</v>
      </c>
      <c r="I25" s="14">
        <v>50</v>
      </c>
      <c r="J25" s="15">
        <f>'50%'!B12</f>
        <v>1540.4</v>
      </c>
      <c r="K25" s="15">
        <f>'50%'!C12</f>
        <v>1545.2</v>
      </c>
      <c r="L25" s="15">
        <f>'50%'!E13</f>
        <v>-4.8</v>
      </c>
      <c r="M25" s="24"/>
    </row>
    <row r="26" spans="1:13">
      <c r="A26" s="1">
        <v>0.5</v>
      </c>
      <c r="B26">
        <v>1539</v>
      </c>
      <c r="C26">
        <v>1544</v>
      </c>
      <c r="E26">
        <f t="shared" si="1"/>
        <v>-5</v>
      </c>
      <c r="I26" s="14">
        <v>70</v>
      </c>
      <c r="J26" s="15">
        <f>'70%'!B12</f>
        <v>1602.7</v>
      </c>
      <c r="K26" s="15">
        <f>'70%'!C12</f>
        <v>1607.4</v>
      </c>
      <c r="L26" s="15">
        <f>'70%'!E13</f>
        <v>-4.7</v>
      </c>
      <c r="M26" s="24"/>
    </row>
    <row r="27" spans="1:13">
      <c r="A27" s="1">
        <v>0.5</v>
      </c>
      <c r="B27">
        <v>1539</v>
      </c>
      <c r="C27">
        <v>1545</v>
      </c>
      <c r="E27">
        <f t="shared" si="1"/>
        <v>-6</v>
      </c>
      <c r="I27" s="16">
        <v>99</v>
      </c>
      <c r="J27" s="17">
        <f>'99%'!B12</f>
        <v>1652.3</v>
      </c>
      <c r="K27" s="17">
        <f>'99%'!C12</f>
        <v>1657.2</v>
      </c>
      <c r="L27" s="17">
        <f>'99%'!E13</f>
        <v>-4.9</v>
      </c>
      <c r="M27" s="25"/>
    </row>
    <row r="28" spans="1:5">
      <c r="A28" s="1">
        <v>0.5</v>
      </c>
      <c r="B28">
        <v>1539</v>
      </c>
      <c r="C28">
        <v>1546</v>
      </c>
      <c r="E28">
        <f t="shared" si="1"/>
        <v>-7</v>
      </c>
    </row>
    <row r="29" spans="1:5">
      <c r="A29" s="1">
        <v>0.5</v>
      </c>
      <c r="B29">
        <v>1541</v>
      </c>
      <c r="C29">
        <v>1546</v>
      </c>
      <c r="E29">
        <f t="shared" si="1"/>
        <v>-5</v>
      </c>
    </row>
    <row r="30" spans="1:5">
      <c r="A30" s="1">
        <v>0.5</v>
      </c>
      <c r="B30">
        <v>1541</v>
      </c>
      <c r="C30">
        <v>1546</v>
      </c>
      <c r="E30">
        <f t="shared" si="1"/>
        <v>-5</v>
      </c>
    </row>
    <row r="31" spans="1:5">
      <c r="A31" s="1">
        <v>0.5</v>
      </c>
      <c r="B31">
        <v>1543</v>
      </c>
      <c r="C31">
        <v>1547</v>
      </c>
      <c r="E31">
        <f t="shared" si="1"/>
        <v>-4</v>
      </c>
    </row>
    <row r="32" spans="1:5">
      <c r="A32" s="1">
        <v>0.7</v>
      </c>
      <c r="B32">
        <v>1603</v>
      </c>
      <c r="C32">
        <v>1608</v>
      </c>
      <c r="E32">
        <f t="shared" si="1"/>
        <v>-5</v>
      </c>
    </row>
    <row r="33" spans="1:5">
      <c r="A33" s="1">
        <v>0.7</v>
      </c>
      <c r="B33">
        <v>1603</v>
      </c>
      <c r="C33">
        <v>1607</v>
      </c>
      <c r="E33">
        <f t="shared" ref="E33:E42" si="2">B33-C33</f>
        <v>-4</v>
      </c>
    </row>
    <row r="34" spans="1:5">
      <c r="A34" s="1">
        <v>0.7</v>
      </c>
      <c r="B34">
        <v>1600</v>
      </c>
      <c r="C34">
        <v>1606</v>
      </c>
      <c r="E34">
        <f t="shared" si="2"/>
        <v>-6</v>
      </c>
    </row>
    <row r="35" spans="1:5">
      <c r="A35" s="1">
        <v>0.7</v>
      </c>
      <c r="B35">
        <v>1604</v>
      </c>
      <c r="C35">
        <v>1609</v>
      </c>
      <c r="E35">
        <f t="shared" si="2"/>
        <v>-5</v>
      </c>
    </row>
    <row r="36" spans="1:5">
      <c r="A36" s="1">
        <v>0.7</v>
      </c>
      <c r="B36">
        <v>1603</v>
      </c>
      <c r="C36">
        <v>1606</v>
      </c>
      <c r="E36">
        <f t="shared" si="2"/>
        <v>-3</v>
      </c>
    </row>
    <row r="37" spans="1:5">
      <c r="A37" s="1">
        <v>0.7</v>
      </c>
      <c r="B37">
        <v>1604</v>
      </c>
      <c r="C37">
        <v>1609</v>
      </c>
      <c r="E37">
        <f t="shared" si="2"/>
        <v>-5</v>
      </c>
    </row>
    <row r="38" spans="1:5">
      <c r="A38" s="1">
        <v>0.7</v>
      </c>
      <c r="B38">
        <v>1602</v>
      </c>
      <c r="C38">
        <v>1607</v>
      </c>
      <c r="E38">
        <f t="shared" si="2"/>
        <v>-5</v>
      </c>
    </row>
    <row r="39" spans="1:5">
      <c r="A39" s="1">
        <v>0.7</v>
      </c>
      <c r="B39">
        <v>1604</v>
      </c>
      <c r="C39">
        <v>1608</v>
      </c>
      <c r="E39">
        <f t="shared" si="2"/>
        <v>-4</v>
      </c>
    </row>
    <row r="40" spans="1:5">
      <c r="A40" s="1">
        <v>0.7</v>
      </c>
      <c r="B40">
        <v>1602</v>
      </c>
      <c r="C40">
        <v>1607</v>
      </c>
      <c r="E40">
        <f t="shared" si="2"/>
        <v>-5</v>
      </c>
    </row>
    <row r="41" spans="1:5">
      <c r="A41" s="1">
        <v>0.7</v>
      </c>
      <c r="B41">
        <v>1602</v>
      </c>
      <c r="C41">
        <v>1607</v>
      </c>
      <c r="E41">
        <f t="shared" si="2"/>
        <v>-5</v>
      </c>
    </row>
    <row r="42" spans="1:5">
      <c r="A42" s="1">
        <v>0.99</v>
      </c>
      <c r="B42">
        <v>1652</v>
      </c>
      <c r="C42">
        <v>1657</v>
      </c>
      <c r="E42">
        <f t="shared" si="2"/>
        <v>-5</v>
      </c>
    </row>
    <row r="43" spans="1:5">
      <c r="A43" s="1">
        <v>0.99</v>
      </c>
      <c r="B43">
        <v>1652</v>
      </c>
      <c r="C43">
        <v>1658</v>
      </c>
      <c r="E43">
        <f t="shared" ref="E43:E51" si="3">B43-C43</f>
        <v>-6</v>
      </c>
    </row>
    <row r="44" spans="1:5">
      <c r="A44" s="1">
        <v>0.99</v>
      </c>
      <c r="B44">
        <v>1653</v>
      </c>
      <c r="C44">
        <v>1656</v>
      </c>
      <c r="E44">
        <f t="shared" si="3"/>
        <v>-3</v>
      </c>
    </row>
    <row r="45" spans="1:5">
      <c r="A45" s="1">
        <v>0.99</v>
      </c>
      <c r="B45">
        <v>1655</v>
      </c>
      <c r="C45">
        <v>1658</v>
      </c>
      <c r="E45">
        <f t="shared" si="3"/>
        <v>-3</v>
      </c>
    </row>
    <row r="46" spans="1:5">
      <c r="A46" s="1">
        <v>0.99</v>
      </c>
      <c r="B46">
        <v>1653</v>
      </c>
      <c r="C46">
        <v>1658</v>
      </c>
      <c r="E46">
        <f t="shared" si="3"/>
        <v>-5</v>
      </c>
    </row>
    <row r="47" spans="1:5">
      <c r="A47" s="1">
        <v>0.99</v>
      </c>
      <c r="B47">
        <v>1652</v>
      </c>
      <c r="C47">
        <v>1657</v>
      </c>
      <c r="E47">
        <f t="shared" si="3"/>
        <v>-5</v>
      </c>
    </row>
    <row r="48" spans="1:5">
      <c r="A48" s="1">
        <v>0.99</v>
      </c>
      <c r="B48">
        <v>1652</v>
      </c>
      <c r="C48">
        <v>1657</v>
      </c>
      <c r="E48">
        <f t="shared" si="3"/>
        <v>-5</v>
      </c>
    </row>
    <row r="49" spans="1:5">
      <c r="A49" s="1">
        <v>0.99</v>
      </c>
      <c r="B49">
        <v>1651</v>
      </c>
      <c r="C49">
        <v>1656</v>
      </c>
      <c r="E49">
        <f t="shared" si="3"/>
        <v>-5</v>
      </c>
    </row>
    <row r="50" spans="1:5">
      <c r="A50" s="1">
        <v>0.99</v>
      </c>
      <c r="B50">
        <v>1652</v>
      </c>
      <c r="C50">
        <v>1658</v>
      </c>
      <c r="E50">
        <f t="shared" si="3"/>
        <v>-6</v>
      </c>
    </row>
    <row r="51" spans="1:5">
      <c r="A51" s="1">
        <v>0.99</v>
      </c>
      <c r="B51">
        <v>1651</v>
      </c>
      <c r="C51">
        <v>1657</v>
      </c>
      <c r="E51">
        <f t="shared" si="3"/>
        <v>-6</v>
      </c>
    </row>
    <row r="52" spans="5:5">
      <c r="E52">
        <f>+AVERAGE(E2:E51)</f>
        <v>-4.91</v>
      </c>
    </row>
    <row r="53" spans="5:6">
      <c r="E53" s="2">
        <f>STDEV(E2:E51)</f>
        <v>1.19817037390263</v>
      </c>
      <c r="F53" s="2">
        <f>2*SQRT(E53*E53+1/SQRT(12)+1/SQRT(12)+1/2*1/2)</f>
        <v>3.00862926535496</v>
      </c>
    </row>
  </sheetData>
  <mergeCells count="7">
    <mergeCell ref="J21:M21"/>
    <mergeCell ref="I18:I20"/>
    <mergeCell ref="J18:J20"/>
    <mergeCell ref="K18:K20"/>
    <mergeCell ref="L18:L20"/>
    <mergeCell ref="M18:M20"/>
    <mergeCell ref="M23:M27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10%</vt:lpstr>
      <vt:lpstr>30%</vt:lpstr>
      <vt:lpstr>50%</vt:lpstr>
      <vt:lpstr>70%</vt:lpstr>
      <vt:lpstr>99%</vt:lpstr>
      <vt:lpstr>Total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Diego</dc:creator>
  <cp:lastModifiedBy>rodrigo</cp:lastModifiedBy>
  <dcterms:created xsi:type="dcterms:W3CDTF">2023-07-01T14:53:00Z</dcterms:created>
  <dcterms:modified xsi:type="dcterms:W3CDTF">2023-07-02T21:27:09Z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3082-11.1.0.8865</vt:lpwstr>
  </property>
</Properties>
</file>