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33880" yWindow="460" windowWidth="31320" windowHeight="18580" tabRatio="500"/>
  </bookViews>
  <sheets>
    <sheet name="工作表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3" i="1" l="1"/>
  <c r="B34" i="1"/>
  <c r="B35" i="1"/>
  <c r="B36" i="1"/>
  <c r="B37" i="1"/>
  <c r="B32" i="1"/>
  <c r="B31" i="1"/>
  <c r="A32" i="1"/>
  <c r="G4" i="1"/>
  <c r="G5" i="1"/>
  <c r="G6" i="1"/>
  <c r="G7" i="1"/>
  <c r="G8" i="1"/>
  <c r="G9" i="1"/>
  <c r="G3" i="1"/>
  <c r="F4" i="1"/>
  <c r="F5" i="1"/>
  <c r="F6" i="1"/>
  <c r="F7" i="1"/>
  <c r="F8" i="1"/>
  <c r="F9" i="1"/>
  <c r="F3" i="1"/>
  <c r="A4" i="1"/>
</calcChain>
</file>

<file path=xl/sharedStrings.xml><?xml version="1.0" encoding="utf-8"?>
<sst xmlns="http://schemas.openxmlformats.org/spreadsheetml/2006/main" count="32" uniqueCount="29">
  <si>
    <t>IPTG (mM)</t>
  </si>
  <si>
    <t>&lt;n&gt; (mRNA/cell)</t>
  </si>
  <si>
    <t>low (mRNA/cell)</t>
  </si>
  <si>
    <t>high (mRNA/cell)</t>
  </si>
  <si>
    <t>average number(nmol)</t>
    <phoneticPr fontId="1" type="noConversion"/>
  </si>
  <si>
    <t xml:space="preserve">From bionumber 103905, </t>
    <phoneticPr fontId="1" type="noConversion"/>
  </si>
  <si>
    <t>https://bionumbers.hms.harvard.edu/bionumber.aspx?&amp;id=103905&amp;ver=6</t>
    <phoneticPr fontId="1" type="noConversion"/>
  </si>
  <si>
    <t>Caculated B value:</t>
    <phoneticPr fontId="1" type="noConversion"/>
  </si>
  <si>
    <t>2.8*10^(-5)</t>
    <phoneticPr fontId="1" type="noConversion"/>
  </si>
  <si>
    <t>1a)</t>
    <phoneticPr fontId="1" type="noConversion"/>
  </si>
  <si>
    <t>1c) and 1d)</t>
    <phoneticPr fontId="1" type="noConversion"/>
  </si>
  <si>
    <t>Convert Table 1</t>
    <phoneticPr fontId="1" type="noConversion"/>
  </si>
  <si>
    <t>n</t>
    <phoneticPr fontId="1" type="noConversion"/>
  </si>
  <si>
    <t>K1</t>
    <phoneticPr fontId="1" type="noConversion"/>
  </si>
  <si>
    <t>K2</t>
    <phoneticPr fontId="1" type="noConversion"/>
  </si>
  <si>
    <t>Mc=2.8E-13</t>
    <phoneticPr fontId="1" type="noConversion"/>
  </si>
  <si>
    <t>Kx</t>
    <phoneticPr fontId="1" type="noConversion"/>
  </si>
  <si>
    <t>PS2</t>
    <phoneticPr fontId="1" type="noConversion"/>
  </si>
  <si>
    <t>diluton μ</t>
    <phoneticPr fontId="1" type="noConversion"/>
  </si>
  <si>
    <t>0.0173/min</t>
    <phoneticPr fontId="1" type="noConversion"/>
  </si>
  <si>
    <t>θ</t>
    <phoneticPr fontId="1" type="noConversion"/>
  </si>
  <si>
    <t>0.0139/min</t>
    <phoneticPr fontId="1" type="noConversion"/>
  </si>
  <si>
    <t xml:space="preserve">calculation </t>
    <phoneticPr fontId="1" type="noConversion"/>
  </si>
  <si>
    <t>fitting analysis</t>
    <phoneticPr fontId="1" type="noConversion"/>
  </si>
  <si>
    <t xml:space="preserve">calculation </t>
    <phoneticPr fontId="1" type="noConversion"/>
  </si>
  <si>
    <t>fitting analysis</t>
    <phoneticPr fontId="1" type="noConversion"/>
  </si>
  <si>
    <t xml:space="preserve">calculation </t>
    <phoneticPr fontId="1" type="noConversion"/>
  </si>
  <si>
    <t>Fitting (nmol/gDw)</t>
    <phoneticPr fontId="1" type="noConversion"/>
  </si>
  <si>
    <t>Volume  basis (nmol/gDW)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</si>
</sst>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E+0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>
                <a:latin typeface="Arial" charset="0"/>
                <a:ea typeface="Arial" charset="0"/>
                <a:cs typeface="Arial" charset="0"/>
              </a:rPr>
              <a:t>M</a:t>
            </a:r>
            <a:r>
              <a:rPr lang="zh-CN" altLang="en-US" sz="1800" b="1">
                <a:latin typeface="Arial" charset="0"/>
                <a:ea typeface="Arial" charset="0"/>
                <a:cs typeface="Arial" charset="0"/>
              </a:rPr>
              <a:t>*</a:t>
            </a:r>
            <a:r>
              <a:rPr lang="zh-CN" altLang="en-US" sz="1800" b="1" baseline="0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altLang="zh-CN" sz="1800" b="1" baseline="0">
                <a:latin typeface="Arial" charset="0"/>
                <a:ea typeface="Arial" charset="0"/>
                <a:cs typeface="Arial" charset="0"/>
              </a:rPr>
              <a:t>~IPTG</a:t>
            </a:r>
            <a:endParaRPr lang="zh-CN" altLang="en-US" sz="1800" b="1">
              <a:latin typeface="Arial" charset="0"/>
              <a:ea typeface="Arial" charset="0"/>
              <a:cs typeface="Arial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工作表1!$B$30</c:f>
              <c:strCache>
                <c:ptCount val="1"/>
                <c:pt idx="0">
                  <c:v>Volume  basis (nmol/gDW)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工作表1!$A$31:$A$37</c:f>
              <c:numCache>
                <c:formatCode>General</c:formatCode>
                <c:ptCount val="7"/>
                <c:pt idx="0">
                  <c:v>0.0</c:v>
                </c:pt>
                <c:pt idx="1">
                  <c:v>0.0005</c:v>
                </c:pt>
                <c:pt idx="2">
                  <c:v>0.005</c:v>
                </c:pt>
                <c:pt idx="3">
                  <c:v>0.012</c:v>
                </c:pt>
                <c:pt idx="4">
                  <c:v>0.053</c:v>
                </c:pt>
                <c:pt idx="5">
                  <c:v>0.216</c:v>
                </c:pt>
                <c:pt idx="6">
                  <c:v>1.0</c:v>
                </c:pt>
              </c:numCache>
            </c:numRef>
          </c:cat>
          <c:val>
            <c:numRef>
              <c:f>工作表1!$B$31:$B$37</c:f>
              <c:numCache>
                <c:formatCode>0.000E+00</c:formatCode>
                <c:ptCount val="7"/>
                <c:pt idx="0">
                  <c:v>1.12719506407214E-9</c:v>
                </c:pt>
                <c:pt idx="1">
                  <c:v>1.24584717607973E-9</c:v>
                </c:pt>
                <c:pt idx="2">
                  <c:v>2.43236829615567E-9</c:v>
                </c:pt>
                <c:pt idx="3">
                  <c:v>3.97484575225439E-9</c:v>
                </c:pt>
                <c:pt idx="4">
                  <c:v>5.10204081632653E-9</c:v>
                </c:pt>
                <c:pt idx="5">
                  <c:v>5.51732320835311E-9</c:v>
                </c:pt>
                <c:pt idx="6">
                  <c:v>5.51732320835311E-9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工作表1!$C$30</c:f>
              <c:strCache>
                <c:ptCount val="1"/>
                <c:pt idx="0">
                  <c:v>Fitting (nmol/gDw)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工作表1!$A$31:$A$37</c:f>
              <c:numCache>
                <c:formatCode>General</c:formatCode>
                <c:ptCount val="7"/>
                <c:pt idx="0">
                  <c:v>0.0</c:v>
                </c:pt>
                <c:pt idx="1">
                  <c:v>0.0005</c:v>
                </c:pt>
                <c:pt idx="2">
                  <c:v>0.005</c:v>
                </c:pt>
                <c:pt idx="3">
                  <c:v>0.012</c:v>
                </c:pt>
                <c:pt idx="4">
                  <c:v>0.053</c:v>
                </c:pt>
                <c:pt idx="5">
                  <c:v>0.216</c:v>
                </c:pt>
                <c:pt idx="6">
                  <c:v>1.0</c:v>
                </c:pt>
              </c:numCache>
            </c:numRef>
          </c:cat>
          <c:val>
            <c:numRef>
              <c:f>工作表1!$C$31:$C$37</c:f>
              <c:numCache>
                <c:formatCode>0.00E+00</c:formatCode>
                <c:ptCount val="7"/>
                <c:pt idx="0">
                  <c:v>1.05169932469833E-9</c:v>
                </c:pt>
                <c:pt idx="1">
                  <c:v>1.16240451677184E-9</c:v>
                </c:pt>
                <c:pt idx="2">
                  <c:v>2.26945643750692E-9</c:v>
                </c:pt>
                <c:pt idx="3">
                  <c:v>3.70862393446253E-9</c:v>
                </c:pt>
                <c:pt idx="4">
                  <c:v>4.76032325916085E-9</c:v>
                </c:pt>
                <c:pt idx="5">
                  <c:v>5.14779143141813E-9</c:v>
                </c:pt>
                <c:pt idx="6">
                  <c:v>5.14779143141813E-9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64765424"/>
        <c:axId val="-1967993216"/>
      </c:lineChart>
      <c:catAx>
        <c:axId val="-196476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967993216"/>
        <c:crosses val="autoZero"/>
        <c:auto val="1"/>
        <c:lblAlgn val="ctr"/>
        <c:lblOffset val="100"/>
        <c:noMultiLvlLbl val="0"/>
      </c:catAx>
      <c:valAx>
        <c:axId val="-196799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96476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12</xdr:row>
      <xdr:rowOff>152400</xdr:rowOff>
    </xdr:from>
    <xdr:to>
      <xdr:col>9</xdr:col>
      <xdr:colOff>76200</xdr:colOff>
      <xdr:row>40</xdr:row>
      <xdr:rowOff>190500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ple/Downloads/Problem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Part A"/>
      <sheetName val="1 Part CD"/>
    </sheetNames>
    <sheetDataSet>
      <sheetData sheetId="0" refreshError="1"/>
      <sheetData sheetId="1">
        <row r="1">
          <cell r="C1" t="str">
            <v>&lt;n&gt;/Beta (nmol/gdw)</v>
          </cell>
          <cell r="D1" t="str">
            <v>LSQRS</v>
          </cell>
        </row>
        <row r="3">
          <cell r="B3">
            <v>5.0000000000000003E-10</v>
          </cell>
          <cell r="C3">
            <v>1.1624045167718365E-8</v>
          </cell>
          <cell r="D3">
            <v>1.1123845552640983E-8</v>
          </cell>
        </row>
        <row r="4">
          <cell r="B4">
            <v>5.0000000000000001E-9</v>
          </cell>
          <cell r="C4">
            <v>2.2694564375069186E-8</v>
          </cell>
          <cell r="D4">
            <v>2.3379946404756002E-8</v>
          </cell>
        </row>
        <row r="5">
          <cell r="B5">
            <v>1.2E-8</v>
          </cell>
          <cell r="C5">
            <v>3.7086239344625253E-8</v>
          </cell>
          <cell r="D5">
            <v>3.6172013156133645E-8</v>
          </cell>
        </row>
        <row r="6">
          <cell r="B6">
            <v>5.2999999999999998E-8</v>
          </cell>
          <cell r="C6">
            <v>4.7603232591608541E-8</v>
          </cell>
          <cell r="D6">
            <v>4.8920032114617052E-8</v>
          </cell>
        </row>
        <row r="7">
          <cell r="B7">
            <v>2.16E-7</v>
          </cell>
          <cell r="C7">
            <v>5.1477914314181327E-8</v>
          </cell>
          <cell r="D7">
            <v>5.1111703515140976E-8</v>
          </cell>
        </row>
        <row r="8">
          <cell r="B8">
            <v>9.9999999999999995E-7</v>
          </cell>
          <cell r="C8">
            <v>5.1477914314181327E-8</v>
          </cell>
          <cell r="D8">
            <v>5.1409056374165937E-8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15" sqref="D15"/>
    </sheetView>
  </sheetViews>
  <sheetFormatPr baseColWidth="10" defaultRowHeight="16" x14ac:dyDescent="0.2"/>
  <cols>
    <col min="1" max="1" width="25.33203125" customWidth="1"/>
    <col min="2" max="2" width="16.83203125" customWidth="1"/>
    <col min="3" max="3" width="19" customWidth="1"/>
    <col min="4" max="4" width="22.1640625" customWidth="1"/>
    <col min="6" max="6" width="28" style="1" customWidth="1"/>
    <col min="7" max="7" width="31.6640625" customWidth="1"/>
    <col min="9" max="9" width="27.5" customWidth="1"/>
  </cols>
  <sheetData>
    <row r="1" spans="1:9" x14ac:dyDescent="0.2">
      <c r="A1" t="s">
        <v>9</v>
      </c>
      <c r="F1" s="1" t="s">
        <v>11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F2" s="1" t="s">
        <v>4</v>
      </c>
      <c r="G2" t="s">
        <v>28</v>
      </c>
      <c r="I2" t="s">
        <v>27</v>
      </c>
    </row>
    <row r="3" spans="1:9" x14ac:dyDescent="0.2">
      <c r="A3">
        <v>0</v>
      </c>
      <c r="B3">
        <v>19</v>
      </c>
      <c r="C3">
        <v>18</v>
      </c>
      <c r="D3">
        <v>20</v>
      </c>
      <c r="F3" s="1">
        <f>B3/(6.02*10^14)</f>
        <v>3.1561461794019931E-14</v>
      </c>
      <c r="G3" s="1">
        <f>F3/0.000028</f>
        <v>1.1271950640721404E-9</v>
      </c>
      <c r="I3" s="3">
        <v>1.0516993246983299E-9</v>
      </c>
    </row>
    <row r="4" spans="1:9" x14ac:dyDescent="0.2">
      <c r="A4">
        <f>5*10^-4</f>
        <v>5.0000000000000001E-4</v>
      </c>
      <c r="B4">
        <v>21</v>
      </c>
      <c r="C4">
        <v>17</v>
      </c>
      <c r="D4">
        <v>26</v>
      </c>
      <c r="F4" s="1">
        <f t="shared" ref="F4:F9" si="0">B4/(6.02*10^14)</f>
        <v>3.4883720930232559E-14</v>
      </c>
      <c r="G4" s="1">
        <f t="shared" ref="G4:G9" si="1">F4/0.000028</f>
        <v>1.2458471760797343E-9</v>
      </c>
      <c r="I4" s="3">
        <v>1.1624045167718401E-9</v>
      </c>
    </row>
    <row r="5" spans="1:9" x14ac:dyDescent="0.2">
      <c r="A5">
        <v>5.0000000000000001E-3</v>
      </c>
      <c r="B5">
        <v>41</v>
      </c>
      <c r="C5">
        <v>37</v>
      </c>
      <c r="D5">
        <v>44</v>
      </c>
      <c r="F5" s="1">
        <f t="shared" si="0"/>
        <v>6.8106312292358801E-14</v>
      </c>
      <c r="G5" s="1">
        <f t="shared" si="1"/>
        <v>2.4323682961556713E-9</v>
      </c>
      <c r="I5" s="3">
        <v>2.2694564375069198E-9</v>
      </c>
    </row>
    <row r="6" spans="1:9" x14ac:dyDescent="0.2">
      <c r="A6">
        <v>1.2E-2</v>
      </c>
      <c r="B6">
        <v>67</v>
      </c>
      <c r="C6">
        <v>65</v>
      </c>
      <c r="D6">
        <v>69</v>
      </c>
      <c r="F6" s="1">
        <f t="shared" si="0"/>
        <v>1.1129568106312292E-13</v>
      </c>
      <c r="G6" s="1">
        <f t="shared" si="1"/>
        <v>3.9748457522543903E-9</v>
      </c>
      <c r="I6" s="3">
        <v>3.7086239344625301E-9</v>
      </c>
    </row>
    <row r="7" spans="1:9" x14ac:dyDescent="0.2">
      <c r="A7">
        <v>5.2999999999999999E-2</v>
      </c>
      <c r="B7">
        <v>86</v>
      </c>
      <c r="C7">
        <v>84</v>
      </c>
      <c r="D7">
        <v>88</v>
      </c>
      <c r="F7" s="1">
        <f t="shared" si="0"/>
        <v>1.4285714285714287E-13</v>
      </c>
      <c r="G7" s="1">
        <f t="shared" si="1"/>
        <v>5.1020408163265308E-9</v>
      </c>
      <c r="I7" s="3">
        <v>4.7603232591608497E-9</v>
      </c>
    </row>
    <row r="8" spans="1:9" x14ac:dyDescent="0.2">
      <c r="A8">
        <v>0.216</v>
      </c>
      <c r="B8">
        <v>93</v>
      </c>
      <c r="C8">
        <v>91</v>
      </c>
      <c r="D8">
        <v>95</v>
      </c>
      <c r="F8" s="1">
        <f t="shared" si="0"/>
        <v>1.5448504983388705E-13</v>
      </c>
      <c r="G8" s="1">
        <f t="shared" si="1"/>
        <v>5.5173232083531092E-9</v>
      </c>
      <c r="I8" s="3">
        <v>5.14779143141813E-9</v>
      </c>
    </row>
    <row r="9" spans="1:9" x14ac:dyDescent="0.2">
      <c r="A9">
        <v>1</v>
      </c>
      <c r="B9">
        <v>93</v>
      </c>
      <c r="C9">
        <v>92</v>
      </c>
      <c r="D9">
        <v>94</v>
      </c>
      <c r="F9" s="1">
        <f t="shared" si="0"/>
        <v>1.5448504983388705E-13</v>
      </c>
      <c r="G9" s="1">
        <f t="shared" si="1"/>
        <v>5.5173232083531092E-9</v>
      </c>
      <c r="I9" s="3">
        <v>5.14779143141813E-9</v>
      </c>
    </row>
    <row r="11" spans="1:9" x14ac:dyDescent="0.2">
      <c r="A11" s="2" t="s">
        <v>5</v>
      </c>
      <c r="B11" t="s">
        <v>6</v>
      </c>
      <c r="F11" s="1" t="s">
        <v>15</v>
      </c>
    </row>
    <row r="12" spans="1:9" x14ac:dyDescent="0.2">
      <c r="A12" t="s">
        <v>7</v>
      </c>
      <c r="B12" t="s">
        <v>8</v>
      </c>
    </row>
    <row r="14" spans="1:9" x14ac:dyDescent="0.2">
      <c r="A14" t="s">
        <v>10</v>
      </c>
    </row>
    <row r="15" spans="1:9" x14ac:dyDescent="0.2">
      <c r="A15" t="s">
        <v>12</v>
      </c>
      <c r="B15">
        <v>1.4674345339999999</v>
      </c>
      <c r="C15" t="s">
        <v>25</v>
      </c>
    </row>
    <row r="16" spans="1:9" x14ac:dyDescent="0.2">
      <c r="A16" t="s">
        <v>13</v>
      </c>
      <c r="B16" s="3">
        <v>0.25600000000000001</v>
      </c>
      <c r="C16" t="s">
        <v>24</v>
      </c>
    </row>
    <row r="17" spans="1:3" x14ac:dyDescent="0.2">
      <c r="A17" t="s">
        <v>14</v>
      </c>
      <c r="B17">
        <v>1263.8499999999999</v>
      </c>
      <c r="C17" t="s">
        <v>23</v>
      </c>
    </row>
    <row r="18" spans="1:3" x14ac:dyDescent="0.2">
      <c r="A18" t="s">
        <v>16</v>
      </c>
      <c r="B18">
        <v>1.3599999999999999E-2</v>
      </c>
      <c r="C18" t="s">
        <v>17</v>
      </c>
    </row>
    <row r="19" spans="1:3" x14ac:dyDescent="0.2">
      <c r="A19" t="s">
        <v>18</v>
      </c>
      <c r="B19" t="s">
        <v>19</v>
      </c>
      <c r="C19" t="s">
        <v>26</v>
      </c>
    </row>
    <row r="20" spans="1:3" x14ac:dyDescent="0.2">
      <c r="A20" t="s">
        <v>20</v>
      </c>
      <c r="B20" t="s">
        <v>21</v>
      </c>
      <c r="C20" t="s">
        <v>22</v>
      </c>
    </row>
    <row r="30" spans="1:3" x14ac:dyDescent="0.2">
      <c r="A30" t="s">
        <v>0</v>
      </c>
      <c r="B30" t="s">
        <v>28</v>
      </c>
      <c r="C30" t="s">
        <v>27</v>
      </c>
    </row>
    <row r="31" spans="1:3" x14ac:dyDescent="0.2">
      <c r="A31">
        <v>0</v>
      </c>
      <c r="B31" s="1">
        <f>G3</f>
        <v>1.1271950640721404E-9</v>
      </c>
      <c r="C31" s="3">
        <v>1.0516993246983299E-9</v>
      </c>
    </row>
    <row r="32" spans="1:3" x14ac:dyDescent="0.2">
      <c r="A32">
        <f>5*10^-4</f>
        <v>5.0000000000000001E-4</v>
      </c>
      <c r="B32" s="1">
        <f>G4</f>
        <v>1.2458471760797343E-9</v>
      </c>
      <c r="C32" s="3">
        <v>1.1624045167718401E-9</v>
      </c>
    </row>
    <row r="33" spans="1:3" x14ac:dyDescent="0.2">
      <c r="A33">
        <v>5.0000000000000001E-3</v>
      </c>
      <c r="B33" s="1">
        <f t="shared" ref="B33:B37" si="2">G5</f>
        <v>2.4323682961556713E-9</v>
      </c>
      <c r="C33" s="3">
        <v>2.2694564375069198E-9</v>
      </c>
    </row>
    <row r="34" spans="1:3" x14ac:dyDescent="0.2">
      <c r="A34">
        <v>1.2E-2</v>
      </c>
      <c r="B34" s="1">
        <f t="shared" si="2"/>
        <v>3.9748457522543903E-9</v>
      </c>
      <c r="C34" s="3">
        <v>3.7086239344625301E-9</v>
      </c>
    </row>
    <row r="35" spans="1:3" x14ac:dyDescent="0.2">
      <c r="A35">
        <v>5.2999999999999999E-2</v>
      </c>
      <c r="B35" s="1">
        <f t="shared" si="2"/>
        <v>5.1020408163265308E-9</v>
      </c>
      <c r="C35" s="3">
        <v>4.7603232591608497E-9</v>
      </c>
    </row>
    <row r="36" spans="1:3" x14ac:dyDescent="0.2">
      <c r="A36">
        <v>0.216</v>
      </c>
      <c r="B36" s="1">
        <f t="shared" si="2"/>
        <v>5.5173232083531092E-9</v>
      </c>
      <c r="C36" s="3">
        <v>5.14779143141813E-9</v>
      </c>
    </row>
    <row r="37" spans="1:3" x14ac:dyDescent="0.2">
      <c r="A37">
        <v>1</v>
      </c>
      <c r="B37" s="1">
        <f t="shared" si="2"/>
        <v>5.5173232083531092E-9</v>
      </c>
      <c r="C37" s="3">
        <v>5.14779143141813E-9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2020-05-12T04:20:55Z</dcterms:created>
  <dcterms:modified xsi:type="dcterms:W3CDTF">2020-05-12T06:08:35Z</dcterms:modified>
</cp:coreProperties>
</file>