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ook1 (Autosaved)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9" i="1" l="1"/>
  <c r="R38" i="1"/>
  <c r="Q39" i="1"/>
  <c r="S39" i="1" s="1"/>
  <c r="Q38" i="1"/>
  <c r="S38" i="1" s="1"/>
  <c r="T39" i="1" l="1"/>
  <c r="T38" i="1"/>
  <c r="C37" i="1" l="1"/>
  <c r="C14" i="1"/>
  <c r="C24" i="1"/>
  <c r="C15" i="1"/>
  <c r="C11" i="1"/>
  <c r="C5" i="1"/>
  <c r="C6" i="1"/>
  <c r="C7" i="1"/>
  <c r="C8" i="1"/>
  <c r="C9" i="1"/>
  <c r="C10" i="1"/>
  <c r="C12" i="1"/>
  <c r="C13" i="1"/>
  <c r="C16" i="1"/>
  <c r="C17" i="1"/>
  <c r="C18" i="1"/>
  <c r="C19" i="1"/>
  <c r="C20" i="1"/>
  <c r="C21" i="1"/>
  <c r="C22" i="1"/>
  <c r="C23" i="1"/>
  <c r="C29" i="1"/>
  <c r="C30" i="1"/>
  <c r="C31" i="1"/>
  <c r="C32" i="1"/>
  <c r="C33" i="1"/>
  <c r="C4" i="1"/>
  <c r="C34" i="1" l="1"/>
  <c r="C25" i="1"/>
</calcChain>
</file>

<file path=xl/sharedStrings.xml><?xml version="1.0" encoding="utf-8"?>
<sst xmlns="http://schemas.openxmlformats.org/spreadsheetml/2006/main" count="68" uniqueCount="64">
  <si>
    <t>Description</t>
  </si>
  <si>
    <t>Qt</t>
  </si>
  <si>
    <t>Note</t>
  </si>
  <si>
    <t>price/un</t>
  </si>
  <si>
    <t>Interlinks server, touchscreen and the sensors</t>
  </si>
  <si>
    <t>Micro SD card (&gt;8GB)</t>
  </si>
  <si>
    <t>One for the raspberry pi and another for the Nextion display (during instalation)</t>
  </si>
  <si>
    <t>Protection of the RGB LED</t>
  </si>
  <si>
    <t>Pull up resistors to know when there is no sensors connected</t>
  </si>
  <si>
    <t>Connection between mini aviator plugs and XH2.54 connectors</t>
  </si>
  <si>
    <t>SENSORS</t>
  </si>
  <si>
    <t xml:space="preserve">  - 5 mm RGB LED</t>
  </si>
  <si>
    <t xml:space="preserve">  - Active Buzzer Alarm 5 V</t>
  </si>
  <si>
    <t xml:space="preserve">  - 220 Ω carbon film resistor</t>
  </si>
  <si>
    <t xml:space="preserve">  - 10 kΩ carbon film resistor</t>
  </si>
  <si>
    <t xml:space="preserve">  - 20 kΩ carbon film resistor</t>
  </si>
  <si>
    <t xml:space="preserve">  - 0805 SMD 1/4W resistor 1MΩ</t>
  </si>
  <si>
    <t xml:space="preserve">  - 5 cm cable with 3 wires [&lt; 1 €]</t>
  </si>
  <si>
    <t>Analog to Digital Conversor for analog sensors</t>
  </si>
  <si>
    <t>Connection between Raspberry GPIO and custom PCB</t>
  </si>
  <si>
    <t>Connection of the sensors to the acquisition box</t>
  </si>
  <si>
    <t>Safe restart or shutdown of the raspberry</t>
  </si>
  <si>
    <t>Server</t>
  </si>
  <si>
    <t>Graphical User Interface (GUI)</t>
  </si>
  <si>
    <t>Enclosure of the raspberry, the hat and the custom PCB</t>
  </si>
  <si>
    <t>Power of the raspberry pi and the sensors</t>
  </si>
  <si>
    <t>Required for stability, since ADS1115 requires 5V and raspberry I2C pins use 3.3V</t>
  </si>
  <si>
    <t>Connection of miniature aviation plugs to the custom PCB</t>
  </si>
  <si>
    <t>Indicative multicolor LED</t>
  </si>
  <si>
    <t>Indication of end of test</t>
  </si>
  <si>
    <t>1 for voltage divider (turbine flowmeter) and other for water temperature sensor</t>
  </si>
  <si>
    <t>Voltage divider (turbine flowmeter)</t>
  </si>
  <si>
    <t>Measures water pressure at different levels (piezometers)</t>
  </si>
  <si>
    <t>Measures the turbidity of effluent water</t>
  </si>
  <si>
    <t>Measures the water flow (it is also possible to use a eletromagnetic type flowmeter)</t>
  </si>
  <si>
    <t>Measures the water temperature</t>
  </si>
  <si>
    <t xml:space="preserve">Measures the atmosferic temperature, humidity and pressure </t>
  </si>
  <si>
    <t>Total</t>
  </si>
  <si>
    <t>[Raspberry pi 3B](https://www.raspberrypi.org/products/#buy-now-modal)</t>
  </si>
  <si>
    <t>[Nextion HMI touch display 2.8"](https://www.itead.cc/nextion-nx3224t028-1933.html)</t>
  </si>
  <si>
    <t>[Aluminium enclosure box (88x38x100mm)](https://www.aliexpress.com/item/Free-shipping88-38-100mm-width-x-high-x-length-aluminum-extrusion-box-profile-enclosure-for-PCB/32800855972.html?spm=a2g0s.9042311.0.0.Wvmz38)</t>
  </si>
  <si>
    <t>[Raspberry Pi Power Supply](https://www.raspberrypi.org/products/raspberry-pi-universal-power-supply)</t>
  </si>
  <si>
    <t>[Raspberry pi Hat - Custom PBC](http://www.pcbway.com/project/shareproject/Relier_Acquisition_system___for_Rasoberry_pi3_b_.html):</t>
  </si>
  <si>
    <t xml:space="preserve">  - [16 Bit I2C ADS1115 Module ADC 4 channel with Pro Gain Amplifier](https://www.aliexpress.com/item/16-Bit-I2C-ADS1115-Module-ADC-4-channel-with-Pro-Gain-Amplifier-RPi-1PCS/32817162654.html?spm=a2g0s.9042311.0.0.KZKf8O)</t>
  </si>
  <si>
    <t xml:space="preserve">  -  [Logic Level Shifter Bi-Directional 5V to 3.3V](https://www.aliexpress.com/item/5PCS-Logic-Level-Shifter-Bi-Directional-For-Arduino-5V-to-3-3V-Four-Way-Two-Way/32827270848.html?spm=a2g0s.9042311.0.0.PRV9iC)</t>
  </si>
  <si>
    <t xml:space="preserve">  - [8mm Male &amp; Female Connector miniature Aviation Plug M8 Circular Socket+Plug](https://www.aliexpress.com/item/1PCS-AP049-YC8-2-3-4-5-6-7Pin-8mm-Male-Female-Connector-miniature-Aviation-Plug/32845374887.html?spm=a2g0s.9042311.0.0.6sphAY)</t>
  </si>
  <si>
    <t xml:space="preserve">  - [XH2.54 3-Pins connectors Male for PCB - Header+Housing+Terminal](https://www.aliexpress.com/item/XH2-54-2P-3P-4P-5P-6P-7P-8P-9P-10P-11P-12P-13P-14P-15P/32793262315.html?spm=a2g0s.9042311.0.0.DEz5gr)</t>
  </si>
  <si>
    <t xml:space="preserve">  -  [PC104 2.54mm Pitch 2x20 Pin 40 Pin Female Double Row Long Pin Header Strip](https://www.aliexpress.com/item/2-Pcs-PC104-2-54mm-Pitch-2x20-Pin-40-Pin-Female-Double-Row-Long-Pin-Header/32805691836.html)</t>
  </si>
  <si>
    <t xml:space="preserve">  - [Momentary pushbutton switch 3A Reset Button](https://www.aliexpress.com/item/10pcs-Momentary-Push-Button-Switch-12mm-Momentary-pushbutton-switches-3A-125VAC-1-5A-250VAC-Reset-Button/32802331189.html?spm=a2g0s.9042311.0.0.1PWJGq)</t>
  </si>
  <si>
    <t>[Analog Pressure Transducer Transmitter Sensor, 0-5psi 0.5-5V](https://www.aliexpress.com/item/1Pc-Pressure-Transducer-Sender-Stainless-Steel-for-Oil-Fuel-Air-Water-5psi-CSL2017/32814346612.html?spm=2114.search0104.3.34.61855791WWOsT5&amp;ws_ab_test=searchweb0_0,searchweb201602_1_10152_10151_10065_10344_10068_10342_10343)</t>
  </si>
  <si>
    <t>[Analog Turbidity Sensor, 5V 40mA](https://www.aliexpress.com/item/DFRobot-Gravity-Analog-Digital-Turbidity-Sensor-5V-40mA-DC-support-both-signal-output-compatible-with-arduino/32595773560.html?spm=a2g0s.9042311.0.0.dGtxdp)</t>
  </si>
  <si>
    <t>[Digital Turbine Flow Sensor, G5/4, 1.25", DN32, 1~120L/min](https://www.aliexpress.com/item/DN32-Water-Flow-Meter-Sensor-Switch-G5-4-Thread-Port-Industrial-Flowmeter/32567971320.html?spm=a2g0s.9042311.0.0.27424c4dVfTiwe)</t>
  </si>
  <si>
    <t>[Waterproof DS18B20 digital Temperature Sensor](https://www.aliexpress.com/snapshot/0.html?spm=a2g0s.9042311.0.0.oXghXt&amp;orderId=505161631680030&amp;productId=32675444739)</t>
  </si>
  <si>
    <t>[BME280 Digital Sensor, Humidity, Temperature and Barometric Pressure Sensor](https://www.aliexpress.com/item/3In1-BME280-GY-BME280-Digital-Sensor-SPI-I2C-Humidity-Temperature-and-Barometric-Pressure-Sensor-Module-1/32659765502.html?spm=a2g0s.9042311.0.0.oXghXt)</t>
  </si>
  <si>
    <t>price/un*</t>
  </si>
  <si>
    <t xml:space="preserve">  - 8 cm cable with 4 wires</t>
  </si>
  <si>
    <t>Connection between BME280 and the custom PCB</t>
  </si>
  <si>
    <t xml:space="preserve">  - [XH2.54 4-Pins connectors Male for PCB - Header+Housing+Terminal](https://www.aliexpress.com/item/XH2-54-2P-3P-4P-5P-6P-7P-8P-9P-10P-11P-12P-13P-14P-15P/32793262315.html?spm=a2g0s.9042311.0.0.DEz5gr)</t>
  </si>
  <si>
    <t>Connection of Nextion display and BME280 sensor to the custom PCB</t>
  </si>
  <si>
    <t>V</t>
  </si>
  <si>
    <t>bar</t>
  </si>
  <si>
    <t>mV</t>
  </si>
  <si>
    <t>mbar</t>
  </si>
  <si>
    <t>mmH2O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</si>
</sst>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\ [$€-1]"/>
  </numFmts>
  <fonts count="5" x14ac:knownFonts="1">
    <font>
      <sz val="11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2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8" fontId="0" fillId="0" borderId="0" xfId="0" applyNumberFormat="1" applyFont="1"/>
    <xf numFmtId="0" fontId="4" fillId="0" borderId="0" xfId="0" applyFont="1" applyAlignment="1">
      <alignment vertical="center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2" fillId="0" borderId="0" xfId="0" applyNumberFormat="1" applyFont="1"/>
    <xf numFmtId="0" fontId="3" fillId="0" borderId="0" xfId="0" applyFont="1" applyAlignment="1">
      <alignment vertical="center"/>
    </xf>
    <xf numFmtId="1" fontId="2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'Book1 (Autosaved)'!$P$38:$Q$38</c:f>
              <c:numCache>
                <c:formatCode>General</c:formatCode>
                <c:ptCount val="2"/>
                <c:pt idx="0">
                  <c:v>1.2</c:v>
                </c:pt>
                <c:pt idx="1">
                  <c:v>5.9939999999999993E-2</c:v>
                </c:pt>
              </c:numCache>
            </c:numRef>
          </c:xVal>
          <c:yVal>
            <c:numRef>
              <c:f>'Book1 (Autosaved)'!$P$39:$Q$39</c:f>
              <c:numCache>
                <c:formatCode>General</c:formatCode>
                <c:ptCount val="2"/>
                <c:pt idx="0">
                  <c:v>0.625</c:v>
                </c:pt>
                <c:pt idx="1">
                  <c:v>1.0375000000000002E-2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2768"/>
        <c:axId val="119310976"/>
      </c:scatterChart>
      <c:scatterChart>
        <c:scatterStyle val="lineMarker"/>
        <c:varyColors val="0"/>
        <c:ser>
          <c:idx val="1"/>
          <c:order val="1"/>
          <c:trendline>
            <c:trendlineType val="linear"/>
            <c:dispRSqr val="1"/>
            <c:dispEq val="1"/>
            <c:trendlineLbl>
              <c:layout>
                <c:manualLayout>
                  <c:x val="-0.14156283942672857"/>
                  <c:y val="-7.1782374622691445E-3"/>
                </c:manualLayout>
              </c:layout>
              <c:numFmt formatCode="General" sourceLinked="0"/>
            </c:trendlineLbl>
          </c:trendline>
          <c:xVal>
            <c:numRef>
              <c:f>'Book1 (Autosaved)'!$R$38:$R$39</c:f>
              <c:numCache>
                <c:formatCode>General</c:formatCode>
                <c:ptCount val="2"/>
                <c:pt idx="0">
                  <c:v>1200</c:v>
                </c:pt>
                <c:pt idx="1">
                  <c:v>625</c:v>
                </c:pt>
              </c:numCache>
            </c:numRef>
          </c:xVal>
          <c:yVal>
            <c:numRef>
              <c:f>'Book1 (Autosaved)'!$S$38:$S$39</c:f>
              <c:numCache>
                <c:formatCode>General</c:formatCode>
                <c:ptCount val="2"/>
                <c:pt idx="0">
                  <c:v>59.939999999999991</c:v>
                </c:pt>
                <c:pt idx="1">
                  <c:v>10.375000000000002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83360"/>
        <c:axId val="128861696"/>
      </c:scatterChart>
      <c:valAx>
        <c:axId val="1193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10976"/>
        <c:crosses val="autoZero"/>
        <c:crossBetween val="midCat"/>
      </c:valAx>
      <c:valAx>
        <c:axId val="1193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12768"/>
        <c:crosses val="autoZero"/>
        <c:crossBetween val="midCat"/>
      </c:valAx>
      <c:valAx>
        <c:axId val="12886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5583360"/>
        <c:crosses val="max"/>
        <c:crossBetween val="midCat"/>
      </c:valAx>
      <c:valAx>
        <c:axId val="1255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86169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14</xdr:row>
      <xdr:rowOff>161925</xdr:rowOff>
    </xdr:from>
    <xdr:to>
      <xdr:col>20</xdr:col>
      <xdr:colOff>9525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9"/>
  <sheetViews>
    <sheetView tabSelected="1" zoomScale="85" zoomScaleNormal="85" workbookViewId="0">
      <selection activeCell="O8" sqref="O8"/>
    </sheetView>
  </sheetViews>
  <sheetFormatPr defaultRowHeight="15" x14ac:dyDescent="0.25"/>
  <cols>
    <col min="1" max="1" width="9.140625" style="1"/>
    <col min="2" max="2" width="9.7109375" style="1" customWidth="1"/>
    <col min="3" max="3" width="9.85546875" style="1" customWidth="1"/>
    <col min="4" max="4" width="74.5703125" style="2" customWidth="1"/>
    <col min="5" max="16384" width="9.140625" style="1"/>
  </cols>
  <sheetData>
    <row r="2" spans="1:5" x14ac:dyDescent="0.25">
      <c r="A2" s="4"/>
      <c r="B2" s="7"/>
    </row>
    <row r="3" spans="1:5" x14ac:dyDescent="0.25">
      <c r="A3" s="6" t="s">
        <v>1</v>
      </c>
      <c r="B3" s="6" t="s">
        <v>54</v>
      </c>
      <c r="C3" s="6" t="s">
        <v>37</v>
      </c>
      <c r="D3" s="4" t="s">
        <v>0</v>
      </c>
      <c r="E3" s="5" t="s">
        <v>2</v>
      </c>
    </row>
    <row r="4" spans="1:5" x14ac:dyDescent="0.25">
      <c r="A4" s="7">
        <v>1</v>
      </c>
      <c r="B4" s="10">
        <v>35</v>
      </c>
      <c r="C4" s="11">
        <f>A4*B4</f>
        <v>35</v>
      </c>
      <c r="D4" t="s">
        <v>38</v>
      </c>
      <c r="E4" s="1" t="s">
        <v>22</v>
      </c>
    </row>
    <row r="5" spans="1:5" x14ac:dyDescent="0.25">
      <c r="A5" s="7">
        <v>1</v>
      </c>
      <c r="B5" s="10">
        <v>16.2</v>
      </c>
      <c r="C5" s="11">
        <f t="shared" ref="C5:C33" si="0">A5*B5</f>
        <v>16.2</v>
      </c>
      <c r="D5" t="s">
        <v>39</v>
      </c>
      <c r="E5" s="1" t="s">
        <v>23</v>
      </c>
    </row>
    <row r="6" spans="1:5" x14ac:dyDescent="0.25">
      <c r="A6" s="7">
        <v>1</v>
      </c>
      <c r="B6" s="10">
        <v>6.2</v>
      </c>
      <c r="C6" s="11">
        <f t="shared" si="0"/>
        <v>6.2</v>
      </c>
      <c r="D6" t="s">
        <v>40</v>
      </c>
      <c r="E6" s="1" t="s">
        <v>24</v>
      </c>
    </row>
    <row r="7" spans="1:5" x14ac:dyDescent="0.25">
      <c r="A7" s="7">
        <v>2</v>
      </c>
      <c r="B7" s="10">
        <v>10</v>
      </c>
      <c r="C7" s="11">
        <f t="shared" si="0"/>
        <v>20</v>
      </c>
      <c r="D7" s="2" t="s">
        <v>5</v>
      </c>
      <c r="E7" s="1" t="s">
        <v>6</v>
      </c>
    </row>
    <row r="8" spans="1:5" x14ac:dyDescent="0.25">
      <c r="A8" s="7">
        <v>1</v>
      </c>
      <c r="B8" s="10">
        <v>8</v>
      </c>
      <c r="C8" s="11">
        <f t="shared" si="0"/>
        <v>8</v>
      </c>
      <c r="D8" t="s">
        <v>41</v>
      </c>
      <c r="E8" s="1" t="s">
        <v>25</v>
      </c>
    </row>
    <row r="9" spans="1:5" x14ac:dyDescent="0.25">
      <c r="A9" s="7">
        <v>1</v>
      </c>
      <c r="B9" s="10">
        <v>1</v>
      </c>
      <c r="C9" s="11">
        <f t="shared" si="0"/>
        <v>1</v>
      </c>
      <c r="D9" t="s">
        <v>42</v>
      </c>
      <c r="E9" s="1" t="s">
        <v>4</v>
      </c>
    </row>
    <row r="10" spans="1:5" x14ac:dyDescent="0.25">
      <c r="A10" s="7">
        <v>1</v>
      </c>
      <c r="B10" s="10">
        <v>1.4</v>
      </c>
      <c r="C10" s="11">
        <f t="shared" si="0"/>
        <v>1.4</v>
      </c>
      <c r="D10" t="s">
        <v>43</v>
      </c>
      <c r="E10" s="1" t="s">
        <v>18</v>
      </c>
    </row>
    <row r="11" spans="1:5" x14ac:dyDescent="0.25">
      <c r="A11" s="7">
        <v>1</v>
      </c>
      <c r="B11" s="10">
        <v>0.3</v>
      </c>
      <c r="C11" s="11">
        <f t="shared" si="0"/>
        <v>0.3</v>
      </c>
      <c r="D11" t="s">
        <v>44</v>
      </c>
      <c r="E11" s="1" t="s">
        <v>26</v>
      </c>
    </row>
    <row r="12" spans="1:5" x14ac:dyDescent="0.25">
      <c r="A12" s="7">
        <v>6</v>
      </c>
      <c r="B12" s="10">
        <v>3.8</v>
      </c>
      <c r="C12" s="11">
        <f t="shared" si="0"/>
        <v>22.799999999999997</v>
      </c>
      <c r="D12" t="s">
        <v>45</v>
      </c>
      <c r="E12" s="1" t="s">
        <v>20</v>
      </c>
    </row>
    <row r="13" spans="1:5" x14ac:dyDescent="0.25">
      <c r="A13" s="7">
        <v>6</v>
      </c>
      <c r="B13" s="10">
        <v>0.2</v>
      </c>
      <c r="C13" s="11">
        <f t="shared" si="0"/>
        <v>1.2000000000000002</v>
      </c>
      <c r="D13" t="s">
        <v>46</v>
      </c>
      <c r="E13" s="1" t="s">
        <v>27</v>
      </c>
    </row>
    <row r="14" spans="1:5" x14ac:dyDescent="0.25">
      <c r="A14" s="7">
        <v>2</v>
      </c>
      <c r="B14" s="10">
        <v>0.2</v>
      </c>
      <c r="C14" s="11">
        <f t="shared" ref="C14" si="1">A14*B14</f>
        <v>0.4</v>
      </c>
      <c r="D14" t="s">
        <v>57</v>
      </c>
      <c r="E14" s="1" t="s">
        <v>58</v>
      </c>
    </row>
    <row r="15" spans="1:5" x14ac:dyDescent="0.25">
      <c r="A15" s="7">
        <v>1</v>
      </c>
      <c r="B15" s="10">
        <v>0.9</v>
      </c>
      <c r="C15" s="11">
        <f t="shared" si="0"/>
        <v>0.9</v>
      </c>
      <c r="D15" t="s">
        <v>47</v>
      </c>
      <c r="E15" s="1" t="s">
        <v>19</v>
      </c>
    </row>
    <row r="16" spans="1:5" x14ac:dyDescent="0.25">
      <c r="A16" s="7">
        <v>1</v>
      </c>
      <c r="B16" s="10">
        <v>0.2</v>
      </c>
      <c r="C16" s="11">
        <f t="shared" si="0"/>
        <v>0.2</v>
      </c>
      <c r="D16" t="s">
        <v>48</v>
      </c>
      <c r="E16" s="1" t="s">
        <v>21</v>
      </c>
    </row>
    <row r="17" spans="1:5" ht="15.75" x14ac:dyDescent="0.25">
      <c r="A17" s="7">
        <v>1</v>
      </c>
      <c r="B17" s="10">
        <v>0.1</v>
      </c>
      <c r="C17" s="11">
        <f t="shared" si="0"/>
        <v>0.1</v>
      </c>
      <c r="D17" s="3" t="s">
        <v>11</v>
      </c>
      <c r="E17" s="1" t="s">
        <v>28</v>
      </c>
    </row>
    <row r="18" spans="1:5" ht="15.75" x14ac:dyDescent="0.25">
      <c r="A18" s="7">
        <v>1</v>
      </c>
      <c r="B18" s="10">
        <v>0.1</v>
      </c>
      <c r="C18" s="11">
        <f t="shared" si="0"/>
        <v>0.1</v>
      </c>
      <c r="D18" s="3" t="s">
        <v>12</v>
      </c>
      <c r="E18" s="1" t="s">
        <v>29</v>
      </c>
    </row>
    <row r="19" spans="1:5" ht="15.75" x14ac:dyDescent="0.25">
      <c r="A19" s="7">
        <v>3</v>
      </c>
      <c r="B19" s="10">
        <v>0.02</v>
      </c>
      <c r="C19" s="11">
        <f t="shared" si="0"/>
        <v>0.06</v>
      </c>
      <c r="D19" s="3" t="s">
        <v>13</v>
      </c>
      <c r="E19" s="1" t="s">
        <v>7</v>
      </c>
    </row>
    <row r="20" spans="1:5" ht="15.75" x14ac:dyDescent="0.25">
      <c r="A20" s="7">
        <v>2</v>
      </c>
      <c r="B20" s="10">
        <v>0.02</v>
      </c>
      <c r="C20" s="11">
        <f t="shared" si="0"/>
        <v>0.04</v>
      </c>
      <c r="D20" s="3" t="s">
        <v>14</v>
      </c>
      <c r="E20" s="1" t="s">
        <v>30</v>
      </c>
    </row>
    <row r="21" spans="1:5" ht="15.75" x14ac:dyDescent="0.25">
      <c r="A21" s="7">
        <v>1</v>
      </c>
      <c r="B21" s="10">
        <v>0.02</v>
      </c>
      <c r="C21" s="11">
        <f t="shared" si="0"/>
        <v>0.02</v>
      </c>
      <c r="D21" s="3" t="s">
        <v>15</v>
      </c>
      <c r="E21" s="1" t="s">
        <v>31</v>
      </c>
    </row>
    <row r="22" spans="1:5" ht="15.75" x14ac:dyDescent="0.25">
      <c r="A22" s="7">
        <v>3</v>
      </c>
      <c r="B22" s="10">
        <v>0.01</v>
      </c>
      <c r="C22" s="11">
        <f t="shared" si="0"/>
        <v>0.03</v>
      </c>
      <c r="D22" s="3" t="s">
        <v>16</v>
      </c>
      <c r="E22" s="1" t="s">
        <v>8</v>
      </c>
    </row>
    <row r="23" spans="1:5" ht="15.75" x14ac:dyDescent="0.25">
      <c r="A23" s="7">
        <v>6</v>
      </c>
      <c r="B23" s="10">
        <v>0.1</v>
      </c>
      <c r="C23" s="11">
        <f t="shared" si="0"/>
        <v>0.60000000000000009</v>
      </c>
      <c r="D23" s="3" t="s">
        <v>17</v>
      </c>
      <c r="E23" s="1" t="s">
        <v>9</v>
      </c>
    </row>
    <row r="24" spans="1:5" ht="15.75" x14ac:dyDescent="0.25">
      <c r="A24" s="7">
        <v>1</v>
      </c>
      <c r="B24" s="10">
        <v>0.1</v>
      </c>
      <c r="C24" s="11">
        <f t="shared" si="0"/>
        <v>0.1</v>
      </c>
      <c r="D24" s="3" t="s">
        <v>55</v>
      </c>
      <c r="E24" s="13" t="s">
        <v>56</v>
      </c>
    </row>
    <row r="25" spans="1:5" ht="15.75" x14ac:dyDescent="0.25">
      <c r="A25" s="7"/>
      <c r="B25" s="10"/>
      <c r="C25" s="14">
        <f>SUM(C4:C24)</f>
        <v>114.65</v>
      </c>
      <c r="D25" s="3"/>
    </row>
    <row r="26" spans="1:5" x14ac:dyDescent="0.25">
      <c r="A26" s="7"/>
      <c r="B26" s="10"/>
      <c r="C26" s="11"/>
      <c r="D26" s="1"/>
    </row>
    <row r="27" spans="1:5" ht="15.75" x14ac:dyDescent="0.25">
      <c r="A27" s="9" t="s">
        <v>10</v>
      </c>
      <c r="B27" s="10"/>
      <c r="C27" s="11"/>
    </row>
    <row r="28" spans="1:5" x14ac:dyDescent="0.25">
      <c r="A28" s="6" t="s">
        <v>1</v>
      </c>
      <c r="B28" s="6" t="s">
        <v>3</v>
      </c>
      <c r="C28" s="6" t="s">
        <v>37</v>
      </c>
      <c r="D28" s="4" t="s">
        <v>0</v>
      </c>
      <c r="E28" s="5" t="s">
        <v>2</v>
      </c>
    </row>
    <row r="29" spans="1:5" x14ac:dyDescent="0.25">
      <c r="A29" s="7">
        <v>3</v>
      </c>
      <c r="B29" s="10">
        <v>13</v>
      </c>
      <c r="C29" s="11">
        <f t="shared" si="0"/>
        <v>39</v>
      </c>
      <c r="D29" t="s">
        <v>49</v>
      </c>
      <c r="E29" s="1" t="s">
        <v>32</v>
      </c>
    </row>
    <row r="30" spans="1:5" x14ac:dyDescent="0.25">
      <c r="A30" s="7">
        <v>1</v>
      </c>
      <c r="B30" s="10">
        <v>9</v>
      </c>
      <c r="C30" s="11">
        <f t="shared" si="0"/>
        <v>9</v>
      </c>
      <c r="D30" t="s">
        <v>50</v>
      </c>
      <c r="E30" s="1" t="s">
        <v>33</v>
      </c>
    </row>
    <row r="31" spans="1:5" x14ac:dyDescent="0.25">
      <c r="A31" s="7">
        <v>1</v>
      </c>
      <c r="B31" s="10">
        <v>13</v>
      </c>
      <c r="C31" s="11">
        <f t="shared" si="0"/>
        <v>13</v>
      </c>
      <c r="D31" t="s">
        <v>51</v>
      </c>
      <c r="E31" s="1" t="s">
        <v>34</v>
      </c>
    </row>
    <row r="32" spans="1:5" x14ac:dyDescent="0.25">
      <c r="A32" s="7">
        <v>1</v>
      </c>
      <c r="B32" s="10">
        <v>1</v>
      </c>
      <c r="C32" s="11">
        <f t="shared" si="0"/>
        <v>1</v>
      </c>
      <c r="D32" t="s">
        <v>52</v>
      </c>
      <c r="E32" s="1" t="s">
        <v>35</v>
      </c>
    </row>
    <row r="33" spans="1:20" x14ac:dyDescent="0.25">
      <c r="A33" s="7">
        <v>1</v>
      </c>
      <c r="B33" s="10">
        <v>3</v>
      </c>
      <c r="C33" s="11">
        <f t="shared" si="0"/>
        <v>3</v>
      </c>
      <c r="D33" t="s">
        <v>53</v>
      </c>
      <c r="E33" s="1" t="s">
        <v>36</v>
      </c>
    </row>
    <row r="34" spans="1:20" x14ac:dyDescent="0.25">
      <c r="B34" s="8"/>
      <c r="C34" s="12">
        <f>SUM(C29:C33)</f>
        <v>65</v>
      </c>
    </row>
    <row r="35" spans="1:20" x14ac:dyDescent="0.25">
      <c r="B35" s="8"/>
      <c r="C35" s="8"/>
    </row>
    <row r="36" spans="1:20" x14ac:dyDescent="0.25">
      <c r="B36" s="8"/>
    </row>
    <row r="37" spans="1:20" x14ac:dyDescent="0.25">
      <c r="C37" s="15">
        <f>C25+C34</f>
        <v>179.65</v>
      </c>
      <c r="P37" s="1" t="s">
        <v>59</v>
      </c>
      <c r="Q37" s="1" t="s">
        <v>60</v>
      </c>
      <c r="R37" s="1" t="s">
        <v>61</v>
      </c>
      <c r="S37" s="1" t="s">
        <v>62</v>
      </c>
      <c r="T37" s="1" t="s">
        <v>63</v>
      </c>
    </row>
    <row r="38" spans="1:20" x14ac:dyDescent="0.25">
      <c r="P38" s="1">
        <v>1.2</v>
      </c>
      <c r="Q38" s="1">
        <f>(0.0862*P38-0.0435)</f>
        <v>5.9939999999999993E-2</v>
      </c>
      <c r="R38" s="1">
        <f>P38*1000</f>
        <v>1200</v>
      </c>
      <c r="S38" s="1">
        <f>Q38*1000</f>
        <v>59.939999999999991</v>
      </c>
      <c r="T38" s="1">
        <f>Q38*10197.1621297792</f>
        <v>611.21789805896526</v>
      </c>
    </row>
    <row r="39" spans="1:20" x14ac:dyDescent="0.25">
      <c r="P39" s="1">
        <v>0.625</v>
      </c>
      <c r="Q39" s="1">
        <f>(0.0862*P39-0.0435)</f>
        <v>1.0375000000000002E-2</v>
      </c>
      <c r="R39" s="1">
        <f>P39*1000</f>
        <v>625</v>
      </c>
      <c r="S39" s="1">
        <f>Q39*1000</f>
        <v>10.375000000000002</v>
      </c>
      <c r="T39" s="1">
        <f>Q39*10197.1621297792</f>
        <v>105.79555709645923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 (Autosaved)</vt:lpstr>
      <vt:lpstr>Sheet2</vt:lpstr>
      <vt:lpstr>Sheet3</vt:lpstr>
    </vt:vector>
  </TitlesOfParts>
  <Company>LNEC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 Correia dos Santos</dc:creator>
  <cp:lastModifiedBy>Ricardo Neves Correia dos Santos</cp:lastModifiedBy>
  <dcterms:created xsi:type="dcterms:W3CDTF">2018-12-03T18:39:39Z</dcterms:created>
  <dcterms:modified xsi:type="dcterms:W3CDTF">2018-12-19T17:37:15Z</dcterms:modified>
</cp:coreProperties>
</file>