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/>
  </bookViews>
  <sheets>
    <sheet name="turbidity" sheetId="1" r:id="rId1"/>
    <sheet name="pressure" sheetId="2" r:id="rId2"/>
    <sheet name="Sheet3" sheetId="3" r:id="rId3"/>
  </sheets>
  <definedNames>
    <definedName name="_xlnm.Print_Area" localSheetId="0">turbidity!#REF!</definedName>
  </definedNames>
  <calcPr calcId="145621"/>
</workbook>
</file>

<file path=xl/calcChain.xml><?xml version="1.0" encoding="utf-8"?>
<calcChain xmlns="http://schemas.openxmlformats.org/spreadsheetml/2006/main">
  <c r="D6" i="1" l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B7" i="1" l="1"/>
  <c r="D7" i="1" s="1"/>
  <c r="B8" i="1" l="1"/>
  <c r="D8" i="1" s="1"/>
  <c r="B9" i="1" l="1"/>
  <c r="D9" i="1" s="1"/>
  <c r="B10" i="1" l="1"/>
  <c r="D10" i="1" s="1"/>
  <c r="B11" i="1" l="1"/>
  <c r="D11" i="1" s="1"/>
  <c r="B12" i="1" l="1"/>
  <c r="D12" i="1" s="1"/>
  <c r="B13" i="1" l="1"/>
  <c r="D13" i="1" s="1"/>
  <c r="B14" i="1" l="1"/>
  <c r="D14" i="1" s="1"/>
  <c r="B15" i="1" l="1"/>
  <c r="D15" i="1" s="1"/>
  <c r="B16" i="1" l="1"/>
  <c r="D16" i="1" s="1"/>
  <c r="B17" i="1" l="1"/>
  <c r="D17" i="1" s="1"/>
  <c r="B18" i="1" l="1"/>
  <c r="D18" i="1" s="1"/>
  <c r="B19" i="1" l="1"/>
  <c r="D19" i="1" s="1"/>
  <c r="B20" i="1" l="1"/>
  <c r="D20" i="1" s="1"/>
  <c r="B21" i="1" l="1"/>
  <c r="D21" i="1" s="1"/>
  <c r="B22" i="1" l="1"/>
  <c r="D22" i="1" s="1"/>
  <c r="B23" i="1" l="1"/>
  <c r="D23" i="1" s="1"/>
  <c r="B24" i="1" l="1"/>
  <c r="D24" i="1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sharedStrings.xml><?xml version="1.0" encoding="utf-8"?>
<sst xmlns="http://schemas.openxmlformats.org/spreadsheetml/2006/main" count="15" uniqueCount="15">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</sst>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turbidity!$C$6:$C$25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turbidity!$D$6:$D$25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0784"/>
        <c:axId val="79432704"/>
      </c:scatterChart>
      <c:valAx>
        <c:axId val="79430784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79432704"/>
        <c:crosses val="autoZero"/>
        <c:crossBetween val="midCat"/>
      </c:valAx>
      <c:valAx>
        <c:axId val="794327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30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tabSelected="1" topLeftCell="A10" zoomScaleNormal="100" zoomScaleSheetLayoutView="85" workbookViewId="0">
      <selection activeCell="O12" sqref="O12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15" t="s">
        <v>14</v>
      </c>
      <c r="B2" s="12">
        <v>400</v>
      </c>
      <c r="C2" s="11" t="s">
        <v>10</v>
      </c>
    </row>
    <row r="4" spans="1:5" x14ac:dyDescent="0.25">
      <c r="A4" s="14" t="s">
        <v>11</v>
      </c>
      <c r="B4" s="14" t="s">
        <v>12</v>
      </c>
      <c r="C4" s="14" t="s">
        <v>7</v>
      </c>
      <c r="D4" s="14"/>
    </row>
    <row r="5" spans="1:5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5" x14ac:dyDescent="0.25">
      <c r="A6" s="10">
        <v>0.1</v>
      </c>
      <c r="B6" s="1">
        <f>A6</f>
        <v>0.1</v>
      </c>
      <c r="C6" s="13">
        <v>24971</v>
      </c>
      <c r="D6" s="1">
        <f t="shared" ref="D6:D24" si="0">B6*1000/400</f>
        <v>0.25</v>
      </c>
      <c r="E6" s="8"/>
    </row>
    <row r="7" spans="1:5" x14ac:dyDescent="0.25">
      <c r="A7" s="10">
        <v>0.1</v>
      </c>
      <c r="B7" s="1">
        <f t="shared" ref="B7:B24" si="1">B6+A7</f>
        <v>0.2</v>
      </c>
      <c r="C7" s="13">
        <v>23000</v>
      </c>
      <c r="D7" s="1">
        <f t="shared" si="0"/>
        <v>0.5</v>
      </c>
      <c r="E7" s="8"/>
    </row>
    <row r="8" spans="1:5" x14ac:dyDescent="0.25">
      <c r="A8" s="10">
        <v>0.1</v>
      </c>
      <c r="B8" s="1">
        <f t="shared" si="1"/>
        <v>0.30000000000000004</v>
      </c>
      <c r="C8" s="13">
        <v>21030</v>
      </c>
      <c r="D8" s="1">
        <f t="shared" si="0"/>
        <v>0.75000000000000011</v>
      </c>
      <c r="E8" s="8"/>
    </row>
    <row r="9" spans="1:5" x14ac:dyDescent="0.25">
      <c r="A9" s="10">
        <v>0.1</v>
      </c>
      <c r="B9" s="1">
        <f t="shared" si="1"/>
        <v>0.4</v>
      </c>
      <c r="C9" s="13">
        <v>18900</v>
      </c>
      <c r="D9" s="1">
        <f t="shared" si="0"/>
        <v>1</v>
      </c>
      <c r="E9" s="8"/>
    </row>
    <row r="10" spans="1:5" x14ac:dyDescent="0.25">
      <c r="A10" s="10">
        <v>0.2</v>
      </c>
      <c r="B10" s="1">
        <f t="shared" si="1"/>
        <v>0.60000000000000009</v>
      </c>
      <c r="C10" s="13">
        <f>(17190+17164+16962+17092)/4</f>
        <v>17102</v>
      </c>
      <c r="D10" s="1">
        <f t="shared" si="0"/>
        <v>1.5000000000000002</v>
      </c>
      <c r="E10" s="8"/>
    </row>
    <row r="11" spans="1:5" x14ac:dyDescent="0.25">
      <c r="A11" s="10">
        <v>0.2</v>
      </c>
      <c r="B11" s="1">
        <f t="shared" si="1"/>
        <v>0.8</v>
      </c>
      <c r="C11" s="13">
        <f>AVERAGE(15931,15525,15646,15700,15887)</f>
        <v>15737.8</v>
      </c>
      <c r="D11" s="1">
        <f t="shared" si="0"/>
        <v>2</v>
      </c>
      <c r="E11" s="8"/>
    </row>
    <row r="12" spans="1:5" x14ac:dyDescent="0.25">
      <c r="A12" s="10">
        <v>0.2</v>
      </c>
      <c r="B12" s="1">
        <f t="shared" si="1"/>
        <v>1</v>
      </c>
      <c r="C12" s="13">
        <f>AVERAGE(14338,14923,14497,14826,14165,14004)</f>
        <v>14458.833333333334</v>
      </c>
      <c r="D12" s="1">
        <f t="shared" si="0"/>
        <v>2.5</v>
      </c>
      <c r="E12" s="8"/>
    </row>
    <row r="13" spans="1:5" x14ac:dyDescent="0.25">
      <c r="A13" s="10">
        <v>0.4</v>
      </c>
      <c r="B13" s="1">
        <f t="shared" si="1"/>
        <v>1.4</v>
      </c>
      <c r="C13" s="13">
        <f>AVERAGE(12271,12076,11432,12390,11981,11883,11509)</f>
        <v>11934.571428571429</v>
      </c>
      <c r="D13" s="1">
        <f t="shared" si="0"/>
        <v>3.5</v>
      </c>
      <c r="E13" s="8"/>
    </row>
    <row r="14" spans="1:5" x14ac:dyDescent="0.25">
      <c r="A14" s="10">
        <v>0.4</v>
      </c>
      <c r="B14" s="1">
        <f t="shared" si="1"/>
        <v>1.7999999999999998</v>
      </c>
      <c r="C14" s="13">
        <f>AVERAGE(10493,10032,10434,10142,9794,9782,9881,10178)</f>
        <v>10092</v>
      </c>
      <c r="D14" s="1">
        <f t="shared" si="0"/>
        <v>4.4999999999999991</v>
      </c>
      <c r="E14" s="8"/>
    </row>
    <row r="15" spans="1:5" x14ac:dyDescent="0.25">
      <c r="A15" s="10">
        <v>0.4</v>
      </c>
      <c r="B15" s="1">
        <f t="shared" si="1"/>
        <v>2.1999999999999997</v>
      </c>
      <c r="C15" s="13">
        <f>AVERAGE(8157,8402,7866,8100,7800,8036)</f>
        <v>8060.166666666667</v>
      </c>
      <c r="D15" s="1">
        <f t="shared" si="0"/>
        <v>5.4999999999999991</v>
      </c>
      <c r="E15" s="8"/>
    </row>
    <row r="16" spans="1:5" x14ac:dyDescent="0.25">
      <c r="A16" s="10">
        <v>0.4</v>
      </c>
      <c r="B16" s="1">
        <f t="shared" si="1"/>
        <v>2.5999999999999996</v>
      </c>
      <c r="C16" s="13">
        <f>AVERAGE(7202,7003,6497,6375,6374,6352,6649)</f>
        <v>6636</v>
      </c>
      <c r="D16" s="1">
        <f t="shared" si="0"/>
        <v>6.4999999999999991</v>
      </c>
      <c r="E16" s="8"/>
    </row>
    <row r="17" spans="1:5" x14ac:dyDescent="0.25">
      <c r="A17" s="10">
        <v>0.4</v>
      </c>
      <c r="B17" s="1">
        <f t="shared" si="1"/>
        <v>2.9999999999999996</v>
      </c>
      <c r="C17" s="13">
        <f>AVERAGE(5746,5369,5286,5464,5708,5385)</f>
        <v>5493</v>
      </c>
      <c r="D17" s="1">
        <f t="shared" si="0"/>
        <v>7.4999999999999991</v>
      </c>
      <c r="E17" s="8"/>
    </row>
    <row r="18" spans="1:5" x14ac:dyDescent="0.25">
      <c r="A18" s="10">
        <v>0.5</v>
      </c>
      <c r="B18" s="1">
        <f t="shared" si="1"/>
        <v>3.4999999999999996</v>
      </c>
      <c r="C18" s="13">
        <f>AVERAGE(4210,4056,3922,4070,4238,3933)</f>
        <v>4071.5</v>
      </c>
      <c r="D18" s="1">
        <f t="shared" si="0"/>
        <v>8.7499999999999982</v>
      </c>
      <c r="E18" s="8"/>
    </row>
    <row r="19" spans="1:5" x14ac:dyDescent="0.25">
      <c r="A19" s="10">
        <v>0.5</v>
      </c>
      <c r="B19" s="1">
        <f t="shared" si="1"/>
        <v>3.9999999999999996</v>
      </c>
      <c r="C19" s="13">
        <f>AVERAGE(3560,3541,3434,3386,3307,3326)</f>
        <v>3425.6666666666665</v>
      </c>
      <c r="D19" s="1">
        <f t="shared" si="0"/>
        <v>9.9999999999999982</v>
      </c>
      <c r="E19" s="8"/>
    </row>
    <row r="20" spans="1:5" x14ac:dyDescent="0.25">
      <c r="A20" s="10">
        <v>0.5</v>
      </c>
      <c r="B20" s="1">
        <f t="shared" si="1"/>
        <v>4.5</v>
      </c>
      <c r="C20" s="13">
        <f>AVERAGE(2722,2604,2738,2603,2574,2492,2521)</f>
        <v>2607.7142857142858</v>
      </c>
      <c r="D20" s="1">
        <f t="shared" si="0"/>
        <v>11.25</v>
      </c>
      <c r="E20" s="8"/>
    </row>
    <row r="21" spans="1:5" x14ac:dyDescent="0.25">
      <c r="A21" s="10">
        <v>0.5</v>
      </c>
      <c r="B21" s="1">
        <f t="shared" si="1"/>
        <v>5</v>
      </c>
      <c r="C21" s="13">
        <f>AVERAGE(2074,2109,2118,2166,2058)</f>
        <v>2105</v>
      </c>
      <c r="D21" s="1">
        <f t="shared" si="0"/>
        <v>12.5</v>
      </c>
      <c r="E21" s="8"/>
    </row>
    <row r="22" spans="1:5" x14ac:dyDescent="0.25">
      <c r="A22" s="10">
        <v>0.5</v>
      </c>
      <c r="B22" s="1">
        <f t="shared" si="1"/>
        <v>5.5</v>
      </c>
      <c r="C22" s="13">
        <f>AVERAGE(1493,1589,1548,1587,1527)</f>
        <v>1548.8</v>
      </c>
      <c r="D22" s="1">
        <f t="shared" si="0"/>
        <v>13.75</v>
      </c>
      <c r="E22" s="8"/>
    </row>
    <row r="23" spans="1:5" x14ac:dyDescent="0.25">
      <c r="A23" s="10">
        <v>0.5</v>
      </c>
      <c r="B23" s="1">
        <f t="shared" si="1"/>
        <v>6</v>
      </c>
      <c r="C23" s="13">
        <f>AVERAGE(1287,1293,1403,1343,1344)</f>
        <v>1334</v>
      </c>
      <c r="D23" s="1">
        <f t="shared" si="0"/>
        <v>15</v>
      </c>
      <c r="E23" s="8"/>
    </row>
    <row r="24" spans="1:5" x14ac:dyDescent="0.25">
      <c r="A24" s="10">
        <v>1</v>
      </c>
      <c r="B24" s="1">
        <f t="shared" si="1"/>
        <v>7</v>
      </c>
      <c r="C24" s="13">
        <f>AVERAGE(828,910,882,857,951,942)</f>
        <v>895</v>
      </c>
      <c r="D24" s="1">
        <f t="shared" si="0"/>
        <v>17.5</v>
      </c>
      <c r="E24" s="8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5" x14ac:dyDescent="0.25"/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16" t="e">
        <f>#REF!*0.145</f>
        <v>#REF!</v>
      </c>
      <c r="C4" s="19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17"/>
      <c r="C5" s="20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18"/>
      <c r="C6" s="21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16" t="e">
        <f>#REF!*0.145</f>
        <v>#REF!</v>
      </c>
      <c r="C7" s="19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17"/>
      <c r="C8" s="20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18"/>
      <c r="C9" s="21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16" t="e">
        <f>#REF!*0.145</f>
        <v>#REF!</v>
      </c>
      <c r="C10" s="19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17"/>
      <c r="C11" s="20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18"/>
      <c r="C12" s="21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16" t="e">
        <f>#REF!*0.145</f>
        <v>#REF!</v>
      </c>
      <c r="C13" s="19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17"/>
      <c r="C14" s="20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18"/>
      <c r="C15" s="21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16" t="e">
        <f>#REF!*0.145</f>
        <v>#REF!</v>
      </c>
      <c r="C16" s="19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17"/>
      <c r="C17" s="20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18"/>
      <c r="C18" s="21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16" t="e">
        <f>#REF!*0.145</f>
        <v>#REF!</v>
      </c>
      <c r="C19" s="19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17"/>
      <c r="C20" s="20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18"/>
      <c r="C21" s="21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16" t="e">
        <f>#REF!*0.145</f>
        <v>#REF!</v>
      </c>
      <c r="C22" s="19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17"/>
      <c r="C23" s="20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18"/>
      <c r="C24" s="21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4:B6"/>
    <mergeCell ref="C4:C6"/>
    <mergeCell ref="B7:B9"/>
    <mergeCell ref="C7:C9"/>
    <mergeCell ref="B10:B12"/>
    <mergeCell ref="C10:C12"/>
    <mergeCell ref="B22:B24"/>
    <mergeCell ref="C22:C24"/>
    <mergeCell ref="B13:B15"/>
    <mergeCell ref="C13:C15"/>
    <mergeCell ref="B16:B18"/>
    <mergeCell ref="C16:C18"/>
    <mergeCell ref="B19:B21"/>
    <mergeCell ref="C19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turbidity</vt:lpstr>
      <vt:lpstr>pressure</vt:lpstr>
      <vt:lpstr>Sheet3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2018-08-16T14:48:56Z</dcterms:modified>
</cp:coreProperties>
</file>