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59453\Plonkec\plonkec\Excel\"/>
    </mc:Choice>
  </mc:AlternateContent>
  <xr:revisionPtr revIDLastSave="0" documentId="8_{C2C7B268-6BC9-4F99-A05F-CF92D1B2C704}" xr6:coauthVersionLast="47" xr6:coauthVersionMax="47" xr10:uidLastSave="{00000000-0000-0000-0000-000000000000}"/>
  <bookViews>
    <workbookView xWindow="2400" yWindow="3390" windowWidth="21600" windowHeight="11295" xr2:uid="{9D4A2507-9EDB-4849-8DC9-CAF911237032}"/>
  </bookViews>
  <sheets>
    <sheet name="Sheet1" sheetId="1" r:id="rId1"/>
  </sheets>
  <definedNames>
    <definedName name="ExternalData_1" localSheetId="0" hidden="1">Sheet1!$B$2:$F$35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5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7BBA71-3968-4294-9747-0315EBE47362}" keepAlive="1" name="Query - vhodni-podatki" description="Connection to the 'vhodni-podatki' query in the workbook." type="5" refreshedVersion="7" background="1" saveData="1">
    <dbPr connection="Provider=Microsoft.Mashup.OleDb.1;Data Source=$Workbook$;Location=vhodni-podatki;Extended Properties=&quot;&quot;" command="SELECT * FROM [vhodni-podatki]"/>
  </connection>
</connections>
</file>

<file path=xl/sharedStrings.xml><?xml version="1.0" encoding="utf-8"?>
<sst xmlns="http://schemas.openxmlformats.org/spreadsheetml/2006/main" count="71" uniqueCount="43">
  <si>
    <t>Vrsta</t>
  </si>
  <si>
    <t>Višina (bc)</t>
  </si>
  <si>
    <t>Teža (t oz)</t>
  </si>
  <si>
    <t>Tip</t>
  </si>
  <si>
    <t>Hitrost</t>
  </si>
  <si>
    <t>Bulbasaur</t>
  </si>
  <si>
    <t>Običajen</t>
  </si>
  <si>
    <t>Venusaur</t>
  </si>
  <si>
    <t>Leteč</t>
  </si>
  <si>
    <t>Charmander</t>
  </si>
  <si>
    <t>Charizard</t>
  </si>
  <si>
    <t>Squirtle</t>
  </si>
  <si>
    <t>Blastoise</t>
  </si>
  <si>
    <t>Butterfree</t>
  </si>
  <si>
    <t>Pidgey</t>
  </si>
  <si>
    <t>Pidgeot</t>
  </si>
  <si>
    <t>Pikachu</t>
  </si>
  <si>
    <t>Sandslash</t>
  </si>
  <si>
    <t>Ognjen</t>
  </si>
  <si>
    <t>Nidoking</t>
  </si>
  <si>
    <t>Clefable</t>
  </si>
  <si>
    <t>Ninetales</t>
  </si>
  <si>
    <t>Golbat</t>
  </si>
  <si>
    <t>Jasnoviden</t>
  </si>
  <si>
    <t>Dugtrio</t>
  </si>
  <si>
    <t>Meowth</t>
  </si>
  <si>
    <t>Machamp</t>
  </si>
  <si>
    <t>Golem</t>
  </si>
  <si>
    <t>Rapidash</t>
  </si>
  <si>
    <t>Magneton</t>
  </si>
  <si>
    <t>Gengar</t>
  </si>
  <si>
    <t>Onix</t>
  </si>
  <si>
    <t>Rhydon</t>
  </si>
  <si>
    <t>Gyarados</t>
  </si>
  <si>
    <t>Ditto</t>
  </si>
  <si>
    <t>Eevee</t>
  </si>
  <si>
    <t>Vaporeon</t>
  </si>
  <si>
    <t>Jolteon</t>
  </si>
  <si>
    <t>Flareon</t>
  </si>
  <si>
    <t>Snorlax</t>
  </si>
  <si>
    <t>Dragonite</t>
  </si>
  <si>
    <t>Gibalna količina</t>
  </si>
  <si>
    <t>Max: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</si>
</sst>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5">
    <dxf>
      <font>
        <b/>
        <i val="0"/>
      </font>
    </dxf>
    <dxf>
      <font>
        <b/>
        <i val="0"/>
      </font>
    </dxf>
    <dxf>
      <numFmt numFmtId="164" formatCode="0.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Teža in višina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Teža (t oz)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Sheet1!$D$3:$D$35</c:f>
              <c:numCache>
                <c:formatCode>General</c:formatCode>
                <c:ptCount val="33"/>
                <c:pt idx="0">
                  <c:v>222</c:v>
                </c:pt>
                <c:pt idx="1">
                  <c:v>3215</c:v>
                </c:pt>
                <c:pt idx="2">
                  <c:v>273</c:v>
                </c:pt>
                <c:pt idx="3">
                  <c:v>2910</c:v>
                </c:pt>
                <c:pt idx="4">
                  <c:v>289</c:v>
                </c:pt>
                <c:pt idx="5">
                  <c:v>2749</c:v>
                </c:pt>
                <c:pt idx="6">
                  <c:v>1029</c:v>
                </c:pt>
                <c:pt idx="7">
                  <c:v>58</c:v>
                </c:pt>
                <c:pt idx="8">
                  <c:v>1270</c:v>
                </c:pt>
                <c:pt idx="9">
                  <c:v>193</c:v>
                </c:pt>
                <c:pt idx="10">
                  <c:v>948</c:v>
                </c:pt>
                <c:pt idx="11">
                  <c:v>1993</c:v>
                </c:pt>
                <c:pt idx="12">
                  <c:v>1286</c:v>
                </c:pt>
                <c:pt idx="13">
                  <c:v>640</c:v>
                </c:pt>
                <c:pt idx="14">
                  <c:v>1768</c:v>
                </c:pt>
                <c:pt idx="15">
                  <c:v>1071</c:v>
                </c:pt>
                <c:pt idx="16">
                  <c:v>135</c:v>
                </c:pt>
                <c:pt idx="17">
                  <c:v>4180</c:v>
                </c:pt>
                <c:pt idx="18">
                  <c:v>9645</c:v>
                </c:pt>
                <c:pt idx="19">
                  <c:v>3054</c:v>
                </c:pt>
                <c:pt idx="20">
                  <c:v>1929</c:v>
                </c:pt>
                <c:pt idx="21">
                  <c:v>1302</c:v>
                </c:pt>
                <c:pt idx="22">
                  <c:v>6752</c:v>
                </c:pt>
                <c:pt idx="23">
                  <c:v>3858</c:v>
                </c:pt>
                <c:pt idx="24">
                  <c:v>7555</c:v>
                </c:pt>
                <c:pt idx="25">
                  <c:v>129</c:v>
                </c:pt>
                <c:pt idx="26">
                  <c:v>209</c:v>
                </c:pt>
                <c:pt idx="27">
                  <c:v>932</c:v>
                </c:pt>
                <c:pt idx="28">
                  <c:v>788</c:v>
                </c:pt>
                <c:pt idx="29">
                  <c:v>804</c:v>
                </c:pt>
                <c:pt idx="30">
                  <c:v>14789</c:v>
                </c:pt>
                <c:pt idx="31">
                  <c:v>6752</c:v>
                </c:pt>
              </c:numCache>
            </c:numRef>
          </c:xVal>
          <c:yVal>
            <c:numRef>
              <c:f>Sheet1!$C$3:$C$35</c:f>
              <c:numCache>
                <c:formatCode>General</c:formatCode>
                <c:ptCount val="33"/>
                <c:pt idx="0">
                  <c:v>83</c:v>
                </c:pt>
                <c:pt idx="1">
                  <c:v>236</c:v>
                </c:pt>
                <c:pt idx="2">
                  <c:v>71</c:v>
                </c:pt>
                <c:pt idx="3">
                  <c:v>201</c:v>
                </c:pt>
                <c:pt idx="4">
                  <c:v>59</c:v>
                </c:pt>
                <c:pt idx="5">
                  <c:v>189</c:v>
                </c:pt>
                <c:pt idx="6">
                  <c:v>130</c:v>
                </c:pt>
                <c:pt idx="7">
                  <c:v>35</c:v>
                </c:pt>
                <c:pt idx="8">
                  <c:v>177</c:v>
                </c:pt>
                <c:pt idx="9">
                  <c:v>47</c:v>
                </c:pt>
                <c:pt idx="10">
                  <c:v>118</c:v>
                </c:pt>
                <c:pt idx="11">
                  <c:v>165</c:v>
                </c:pt>
                <c:pt idx="12">
                  <c:v>154</c:v>
                </c:pt>
                <c:pt idx="13">
                  <c:v>130</c:v>
                </c:pt>
                <c:pt idx="14">
                  <c:v>189</c:v>
                </c:pt>
                <c:pt idx="15">
                  <c:v>83</c:v>
                </c:pt>
                <c:pt idx="16">
                  <c:v>47</c:v>
                </c:pt>
                <c:pt idx="17">
                  <c:v>189</c:v>
                </c:pt>
                <c:pt idx="18">
                  <c:v>165</c:v>
                </c:pt>
                <c:pt idx="19">
                  <c:v>201</c:v>
                </c:pt>
                <c:pt idx="20">
                  <c:v>118</c:v>
                </c:pt>
                <c:pt idx="21">
                  <c:v>177</c:v>
                </c:pt>
                <c:pt idx="22">
                  <c:v>1039</c:v>
                </c:pt>
                <c:pt idx="23">
                  <c:v>224</c:v>
                </c:pt>
                <c:pt idx="24">
                  <c:v>768</c:v>
                </c:pt>
                <c:pt idx="25">
                  <c:v>35</c:v>
                </c:pt>
                <c:pt idx="26">
                  <c:v>35</c:v>
                </c:pt>
                <c:pt idx="27">
                  <c:v>118</c:v>
                </c:pt>
                <c:pt idx="28">
                  <c:v>94</c:v>
                </c:pt>
                <c:pt idx="29">
                  <c:v>106</c:v>
                </c:pt>
                <c:pt idx="30">
                  <c:v>248</c:v>
                </c:pt>
                <c:pt idx="31">
                  <c:v>260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28-4DCD-8DC4-6C1D27BF5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822143"/>
        <c:axId val="1773822559"/>
      </c:scatterChart>
      <c:valAx>
        <c:axId val="177382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Teža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1773822559"/>
        <c:crosses val="autoZero"/>
        <c:crossBetween val="midCat"/>
      </c:valAx>
      <c:valAx>
        <c:axId val="177382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Višina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177382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600075</xdr:colOff>
      <xdr:row>2</xdr:row>
      <xdr:rowOff>52387</xdr:rowOff>
    </xdr:from>
    <xdr:to>
      <xdr:col>15</xdr:col>
      <xdr:colOff>295275</xdr:colOff>
      <xdr:row>16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7066F4-AFC0-49DD-AD8A-6AD2584841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EC0630-5828-4251-8F2A-1221680E3D3E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Vrsta" tableColumnId="1"/>
      <queryTableField id="2" name="Višina (bc)" tableColumnId="2"/>
      <queryTableField id="3" name="Teža (t oz)" tableColumnId="3"/>
      <queryTableField id="4" name="Tip" tableColumnId="4"/>
      <queryTableField id="5" name="Hitrost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068F5F-647D-4BAC-95D7-D5F98278DCB7}" name="vhodni_podatki" displayName="vhodni_podatki" ref="B2:G35" tableType="queryTable" totalsRowShown="0">
  <autoFilter ref="B2:G35" xr:uid="{3F068F5F-647D-4BAC-95D7-D5F98278DCB7}"/>
  <tableColumns count="6">
    <tableColumn id="1" xr3:uid="{B03E7DE1-B2D1-4AD5-A5DD-C2C2AE828A85}" uniqueName="1" name="Vrsta" queryTableFieldId="1" dataDxfId="4"/>
    <tableColumn id="2" xr3:uid="{1D35F112-4220-4F3E-A810-6FF78806291F}" uniqueName="2" name="Višina (bc)" queryTableFieldId="2"/>
    <tableColumn id="3" xr3:uid="{27728F53-2F09-4F4C-9414-F5464264946C}" uniqueName="3" name="Teža (t oz)" queryTableFieldId="3"/>
    <tableColumn id="4" xr3:uid="{40F16090-C25C-46FC-B9F4-B7C83E328A98}" uniqueName="4" name="Tip" queryTableFieldId="4" dataDxfId="3"/>
    <tableColumn id="5" xr3:uid="{64CA769E-FD53-49E5-A932-E769FE91634E}" uniqueName="5" name="Hitrost" queryTableFieldId="5"/>
    <tableColumn id="6" xr3:uid="{937108AF-0CD4-45FC-A31A-4AD147CD8F02}" uniqueName="6" name="Gibalna količina" queryTableFieldId="6" dataDxfId="2">
      <calculatedColumnFormula>(1/32)*vhodni_podatki[[#This Row],[Teža (t oz)]]*vhodni_podatki[[#This Row],[Hitrost]]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16414-1D4D-42EF-919E-A88565649DFF}">
  <dimension ref="B1:G35"/>
  <sheetViews>
    <sheetView tabSelected="1" workbookViewId="0">
      <selection activeCell="I27" sqref="I27"/>
    </sheetView>
  </sheetViews>
  <sheetFormatPr defaultRowHeight="15" x14ac:dyDescent="0.25"/>
  <cols>
    <col min="2" max="2" width="11.85546875" bestFit="1" customWidth="1"/>
    <col min="3" max="3" width="12.5703125" bestFit="1" customWidth="1"/>
    <col min="4" max="4" width="12.28515625" bestFit="1" customWidth="1"/>
    <col min="5" max="5" width="10.85546875" bestFit="1" customWidth="1"/>
    <col min="6" max="6" width="9.28515625" bestFit="1" customWidth="1"/>
    <col min="7" max="7" width="17.7109375" customWidth="1"/>
  </cols>
  <sheetData>
    <row r="1" spans="2:7" x14ac:dyDescent="0.25">
      <c r="G1" s="2"/>
    </row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s="2" t="s">
        <v>41</v>
      </c>
    </row>
    <row r="3" spans="2:7" x14ac:dyDescent="0.25">
      <c r="B3" s="1" t="s">
        <v>5</v>
      </c>
      <c r="C3">
        <v>83</v>
      </c>
      <c r="D3">
        <v>222</v>
      </c>
      <c r="E3" s="1" t="s">
        <v>6</v>
      </c>
      <c r="F3">
        <v>85</v>
      </c>
      <c r="G3" s="2">
        <f>(1/32)*vhodni_podatki[[#This Row],[Teža (t oz)]]*vhodni_podatki[[#This Row],[Hitrost]]</f>
        <v>589.6875</v>
      </c>
    </row>
    <row r="4" spans="2:7" x14ac:dyDescent="0.25">
      <c r="B4" s="1" t="s">
        <v>7</v>
      </c>
      <c r="C4">
        <v>236</v>
      </c>
      <c r="D4">
        <v>3215</v>
      </c>
      <c r="E4" s="1" t="s">
        <v>8</v>
      </c>
      <c r="F4">
        <v>123</v>
      </c>
      <c r="G4" s="2">
        <f>(1/32)*vhodni_podatki[[#This Row],[Teža (t oz)]]*vhodni_podatki[[#This Row],[Hitrost]]</f>
        <v>12357.65625</v>
      </c>
    </row>
    <row r="5" spans="2:7" x14ac:dyDescent="0.25">
      <c r="B5" s="1" t="s">
        <v>9</v>
      </c>
      <c r="C5">
        <v>71</v>
      </c>
      <c r="D5">
        <v>273</v>
      </c>
      <c r="E5" s="1" t="s">
        <v>6</v>
      </c>
      <c r="F5">
        <v>85</v>
      </c>
      <c r="G5" s="2">
        <f>(1/32)*vhodni_podatki[[#This Row],[Teža (t oz)]]*vhodni_podatki[[#This Row],[Hitrost]]</f>
        <v>725.15625</v>
      </c>
    </row>
    <row r="6" spans="2:7" x14ac:dyDescent="0.25">
      <c r="B6" s="1" t="s">
        <v>10</v>
      </c>
      <c r="C6">
        <v>201</v>
      </c>
      <c r="D6">
        <v>2910</v>
      </c>
      <c r="E6" s="1" t="s">
        <v>6</v>
      </c>
      <c r="F6">
        <v>85</v>
      </c>
      <c r="G6" s="2">
        <f>(1/32)*vhodni_podatki[[#This Row],[Teža (t oz)]]*vhodni_podatki[[#This Row],[Hitrost]]</f>
        <v>7729.6875</v>
      </c>
    </row>
    <row r="7" spans="2:7" x14ac:dyDescent="0.25">
      <c r="B7" s="1" t="s">
        <v>11</v>
      </c>
      <c r="C7">
        <v>59</v>
      </c>
      <c r="D7">
        <v>289</v>
      </c>
      <c r="E7" s="1" t="s">
        <v>8</v>
      </c>
      <c r="F7">
        <v>123</v>
      </c>
      <c r="G7" s="2">
        <f>(1/32)*vhodni_podatki[[#This Row],[Teža (t oz)]]*vhodni_podatki[[#This Row],[Hitrost]]</f>
        <v>1110.84375</v>
      </c>
    </row>
    <row r="8" spans="2:7" x14ac:dyDescent="0.25">
      <c r="B8" s="1" t="s">
        <v>12</v>
      </c>
      <c r="C8">
        <v>189</v>
      </c>
      <c r="D8">
        <v>2749</v>
      </c>
      <c r="E8" s="1" t="s">
        <v>6</v>
      </c>
      <c r="F8">
        <v>85</v>
      </c>
      <c r="G8" s="2">
        <f>(1/32)*vhodni_podatki[[#This Row],[Teža (t oz)]]*vhodni_podatki[[#This Row],[Hitrost]]</f>
        <v>7302.03125</v>
      </c>
    </row>
    <row r="9" spans="2:7" x14ac:dyDescent="0.25">
      <c r="B9" s="1" t="s">
        <v>13</v>
      </c>
      <c r="C9">
        <v>130</v>
      </c>
      <c r="D9">
        <v>1029</v>
      </c>
      <c r="E9" s="1" t="s">
        <v>6</v>
      </c>
      <c r="F9">
        <v>85</v>
      </c>
      <c r="G9" s="2">
        <f>(1/32)*vhodni_podatki[[#This Row],[Teža (t oz)]]*vhodni_podatki[[#This Row],[Hitrost]]</f>
        <v>2733.28125</v>
      </c>
    </row>
    <row r="10" spans="2:7" x14ac:dyDescent="0.25">
      <c r="B10" s="1" t="s">
        <v>14</v>
      </c>
      <c r="C10">
        <v>35</v>
      </c>
      <c r="D10">
        <v>58</v>
      </c>
      <c r="E10" s="1" t="s">
        <v>6</v>
      </c>
      <c r="F10">
        <v>55</v>
      </c>
      <c r="G10" s="2">
        <f>(1/32)*vhodni_podatki[[#This Row],[Teža (t oz)]]*vhodni_podatki[[#This Row],[Hitrost]]</f>
        <v>99.6875</v>
      </c>
    </row>
    <row r="11" spans="2:7" x14ac:dyDescent="0.25">
      <c r="B11" s="1" t="s">
        <v>15</v>
      </c>
      <c r="C11">
        <v>177</v>
      </c>
      <c r="D11">
        <v>1270</v>
      </c>
      <c r="E11" s="1" t="s">
        <v>6</v>
      </c>
      <c r="F11">
        <v>55</v>
      </c>
      <c r="G11" s="2">
        <f>(1/32)*vhodni_podatki[[#This Row],[Teža (t oz)]]*vhodni_podatki[[#This Row],[Hitrost]]</f>
        <v>2182.8125</v>
      </c>
    </row>
    <row r="12" spans="2:7" x14ac:dyDescent="0.25">
      <c r="B12" s="1" t="s">
        <v>16</v>
      </c>
      <c r="C12">
        <v>47</v>
      </c>
      <c r="D12">
        <v>193</v>
      </c>
      <c r="E12" s="1" t="s">
        <v>6</v>
      </c>
      <c r="F12">
        <v>55</v>
      </c>
      <c r="G12" s="2">
        <f>(1/32)*vhodni_podatki[[#This Row],[Teža (t oz)]]*vhodni_podatki[[#This Row],[Hitrost]]</f>
        <v>331.71875</v>
      </c>
    </row>
    <row r="13" spans="2:7" x14ac:dyDescent="0.25">
      <c r="B13" s="1" t="s">
        <v>17</v>
      </c>
      <c r="C13">
        <v>118</v>
      </c>
      <c r="D13">
        <v>948</v>
      </c>
      <c r="E13" s="1" t="s">
        <v>18</v>
      </c>
      <c r="F13">
        <v>100</v>
      </c>
      <c r="G13" s="2">
        <f>(1/32)*vhodni_podatki[[#This Row],[Teža (t oz)]]*vhodni_podatki[[#This Row],[Hitrost]]</f>
        <v>2962.5</v>
      </c>
    </row>
    <row r="14" spans="2:7" x14ac:dyDescent="0.25">
      <c r="B14" s="1" t="s">
        <v>19</v>
      </c>
      <c r="C14">
        <v>165</v>
      </c>
      <c r="D14">
        <v>1993</v>
      </c>
      <c r="E14" s="1" t="s">
        <v>6</v>
      </c>
      <c r="F14">
        <v>55</v>
      </c>
      <c r="G14" s="2">
        <f>(1/32)*vhodni_podatki[[#This Row],[Teža (t oz)]]*vhodni_podatki[[#This Row],[Hitrost]]</f>
        <v>3425.46875</v>
      </c>
    </row>
    <row r="15" spans="2:7" x14ac:dyDescent="0.25">
      <c r="B15" s="1" t="s">
        <v>20</v>
      </c>
      <c r="C15">
        <v>154</v>
      </c>
      <c r="D15">
        <v>1286</v>
      </c>
      <c r="E15" s="1" t="s">
        <v>6</v>
      </c>
      <c r="F15">
        <v>85</v>
      </c>
      <c r="G15" s="2">
        <f>(1/32)*vhodni_podatki[[#This Row],[Teža (t oz)]]*vhodni_podatki[[#This Row],[Hitrost]]</f>
        <v>3415.9375</v>
      </c>
    </row>
    <row r="16" spans="2:7" x14ac:dyDescent="0.25">
      <c r="B16" s="1" t="s">
        <v>21</v>
      </c>
      <c r="C16">
        <v>130</v>
      </c>
      <c r="D16">
        <v>640</v>
      </c>
      <c r="E16" s="1" t="s">
        <v>6</v>
      </c>
      <c r="F16">
        <v>55</v>
      </c>
      <c r="G16" s="2">
        <f>(1/32)*vhodni_podatki[[#This Row],[Teža (t oz)]]*vhodni_podatki[[#This Row],[Hitrost]]</f>
        <v>1100</v>
      </c>
    </row>
    <row r="17" spans="2:7" x14ac:dyDescent="0.25">
      <c r="B17" s="1" t="s">
        <v>22</v>
      </c>
      <c r="C17">
        <v>189</v>
      </c>
      <c r="D17">
        <v>1768</v>
      </c>
      <c r="E17" s="1" t="s">
        <v>23</v>
      </c>
      <c r="F17">
        <v>110</v>
      </c>
      <c r="G17" s="2">
        <f>(1/32)*vhodni_podatki[[#This Row],[Teža (t oz)]]*vhodni_podatki[[#This Row],[Hitrost]]</f>
        <v>6077.5</v>
      </c>
    </row>
    <row r="18" spans="2:7" x14ac:dyDescent="0.25">
      <c r="B18" s="1" t="s">
        <v>24</v>
      </c>
      <c r="C18">
        <v>83</v>
      </c>
      <c r="D18">
        <v>1071</v>
      </c>
      <c r="E18" s="1" t="s">
        <v>6</v>
      </c>
      <c r="F18">
        <v>85</v>
      </c>
      <c r="G18" s="2">
        <f>(1/32)*vhodni_podatki[[#This Row],[Teža (t oz)]]*vhodni_podatki[[#This Row],[Hitrost]]</f>
        <v>2844.84375</v>
      </c>
    </row>
    <row r="19" spans="2:7" x14ac:dyDescent="0.25">
      <c r="B19" s="1" t="s">
        <v>25</v>
      </c>
      <c r="C19">
        <v>47</v>
      </c>
      <c r="D19">
        <v>135</v>
      </c>
      <c r="E19" s="1" t="s">
        <v>6</v>
      </c>
      <c r="F19">
        <v>55</v>
      </c>
      <c r="G19" s="2">
        <f>(1/32)*vhodni_podatki[[#This Row],[Teža (t oz)]]*vhodni_podatki[[#This Row],[Hitrost]]</f>
        <v>232.03125</v>
      </c>
    </row>
    <row r="20" spans="2:7" x14ac:dyDescent="0.25">
      <c r="B20" s="1" t="s">
        <v>26</v>
      </c>
      <c r="C20">
        <v>189</v>
      </c>
      <c r="D20">
        <v>4180</v>
      </c>
      <c r="E20" s="1" t="s">
        <v>6</v>
      </c>
      <c r="F20">
        <v>55</v>
      </c>
      <c r="G20" s="2">
        <f>(1/32)*vhodni_podatki[[#This Row],[Teža (t oz)]]*vhodni_podatki[[#This Row],[Hitrost]]</f>
        <v>7184.375</v>
      </c>
    </row>
    <row r="21" spans="2:7" x14ac:dyDescent="0.25">
      <c r="B21" s="1" t="s">
        <v>27</v>
      </c>
      <c r="C21">
        <v>165</v>
      </c>
      <c r="D21">
        <v>9645</v>
      </c>
      <c r="E21" s="1" t="s">
        <v>23</v>
      </c>
      <c r="F21">
        <v>110</v>
      </c>
      <c r="G21" s="2">
        <f>(1/32)*vhodni_podatki[[#This Row],[Teža (t oz)]]*vhodni_podatki[[#This Row],[Hitrost]]</f>
        <v>33154.6875</v>
      </c>
    </row>
    <row r="22" spans="2:7" x14ac:dyDescent="0.25">
      <c r="B22" s="1" t="s">
        <v>28</v>
      </c>
      <c r="C22">
        <v>201</v>
      </c>
      <c r="D22">
        <v>3054</v>
      </c>
      <c r="E22" s="1" t="s">
        <v>18</v>
      </c>
      <c r="F22">
        <v>100</v>
      </c>
      <c r="G22" s="2">
        <f>(1/32)*vhodni_podatki[[#This Row],[Teža (t oz)]]*vhodni_podatki[[#This Row],[Hitrost]]</f>
        <v>9543.75</v>
      </c>
    </row>
    <row r="23" spans="2:7" x14ac:dyDescent="0.25">
      <c r="B23" s="1" t="s">
        <v>29</v>
      </c>
      <c r="C23">
        <v>118</v>
      </c>
      <c r="D23">
        <v>1929</v>
      </c>
      <c r="E23" s="1" t="s">
        <v>6</v>
      </c>
      <c r="F23">
        <v>55</v>
      </c>
      <c r="G23" s="2">
        <f>(1/32)*vhodni_podatki[[#This Row],[Teža (t oz)]]*vhodni_podatki[[#This Row],[Hitrost]]</f>
        <v>3315.46875</v>
      </c>
    </row>
    <row r="24" spans="2:7" x14ac:dyDescent="0.25">
      <c r="B24" s="1" t="s">
        <v>30</v>
      </c>
      <c r="C24">
        <v>177</v>
      </c>
      <c r="D24">
        <v>1302</v>
      </c>
      <c r="E24" s="1" t="s">
        <v>23</v>
      </c>
      <c r="F24">
        <v>110</v>
      </c>
      <c r="G24" s="2">
        <f>(1/32)*vhodni_podatki[[#This Row],[Teža (t oz)]]*vhodni_podatki[[#This Row],[Hitrost]]</f>
        <v>4475.625</v>
      </c>
    </row>
    <row r="25" spans="2:7" x14ac:dyDescent="0.25">
      <c r="B25" s="1" t="s">
        <v>31</v>
      </c>
      <c r="C25">
        <v>1039</v>
      </c>
      <c r="D25">
        <v>6752</v>
      </c>
      <c r="E25" s="1" t="s">
        <v>6</v>
      </c>
      <c r="F25">
        <v>55</v>
      </c>
      <c r="G25" s="2">
        <f>(1/32)*vhodni_podatki[[#This Row],[Teža (t oz)]]*vhodni_podatki[[#This Row],[Hitrost]]</f>
        <v>11605</v>
      </c>
    </row>
    <row r="26" spans="2:7" x14ac:dyDescent="0.25">
      <c r="B26" s="1" t="s">
        <v>32</v>
      </c>
      <c r="C26">
        <v>224</v>
      </c>
      <c r="D26">
        <v>3858</v>
      </c>
      <c r="E26" s="1" t="s">
        <v>18</v>
      </c>
      <c r="F26">
        <v>100</v>
      </c>
      <c r="G26" s="2">
        <f>(1/32)*vhodni_podatki[[#This Row],[Teža (t oz)]]*vhodni_podatki[[#This Row],[Hitrost]]</f>
        <v>12056.25</v>
      </c>
    </row>
    <row r="27" spans="2:7" x14ac:dyDescent="0.25">
      <c r="B27" s="1" t="s">
        <v>33</v>
      </c>
      <c r="C27">
        <v>768</v>
      </c>
      <c r="D27">
        <v>7555</v>
      </c>
      <c r="E27" s="1" t="s">
        <v>23</v>
      </c>
      <c r="F27">
        <v>110</v>
      </c>
      <c r="G27" s="2">
        <f>(1/32)*vhodni_podatki[[#This Row],[Teža (t oz)]]*vhodni_podatki[[#This Row],[Hitrost]]</f>
        <v>25970.3125</v>
      </c>
    </row>
    <row r="28" spans="2:7" x14ac:dyDescent="0.25">
      <c r="B28" s="1" t="s">
        <v>34</v>
      </c>
      <c r="C28">
        <v>35</v>
      </c>
      <c r="D28">
        <v>129</v>
      </c>
      <c r="E28" s="1" t="s">
        <v>6</v>
      </c>
      <c r="F28">
        <v>85</v>
      </c>
      <c r="G28" s="2">
        <f>(1/32)*vhodni_podatki[[#This Row],[Teža (t oz)]]*vhodni_podatki[[#This Row],[Hitrost]]</f>
        <v>342.65625</v>
      </c>
    </row>
    <row r="29" spans="2:7" x14ac:dyDescent="0.25">
      <c r="B29" s="1" t="s">
        <v>35</v>
      </c>
      <c r="C29">
        <v>35</v>
      </c>
      <c r="D29">
        <v>209</v>
      </c>
      <c r="E29" s="1" t="s">
        <v>6</v>
      </c>
      <c r="F29">
        <v>85</v>
      </c>
      <c r="G29" s="2">
        <f>(1/32)*vhodni_podatki[[#This Row],[Teža (t oz)]]*vhodni_podatki[[#This Row],[Hitrost]]</f>
        <v>555.15625</v>
      </c>
    </row>
    <row r="30" spans="2:7" x14ac:dyDescent="0.25">
      <c r="B30" s="1" t="s">
        <v>36</v>
      </c>
      <c r="C30">
        <v>118</v>
      </c>
      <c r="D30">
        <v>932</v>
      </c>
      <c r="E30" s="1" t="s">
        <v>8</v>
      </c>
      <c r="F30">
        <v>123</v>
      </c>
      <c r="G30" s="2">
        <f>(1/32)*vhodni_podatki[[#This Row],[Teža (t oz)]]*vhodni_podatki[[#This Row],[Hitrost]]</f>
        <v>3582.375</v>
      </c>
    </row>
    <row r="31" spans="2:7" x14ac:dyDescent="0.25">
      <c r="B31" s="1" t="s">
        <v>37</v>
      </c>
      <c r="C31">
        <v>94</v>
      </c>
      <c r="D31">
        <v>788</v>
      </c>
      <c r="E31" s="1" t="s">
        <v>23</v>
      </c>
      <c r="F31">
        <v>110</v>
      </c>
      <c r="G31" s="2">
        <f>(1/32)*vhodni_podatki[[#This Row],[Teža (t oz)]]*vhodni_podatki[[#This Row],[Hitrost]]</f>
        <v>2708.75</v>
      </c>
    </row>
    <row r="32" spans="2:7" x14ac:dyDescent="0.25">
      <c r="B32" s="1" t="s">
        <v>38</v>
      </c>
      <c r="C32">
        <v>106</v>
      </c>
      <c r="D32">
        <v>804</v>
      </c>
      <c r="E32" s="1" t="s">
        <v>23</v>
      </c>
      <c r="F32">
        <v>110</v>
      </c>
      <c r="G32" s="2">
        <f>(1/32)*vhodni_podatki[[#This Row],[Teža (t oz)]]*vhodni_podatki[[#This Row],[Hitrost]]</f>
        <v>2763.75</v>
      </c>
    </row>
    <row r="33" spans="2:7" x14ac:dyDescent="0.25">
      <c r="B33" s="1" t="s">
        <v>39</v>
      </c>
      <c r="C33">
        <v>248</v>
      </c>
      <c r="D33">
        <v>14789</v>
      </c>
      <c r="E33" s="1" t="s">
        <v>8</v>
      </c>
      <c r="F33">
        <v>123</v>
      </c>
      <c r="G33" s="2">
        <f>(1/32)*vhodni_podatki[[#This Row],[Teža (t oz)]]*vhodni_podatki[[#This Row],[Hitrost]]</f>
        <v>56845.21875</v>
      </c>
    </row>
    <row r="34" spans="2:7" x14ac:dyDescent="0.25">
      <c r="B34" s="1" t="s">
        <v>40</v>
      </c>
      <c r="C34">
        <v>260</v>
      </c>
      <c r="D34">
        <v>6752</v>
      </c>
      <c r="E34" s="1" t="s">
        <v>6</v>
      </c>
      <c r="F34">
        <v>85</v>
      </c>
      <c r="G34" s="2">
        <f>(1/32)*vhodni_podatki[[#This Row],[Teža (t oz)]]*vhodni_podatki[[#This Row],[Hitrost]]</f>
        <v>17935</v>
      </c>
    </row>
    <row r="35" spans="2:7" x14ac:dyDescent="0.25">
      <c r="B35" s="1"/>
      <c r="E35" s="3" t="s">
        <v>42</v>
      </c>
      <c r="F35">
        <f>MAX(F3:F34)</f>
        <v>123</v>
      </c>
      <c r="G35" s="2"/>
    </row>
  </sheetData>
  <conditionalFormatting sqref="F2:F34">
    <cfRule type="cellIs" dxfId="0" priority="1" operator="equal">
      <formula>123</formula>
    </cfRule>
  </conditionalFormatting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59E2F3-EE7F-41ED-BA53-08D33A7BDC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</dc:creator>
  <cp:lastModifiedBy>Riccardo</cp:lastModifiedBy>
  <dcterms:created xsi:type="dcterms:W3CDTF">2025-01-29T07:16:21Z</dcterms:created>
  <dcterms:modified xsi:type="dcterms:W3CDTF">2025-01-29T07:31:13Z</dcterms:modified>
</cp:coreProperties>
</file>