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ccardo\Desktop\RICCARDO\EPICODE\"/>
    </mc:Choice>
  </mc:AlternateContent>
  <xr:revisionPtr revIDLastSave="0" documentId="13_ncr:1_{203CBEF4-0A35-4E58-BF21-BD0AC64D1C0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Assoluti_Iva!$A$194:$C$228</definedName>
    <definedName name="CAB">Assoluti_Iva!$A$316:$C$325</definedName>
    <definedName name="CDROM">Assoluti_Iva!$A$109:$C$116</definedName>
    <definedName name="Codice">#REF!</definedName>
    <definedName name="CONT">Assoluti_Iva!$A$327:$C$338</definedName>
    <definedName name="CPU">Assoluti_Iva!$A$164:$C$184</definedName>
    <definedName name="DANIELE">#REF!</definedName>
    <definedName name="DATI">Assoluti_Iva!$A$2:$C$338</definedName>
    <definedName name="HD">Assoluti_Iva!$A$80:$C$103</definedName>
    <definedName name="IMPO">#REF!</definedName>
    <definedName name="IMPORTO">#REF!</definedName>
    <definedName name="IO_B">Assoluti_Iva!$A$64:$C$78</definedName>
    <definedName name="IVATOT">Assoluti_Iva!$G$1</definedName>
    <definedName name="MAIN_B">Assoluti_Iva!$A$21:$C$36</definedName>
    <definedName name="MAST">Assoluti_Iva!$A$118:$C$128</definedName>
    <definedName name="MEDIA">Assoluti_Iva!$A$152:$C$162</definedName>
    <definedName name="MEM">Assoluti_Iva!$A$130:$C$132</definedName>
    <definedName name="MO">Assoluti_Iva!$A$7:$C$7</definedName>
    <definedName name="MODEM">Assoluti_Iva!$A$134:$C$150</definedName>
    <definedName name="MON">Assoluti_Iva!$A$3:$C$16</definedName>
    <definedName name="MONLCD">Assoluti_Iva!$A$18:$C$19</definedName>
    <definedName name="SOFT">Assoluti_Iva!$A$230:$C$279</definedName>
    <definedName name="STAMP">Assoluti_Iva!$A$281:$C$314</definedName>
    <definedName name="TAST">Assoluti_Iva!$A$186:$C$192</definedName>
    <definedName name="VIDEO_B">Assoluti_Iva!$A$38:$C$62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I2" i="3"/>
  <c r="I3" i="3"/>
  <c r="I4" i="3"/>
  <c r="I5" i="3"/>
  <c r="I6" i="3"/>
  <c r="H3" i="3"/>
  <c r="H4" i="3"/>
  <c r="H5" i="3"/>
  <c r="H6" i="3"/>
  <c r="M3" i="2"/>
  <c r="M4" i="2"/>
  <c r="M5" i="2"/>
  <c r="M6" i="2"/>
  <c r="M7" i="2"/>
  <c r="M8" i="2"/>
  <c r="M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3" i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<sst xmlns="http://schemas.openxmlformats.org/spreadsheetml/2006/main" count="935" uniqueCount="593">
  <si>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</si>
  <si>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</si>
  <si>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</si>
  <si>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</si>
  <si>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</si>
  <si>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</si>
  <si>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</si>
  <si>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</si>
  <si>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</si>
  <si>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</si>
  <si>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</si>
  <si>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</si>
  <si>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</si>
  <si>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</si>
  <si>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</si>
  <si>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</si>
  <si>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</si>
  <si>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</si>
  <si>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</si>
  <si>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</si>
  <si>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</si>
  <si>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</si>
  <si>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</si>
  <si>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</si>
  <si>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</si>
  <si>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</si>
  <si>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</si>
  <si>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</si>
  <si>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</si>
  <si>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</si>
  <si>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</si>
  <si>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</si>
  <si>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</si>
  <si>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</si>
  <si>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</si>
  <si>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</si>
  <si>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</si>
  <si>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</si>
  <si>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</si>
  <si>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</si>
  <si>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</si>
  <si>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</si>
  <si>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</si>
  <si>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</si>
  <si>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</si>
  <si>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</si>
  <si>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</si>
  <si>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</si>
  <si>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</si>
  <si>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</si>
  <si>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</si>
  <si>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</si>
  <si>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</si>
  <si>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</si>
  <si>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</si>
  <si>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</si>
  <si>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</si>
  <si>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</si>
  <si>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</si>
  <si>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</si>
  <si>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</si>
  <si>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</si>
  <si>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</si>
  <si>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</si>
  <si>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</si>
  <si>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</si>
  <si>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</si>
  <si>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</si>
  <si>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</si>
  <si>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</si>
  <si>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</si>
  <si>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</si>
  <si>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</si>
  <si>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</si>
  <si>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</si>
  <si>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</si>
  <si>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</si>
  <si>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</si>
  <si>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</si>
  <si>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</si>
  <si>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</si>
  <si>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</si>
  <si>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</si>
  <si>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</si>
  <si>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</si>
  <si>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</si>
  <si>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</si>
  <si>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</si>
  <si>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</si>
  <si>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</si>
  <si>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</si>
  <si>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</si>
  <si>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</si>
  <si>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</si>
  <si>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</si>
  <si>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</si>
  <si>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</si>
  <si>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</si>
  <si>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</si>
  <si>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</si>
  <si>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</si>
  <si>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</si>
  <si>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</si>
  <si>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</si>
  <si>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</si>
  <si>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</si>
  <si>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</si>
  <si>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</si>
  <si>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</si>
  <si>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</si>
  <si>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</si>
  <si>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</si>
  <si>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</si>
  <si>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</si>
  <si>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</si>
  <si>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</si>
  <si>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</si>
  <si>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</si>
  <si>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</si>
  <si>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</si>
  <si>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</si>
  <si>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</si>
  <si>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</si>
  <si>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</si>
  <si>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</si>
  <si>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</si>
  <si>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</si>
  <si>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</si>
  <si>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</si>
  <si>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</si>
  <si>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</si>
  <si>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</si>
  <si>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</si>
  <si>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</si>
  <si>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</si>
  <si>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</si>
  <si>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</si>
  <si>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</si>
  <si>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</si>
  <si>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</si>
  <si>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</si>
  <si>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</si>
  <si>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</si>
  <si>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</si>
  <si>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</si>
  <si>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</si>
  <si>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</si>
  <si>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</si>
  <si>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</si>
  <si>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</si>
  <si>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</si>
  <si>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</si>
  <si>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</si>
  <si>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</si>
  <si>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</si>
  <si>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</si>
  <si>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</si>
  <si>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</si>
  <si>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</si>
  <si>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</si>
  <si>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</si>
  <si>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</si>
  <si>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</si>
  <si>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</si>
  <si>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</si>
  <si>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</si>
  <si>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</si>
  <si>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</si>
  <si>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</si>
  <si>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</si>
  <si>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</si>
  <si>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</si>
  <si>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</si>
  <si>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</si>
  <si>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</si>
  <si>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</si>
  <si>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</si>
  <si>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</si>
  <si>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</si>
  <si>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</si>
  <si>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</si>
  <si>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</si>
  <si>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</si>
  <si>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</si>
  <si>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</si>
  <si>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</si>
  <si>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</si>
  <si>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</si>
  <si>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</si>
  <si>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</si>
  <si>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</si>
  <si>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</si>
  <si>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</si>
  <si>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</si>
  <si>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</si>
  <si>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</si>
  <si>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</si>
  <si>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</si>
  <si>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</si>
  <si>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</si>
  <si>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</si>
  <si>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</si>
  <si>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</si>
  <si>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</si>
  <si>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</si>
  <si>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</si>
  <si>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</si>
  <si>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</si>
  <si>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</si>
  <si>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</si>
  <si>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</si>
  <si>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</si>
  <si>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</si>
  <si>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</si>
  <si>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</si>
  <si>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</si>
  <si>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</si>
  <si>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</si>
  <si>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</si>
  <si>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</si>
  <si>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</si>
  <si>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</si>
  <si>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</si>
  <si>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</si>
  <si>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</si>
  <si>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</si>
  <si>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</si>
  <si>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</si>
  <si>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</si>
  <si>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</si>
  <si>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</si>
  <si>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</si>
  <si>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</si>
  <si>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</si>
  <si>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</si>
  <si>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</si>
  <si>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</si>
  <si>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</si>
  <si>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</si>
  <si>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</si>
  <si>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</si>
  <si>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</si>
  <si>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</si>
  <si>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</si>
  <si>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</si>
  <si>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</si>
  <si>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</si>
  <si>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</si>
  <si>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</si>
  <si>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</si>
  <si>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</si>
  <si>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</si>
  <si>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</si>
  <si>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</si>
  <si>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</si>
  <si>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</si>
  <si>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</si>
  <si>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</si>
  <si>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</si>
  <si>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</si>
  <si>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</si>
  <si>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</si>
  <si>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</si>
  <si>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</si>
  <si>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</si>
  <si>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</si>
  <si>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</si>
  <si>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</si>
  <si>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</si>
  <si>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</si>
  <si>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</si>
  <si>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</si>
  <si>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</si>
  <si>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</si>
  <si>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</si>
  <si>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</si>
  <si>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</si>
  <si>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</si>
  <si>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</si>
  <si>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</si>
  <si>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</si>
  <si>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</si>
  <si>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</si>
  <si>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</si>
  <si>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</si>
  <si>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</si>
  <si>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</si>
  <si>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</si>
  <si>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</si>
  <si>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</si>
  <si>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</si>
  <si>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</si>
  <si>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</si>
  <si>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</si>
  <si>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</si>
  <si>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</si>
  <si>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</si>
  <si>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</si>
  <si>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</si>
  <si>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</si>
  <si>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</si>
  <si>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</si>
  <si>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</si>
  <si>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</si>
  <si>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</si>
  <si>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</si>
  <si>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</si>
  <si>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</si>
  <si>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</si>
  <si>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</si>
  <si>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</si>
  <si>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</si>
  <si>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</si>
  <si>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</si>
  <si>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</si>
  <si>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</si>
  <si>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</si>
  <si>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</si>
  <si>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</si>
  <si>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</si>
  <si>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</si>
  <si>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</si>
  <si>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</si>
  <si>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</si>
  <si>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</si>
  <si>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</si>
  <si>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</si>
  <si>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</si>
  <si>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</si>
  <si>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</si>
  <si>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</si>
  <si>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</si>
  <si>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</si>
  <si>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</si>
  <si>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</si>
  <si>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</si>
  <si>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</si>
  <si>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</si>
  <si>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</si>
  <si>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</si>
  <si>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</si>
  <si>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</si>
  <si>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</si>
  <si>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</si>
  <si>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</si>
  <si>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</si>
  <si>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</si>
  <si>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</si>
  <si>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</si>
  <si>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</si>
  <si>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</si>
  <si>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</si>
  <si>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</si>
  <si>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</si>
  <si>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</si>
  <si>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</si>
  <si>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</si>
  <si>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</si>
  <si>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</si>
  <si>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</si>
  <si>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</si>
  <si>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</si>
  <si>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</si>
  <si>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</si>
  <si>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</si>
  <si>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</si>
  <si>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</si>
  <si>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</si>
  <si>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</si>
  <si>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</si>
  <si>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</si>
  <si>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</si>
  <si>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</si>
  <si>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</si>
  <si>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</si>
  <si>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</si>
  <si>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</si>
  <si>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</si>
  <si>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</si>
  <si>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</si>
  <si>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</si>
  <si>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</si>
  <si>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</si>
  <si>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</si>
  <si>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</si>
  <si>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</si>
  <si>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</si>
  <si>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</si>
  <si>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</si>
  <si>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</si>
  <si>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</si>
  <si>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</si>
  <si>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</si>
  <si>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</si>
  <si>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</si>
  <si>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</si>
  <si>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</si>
  <si>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</si>
  <si>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</si>
  <si>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</si>
  <si>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</si>
  <si>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</si>
  <si>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</si>
  <si>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</si>
  <si>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</si>
  <si>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</si>
  <si>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</si>
  <si>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</si>
  <si>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</si>
  <si>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</si>
  <si>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</si>
  <si>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</si>
  <si>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</si>
  <si>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</si>
  <si>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</si>
  <si>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</si>
  <si>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</si>
  <si>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</si>
  <si>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</si>
  <si>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</si>
  <si>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</si>
  <si>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</si>
  <si>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</si>
  <si>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</si>
  <si>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</si>
  <si>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</si>
  <si>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</si>
  <si>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</si>
  <si>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</si>
  <si>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</si>
  <si>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</si>
  <si>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</si>
  <si>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</si>
  <si>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</si>
  <si>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</si>
  <si>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</si>
  <si>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</si>
  <si>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</si>
  <si>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</si>
  <si>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</si>
  <si>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</si>
  <si>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</si>
  <si>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</si>
  <si>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</si>
  <si>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</si>
  <si>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</si>
  <si>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</si>
  <si>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</si>
  <si>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</si>
  <si>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</si>
  <si>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</si>
  <si>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</si>
  <si>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</si>
  <si>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</si>
  <si>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</si>
  <si>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</si>
  <si>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</si>
  <si>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</si>
  <si>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</si>
  <si>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</si>
  <si>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</si>
  <si>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</si>
  <si>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</si>
  <si>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</si>
  <si>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</si>
  <si>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</si>
  <si>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</si>
  <si>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</si>
  <si>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</si>
  <si>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</si>
  <si>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</si>
  <si>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</si>
  <si>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</si>
  <si>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</si>
  <si>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</si>
  <si>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</si>
  <si>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</si>
  <si>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</si>
  <si>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</si>
  <si>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</si>
  <si>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</si>
  <si>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</si>
  <si>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</si>
  <si>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</si>
  <si>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</si>
  <si>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</si>
  <si>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</si>
  <si>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</si>
  <si>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</si>
  <si>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</si>
  <si>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</si>
  <si>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</si>
  <si>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</si>
  <si>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</si>
  <si>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</si>
  <si>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</si>
  <si>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</si>
  <si>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</si>
  <si>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</si>
  <si>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</si>
  <si>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</si>
  <si>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</si>
  <si>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</si>
  <si>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</si>
  <si>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</si>
  <si>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</si>
  <si>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</si>
  <si>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</si>
  <si>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</si>
  <si>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</si>
  <si>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</si>
  <si>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</si>
  <si>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</si>
  <si>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</si>
  <si>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</si>
  <si>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</si>
  <si>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</si>
  <si>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</si>
  <si>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</si>
  <si>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</si>
  <si>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</si>
  <si>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</si>
  <si>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</si>
  <si>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</si>
  <si>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</si>
  <si>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</si>
  <si>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</si>
  <si>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</si>
  <si>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</si>
  <si>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</si>
  <si>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</si>
  <si>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</si>
  <si>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</si>
  <si>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</si>
  <si>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</si>
  <si>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</si>
  <si>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</si>
  <si>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</si>
  <si>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</si>
  <si>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</si>
  <si>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</si>
  <si>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</si>
  <si>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</si>
  <si>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</si>
  <si>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</si>
  <si>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</si>
  <si>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</si>
  <si>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</si>
  <si>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</si>
  <si>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</si>
  <si>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</si>
  <si>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</si>
  <si>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</si>
  <si>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</si>
  <si>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</si>
  <si>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</si>
  <si>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</si>
  <si>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</si>
  <si>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</si>
  <si>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</si>
  <si>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</si>
  <si>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</si>
  <si>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</si>
  <si>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</si>
  <si>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</si>
  <si>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</si>
  <si>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</si>
  <si>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</si>
  <si>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</si>
  <si>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 xml:space="preserve">punteggio </t>
  </si>
  <si>
    <t>esito</t>
  </si>
  <si>
    <t>sufficiente</t>
  </si>
  <si>
    <t>buono</t>
  </si>
  <si>
    <t>discreto</t>
  </si>
  <si>
    <t>respinto</t>
  </si>
  <si>
    <t>cercavert</t>
  </si>
  <si>
    <t>ESITO</t>
  </si>
  <si>
    <t>CERCAX</t>
  </si>
  <si>
    <t>IVA 20%</t>
  </si>
  <si>
    <t>Colonna1</t>
  </si>
  <si>
    <t>Colonna2</t>
  </si>
  <si>
    <t>Colonna3</t>
  </si>
  <si>
    <t>Colonna4</t>
  </si>
  <si>
    <t>Colonna5</t>
  </si>
  <si>
    <t>RISULTATO</t>
  </si>
  <si>
    <t>ABBIGLIAMENTO</t>
  </si>
  <si>
    <t>ALIMENTARI</t>
  </si>
  <si>
    <t>PERSONALE</t>
  </si>
  <si>
    <t>Num fatt</t>
  </si>
  <si>
    <t>categorie</t>
  </si>
  <si>
    <t>HARDWARE</t>
  </si>
  <si>
    <t>Canon Usa</t>
  </si>
  <si>
    <t>epcot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</si>
</sst>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"/>
      <color rgb="FF1F497D"/>
      <name val="Calibri"/>
      <family val="2"/>
    </font>
    <font>
      <sz val="1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4" borderId="0" xfId="0" applyFont="1" applyFill="1"/>
    <xf numFmtId="0" fontId="3" fillId="0" borderId="0" xfId="0" applyFont="1"/>
    <xf numFmtId="0" fontId="8" fillId="0" borderId="0" xfId="0" applyFont="1"/>
    <xf numFmtId="0" fontId="9" fillId="0" borderId="0" xfId="0" applyFont="1"/>
    <xf numFmtId="165" fontId="10" fillId="0" borderId="1" xfId="0" applyNumberFormat="1" applyFont="1" applyBorder="1"/>
    <xf numFmtId="44" fontId="2" fillId="0" borderId="0" xfId="1" applyFont="1"/>
  </cellXfs>
  <cellStyles count="2">
    <cellStyle name="Normale" xfId="0" builtinId="0"/>
    <cellStyle name="Valuta" xfId="1" builtinId="4"/>
  </cellStyles>
  <dxfs count="17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Giudizio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9E1EC-0642-4C61-9096-8C292B8189F5}" name="Tabella4" displayName="Tabella4" ref="A1:E338" totalsRowShown="0" headerRowDxfId="13" dataDxfId="12">
  <autoFilter ref="A1:E338" xr:uid="{7169E1EC-0642-4C61-9096-8C292B8189F5}"/>
  <tableColumns count="5">
    <tableColumn id="1" xr3:uid="{5EC66B92-BC42-41BD-9296-1A519892DB4C}" name="Colonna1" dataDxfId="11"/>
    <tableColumn id="2" xr3:uid="{3CF0FA06-ADF0-4533-B06C-985FF8800C52}" name="Colonna2" dataDxfId="10"/>
    <tableColumn id="3" xr3:uid="{77EE4B19-856E-42F5-A5D5-5A8E8A786404}" name="Colonna3" dataDxfId="9"/>
    <tableColumn id="4" xr3:uid="{D8CC6925-C5D3-4D67-BA98-48CD11FAE81F}" name="Colonna4" dataDxfId="8"/>
    <tableColumn id="5" xr3:uid="{B1D95833-70A7-4579-8F39-1A29ADB84B02}" name="Colonna5" dataDxfId="7">
      <calculatedColumnFormula>IF(AND(A2&lt;&gt;"",B2&lt;&gt;""),A2 &amp; " " &amp; B2,"")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11CE6C-5799-4FB8-A807-B64960364899}" name="Tabella2" displayName="Tabella2" ref="H1:I5" totalsRowShown="0" headerRowDxfId="6" dataDxfId="5">
  <autoFilter ref="H1:I5" xr:uid="{CF11CE6C-5799-4FB8-A807-B64960364899}"/>
  <tableColumns count="2">
    <tableColumn id="1" xr3:uid="{8E00F598-B83A-4239-BE41-75E73EA9E295}" name="punteggio " dataDxfId="4"/>
    <tableColumn id="2" xr3:uid="{411A3882-4848-473F-8593-BF264E1902D9}" name="esito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669B5-1AB4-4BCA-8AE7-DBFE78BBF589}" name="Tabella5" displayName="Tabella5" ref="G1:I7" totalsRowCount="1" headerRowDxfId="2">
  <autoFilter ref="G1:I6" xr:uid="{A6C669B5-1AB4-4BCA-8AE7-DBFE78BBF589}"/>
  <tableColumns count="3">
    <tableColumn id="1" xr3:uid="{6AE53D90-638E-4211-866B-2A62FF9D6E0F}" name="categorie"/>
    <tableColumn id="2" xr3:uid="{EE906A72-8388-4E6A-891F-299A5E024F77}" name="Num fatt">
      <calculatedColumnFormula>COUNTIF(C:C, G2)</calculatedColumnFormula>
    </tableColumn>
    <tableColumn id="3" xr3:uid="{576F08B7-EF97-4521-A848-087522970818}" name="Colonna1" dataDxfId="1">
      <calculatedColumnFormula>SUMIF(C:C, G2, D:D)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C825A6-D9EF-486A-A788-14A1653B9995}" name="Tabella7" displayName="Tabella7" ref="N2:O7" totalsRowShown="0">
  <autoFilter ref="N2:O7" xr:uid="{CBC825A6-D9EF-486A-A788-14A1653B9995}"/>
  <tableColumns count="2">
    <tableColumn id="1" xr3:uid="{DADF71DA-E848-4CDD-9F68-2AE9A291F4B9}" name="Colonna1"/>
    <tableColumn id="2" xr3:uid="{1C0FE8ED-1D75-4204-A27D-BEF245C4DADE}" name="Colonna2" dataDxfId="0">
      <calculatedColumnFormula>SUMIF(C:C, G3, D:D)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4.8554687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579</v>
      </c>
      <c r="B1" s="1" t="s">
        <v>580</v>
      </c>
      <c r="C1" s="2" t="s">
        <v>581</v>
      </c>
      <c r="D1" s="2" t="s">
        <v>582</v>
      </c>
      <c r="E1" s="1" t="s">
        <v>583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" t="s">
        <v>0</v>
      </c>
      <c r="B2" s="1" t="s">
        <v>1</v>
      </c>
      <c r="C2" s="2" t="s">
        <v>2</v>
      </c>
      <c r="D2" s="2" t="s">
        <v>578</v>
      </c>
      <c r="E2" s="1" t="s">
        <v>584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3</v>
      </c>
      <c r="B3" s="4" t="s">
        <v>4</v>
      </c>
      <c r="C3" s="20">
        <f>C12</f>
        <v>882000</v>
      </c>
      <c r="D3" s="5">
        <f>C3 - (C3/1.2)</f>
        <v>147000</v>
      </c>
      <c r="E3" s="4" t="str">
        <f>IF(AND(A3&lt;&gt;"",B3&lt;&gt;""),A3 &amp; " " &amp; B3,"")</f>
        <v>MON.SVGA 0,28 14" AOC 4VLR 1024 x 768, MPR II, N.I., 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5</v>
      </c>
      <c r="B4" s="4" t="s">
        <v>6</v>
      </c>
      <c r="C4" s="20">
        <v>323000</v>
      </c>
      <c r="D4" s="5">
        <f t="shared" ref="D4:D67" si="0">C4 - (C4/1.2)</f>
        <v>53833.333333333314</v>
      </c>
      <c r="E4" s="4" t="str">
        <f t="shared" ref="E4:E65" si="1">IF(AND(A4&lt;&gt;"",B4&lt;&gt;""),A4 &amp; " " &amp; B4,"")</f>
        <v>MON.SVGA 0,28 15" AOC 5VLR 1280 x 1024, MPR II, N.I., Energy Star Digital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7</v>
      </c>
      <c r="B5" s="4" t="s">
        <v>8</v>
      </c>
      <c r="C5" s="20">
        <v>344000</v>
      </c>
      <c r="D5" s="5">
        <f t="shared" si="0"/>
        <v>57333.333333333314</v>
      </c>
      <c r="E5" s="4" t="str">
        <f t="shared" si="1"/>
        <v>MON.SVGA 0,28 15" AOC 5NLR OSD 1280 x 1024, MPR II, N.I., Energy Star Digital,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9</v>
      </c>
      <c r="B6" s="4" t="s">
        <v>10</v>
      </c>
      <c r="C6" s="20">
        <v>361000</v>
      </c>
      <c r="D6" s="5">
        <f t="shared" si="0"/>
        <v>60166.666666666628</v>
      </c>
      <c r="E6" s="4" t="str">
        <f t="shared" si="1"/>
        <v>MON.SVGA 0,28 15" AOC 5GLR+ OSD 1280 x 1024, MPR II,TCO'92 N.I., Energy Star Digit 69KHz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11</v>
      </c>
      <c r="B7" s="4" t="s">
        <v>12</v>
      </c>
      <c r="C7" s="20">
        <v>521000</v>
      </c>
      <c r="D7" s="5">
        <f t="shared" si="0"/>
        <v>86833.333333333314</v>
      </c>
      <c r="E7" s="4" t="str">
        <f t="shared" si="1"/>
        <v>MON. 15" 0.23 CM500ET HITACHI 1152x870, 75 Hz, MPR II,TCO'92, N.I.,Energy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13</v>
      </c>
      <c r="B8" s="4" t="s">
        <v>14</v>
      </c>
      <c r="C8" s="20">
        <v>527000</v>
      </c>
      <c r="D8" s="5">
        <f t="shared" si="0"/>
        <v>87833.333333333314</v>
      </c>
      <c r="E8" s="4" t="str">
        <f t="shared" si="1"/>
        <v>MON. 15" 0.28 A500 NEC 1280x1024, 60Hz, MPR II, Energy Star, P&amp;P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15</v>
      </c>
      <c r="B9" s="4" t="s">
        <v>16</v>
      </c>
      <c r="C9" s="20">
        <v>626000</v>
      </c>
      <c r="D9" s="5">
        <f t="shared" si="0"/>
        <v>104333.33333333331</v>
      </c>
      <c r="E9" s="4" t="str">
        <f t="shared" si="1"/>
        <v>MON.SVGA 0,28 17" AOC 7VLR 1280 x 1024, MPR II, N.I., Energy Star Digital  70KHz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17</v>
      </c>
      <c r="B10" s="4" t="s">
        <v>18</v>
      </c>
      <c r="C10" s="20">
        <v>656000</v>
      </c>
      <c r="D10" s="5">
        <f t="shared" si="0"/>
        <v>109333.33333333326</v>
      </c>
      <c r="E10" s="4" t="str">
        <f t="shared" si="1"/>
        <v>MON. 15" 0.25 E500 NEC, Croma Clear 1280x1024, 65Hz,TCO'95, MPR II, Energy Star, P&amp;P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19</v>
      </c>
      <c r="B11" s="4" t="s">
        <v>20</v>
      </c>
      <c r="C11" s="20">
        <v>666000</v>
      </c>
      <c r="D11" s="5">
        <f t="shared" si="0"/>
        <v>111000</v>
      </c>
      <c r="E11" s="4" t="str">
        <f t="shared" si="1"/>
        <v>MON.SVGA 0,26 17" AOC 7GLR OSD 1280 x 1024,TCO '92, Energy Star Digital, 85KHz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21</v>
      </c>
      <c r="B12" s="4" t="s">
        <v>22</v>
      </c>
      <c r="C12" s="20">
        <v>882000</v>
      </c>
      <c r="D12" s="5">
        <f t="shared" si="0"/>
        <v>147000</v>
      </c>
      <c r="E12" s="4" t="str">
        <f t="shared" si="1"/>
        <v>MON. 17" 0.28 A700 NEC 1280x1024, 65Hz, MPR II, Energy Star, P&amp;P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23</v>
      </c>
      <c r="B13" s="4" t="s">
        <v>24</v>
      </c>
      <c r="C13" s="20">
        <v>1108000</v>
      </c>
      <c r="D13" s="5">
        <f t="shared" si="0"/>
        <v>184666.66666666663</v>
      </c>
      <c r="E13" s="4" t="str">
        <f t="shared" si="1"/>
        <v xml:space="preserve">MON. 17" 0.21 CM630ET HITACHI 1280x1024,80 Hz,TCO '95 N.I.,Energy Star, P&amp;P 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25</v>
      </c>
      <c r="B14" s="4" t="s">
        <v>26</v>
      </c>
      <c r="C14" s="20">
        <v>1316000</v>
      </c>
      <c r="D14" s="5">
        <f t="shared" si="0"/>
        <v>219333.33333333326</v>
      </c>
      <c r="E14" s="4" t="str">
        <f t="shared" si="1"/>
        <v>MON. 17" 0.25 P750 NEC, Croma Clear 1600x1280, 75Hz, TCO'92, MPR II, Energy Star, P&amp;P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27</v>
      </c>
      <c r="B15" s="4" t="s">
        <v>28</v>
      </c>
      <c r="C15" s="20">
        <v>1594000</v>
      </c>
      <c r="D15" s="5">
        <f t="shared" si="0"/>
        <v>265666.66666666651</v>
      </c>
      <c r="E15" s="4" t="str">
        <f t="shared" si="1"/>
        <v xml:space="preserve">MON. 19" 0.22 CM751ET HITACHI 1600x1200,75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29</v>
      </c>
      <c r="B16" s="4" t="s">
        <v>30</v>
      </c>
      <c r="C16" s="20">
        <v>2719000</v>
      </c>
      <c r="D16" s="5">
        <f t="shared" si="0"/>
        <v>453166.66666666651</v>
      </c>
      <c r="E16" s="4" t="str">
        <f t="shared" si="1"/>
        <v xml:space="preserve">MON. 21" 0.21 CM802ETM HITACHI 1600x1280,75 Hz,TCO '95 N.I.,Energy Star, P&amp;P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31</v>
      </c>
      <c r="B17" s="4"/>
      <c r="C17" s="20"/>
      <c r="D17" s="5">
        <f t="shared" si="0"/>
        <v>0</v>
      </c>
      <c r="E17" s="4" t="str">
        <f t="shared" si="1"/>
        <v/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32</v>
      </c>
      <c r="B18" s="4" t="s">
        <v>33</v>
      </c>
      <c r="C18" s="20">
        <v>4092000</v>
      </c>
      <c r="D18" s="5">
        <f t="shared" si="0"/>
        <v>682000</v>
      </c>
      <c r="E18" s="4" t="str">
        <f t="shared" si="1"/>
        <v>MON. 14" LCD 0.28 LCD400V NEC 1024x768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34</v>
      </c>
      <c r="B19" s="4" t="s">
        <v>35</v>
      </c>
      <c r="C19" s="20">
        <v>13859000</v>
      </c>
      <c r="D19" s="5">
        <f t="shared" si="0"/>
        <v>2309833.3333333321</v>
      </c>
      <c r="E19" s="4" t="str">
        <f t="shared" si="1"/>
        <v>MON. 20" LCD 0.31 LCD2000sf NEC 1280X1024 75Hz, TFT, Energy Star, P&amp;P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36</v>
      </c>
      <c r="B20" s="4"/>
      <c r="C20" s="20"/>
      <c r="D20" s="5">
        <f t="shared" si="0"/>
        <v>0</v>
      </c>
      <c r="E20" s="4" t="str">
        <f t="shared" si="1"/>
        <v/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37</v>
      </c>
      <c r="B21" s="4" t="s">
        <v>38</v>
      </c>
      <c r="C21" s="20">
        <v>167000</v>
      </c>
      <c r="D21" s="5">
        <f t="shared" si="0"/>
        <v>27833.333333333314</v>
      </c>
      <c r="E21" s="4" t="str">
        <f t="shared" si="1"/>
        <v>M/B ASUS SP97-V SVGA SHARE MEMORY PCI/ISA/Media Bus. SIS 5598 Share Memory, 4XPCI, 3XISA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39</v>
      </c>
      <c r="B22" s="4" t="s">
        <v>40</v>
      </c>
      <c r="C22" s="20">
        <v>202000</v>
      </c>
      <c r="D22" s="5">
        <f t="shared" si="0"/>
        <v>33666.666666666657</v>
      </c>
      <c r="E22" s="4" t="str">
        <f t="shared" si="1"/>
        <v>M/B ASUS TXP4 PCI/ISA/Media Bus.TX/ 2 x 168 Pin DIMM, 4 x 72 Pin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41</v>
      </c>
      <c r="B23" s="4" t="s">
        <v>42</v>
      </c>
      <c r="C23" s="20">
        <v>203000</v>
      </c>
      <c r="D23" s="5">
        <f t="shared" si="0"/>
        <v>33833.333333333314</v>
      </c>
      <c r="E23" s="4" t="str">
        <f t="shared" si="1"/>
        <v>M/B ASUS SP98AGP-X ATX PCI/ISA/Media Bus. SIS 5591 Share Memory, 3XPCI, 3XISA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43</v>
      </c>
      <c r="B24" s="4" t="s">
        <v>40</v>
      </c>
      <c r="C24" s="20">
        <v>234000</v>
      </c>
      <c r="D24" s="5">
        <f t="shared" si="0"/>
        <v>39000</v>
      </c>
      <c r="E24" s="4" t="str">
        <f t="shared" si="1"/>
        <v>M/B ASUS TX-97 - E  PCI/ISA/Media Bus.TX/ 2 x 168 Pin DIMM, 4 x 72 Pin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44</v>
      </c>
      <c r="B25" s="4" t="s">
        <v>45</v>
      </c>
      <c r="C25" s="20">
        <v>252000</v>
      </c>
      <c r="D25" s="5">
        <f t="shared" si="0"/>
        <v>42000</v>
      </c>
      <c r="E25" s="4" t="str">
        <f t="shared" si="1"/>
        <v>M/B ASUS TX-97  PCI/ISA/Media Bus.TX/ 3 x 168 Pin DIMM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46</v>
      </c>
      <c r="B26" s="4" t="s">
        <v>40</v>
      </c>
      <c r="C26" s="20">
        <v>259000</v>
      </c>
      <c r="D26" s="5">
        <f t="shared" si="0"/>
        <v>43166.666666666657</v>
      </c>
      <c r="E26" s="4" t="str">
        <f t="shared" si="1"/>
        <v>M/B ASUS TX-97 - XE ATX NO AUDIO PCI/ISA/Media Bus.TX/ 2 x 168 Pin DIMM, 4 x 72 Pin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47</v>
      </c>
      <c r="B27" s="4" t="s">
        <v>48</v>
      </c>
      <c r="C27" s="20">
        <v>269000</v>
      </c>
      <c r="D27" s="5">
        <f t="shared" si="0"/>
        <v>44833.333333333314</v>
      </c>
      <c r="E27" s="4" t="str">
        <f t="shared" si="1"/>
        <v>M/B ASUS P2L97-B PCI/ISA/Intel 440LX/233-333 Mhz AT BABY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49</v>
      </c>
      <c r="B28" s="4" t="s">
        <v>50</v>
      </c>
      <c r="C28" s="20">
        <v>271000</v>
      </c>
      <c r="D28" s="5">
        <f t="shared" si="0"/>
        <v>45166.666666666657</v>
      </c>
      <c r="E28" s="4" t="str">
        <f t="shared" si="1"/>
        <v>M/B ASUS  P55T2P4 430HX 512K P5 PCI/ISA/Media Bus.Triton II/ZIF7/75-200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51</v>
      </c>
      <c r="B29" s="4" t="s">
        <v>52</v>
      </c>
      <c r="C29" s="20">
        <v>292000</v>
      </c>
      <c r="D29" s="5">
        <f t="shared" si="0"/>
        <v>48666.666666666657</v>
      </c>
      <c r="E29" s="4" t="str">
        <f t="shared" si="1"/>
        <v>M/B ASUS P2L97 ATX PCI/ISA/Intel 440LX/233-333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53</v>
      </c>
      <c r="B30" s="4" t="s">
        <v>54</v>
      </c>
      <c r="C30" s="20">
        <v>293000</v>
      </c>
      <c r="D30" s="5">
        <f t="shared" si="0"/>
        <v>48833.333333333314</v>
      </c>
      <c r="E30" s="4" t="str">
        <f t="shared" si="1"/>
        <v>M/B ASUS XP55T2P4 512K ATX P5 PCI/ISA/Media Bus.Triton II/ZIF7/ 75-200 MHz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55</v>
      </c>
      <c r="B31" s="4" t="s">
        <v>40</v>
      </c>
      <c r="C31" s="20">
        <v>307000</v>
      </c>
      <c r="D31" s="5">
        <f t="shared" si="0"/>
        <v>51166.666666666657</v>
      </c>
      <c r="E31" s="4" t="str">
        <f t="shared" si="1"/>
        <v>M/B ASUS TX-97 -XE ATX -CREATIVE VIBRA16 PCI/ISA/Media Bus.TX/ 2 x 168 Pin DIMM, 4 x 72 Pin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56</v>
      </c>
      <c r="B32" s="4" t="s">
        <v>57</v>
      </c>
      <c r="C32" s="20">
        <v>440000</v>
      </c>
      <c r="D32" s="5">
        <f t="shared" si="0"/>
        <v>73333.333333333314</v>
      </c>
      <c r="E32" s="4" t="str">
        <f t="shared" si="1"/>
        <v>M/B ASUS P2L97-A ATX+VGA AGP 4MB PCI/ISA/Intel 440LX/233-333 Mhz ATI 3D Rage Pro AGP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58</v>
      </c>
      <c r="B33" s="4" t="s">
        <v>59</v>
      </c>
      <c r="C33" s="20">
        <v>487000</v>
      </c>
      <c r="D33" s="5">
        <f t="shared" si="0"/>
        <v>81166.666666666628</v>
      </c>
      <c r="E33" s="4" t="str">
        <f t="shared" si="1"/>
        <v>M/B ASUS P2L97-S ADAPTEC ATX PCI/ISA/Intel 440LX/233-333 Mhz/Adaptec 7880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60</v>
      </c>
      <c r="B34" s="4" t="s">
        <v>61</v>
      </c>
      <c r="C34" s="20">
        <v>566000</v>
      </c>
      <c r="D34" s="5">
        <f t="shared" si="0"/>
        <v>94333.333333333314</v>
      </c>
      <c r="E34" s="4" t="str">
        <f t="shared" si="1"/>
        <v>M/B ASUS P65UP5+P55T2D 512K DUAL P5 PCI/ISA/Media Bus/Intel 430HX/75-200 Mhz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62</v>
      </c>
      <c r="B35" s="4" t="s">
        <v>59</v>
      </c>
      <c r="C35" s="20">
        <v>802000</v>
      </c>
      <c r="D35" s="5">
        <f t="shared" si="0"/>
        <v>133666.66666666663</v>
      </c>
      <c r="E35" s="4" t="str">
        <f t="shared" si="1"/>
        <v>M/B ASUS P2L97-DS DUAL P II PCI/ISA/Intel 440LX/233-333 Mhz/Adaptec 7880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63</v>
      </c>
      <c r="B36" s="4" t="s">
        <v>64</v>
      </c>
      <c r="C36" s="20">
        <v>1579000</v>
      </c>
      <c r="D36" s="5">
        <f t="shared" si="0"/>
        <v>263166.66666666651</v>
      </c>
      <c r="E36" s="4" t="str">
        <f t="shared" si="1"/>
        <v>M/B ASUS P65UP8+PKND DUAL PII Intel 440FX CPU INTEL RISC i960, SCSI I20 RAID, EXP 1GB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65</v>
      </c>
      <c r="B37" s="4"/>
      <c r="C37" s="20"/>
      <c r="D37" s="5">
        <f t="shared" si="0"/>
        <v>0</v>
      </c>
      <c r="E37" s="4" t="str">
        <f t="shared" si="1"/>
        <v/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66</v>
      </c>
      <c r="B38" s="4" t="s">
        <v>67</v>
      </c>
      <c r="C38" s="20">
        <v>70000</v>
      </c>
      <c r="D38" s="5">
        <f t="shared" si="0"/>
        <v>11666.666666666664</v>
      </c>
      <c r="E38" s="4" t="str">
        <f t="shared" si="1"/>
        <v>SVGA S3 3D PRO VIRGE 2MB S3 PRO VIRGE DX 2MB Edo exp. 4MB 3D Acc.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68</v>
      </c>
      <c r="B39" s="4" t="s">
        <v>69</v>
      </c>
      <c r="C39" s="20">
        <v>104000</v>
      </c>
      <c r="D39" s="5">
        <f t="shared" si="0"/>
        <v>17333.333333333328</v>
      </c>
      <c r="E39" s="4" t="str">
        <f t="shared" si="1"/>
        <v>CREATIVE ECLIPSE 4MB ACC. 2D/3D 4MB LAGUNA 3D max 1600x1200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70</v>
      </c>
      <c r="B40" s="4" t="s">
        <v>71</v>
      </c>
      <c r="C40" s="20">
        <v>127000</v>
      </c>
      <c r="D40" s="5">
        <f t="shared" si="0"/>
        <v>21166.666666666657</v>
      </c>
      <c r="E40" s="4" t="str">
        <f t="shared" si="1"/>
        <v>ADD-ON MATROX m3D 4MB MATROX - NEC Power VR PCX2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72</v>
      </c>
      <c r="B41" s="4" t="s">
        <v>73</v>
      </c>
      <c r="C41" s="20">
        <v>162000</v>
      </c>
      <c r="D41" s="5">
        <f t="shared" si="0"/>
        <v>27000</v>
      </c>
      <c r="E41" s="4" t="str">
        <f t="shared" si="1"/>
        <v>ASUS 3DP-V264GT2 4MB TV-OUT ATI Rage II+ , 2D/3D, DVD Acc.,TV OUT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74</v>
      </c>
      <c r="B42" s="4" t="s">
        <v>75</v>
      </c>
      <c r="C42" s="20">
        <v>179000</v>
      </c>
      <c r="D42" s="5">
        <f t="shared" si="0"/>
        <v>29833.333333333314</v>
      </c>
      <c r="E42" s="4" t="str">
        <f t="shared" si="1"/>
        <v>SVGA MYSTIQUE 220 "BULK" 4MB MATROX,MGA 1064SG SGRAM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76</v>
      </c>
      <c r="B43" s="4" t="s">
        <v>77</v>
      </c>
      <c r="C43" s="20">
        <v>186000</v>
      </c>
      <c r="D43" s="5">
        <f t="shared" si="0"/>
        <v>31000</v>
      </c>
      <c r="E43" s="4" t="str">
        <f t="shared" si="1"/>
        <v>ASUS 3DP-V385GX2 4MB TV-OUT 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78</v>
      </c>
      <c r="B44" s="4" t="s">
        <v>77</v>
      </c>
      <c r="C44" s="20">
        <v>186000</v>
      </c>
      <c r="D44" s="5">
        <f t="shared" si="0"/>
        <v>31000</v>
      </c>
      <c r="E44" s="4" t="str">
        <f t="shared" si="1"/>
        <v>ASUS V385GX2 AGP 4MB TV-OUT S3 VIRGE/GX2,2D/3D DVD Acc. VIDEO-IN&amp;TV OUT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79</v>
      </c>
      <c r="B45" s="4" t="s">
        <v>80</v>
      </c>
      <c r="C45" s="20">
        <v>203000</v>
      </c>
      <c r="D45" s="5">
        <f t="shared" si="0"/>
        <v>33833.333333333314</v>
      </c>
      <c r="E45" s="4" t="str">
        <f t="shared" si="1"/>
        <v>CREATIVE GRAPHIC EXXTREME 4MB ACC. 2D/3D 4MB SGRAM T.I.9735AC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81</v>
      </c>
      <c r="B46" s="4" t="s">
        <v>75</v>
      </c>
      <c r="C46" s="20">
        <v>212000</v>
      </c>
      <c r="D46" s="5">
        <f t="shared" si="0"/>
        <v>35333.333333333314</v>
      </c>
      <c r="E46" s="4" t="str">
        <f t="shared" si="1"/>
        <v>SVGA MYSTIQUE 220  4MB MATROX,MGA 1064SG SGRAM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82</v>
      </c>
      <c r="B47" s="4" t="s">
        <v>83</v>
      </c>
      <c r="C47" s="20">
        <v>222000</v>
      </c>
      <c r="D47" s="5">
        <f t="shared" si="0"/>
        <v>37000</v>
      </c>
      <c r="E47" s="4" t="str">
        <f t="shared" si="1"/>
        <v>SVGA ACC. 3D/FX VOODO RUSH 4MB ACC.2D/3D 3D/FX Voodo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84</v>
      </c>
      <c r="B48" s="4" t="s">
        <v>85</v>
      </c>
      <c r="C48" s="20">
        <v>245000</v>
      </c>
      <c r="D48" s="5">
        <f t="shared" si="0"/>
        <v>40833.333333333314</v>
      </c>
      <c r="E48" s="4" t="str">
        <f t="shared" si="1"/>
        <v>SVGA ACC. 3D/FX VOODO RUSH 6MB ACC.2D/3D 3D/FX Voodoo Rush+AT25 Game+Giochi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86</v>
      </c>
      <c r="B49" s="4" t="s">
        <v>87</v>
      </c>
      <c r="C49" s="20">
        <v>251000</v>
      </c>
      <c r="D49" s="5">
        <f t="shared" si="0"/>
        <v>41833.333333333314</v>
      </c>
      <c r="E49" s="4" t="str">
        <f t="shared" si="1"/>
        <v>RAINBOW R. TV MATROX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88</v>
      </c>
      <c r="B50" s="4" t="s">
        <v>89</v>
      </c>
      <c r="C50" s="20">
        <v>257000</v>
      </c>
      <c r="D50" s="5">
        <f t="shared" si="0"/>
        <v>42833.333333333314</v>
      </c>
      <c r="E50" s="4" t="str">
        <f t="shared" si="1"/>
        <v>ASUS 3D EXPLORER AGP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90</v>
      </c>
      <c r="B51" s="4" t="s">
        <v>89</v>
      </c>
      <c r="C51" s="20">
        <v>269000</v>
      </c>
      <c r="D51" s="5">
        <f t="shared" si="0"/>
        <v>44833.333333333314</v>
      </c>
      <c r="E51" s="4" t="str">
        <f t="shared" si="1"/>
        <v>ASUS 3D EXPLORER PCI 4MB TV-OUT ASUS, 2D/3D, 4MB SGRAM SGS T. RIVA128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91</v>
      </c>
      <c r="B52" s="4" t="s">
        <v>92</v>
      </c>
      <c r="C52" s="20">
        <v>314000</v>
      </c>
      <c r="D52" s="5">
        <f t="shared" si="0"/>
        <v>52333.333333333314</v>
      </c>
      <c r="E52" s="4" t="str">
        <f t="shared" si="1"/>
        <v xml:space="preserve">SVGA MILLENNIUM II 4MB "BULK" MATROX,MGA MILLENNIUM II WRAM 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93</v>
      </c>
      <c r="B53" s="4" t="s">
        <v>94</v>
      </c>
      <c r="C53" s="20">
        <v>325000</v>
      </c>
      <c r="D53" s="5">
        <f t="shared" si="0"/>
        <v>54166.666666666628</v>
      </c>
      <c r="E53" s="4" t="str">
        <f t="shared" si="1"/>
        <v>SVGA MILLENNIUM II 4MB AGP MATROX,MGA MILLENNIUM II WRAM  AGP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95</v>
      </c>
      <c r="B54" s="4" t="s">
        <v>96</v>
      </c>
      <c r="C54" s="20">
        <v>347000</v>
      </c>
      <c r="D54" s="5">
        <f t="shared" si="0"/>
        <v>57833.333333333314</v>
      </c>
      <c r="E54" s="4" t="str">
        <f t="shared" si="1"/>
        <v>RAINBOW R. STUDIO per MATROX MYSTIQUE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97</v>
      </c>
      <c r="B55" s="4" t="s">
        <v>92</v>
      </c>
      <c r="C55" s="20">
        <v>369000</v>
      </c>
      <c r="D55" s="5">
        <f t="shared" si="0"/>
        <v>61500</v>
      </c>
      <c r="E55" s="4" t="str">
        <f t="shared" si="1"/>
        <v xml:space="preserve">SVGA MILLENNIUM II 4MB MATROX,MGA MILLENNIUM II WRAM 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98</v>
      </c>
      <c r="B56" s="4" t="s">
        <v>99</v>
      </c>
      <c r="C56" s="20">
        <v>402000</v>
      </c>
      <c r="D56" s="5">
        <f t="shared" si="0"/>
        <v>67000</v>
      </c>
      <c r="E56" s="4" t="str">
        <f t="shared" si="1"/>
        <v>CREATIVE VOODO-2 8MB Add-on ACC.3D Voodo 3Dfx + Pixelfx PQFP 256pin+Texelfx PQFP208pin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100</v>
      </c>
      <c r="B57" s="4" t="s">
        <v>92</v>
      </c>
      <c r="C57" s="20">
        <v>471000</v>
      </c>
      <c r="D57" s="5">
        <f t="shared" si="0"/>
        <v>78500</v>
      </c>
      <c r="E57" s="4" t="str">
        <f t="shared" si="1"/>
        <v xml:space="preserve">SVGA MILLENNIUM II 8MB "BULK" MATROX,MGA MILLENNIUM II WRAM 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101</v>
      </c>
      <c r="B58" s="4" t="s">
        <v>94</v>
      </c>
      <c r="C58" s="20">
        <v>476000</v>
      </c>
      <c r="D58" s="5">
        <f t="shared" si="0"/>
        <v>79333.333333333314</v>
      </c>
      <c r="E58" s="4" t="str">
        <f t="shared" si="1"/>
        <v>SVGA MILLENNIUM II 8MB AGP MATROX,MGA MILLENNIUM II WRAM  AGP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102</v>
      </c>
      <c r="B59" s="4" t="s">
        <v>99</v>
      </c>
      <c r="C59" s="20">
        <v>492000</v>
      </c>
      <c r="D59" s="5">
        <f t="shared" si="0"/>
        <v>82000</v>
      </c>
      <c r="E59" s="4" t="str">
        <f t="shared" si="1"/>
        <v>CREATIVE VOODO-2 12MB Add-on ACC.3D Voodo 3Dfx + Pixelfx PQFP 256pin+Texelfx PQFP208pin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103</v>
      </c>
      <c r="B60" s="4" t="s">
        <v>104</v>
      </c>
      <c r="C60" s="20">
        <v>531000</v>
      </c>
      <c r="D60" s="5">
        <f t="shared" si="0"/>
        <v>88500</v>
      </c>
      <c r="E60" s="4" t="str">
        <f t="shared" si="1"/>
        <v>VIDEO &amp; GRAPHIC KIT MATROX MISTIQUE 4MB+ RAINBOW RUNNER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105</v>
      </c>
      <c r="B61" s="4" t="s">
        <v>92</v>
      </c>
      <c r="C61" s="20">
        <v>552000</v>
      </c>
      <c r="D61" s="5">
        <f t="shared" si="0"/>
        <v>92000</v>
      </c>
      <c r="E61" s="4" t="str">
        <f t="shared" si="1"/>
        <v xml:space="preserve">SVGA MILLENNIUM II 8MB MATROX,MGA MILLENNIUM II WRAM 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106</v>
      </c>
      <c r="B62" s="4" t="s">
        <v>107</v>
      </c>
      <c r="C62" s="20">
        <v>1487000</v>
      </c>
      <c r="D62" s="5">
        <f t="shared" si="0"/>
        <v>247833.33333333326</v>
      </c>
      <c r="E62" s="4" t="str">
        <f t="shared" si="1"/>
        <v>ASUS 3DP- V500TX 16MB Work.Prof.3d 3D LABS GLINT500TX,8MB VRAM Frame Buffer,8MB DRAM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108</v>
      </c>
      <c r="B63" s="4"/>
      <c r="C63" s="20"/>
      <c r="D63" s="5">
        <f t="shared" si="0"/>
        <v>0</v>
      </c>
      <c r="E63" s="4" t="str">
        <f t="shared" si="1"/>
        <v/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109</v>
      </c>
      <c r="B64" s="4" t="s">
        <v>110</v>
      </c>
      <c r="C64" s="20">
        <v>101000</v>
      </c>
      <c r="D64" s="5">
        <f t="shared" si="0"/>
        <v>16833.333333333328</v>
      </c>
      <c r="E64" s="4" t="str">
        <f t="shared" si="1"/>
        <v>Contr. PCI SCSI Fast SCSI-2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111</v>
      </c>
      <c r="B65" s="4" t="s">
        <v>112</v>
      </c>
      <c r="C65" s="20">
        <v>38000</v>
      </c>
      <c r="D65" s="5">
        <f t="shared" si="0"/>
        <v>6333.3333333333321</v>
      </c>
      <c r="E65" s="4" t="str">
        <f t="shared" si="1"/>
        <v>Contr. PCI EIDE Tekram 690B, 4 canali EIDE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113</v>
      </c>
      <c r="B66" s="4" t="s">
        <v>114</v>
      </c>
      <c r="C66" s="20">
        <v>137000</v>
      </c>
      <c r="D66" s="5">
        <f t="shared" si="0"/>
        <v>22833.333333333328</v>
      </c>
      <c r="E66" s="4" t="str">
        <f t="shared" ref="E66:E129" si="2">IF(AND(A66&lt;&gt;"",B66&lt;&gt;""),A66 &amp; " " &amp; B66,"")</f>
        <v>Contr. PCI SC200 SCSI-2 ASUS NCR-53C810 Ultra Fast,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115</v>
      </c>
      <c r="B67" s="4" t="s">
        <v>116</v>
      </c>
      <c r="C67" s="20">
        <v>222000</v>
      </c>
      <c r="D67" s="5">
        <f t="shared" si="0"/>
        <v>37000</v>
      </c>
      <c r="E67" s="4" t="str">
        <f t="shared" si="2"/>
        <v>Contr. PCI SC875 Wide SCSI, SCSI-2 ASUS NCR-53C875 Ultra Fast, Wide SCSI e SCSI-2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117</v>
      </c>
      <c r="B68" s="4" t="s">
        <v>118</v>
      </c>
      <c r="C68" s="20">
        <v>501000</v>
      </c>
      <c r="D68" s="5">
        <f t="shared" ref="D68:D131" si="3">C68 - (C68/1.2)</f>
        <v>83500</v>
      </c>
      <c r="E68" s="4" t="str">
        <f t="shared" si="2"/>
        <v>Contr. PCI AHA 2940AU SCSI-2 Adaptec 2940 Ultra Fast, SCSI-2, sw EZ SCSI 4.0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119</v>
      </c>
      <c r="B69" s="4" t="s">
        <v>120</v>
      </c>
      <c r="C69" s="20">
        <v>428000</v>
      </c>
      <c r="D69" s="5">
        <f t="shared" si="3"/>
        <v>71333.333333333314</v>
      </c>
      <c r="E69" s="4" t="str">
        <f t="shared" si="2"/>
        <v>Contr. PCI AHA 2940UW Wide SCSI OEM Adaptec 2940 Ultra Fast, Wide SCSI e SCSI-2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121</v>
      </c>
      <c r="B70" s="4" t="s">
        <v>122</v>
      </c>
      <c r="C70" s="20">
        <v>561000</v>
      </c>
      <c r="D70" s="5">
        <f t="shared" si="3"/>
        <v>93500</v>
      </c>
      <c r="E70" s="4" t="str">
        <f t="shared" si="2"/>
        <v>Contr. PCI AHA 2940UW Wide SCSI Adaptec 2940 Ultra Fast, Wide SCSI e SCSI-2, sw EZ SCSI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123</v>
      </c>
      <c r="B71" s="4" t="s">
        <v>124</v>
      </c>
      <c r="C71" s="20">
        <v>1578000</v>
      </c>
      <c r="D71" s="5">
        <f t="shared" si="3"/>
        <v>263000</v>
      </c>
      <c r="E71" s="4" t="str">
        <f t="shared" si="2"/>
        <v>Contr.PCI DA2100 Dual Wide SCSI ASUS Infotrend-500127 dual Ultra Fast, Wide SCSI, RAID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125</v>
      </c>
      <c r="B72" s="4" t="s">
        <v>126</v>
      </c>
      <c r="C72" s="20">
        <v>34000</v>
      </c>
      <c r="D72" s="5">
        <f t="shared" si="3"/>
        <v>5666.6666666666642</v>
      </c>
      <c r="E72" s="4" t="str">
        <f t="shared" si="2"/>
        <v>Scheda 2 porte seriali, 1 porta parallela 16550 Fast UART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127</v>
      </c>
      <c r="B73" s="4" t="s">
        <v>128</v>
      </c>
      <c r="C73" s="20">
        <v>20000</v>
      </c>
      <c r="D73" s="5">
        <f t="shared" si="3"/>
        <v>3333.3333333333321</v>
      </c>
      <c r="E73" s="4" t="str">
        <f t="shared" si="2"/>
        <v xml:space="preserve">Scheda singola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129</v>
      </c>
      <c r="B74" s="4" t="s">
        <v>128</v>
      </c>
      <c r="C74" s="20">
        <v>23000</v>
      </c>
      <c r="D74" s="5">
        <f t="shared" si="3"/>
        <v>3833.3333333333321</v>
      </c>
      <c r="E74" s="4" t="str">
        <f t="shared" si="2"/>
        <v xml:space="preserve">Scheda doppia seriale 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130</v>
      </c>
      <c r="B75" s="4"/>
      <c r="C75" s="20">
        <v>98000</v>
      </c>
      <c r="D75" s="5">
        <f t="shared" si="3"/>
        <v>16333.333333333328</v>
      </c>
      <c r="E75" s="4" t="str">
        <f t="shared" si="2"/>
        <v/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131</v>
      </c>
      <c r="B76" s="4"/>
      <c r="C76" s="20">
        <v>251000</v>
      </c>
      <c r="D76" s="5">
        <f t="shared" si="3"/>
        <v>41833.333333333314</v>
      </c>
      <c r="E76" s="4" t="str">
        <f t="shared" si="2"/>
        <v/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132</v>
      </c>
      <c r="B77" s="4"/>
      <c r="C77" s="20">
        <v>15000</v>
      </c>
      <c r="D77" s="5">
        <f t="shared" si="3"/>
        <v>2500</v>
      </c>
      <c r="E77" s="4" t="str">
        <f t="shared" si="2"/>
        <v/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133</v>
      </c>
      <c r="B78" s="4"/>
      <c r="C78" s="20">
        <v>14000</v>
      </c>
      <c r="D78" s="5">
        <f t="shared" si="3"/>
        <v>2333.3333333333321</v>
      </c>
      <c r="E78" s="4" t="str">
        <f t="shared" si="2"/>
        <v/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134</v>
      </c>
      <c r="B79" s="4"/>
      <c r="C79" s="20"/>
      <c r="D79" s="5">
        <f t="shared" si="3"/>
        <v>0</v>
      </c>
      <c r="E79" s="4" t="str">
        <f t="shared" si="2"/>
        <v/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135</v>
      </c>
      <c r="B80" s="4" t="s">
        <v>136</v>
      </c>
      <c r="C80" s="20">
        <v>399000</v>
      </c>
      <c r="D80" s="5">
        <f t="shared" si="3"/>
        <v>66500</v>
      </c>
      <c r="E80" s="4" t="str">
        <f t="shared" si="2"/>
        <v>HARD DISK 2.5"  2,1GB U.Dma 2,5" 12mm HITACHI - DK226A-21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137</v>
      </c>
      <c r="B81" s="4" t="s">
        <v>138</v>
      </c>
      <c r="C81" s="20">
        <v>259000</v>
      </c>
      <c r="D81" s="5">
        <f t="shared" si="3"/>
        <v>43166.666666666657</v>
      </c>
      <c r="E81" s="4" t="str">
        <f t="shared" si="2"/>
        <v xml:space="preserve">HD 2,1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139</v>
      </c>
      <c r="B82" s="4" t="s">
        <v>138</v>
      </c>
      <c r="C82" s="20">
        <v>324000</v>
      </c>
      <c r="D82" s="5">
        <f t="shared" si="3"/>
        <v>54000</v>
      </c>
      <c r="E82" s="4" t="str">
        <f t="shared" si="2"/>
        <v xml:space="preserve">HD 3,2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140</v>
      </c>
      <c r="B83" s="4" t="s">
        <v>138</v>
      </c>
      <c r="C83" s="20">
        <v>378000</v>
      </c>
      <c r="D83" s="5">
        <f t="shared" si="3"/>
        <v>63000</v>
      </c>
      <c r="E83" s="4" t="str">
        <f t="shared" si="2"/>
        <v xml:space="preserve">HD 4,3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141</v>
      </c>
      <c r="B84" s="4" t="s">
        <v>138</v>
      </c>
      <c r="C84" s="20">
        <v>469000</v>
      </c>
      <c r="D84" s="5">
        <f t="shared" si="3"/>
        <v>78166.666666666628</v>
      </c>
      <c r="E84" s="4" t="str">
        <f t="shared" si="2"/>
        <v xml:space="preserve">HD 5,2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142</v>
      </c>
      <c r="B85" s="4" t="s">
        <v>138</v>
      </c>
      <c r="C85" s="20">
        <v>556000</v>
      </c>
      <c r="D85" s="5">
        <f t="shared" si="3"/>
        <v>92666.666666666628</v>
      </c>
      <c r="E85" s="4" t="str">
        <f t="shared" si="2"/>
        <v xml:space="preserve">HD 6,4 GB Ultra DMA 5400rpm 3,5" ULTRA DMA FUJITSU 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143</v>
      </c>
      <c r="B86" s="4" t="s">
        <v>144</v>
      </c>
      <c r="C86" s="20">
        <v>476000</v>
      </c>
      <c r="D86" s="5">
        <f t="shared" si="3"/>
        <v>79333.333333333314</v>
      </c>
      <c r="E86" s="4" t="str">
        <f t="shared" si="2"/>
        <v>HD 2 GB SCSI III 5400 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145</v>
      </c>
      <c r="B87" s="4" t="s">
        <v>144</v>
      </c>
      <c r="C87" s="20">
        <v>477000</v>
      </c>
      <c r="D87" s="5">
        <f t="shared" si="3"/>
        <v>79500</v>
      </c>
      <c r="E87" s="4" t="str">
        <f t="shared" si="2"/>
        <v>HD 3,2 GB SCSI III 5400rpm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146</v>
      </c>
      <c r="B88" s="4" t="s">
        <v>144</v>
      </c>
      <c r="C88" s="20">
        <v>556000</v>
      </c>
      <c r="D88" s="5">
        <f t="shared" si="3"/>
        <v>92666.666666666628</v>
      </c>
      <c r="E88" s="4" t="str">
        <f t="shared" si="2"/>
        <v>HD 4,3 GB SCSI 5400 rpm 3,5" SCSI QUANTUM FIREBALL ST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147</v>
      </c>
      <c r="B89" s="4" t="s">
        <v>148</v>
      </c>
      <c r="C89" s="20">
        <v>695000</v>
      </c>
      <c r="D89" s="5">
        <f t="shared" si="3"/>
        <v>115833.33333333326</v>
      </c>
      <c r="E89" s="4" t="str">
        <f t="shared" si="2"/>
        <v>HD 4,5 GB SCSI ULTRA WIDE 7200rpm 3,5" SCSI III, QUANTUM VIKING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149</v>
      </c>
      <c r="B90" s="4" t="s">
        <v>150</v>
      </c>
      <c r="C90" s="20">
        <v>1279000</v>
      </c>
      <c r="D90" s="5">
        <f t="shared" si="3"/>
        <v>213166.66666666651</v>
      </c>
      <c r="E90" s="4" t="str">
        <f t="shared" si="2"/>
        <v>HD 4,5 GB SCSI ULTRA WIDE 10.000rpm 3,5" SCSI U.W. SEAGATE CHEETAH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151</v>
      </c>
      <c r="B91" s="4" t="s">
        <v>152</v>
      </c>
      <c r="C91" s="20">
        <v>35000</v>
      </c>
      <c r="D91" s="5">
        <f t="shared" si="3"/>
        <v>5833.3333333333321</v>
      </c>
      <c r="E91" s="4" t="str">
        <f t="shared" si="2"/>
        <v>FDD 1,44MB PANASONIC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153</v>
      </c>
      <c r="B92" s="4" t="s">
        <v>154</v>
      </c>
      <c r="C92" s="20">
        <v>175000</v>
      </c>
      <c r="D92" s="5">
        <f t="shared" si="3"/>
        <v>29166.666666666657</v>
      </c>
      <c r="E92" s="4" t="str">
        <f t="shared" si="2"/>
        <v>FLOPPY DRIVE 120MB PANASONIC LS-120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155</v>
      </c>
      <c r="B93" s="4" t="s">
        <v>156</v>
      </c>
      <c r="C93" s="20">
        <v>272000</v>
      </c>
      <c r="D93" s="5">
        <f t="shared" si="3"/>
        <v>45333.333333333314</v>
      </c>
      <c r="E93" s="4" t="str">
        <f t="shared" si="2"/>
        <v>ZIP DRIVE 100MB PARALL.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157</v>
      </c>
      <c r="B94" s="4" t="s">
        <v>156</v>
      </c>
      <c r="C94" s="20">
        <v>198000</v>
      </c>
      <c r="D94" s="5">
        <f t="shared" si="3"/>
        <v>33000</v>
      </c>
      <c r="E94" s="4" t="str">
        <f t="shared" si="2"/>
        <v>ZIP ATAPI 100MB INTERNO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158</v>
      </c>
      <c r="B95" s="4" t="s">
        <v>156</v>
      </c>
      <c r="C95" s="20">
        <v>290000</v>
      </c>
      <c r="D95" s="5">
        <f t="shared" si="3"/>
        <v>48333.333333333314</v>
      </c>
      <c r="E95" s="4" t="str">
        <f t="shared" si="2"/>
        <v>ZIP DRIVE 100MB SCSI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159</v>
      </c>
      <c r="B96" s="4" t="s">
        <v>156</v>
      </c>
      <c r="C96" s="20">
        <v>589000</v>
      </c>
      <c r="D96" s="5">
        <f t="shared" si="3"/>
        <v>98166.666666666628</v>
      </c>
      <c r="E96" s="4" t="str">
        <f t="shared" si="2"/>
        <v>JAZ DRIVE 1GB INT.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160</v>
      </c>
      <c r="B97" s="4" t="s">
        <v>156</v>
      </c>
      <c r="C97" s="20">
        <v>743000</v>
      </c>
      <c r="D97" s="5">
        <f t="shared" si="3"/>
        <v>123833.33333333326</v>
      </c>
      <c r="E97" s="4" t="str">
        <f t="shared" si="2"/>
        <v>JAZ DRIVE 1GB EXT. IOMEGA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161</v>
      </c>
      <c r="B98" s="4" t="s">
        <v>128</v>
      </c>
      <c r="C98" s="20">
        <v>271000</v>
      </c>
      <c r="D98" s="5">
        <f t="shared" si="3"/>
        <v>45166.666666666657</v>
      </c>
      <c r="E98" s="4" t="str">
        <f t="shared" si="2"/>
        <v xml:space="preserve">KIT 10  CARTUCCE ZIP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162</v>
      </c>
      <c r="B99" s="4" t="s">
        <v>128</v>
      </c>
      <c r="C99" s="20">
        <v>632000</v>
      </c>
      <c r="D99" s="5">
        <f t="shared" si="3"/>
        <v>105333.33333333326</v>
      </c>
      <c r="E99" s="4" t="str">
        <f t="shared" si="2"/>
        <v xml:space="preserve">KIT 3 CARTUCCE JAZ DRIVE  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163</v>
      </c>
      <c r="B100" s="4" t="s">
        <v>164</v>
      </c>
      <c r="C100" s="20">
        <v>90000</v>
      </c>
      <c r="D100" s="5">
        <f t="shared" si="3"/>
        <v>15000</v>
      </c>
      <c r="E100" s="4" t="str">
        <f t="shared" si="2"/>
        <v>KIT 3 CARTUCCE 120MB 3M per LS-120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165</v>
      </c>
      <c r="B101" s="4" t="s">
        <v>166</v>
      </c>
      <c r="C101" s="20">
        <v>4000</v>
      </c>
      <c r="D101" s="5">
        <f t="shared" si="3"/>
        <v>666.66666666666652</v>
      </c>
      <c r="E101" s="4" t="str">
        <f t="shared" si="2"/>
        <v>FRAME HDD  Kit montaggio Hard Disk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167</v>
      </c>
      <c r="B102" s="4" t="s">
        <v>168</v>
      </c>
      <c r="C102" s="20">
        <v>5000</v>
      </c>
      <c r="D102" s="5">
        <f t="shared" si="3"/>
        <v>833.33333333333303</v>
      </c>
      <c r="E102" s="4" t="str">
        <f t="shared" si="2"/>
        <v>FRAME FDD  Kit montaggio Floppy Disk Drive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169</v>
      </c>
      <c r="B103" s="4" t="s">
        <v>170</v>
      </c>
      <c r="C103" s="20">
        <v>41000</v>
      </c>
      <c r="D103" s="5">
        <f t="shared" si="3"/>
        <v>6833.3333333333285</v>
      </c>
      <c r="E103" s="4" t="str">
        <f t="shared" si="2"/>
        <v>FRAME REMOVIBILE 3.5" Kit FRAME REMOVIBILE per HDD 3,5"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171</v>
      </c>
      <c r="B104" s="4"/>
      <c r="C104" s="20"/>
      <c r="D104" s="5">
        <f t="shared" si="3"/>
        <v>0</v>
      </c>
      <c r="E104" s="4" t="str">
        <f t="shared" si="2"/>
        <v/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172</v>
      </c>
      <c r="B105" s="4" t="s">
        <v>173</v>
      </c>
      <c r="C105" s="20">
        <v>737000</v>
      </c>
      <c r="D105" s="5">
        <f t="shared" si="3"/>
        <v>122833.33333333326</v>
      </c>
      <c r="E105" s="4" t="str">
        <f t="shared" si="2"/>
        <v>M.O. + CD 4X,  PD 2000 INT. 650 MB PLASMON PD2000I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174</v>
      </c>
      <c r="B106" s="4" t="s">
        <v>175</v>
      </c>
      <c r="C106" s="20">
        <v>910000</v>
      </c>
      <c r="D106" s="5">
        <f t="shared" si="3"/>
        <v>151666.66666666663</v>
      </c>
      <c r="E106" s="4" t="str">
        <f t="shared" si="2"/>
        <v>M.O. + CD 4X,  PD 2000 EXT. 650 MB PLASMON PD2000E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176</v>
      </c>
      <c r="B107" s="4"/>
      <c r="C107" s="20">
        <v>241000</v>
      </c>
      <c r="D107" s="5">
        <f t="shared" si="3"/>
        <v>40166.666666666657</v>
      </c>
      <c r="E107" s="4" t="str">
        <f t="shared" si="2"/>
        <v/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177</v>
      </c>
      <c r="B108" s="4"/>
      <c r="C108" s="20"/>
      <c r="D108" s="5">
        <f t="shared" si="3"/>
        <v>0</v>
      </c>
      <c r="E108" s="4" t="str">
        <f t="shared" si="2"/>
        <v/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178</v>
      </c>
      <c r="B109" s="4" t="s">
        <v>179</v>
      </c>
      <c r="C109" s="20">
        <v>112000</v>
      </c>
      <c r="D109" s="5">
        <f t="shared" si="3"/>
        <v>18666.666666666657</v>
      </c>
      <c r="E109" s="4" t="str">
        <f t="shared" si="2"/>
        <v>CD ROM 24X HITACHI CDR 8330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180</v>
      </c>
      <c r="B110" s="4" t="s">
        <v>179</v>
      </c>
      <c r="C110" s="20">
        <v>113000</v>
      </c>
      <c r="D110" s="5">
        <f t="shared" si="3"/>
        <v>18833.333333333328</v>
      </c>
      <c r="E110" s="4" t="str">
        <f t="shared" si="2"/>
        <v>CD ROM 24X CREATIVE 24 velocita',EIDE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181</v>
      </c>
      <c r="B111" s="4" t="s">
        <v>182</v>
      </c>
      <c r="C111" s="20">
        <v>121000</v>
      </c>
      <c r="D111" s="5">
        <f t="shared" si="3"/>
        <v>20166.666666666657</v>
      </c>
      <c r="E111" s="4" t="str">
        <f t="shared" si="2"/>
        <v>CD ROM 24X PIONEER 502-S Bulk 24 velocita',EIDE,SLOT-IN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183</v>
      </c>
      <c r="B112" s="4" t="s">
        <v>184</v>
      </c>
      <c r="C112" s="20">
        <v>160000</v>
      </c>
      <c r="D112" s="5">
        <f t="shared" si="3"/>
        <v>26666.666666666657</v>
      </c>
      <c r="E112" s="4" t="str">
        <f t="shared" si="2"/>
        <v>CD ROM 34X ASUS 34 velocita',EIDE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185</v>
      </c>
      <c r="B113" s="4" t="s">
        <v>186</v>
      </c>
      <c r="C113" s="20">
        <v>195000</v>
      </c>
      <c r="D113" s="5">
        <f t="shared" si="3"/>
        <v>32500</v>
      </c>
      <c r="E113" s="4" t="str">
        <f t="shared" si="2"/>
        <v>CD ROM 24X SCSI NEC 24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187</v>
      </c>
      <c r="B114" s="4" t="s">
        <v>188</v>
      </c>
      <c r="C114" s="20">
        <v>215000</v>
      </c>
      <c r="D114" s="5">
        <f t="shared" si="3"/>
        <v>35833.333333333314</v>
      </c>
      <c r="E114" s="4" t="str">
        <f t="shared" si="2"/>
        <v>CD ROM 32X SCSI WAITEC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189</v>
      </c>
      <c r="B115" s="4" t="s">
        <v>188</v>
      </c>
      <c r="C115" s="20">
        <v>321000</v>
      </c>
      <c r="D115" s="5">
        <f t="shared" si="3"/>
        <v>53500</v>
      </c>
      <c r="E115" s="4" t="str">
        <f t="shared" si="2"/>
        <v>CD ROM PLEXTOR PX-32TSI 32 velocita',SCSI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190</v>
      </c>
      <c r="B116" s="4" t="s">
        <v>191</v>
      </c>
      <c r="C116" s="20">
        <v>614000</v>
      </c>
      <c r="D116" s="5">
        <f t="shared" si="3"/>
        <v>102333.33333333331</v>
      </c>
      <c r="E116" s="4" t="str">
        <f t="shared" si="2"/>
        <v>DVD CREATIVE KIT ENCORE DXR2 CREATIVE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192</v>
      </c>
      <c r="B117" s="4"/>
      <c r="C117" s="20"/>
      <c r="D117" s="5">
        <f t="shared" si="3"/>
        <v>0</v>
      </c>
      <c r="E117" s="4" t="str">
        <f t="shared" si="2"/>
        <v/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193</v>
      </c>
      <c r="B118" s="4" t="s">
        <v>194</v>
      </c>
      <c r="C118" s="20">
        <v>30000</v>
      </c>
      <c r="D118" s="5">
        <f t="shared" si="3"/>
        <v>5000</v>
      </c>
      <c r="E118" s="4" t="str">
        <f t="shared" si="2"/>
        <v>CONFEZIONE 10 CDR 74' Kit 10 pz.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195</v>
      </c>
      <c r="B119" s="4" t="s">
        <v>196</v>
      </c>
      <c r="C119" s="20">
        <v>34000</v>
      </c>
      <c r="D119" s="5">
        <f t="shared" si="3"/>
        <v>5666.6666666666642</v>
      </c>
      <c r="E119" s="4" t="str">
        <f t="shared" si="2"/>
        <v>CD RISCRIVIBILE 74' VERBATIM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197</v>
      </c>
      <c r="B120" s="4" t="s">
        <v>194</v>
      </c>
      <c r="C120" s="20">
        <v>35000</v>
      </c>
      <c r="D120" s="5">
        <f t="shared" si="3"/>
        <v>5833.3333333333321</v>
      </c>
      <c r="E120" s="4" t="str">
        <f t="shared" si="2"/>
        <v>CONFEZIONE 10 CDR 74' KODAK Kit 10 pz.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198</v>
      </c>
      <c r="B121" s="4" t="s">
        <v>199</v>
      </c>
      <c r="C121" s="20">
        <v>77000</v>
      </c>
      <c r="D121" s="5">
        <f t="shared" si="3"/>
        <v>12833.333333333328</v>
      </c>
      <c r="E121" s="4" t="str">
        <f t="shared" si="2"/>
        <v>SOFTWARE LABELLER CD KIT Software per creazione etichette CD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200</v>
      </c>
      <c r="B122" s="4" t="s">
        <v>201</v>
      </c>
      <c r="C122" s="20">
        <v>723000</v>
      </c>
      <c r="D122" s="5">
        <f t="shared" si="3"/>
        <v>120500</v>
      </c>
      <c r="E122" s="4" t="str">
        <f t="shared" si="2"/>
        <v>WAITEC WT48/1 - GEAR - int. 4 WRITE 8 READ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202</v>
      </c>
      <c r="B123" s="4" t="s">
        <v>203</v>
      </c>
      <c r="C123" s="20">
        <v>742000</v>
      </c>
      <c r="D123" s="5">
        <f t="shared" si="3"/>
        <v>123666.66666666663</v>
      </c>
      <c r="E123" s="4" t="str">
        <f t="shared" si="2"/>
        <v>WAITEC 2036EI/1 - SOFTWARE  CD RISCRIVIBILE 2REW,2WRI,6READ, EIDE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204</v>
      </c>
      <c r="B124" s="4" t="s">
        <v>205</v>
      </c>
      <c r="C124" s="20">
        <v>778000</v>
      </c>
      <c r="D124" s="5">
        <f t="shared" si="3"/>
        <v>129666.66666666663</v>
      </c>
      <c r="E124" s="4" t="str">
        <f t="shared" si="2"/>
        <v>RICOH MP6200ADP + SOFT.+5 CDR CD RISCRIVIBILE 2REW,2WRI,6R E-IDE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206</v>
      </c>
      <c r="B125" s="4" t="s">
        <v>207</v>
      </c>
      <c r="C125" s="20">
        <v>878000</v>
      </c>
      <c r="D125" s="5">
        <f t="shared" si="3"/>
        <v>146333.33333333326</v>
      </c>
      <c r="E125" s="4" t="str">
        <f t="shared" si="2"/>
        <v>RICOH MP6200SR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208</v>
      </c>
      <c r="B126" s="4" t="s">
        <v>207</v>
      </c>
      <c r="C126" s="20">
        <v>883000</v>
      </c>
      <c r="D126" s="5">
        <f t="shared" si="3"/>
        <v>147166.66666666663</v>
      </c>
      <c r="E126" s="4" t="str">
        <f t="shared" si="2"/>
        <v>WAITEC 2026/1 - SOFTWARE SCSI CD RISCRIVIBILE 2REW,2WRI,6READ, SCSI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209</v>
      </c>
      <c r="B127" s="4" t="s">
        <v>201</v>
      </c>
      <c r="C127" s="20">
        <v>913000</v>
      </c>
      <c r="D127" s="5">
        <f t="shared" si="3"/>
        <v>152166.66666666663</v>
      </c>
      <c r="E127" s="4" t="str">
        <f t="shared" si="2"/>
        <v>CDR 480i PLASMON EASY CD int.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210</v>
      </c>
      <c r="B128" s="4" t="s">
        <v>211</v>
      </c>
      <c r="C128" s="20">
        <v>1125000</v>
      </c>
      <c r="D128" s="5">
        <f t="shared" si="3"/>
        <v>187500</v>
      </c>
      <c r="E128" s="4" t="str">
        <f t="shared" si="2"/>
        <v>CDR 480e PLASMON EASY CD ext. 4 WRITE 8 READ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212</v>
      </c>
      <c r="B129" s="4"/>
      <c r="C129" s="20"/>
      <c r="D129" s="5">
        <f t="shared" si="3"/>
        <v>0</v>
      </c>
      <c r="E129" s="4" t="str">
        <f t="shared" si="2"/>
        <v/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213</v>
      </c>
      <c r="B130" s="4"/>
      <c r="C130" s="20">
        <v>33000</v>
      </c>
      <c r="D130" s="5">
        <f t="shared" si="3"/>
        <v>5500</v>
      </c>
      <c r="E130" s="4" t="str">
        <f t="shared" ref="E130:E193" si="4">IF(AND(A130&lt;&gt;"",B130&lt;&gt;""),A130 &amp; " " &amp; B130,"")</f>
        <v/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214</v>
      </c>
      <c r="B131" s="4"/>
      <c r="C131" s="20">
        <v>52000</v>
      </c>
      <c r="D131" s="5">
        <f t="shared" si="3"/>
        <v>8666.6666666666642</v>
      </c>
      <c r="E131" s="4" t="str">
        <f t="shared" si="4"/>
        <v/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215</v>
      </c>
      <c r="B132" s="4"/>
      <c r="C132" s="20">
        <v>97000</v>
      </c>
      <c r="D132" s="5">
        <f t="shared" ref="D132:D195" si="5">C132 - (C132/1.2)</f>
        <v>16166.666666666657</v>
      </c>
      <c r="E132" s="4" t="str">
        <f t="shared" si="4"/>
        <v/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216</v>
      </c>
      <c r="B133" s="4" t="s">
        <v>128</v>
      </c>
      <c r="C133" s="20"/>
      <c r="D133" s="5">
        <f t="shared" si="5"/>
        <v>0</v>
      </c>
      <c r="E133" s="4" t="str">
        <f t="shared" si="4"/>
        <v xml:space="preserve">MODEM FAX - VIDEOCAMERA  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217</v>
      </c>
      <c r="B134" s="4" t="s">
        <v>218</v>
      </c>
      <c r="C134" s="20">
        <v>131000</v>
      </c>
      <c r="D134" s="5">
        <f t="shared" si="5"/>
        <v>21833.333333333328</v>
      </c>
      <c r="E134" s="4" t="str">
        <f t="shared" si="4"/>
        <v>M/F MOTOROLA 3400PRO 28800 EXT MOTOROLA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219</v>
      </c>
      <c r="B135" s="4" t="s">
        <v>220</v>
      </c>
      <c r="C135" s="20">
        <v>169000</v>
      </c>
      <c r="D135" s="5">
        <f t="shared" si="5"/>
        <v>28166.666666666657</v>
      </c>
      <c r="E135" s="4" t="str">
        <f t="shared" si="4"/>
        <v>M/F LEONARDO PC 33600 INT OEM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221</v>
      </c>
      <c r="B136" s="4" t="s">
        <v>220</v>
      </c>
      <c r="C136" s="20">
        <v>190000</v>
      </c>
      <c r="D136" s="5">
        <f t="shared" si="5"/>
        <v>31666.666666666657</v>
      </c>
      <c r="E136" s="4" t="str">
        <f t="shared" si="4"/>
        <v>M/F LEONARDO PC 33600 EXT DIGICOM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222</v>
      </c>
      <c r="B137" s="4" t="s">
        <v>218</v>
      </c>
      <c r="C137" s="20">
        <v>191000</v>
      </c>
      <c r="D137" s="5">
        <f t="shared" si="5"/>
        <v>31833.333333333314</v>
      </c>
      <c r="E137" s="4" t="str">
        <f t="shared" si="4"/>
        <v>M/F MOTOROLA 56K  EXT BULK MOTOROLA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223</v>
      </c>
      <c r="B138" s="4" t="s">
        <v>220</v>
      </c>
      <c r="C138" s="20">
        <v>197000</v>
      </c>
      <c r="D138" s="5">
        <f t="shared" si="5"/>
        <v>32833.333333333314</v>
      </c>
      <c r="E138" s="4" t="str">
        <f t="shared" si="4"/>
        <v>M/F LEONARDO PC 33600 INT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224</v>
      </c>
      <c r="B139" s="4" t="s">
        <v>220</v>
      </c>
      <c r="C139" s="20">
        <v>201000</v>
      </c>
      <c r="D139" s="5">
        <f t="shared" si="5"/>
        <v>33500</v>
      </c>
      <c r="E139" s="4" t="str">
        <f t="shared" si="4"/>
        <v>M/F TIZIANO 33600 EXT DIGICOM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225</v>
      </c>
      <c r="B140" s="4" t="s">
        <v>226</v>
      </c>
      <c r="C140" s="20">
        <v>220000</v>
      </c>
      <c r="D140" s="5">
        <f t="shared" si="5"/>
        <v>36666.666666666657</v>
      </c>
      <c r="E140" s="4" t="str">
        <f t="shared" si="4"/>
        <v>M/F SPORTSTER FLASH 33600 EXT ITA  US ROBOTICS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227</v>
      </c>
      <c r="B141" s="4" t="s">
        <v>218</v>
      </c>
      <c r="C141" s="20">
        <v>250000</v>
      </c>
      <c r="D141" s="5">
        <f t="shared" si="5"/>
        <v>41666.666666666657</v>
      </c>
      <c r="E141" s="4" t="str">
        <f t="shared" si="4"/>
        <v>M/F MOTOROLA 56K  EXT MOTOROLA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228</v>
      </c>
      <c r="B142" s="4" t="s">
        <v>220</v>
      </c>
      <c r="C142" s="20">
        <v>257000</v>
      </c>
      <c r="D142" s="5">
        <f t="shared" si="5"/>
        <v>42833.333333333314</v>
      </c>
      <c r="E142" s="4" t="str">
        <f t="shared" si="4"/>
        <v>M/F LEONARDO  56K 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229</v>
      </c>
      <c r="B143" s="4" t="s">
        <v>220</v>
      </c>
      <c r="C143" s="20">
        <v>278000</v>
      </c>
      <c r="D143" s="5">
        <f t="shared" si="5"/>
        <v>46333.333333333314</v>
      </c>
      <c r="E143" s="4" t="str">
        <f t="shared" si="4"/>
        <v>M/F TIZIANO 56K EXT DIGICOM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230</v>
      </c>
      <c r="B144" s="4" t="s">
        <v>226</v>
      </c>
      <c r="C144" s="20">
        <v>280000</v>
      </c>
      <c r="D144" s="5">
        <f t="shared" si="5"/>
        <v>46666.666666666657</v>
      </c>
      <c r="E144" s="4" t="str">
        <f t="shared" si="4"/>
        <v>M/F SPORTSTER MESSAGE PLUS US ROBOTICS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231</v>
      </c>
      <c r="B145" s="4" t="s">
        <v>220</v>
      </c>
      <c r="C145" s="20">
        <v>300000</v>
      </c>
      <c r="D145" s="5">
        <f t="shared" si="5"/>
        <v>50000</v>
      </c>
      <c r="E145" s="4" t="str">
        <f t="shared" si="4"/>
        <v>M/F LEONARDO PCMCIA 33600 DIGICOM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232</v>
      </c>
      <c r="B146" s="4" t="s">
        <v>233</v>
      </c>
      <c r="C146" s="20">
        <v>305000</v>
      </c>
      <c r="D146" s="5">
        <f t="shared" si="5"/>
        <v>50833.333333333314</v>
      </c>
      <c r="E146" s="4" t="str">
        <f t="shared" si="4"/>
        <v>KIT VIDEOCONFERENZA "GALILEO" DIGICOM / H.324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234</v>
      </c>
      <c r="B147" s="4" t="s">
        <v>220</v>
      </c>
      <c r="C147" s="20">
        <v>335000</v>
      </c>
      <c r="D147" s="5">
        <f t="shared" si="5"/>
        <v>55833.333333333314</v>
      </c>
      <c r="E147" s="4" t="str">
        <f t="shared" si="4"/>
        <v>MODEM ISDN TINTORETTO EXT.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235</v>
      </c>
      <c r="B148" s="4" t="s">
        <v>220</v>
      </c>
      <c r="C148" s="20">
        <v>360000</v>
      </c>
      <c r="D148" s="5">
        <f t="shared" si="5"/>
        <v>60000</v>
      </c>
      <c r="E148" s="4" t="str">
        <f t="shared" si="4"/>
        <v>M/F LEONARDO PCMCIA 56K DIGICOM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236</v>
      </c>
      <c r="B149" s="4" t="s">
        <v>218</v>
      </c>
      <c r="C149" s="20">
        <v>429000</v>
      </c>
      <c r="D149" s="5">
        <f t="shared" si="5"/>
        <v>71500</v>
      </c>
      <c r="E149" s="4" t="str">
        <f t="shared" si="4"/>
        <v>MODEM MOTOROLA ISDN  EXT.64/128K MOTOROLA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237</v>
      </c>
      <c r="B150" s="4" t="s">
        <v>220</v>
      </c>
      <c r="C150" s="20">
        <v>701000</v>
      </c>
      <c r="D150" s="5">
        <f t="shared" si="5"/>
        <v>116833.33333333326</v>
      </c>
      <c r="E150" s="4" t="str">
        <f t="shared" si="4"/>
        <v>M/F ISDN DONATELLO EXT. DIGICOM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238</v>
      </c>
      <c r="B151" s="4"/>
      <c r="C151" s="20"/>
      <c r="D151" s="5">
        <f t="shared" si="5"/>
        <v>0</v>
      </c>
      <c r="E151" s="4" t="str">
        <f t="shared" si="4"/>
        <v/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239</v>
      </c>
      <c r="B152" s="4" t="s">
        <v>240</v>
      </c>
      <c r="C152" s="20">
        <v>90000</v>
      </c>
      <c r="D152" s="5">
        <f t="shared" si="5"/>
        <v>15000</v>
      </c>
      <c r="E152" s="4" t="str">
        <f t="shared" si="4"/>
        <v>SOUND AXP201/U PCI 64 Asus - ESS Maestro-1 Audio accellerator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241</v>
      </c>
      <c r="B153" s="4" t="s">
        <v>242</v>
      </c>
      <c r="C153" s="20">
        <v>69000</v>
      </c>
      <c r="D153" s="5">
        <f t="shared" si="5"/>
        <v>11500</v>
      </c>
      <c r="E153" s="4" t="str">
        <f t="shared" si="4"/>
        <v>SOUND BLASTER 16 PnP  O.E.M.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243</v>
      </c>
      <c r="B154" s="4" t="s">
        <v>242</v>
      </c>
      <c r="C154" s="20">
        <v>89000</v>
      </c>
      <c r="D154" s="5">
        <f t="shared" si="5"/>
        <v>14833.333333333328</v>
      </c>
      <c r="E154" s="4" t="str">
        <f t="shared" si="4"/>
        <v>SOUND BLASTER 16 PnP NO IDE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244</v>
      </c>
      <c r="B155" s="4" t="s">
        <v>242</v>
      </c>
      <c r="C155" s="20">
        <v>138000</v>
      </c>
      <c r="D155" s="5">
        <f t="shared" si="5"/>
        <v>23000</v>
      </c>
      <c r="E155" s="4" t="str">
        <f t="shared" si="4"/>
        <v>SOUND BLASTER AWE64 STD OEM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245</v>
      </c>
      <c r="B156" s="4" t="s">
        <v>242</v>
      </c>
      <c r="C156" s="20">
        <v>196000</v>
      </c>
      <c r="D156" s="5">
        <f t="shared" si="5"/>
        <v>32666.666666666657</v>
      </c>
      <c r="E156" s="4" t="str">
        <f t="shared" si="4"/>
        <v>SOUND BLASTER AWE64 STANDARD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246</v>
      </c>
      <c r="B157" s="4" t="s">
        <v>242</v>
      </c>
      <c r="C157" s="20">
        <v>329000</v>
      </c>
      <c r="D157" s="5">
        <f t="shared" si="5"/>
        <v>54833.333333333314</v>
      </c>
      <c r="E157" s="4" t="str">
        <f t="shared" si="4"/>
        <v>SOUND BLASTER AWE64 GOLD PNP 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247</v>
      </c>
      <c r="B158" s="4" t="s">
        <v>242</v>
      </c>
      <c r="C158" s="20">
        <v>295000</v>
      </c>
      <c r="D158" s="5">
        <f t="shared" si="5"/>
        <v>49166.666666666657</v>
      </c>
      <c r="E158" s="4" t="str">
        <f t="shared" si="4"/>
        <v>KIT "DISCOVERY AWE64" 24X PNP Creative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248</v>
      </c>
      <c r="B159" s="4" t="s">
        <v>249</v>
      </c>
      <c r="C159" s="20">
        <v>19000</v>
      </c>
      <c r="D159" s="5">
        <f t="shared" si="5"/>
        <v>3166.6666666666661</v>
      </c>
      <c r="E159" s="4" t="str">
        <f t="shared" si="4"/>
        <v>SPEAKERS MLI-699 MLI-60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250</v>
      </c>
      <c r="B160" s="4" t="s">
        <v>251</v>
      </c>
      <c r="C160" s="20">
        <v>26000</v>
      </c>
      <c r="D160" s="5">
        <f t="shared" si="5"/>
        <v>4333.3333333333321</v>
      </c>
      <c r="E160" s="4" t="str">
        <f t="shared" si="4"/>
        <v>SPEAKER 25 W FS-60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252</v>
      </c>
      <c r="B161" s="4" t="s">
        <v>253</v>
      </c>
      <c r="C161" s="20">
        <v>28000</v>
      </c>
      <c r="D161" s="5">
        <f t="shared" si="5"/>
        <v>4666.6666666666642</v>
      </c>
      <c r="E161" s="4" t="str">
        <f t="shared" si="4"/>
        <v>SPEAKER PROFESSIONAL 70 W FS-70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254</v>
      </c>
      <c r="B162" s="4" t="s">
        <v>255</v>
      </c>
      <c r="C162" s="20">
        <v>56000</v>
      </c>
      <c r="D162" s="5">
        <f t="shared" si="5"/>
        <v>9333.3333333333285</v>
      </c>
      <c r="E162" s="4" t="str">
        <f t="shared" si="4"/>
        <v>ULTRA SPEAKER 130W FS-100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256</v>
      </c>
      <c r="B163" s="4"/>
      <c r="C163" s="20"/>
      <c r="D163" s="5">
        <f t="shared" si="5"/>
        <v>0</v>
      </c>
      <c r="E163" s="4" t="str">
        <f t="shared" si="4"/>
        <v/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257</v>
      </c>
      <c r="B164" s="4"/>
      <c r="C164" s="20">
        <v>216000</v>
      </c>
      <c r="D164" s="5">
        <f t="shared" si="5"/>
        <v>36000</v>
      </c>
      <c r="E164" s="4" t="str">
        <f t="shared" si="4"/>
        <v/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258</v>
      </c>
      <c r="B165" s="4"/>
      <c r="C165" s="20">
        <v>250000</v>
      </c>
      <c r="D165" s="5">
        <f t="shared" si="5"/>
        <v>41666.666666666657</v>
      </c>
      <c r="E165" s="4" t="str">
        <f t="shared" si="4"/>
        <v/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259</v>
      </c>
      <c r="B166" s="4"/>
      <c r="C166" s="20">
        <v>382000</v>
      </c>
      <c r="D166" s="5">
        <f t="shared" si="5"/>
        <v>63666.666666666628</v>
      </c>
      <c r="E166" s="4" t="str">
        <f t="shared" si="4"/>
        <v/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260</v>
      </c>
      <c r="B167" s="4"/>
      <c r="C167" s="20">
        <v>524000</v>
      </c>
      <c r="D167" s="5">
        <f t="shared" si="5"/>
        <v>87333.333333333314</v>
      </c>
      <c r="E167" s="4" t="str">
        <f t="shared" si="4"/>
        <v/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261</v>
      </c>
      <c r="B168" s="4"/>
      <c r="C168" s="20">
        <v>757000</v>
      </c>
      <c r="D168" s="5">
        <f t="shared" si="5"/>
        <v>126166.66666666663</v>
      </c>
      <c r="E168" s="4" t="str">
        <f t="shared" si="4"/>
        <v/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262</v>
      </c>
      <c r="B169" s="4"/>
      <c r="C169" s="20">
        <v>1045000</v>
      </c>
      <c r="D169" s="5">
        <f t="shared" si="5"/>
        <v>174166.66666666663</v>
      </c>
      <c r="E169" s="4" t="str">
        <f t="shared" si="4"/>
        <v/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263</v>
      </c>
      <c r="B170" s="4"/>
      <c r="C170" s="20">
        <v>1568000</v>
      </c>
      <c r="D170" s="5">
        <f t="shared" si="5"/>
        <v>261333.33333333326</v>
      </c>
      <c r="E170" s="4" t="str">
        <f t="shared" si="4"/>
        <v/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264</v>
      </c>
      <c r="B171" s="4"/>
      <c r="C171" s="20">
        <v>117000</v>
      </c>
      <c r="D171" s="5">
        <f t="shared" si="5"/>
        <v>19500</v>
      </c>
      <c r="E171" s="4" t="str">
        <f t="shared" si="4"/>
        <v/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265</v>
      </c>
      <c r="B172" s="4"/>
      <c r="C172" s="20">
        <v>158000</v>
      </c>
      <c r="D172" s="5">
        <f t="shared" si="5"/>
        <v>26333.333333333314</v>
      </c>
      <c r="E172" s="4" t="str">
        <f t="shared" si="4"/>
        <v/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266</v>
      </c>
      <c r="B173" s="4"/>
      <c r="C173" s="20">
        <v>260000</v>
      </c>
      <c r="D173" s="5">
        <f t="shared" si="5"/>
        <v>43333.333333333314</v>
      </c>
      <c r="E173" s="4" t="str">
        <f t="shared" si="4"/>
        <v/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267</v>
      </c>
      <c r="B174" s="4"/>
      <c r="C174" s="20">
        <v>193000</v>
      </c>
      <c r="D174" s="5">
        <f t="shared" si="5"/>
        <v>32166.666666666657</v>
      </c>
      <c r="E174" s="4" t="str">
        <f t="shared" si="4"/>
        <v/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268</v>
      </c>
      <c r="B175" s="4"/>
      <c r="C175" s="20">
        <v>270000</v>
      </c>
      <c r="D175" s="5">
        <f t="shared" si="5"/>
        <v>45000</v>
      </c>
      <c r="E175" s="4" t="str">
        <f t="shared" si="4"/>
        <v/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269</v>
      </c>
      <c r="B176" s="4"/>
      <c r="C176" s="20">
        <v>314000</v>
      </c>
      <c r="D176" s="5">
        <f t="shared" si="5"/>
        <v>52333.333333333314</v>
      </c>
      <c r="E176" s="4" t="str">
        <f t="shared" si="4"/>
        <v/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270</v>
      </c>
      <c r="B177" s="4"/>
      <c r="C177" s="20">
        <v>894000</v>
      </c>
      <c r="D177" s="5">
        <f t="shared" si="5"/>
        <v>149000</v>
      </c>
      <c r="E177" s="4" t="str">
        <f t="shared" si="4"/>
        <v/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271</v>
      </c>
      <c r="B178" s="4"/>
      <c r="C178" s="20">
        <v>1040000</v>
      </c>
      <c r="D178" s="5">
        <f t="shared" si="5"/>
        <v>173333.33333333326</v>
      </c>
      <c r="E178" s="4" t="str">
        <f t="shared" si="4"/>
        <v/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272</v>
      </c>
      <c r="B179" s="4"/>
      <c r="C179" s="20">
        <v>8000</v>
      </c>
      <c r="D179" s="5">
        <f t="shared" si="5"/>
        <v>1333.333333333333</v>
      </c>
      <c r="E179" s="4" t="str">
        <f t="shared" si="4"/>
        <v/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273</v>
      </c>
      <c r="B180" s="4"/>
      <c r="C180" s="20">
        <v>10000</v>
      </c>
      <c r="D180" s="5">
        <f t="shared" si="5"/>
        <v>1666.6666666666661</v>
      </c>
      <c r="E180" s="4" t="str">
        <f t="shared" si="4"/>
        <v/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274</v>
      </c>
      <c r="B181" s="4"/>
      <c r="C181" s="20">
        <v>24000</v>
      </c>
      <c r="D181" s="5">
        <f t="shared" si="5"/>
        <v>4000</v>
      </c>
      <c r="E181" s="4" t="str">
        <f t="shared" si="4"/>
        <v/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275</v>
      </c>
      <c r="B182" s="4" t="s">
        <v>128</v>
      </c>
      <c r="C182" s="20">
        <v>11000</v>
      </c>
      <c r="D182" s="5">
        <f t="shared" si="5"/>
        <v>1833.3333333333321</v>
      </c>
      <c r="E182" s="4" t="str">
        <f t="shared" si="4"/>
        <v xml:space="preserve">VENTOLINA PER IBM/CYRIX 686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276</v>
      </c>
      <c r="B183" s="4" t="s">
        <v>128</v>
      </c>
      <c r="C183" s="20">
        <v>10000</v>
      </c>
      <c r="D183" s="5">
        <f t="shared" si="5"/>
        <v>1666.6666666666661</v>
      </c>
      <c r="E183" s="4" t="str">
        <f t="shared" si="4"/>
        <v xml:space="preserve">VENTOLA 3 PIN per TX97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277</v>
      </c>
      <c r="B184" s="4" t="s">
        <v>128</v>
      </c>
      <c r="C184" s="20">
        <v>26000</v>
      </c>
      <c r="D184" s="5">
        <f t="shared" si="5"/>
        <v>4333.3333333333321</v>
      </c>
      <c r="E184" s="4" t="str">
        <f t="shared" si="4"/>
        <v xml:space="preserve">VENTOLA PENTIUM II 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278</v>
      </c>
      <c r="B185" s="4"/>
      <c r="C185" s="20"/>
      <c r="D185" s="5">
        <f t="shared" si="5"/>
        <v>0</v>
      </c>
      <c r="E185" s="4" t="str">
        <f t="shared" si="4"/>
        <v/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279</v>
      </c>
      <c r="B186" s="4" t="s">
        <v>280</v>
      </c>
      <c r="C186" s="20">
        <v>22000</v>
      </c>
      <c r="D186" s="5">
        <f t="shared" si="5"/>
        <v>3666.6666666666642</v>
      </c>
      <c r="E186" s="4" t="str">
        <f t="shared" si="4"/>
        <v>TAST. ITA 105 TASTI WIN 95 UNIKEY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281</v>
      </c>
      <c r="B187" s="4" t="s">
        <v>282</v>
      </c>
      <c r="C187" s="20">
        <v>63000</v>
      </c>
      <c r="D187" s="5">
        <f t="shared" si="5"/>
        <v>10500</v>
      </c>
      <c r="E187" s="4" t="str">
        <f t="shared" si="4"/>
        <v>TAST. ITA  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283</v>
      </c>
      <c r="B188" s="4" t="s">
        <v>282</v>
      </c>
      <c r="C188" s="20">
        <v>63000</v>
      </c>
      <c r="D188" s="5">
        <f t="shared" si="5"/>
        <v>10500</v>
      </c>
      <c r="E188" s="4" t="str">
        <f t="shared" si="4"/>
        <v>TAST. USA 79t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284</v>
      </c>
      <c r="B189" s="4" t="s">
        <v>282</v>
      </c>
      <c r="C189" s="20">
        <v>26000</v>
      </c>
      <c r="D189" s="5">
        <f t="shared" si="5"/>
        <v>4333.3333333333321</v>
      </c>
      <c r="E189" s="4" t="str">
        <f t="shared" si="4"/>
        <v>TAST. USA 105 TASTI WIN95 BTC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285</v>
      </c>
      <c r="B190" s="4" t="s">
        <v>286</v>
      </c>
      <c r="C190" s="20">
        <v>25000</v>
      </c>
      <c r="D190" s="5">
        <f t="shared" si="5"/>
        <v>4166.6666666666642</v>
      </c>
      <c r="E190" s="4" t="str">
        <f t="shared" si="4"/>
        <v>TAST. ITA  105 TASTI NMB,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287</v>
      </c>
      <c r="B191" s="4" t="s">
        <v>286</v>
      </c>
      <c r="C191" s="20">
        <v>25000</v>
      </c>
      <c r="D191" s="5">
        <f t="shared" si="5"/>
        <v>4166.6666666666642</v>
      </c>
      <c r="E191" s="4" t="str">
        <f t="shared" si="4"/>
        <v>TAST. ITA  105 TASTI NMB, PS/2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288</v>
      </c>
      <c r="B192" s="4" t="s">
        <v>286</v>
      </c>
      <c r="C192" s="20">
        <v>46000</v>
      </c>
      <c r="D192" s="5">
        <f t="shared" si="5"/>
        <v>7666.6666666666642</v>
      </c>
      <c r="E192" s="4" t="str">
        <f t="shared" si="4"/>
        <v>TAST. ITA 105 TASTI "CYPRESS"  WIN95 NMB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289</v>
      </c>
      <c r="B193" s="4"/>
      <c r="C193" s="20"/>
      <c r="D193" s="5">
        <f t="shared" si="5"/>
        <v>0</v>
      </c>
      <c r="E193" s="4" t="str">
        <f t="shared" si="4"/>
        <v/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290</v>
      </c>
      <c r="B194" s="4" t="s">
        <v>291</v>
      </c>
      <c r="C194" s="20">
        <v>37000</v>
      </c>
      <c r="D194" s="5">
        <f t="shared" si="5"/>
        <v>6166.6666666666642</v>
      </c>
      <c r="E194" s="4" t="str">
        <f t="shared" ref="E194:E257" si="6">IF(AND(A194&lt;&gt;"",B194&lt;&gt;""),A194 &amp; " " &amp; B194,"")</f>
        <v>MOUSE  PILOT SERIALE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292</v>
      </c>
      <c r="B195" s="4" t="s">
        <v>291</v>
      </c>
      <c r="C195" s="20">
        <v>37000</v>
      </c>
      <c r="D195" s="5">
        <f t="shared" si="5"/>
        <v>6166.6666666666642</v>
      </c>
      <c r="E195" s="4" t="str">
        <f t="shared" si="6"/>
        <v>MOUSE  PILOT P/S2 LOGITECH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293</v>
      </c>
      <c r="B196" s="4" t="s">
        <v>294</v>
      </c>
      <c r="C196" s="20">
        <v>11000</v>
      </c>
      <c r="D196" s="5">
        <f t="shared" ref="D196:D259" si="7">C196 - (C196/1.2)</f>
        <v>1833.3333333333321</v>
      </c>
      <c r="E196" s="4" t="str">
        <f t="shared" si="6"/>
        <v>MOUSE SERIALE 3 TASTI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295</v>
      </c>
      <c r="B197" s="4" t="s">
        <v>294</v>
      </c>
      <c r="C197" s="20">
        <v>46000</v>
      </c>
      <c r="D197" s="5">
        <f t="shared" si="7"/>
        <v>7666.6666666666642</v>
      </c>
      <c r="E197" s="4" t="str">
        <f t="shared" si="6"/>
        <v>MOUSE TRACKBALL 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296</v>
      </c>
      <c r="B198" s="4" t="s">
        <v>294</v>
      </c>
      <c r="C198" s="20">
        <v>19000</v>
      </c>
      <c r="D198" s="5">
        <f t="shared" si="7"/>
        <v>3166.6666666666661</v>
      </c>
      <c r="E198" s="4" t="str">
        <f t="shared" si="6"/>
        <v>MOUSE "RAINBOW" SERIALE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297</v>
      </c>
      <c r="B199" s="4" t="s">
        <v>294</v>
      </c>
      <c r="C199" s="20">
        <v>13000</v>
      </c>
      <c r="D199" s="5">
        <f t="shared" si="7"/>
        <v>2166.6666666666661</v>
      </c>
      <c r="E199" s="4" t="str">
        <f t="shared" si="6"/>
        <v>MOUSE  ECHO PS/2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298</v>
      </c>
      <c r="B200" s="4" t="s">
        <v>294</v>
      </c>
      <c r="C200" s="20">
        <v>26000</v>
      </c>
      <c r="D200" s="5">
        <f t="shared" si="7"/>
        <v>4333.3333333333321</v>
      </c>
      <c r="E200" s="4" t="str">
        <f t="shared" si="6"/>
        <v>VENUS MOUSE SERIALE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299</v>
      </c>
      <c r="B201" s="4" t="s">
        <v>294</v>
      </c>
      <c r="C201" s="20">
        <v>26000</v>
      </c>
      <c r="D201" s="5">
        <f t="shared" si="7"/>
        <v>4333.3333333333321</v>
      </c>
      <c r="E201" s="4" t="str">
        <f t="shared" si="6"/>
        <v>VENUS MOUSE PS/2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300</v>
      </c>
      <c r="B202" s="4" t="s">
        <v>294</v>
      </c>
      <c r="C202" s="20">
        <v>20000</v>
      </c>
      <c r="D202" s="5">
        <f t="shared" si="7"/>
        <v>3333.3333333333321</v>
      </c>
      <c r="E202" s="4" t="str">
        <f t="shared" si="6"/>
        <v>JOYSTICK DIGITALE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301</v>
      </c>
      <c r="B203" s="4" t="s">
        <v>294</v>
      </c>
      <c r="C203" s="20">
        <v>49000</v>
      </c>
      <c r="D203" s="5">
        <f t="shared" si="7"/>
        <v>8166.6666666666642</v>
      </c>
      <c r="E203" s="4" t="str">
        <f t="shared" si="6"/>
        <v>JOYSTICK ULTRASTRIKER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302</v>
      </c>
      <c r="B204" s="4" t="s">
        <v>294</v>
      </c>
      <c r="C204" s="20">
        <v>33000</v>
      </c>
      <c r="D204" s="5">
        <f t="shared" si="7"/>
        <v>5500</v>
      </c>
      <c r="E204" s="4" t="str">
        <f t="shared" si="6"/>
        <v>NAVIGATOR MOUSE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303</v>
      </c>
      <c r="B205" s="4" t="s">
        <v>294</v>
      </c>
      <c r="C205" s="20">
        <v>68000</v>
      </c>
      <c r="D205" s="5">
        <f t="shared" si="7"/>
        <v>11333.333333333328</v>
      </c>
      <c r="E205" s="4" t="str">
        <f t="shared" si="6"/>
        <v>JOYSTICK EXCALIBUR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304</v>
      </c>
      <c r="B206" s="4" t="s">
        <v>294</v>
      </c>
      <c r="C206" s="20">
        <v>33000</v>
      </c>
      <c r="D206" s="5">
        <f t="shared" si="7"/>
        <v>5500</v>
      </c>
      <c r="E206" s="4" t="str">
        <f t="shared" si="6"/>
        <v>GAMEPAD CONQUEROR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305</v>
      </c>
      <c r="B207" s="4" t="s">
        <v>294</v>
      </c>
      <c r="C207" s="20">
        <v>147000</v>
      </c>
      <c r="D207" s="5">
        <f t="shared" si="7"/>
        <v>24500</v>
      </c>
      <c r="E207" s="4" t="str">
        <f t="shared" si="6"/>
        <v>COLOR HAND SCANNER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306</v>
      </c>
      <c r="B208" s="4" t="s">
        <v>294</v>
      </c>
      <c r="C208" s="20">
        <v>151000</v>
      </c>
      <c r="D208" s="5">
        <f t="shared" si="7"/>
        <v>25166.666666666657</v>
      </c>
      <c r="E208" s="4" t="str">
        <f t="shared" si="6"/>
        <v>SCANNER COLORADO 4800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307</v>
      </c>
      <c r="B209" s="4" t="s">
        <v>294</v>
      </c>
      <c r="C209" s="20">
        <v>197000</v>
      </c>
      <c r="D209" s="5">
        <f t="shared" si="7"/>
        <v>32833.333333333314</v>
      </c>
      <c r="E209" s="4" t="str">
        <f t="shared" si="6"/>
        <v>SCANNER COLORADO D600 SW + OCR 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308</v>
      </c>
      <c r="B210" s="4" t="s">
        <v>294</v>
      </c>
      <c r="C210" s="20">
        <v>310000</v>
      </c>
      <c r="D210" s="5">
        <f t="shared" si="7"/>
        <v>51666.666666666657</v>
      </c>
      <c r="E210" s="4" t="str">
        <f t="shared" si="6"/>
        <v>SCANNER  DIRECT 9600 SW + OCR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309</v>
      </c>
      <c r="B211" s="4" t="s">
        <v>294</v>
      </c>
      <c r="C211" s="20">
        <v>271000</v>
      </c>
      <c r="D211" s="5">
        <f t="shared" si="7"/>
        <v>45166.666666666657</v>
      </c>
      <c r="E211" s="4" t="str">
        <f t="shared" si="6"/>
        <v>SCANNER  JEWEL 4800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310</v>
      </c>
      <c r="B212" s="4" t="s">
        <v>294</v>
      </c>
      <c r="C212" s="20">
        <v>458000</v>
      </c>
      <c r="D212" s="5">
        <f t="shared" si="7"/>
        <v>76333.333333333314</v>
      </c>
      <c r="E212" s="4" t="str">
        <f t="shared" si="6"/>
        <v>SCANNER PROFI  9600 SCSI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311</v>
      </c>
      <c r="B213" s="4" t="s">
        <v>294</v>
      </c>
      <c r="C213" s="20">
        <v>412000</v>
      </c>
      <c r="D213" s="5">
        <f t="shared" si="7"/>
        <v>68666.666666666628</v>
      </c>
      <c r="E213" s="4" t="str">
        <f t="shared" si="6"/>
        <v>SCANNER PHODOX U. S. 300 PRIMAX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312</v>
      </c>
      <c r="B214" s="4" t="s">
        <v>313</v>
      </c>
      <c r="C214" s="20">
        <v>807000</v>
      </c>
      <c r="D214" s="5">
        <f t="shared" si="7"/>
        <v>134500</v>
      </c>
      <c r="E214" s="4" t="str">
        <f t="shared" si="6"/>
        <v>FILMSCAN-200PC EPSON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314</v>
      </c>
      <c r="B215" s="4"/>
      <c r="C215" s="20">
        <v>4000</v>
      </c>
      <c r="D215" s="5">
        <f t="shared" si="7"/>
        <v>666.66666666666652</v>
      </c>
      <c r="E215" s="4" t="str">
        <f t="shared" si="6"/>
        <v/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315</v>
      </c>
      <c r="B216" s="4"/>
      <c r="C216" s="20">
        <v>81000</v>
      </c>
      <c r="D216" s="5">
        <f t="shared" si="7"/>
        <v>13500</v>
      </c>
      <c r="E216" s="4" t="str">
        <f t="shared" si="6"/>
        <v/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316</v>
      </c>
      <c r="B217" s="4"/>
      <c r="C217" s="20">
        <v>125000</v>
      </c>
      <c r="D217" s="5">
        <f t="shared" si="7"/>
        <v>20833.333333333328</v>
      </c>
      <c r="E217" s="4" t="str">
        <f t="shared" si="6"/>
        <v/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317</v>
      </c>
      <c r="B218" s="4"/>
      <c r="C218" s="20">
        <v>98000</v>
      </c>
      <c r="D218" s="5">
        <f t="shared" si="7"/>
        <v>16333.333333333328</v>
      </c>
      <c r="E218" s="4" t="str">
        <f t="shared" si="6"/>
        <v/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318</v>
      </c>
      <c r="B219" s="4"/>
      <c r="C219" s="20">
        <v>140000</v>
      </c>
      <c r="D219" s="5">
        <f t="shared" si="7"/>
        <v>23333.333333333328</v>
      </c>
      <c r="E219" s="4" t="str">
        <f t="shared" si="6"/>
        <v/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320</v>
      </c>
      <c r="C220" s="20">
        <v>5000</v>
      </c>
      <c r="D220" s="5">
        <f t="shared" si="7"/>
        <v>833.33333333333303</v>
      </c>
      <c r="E220" s="4" t="str">
        <f t="shared" si="6"/>
        <v>CAVO PARALLELO STAMP. MT 1,8 Unidirez.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319</v>
      </c>
      <c r="B221" s="4" t="s">
        <v>321</v>
      </c>
      <c r="C221" s="20">
        <v>6000</v>
      </c>
      <c r="D221" s="5">
        <f t="shared" si="7"/>
        <v>1000</v>
      </c>
      <c r="E221" s="4" t="str">
        <f t="shared" si="6"/>
        <v>CAVO PARALLELO STAMP. MT 1,8 Bidirez.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322</v>
      </c>
      <c r="B222" s="4"/>
      <c r="C222" s="20">
        <v>9000</v>
      </c>
      <c r="D222" s="5">
        <f t="shared" si="7"/>
        <v>1500</v>
      </c>
      <c r="E222" s="4" t="str">
        <f t="shared" si="6"/>
        <v/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323</v>
      </c>
      <c r="B223" s="4" t="s">
        <v>324</v>
      </c>
      <c r="C223" s="20">
        <v>8000</v>
      </c>
      <c r="D223" s="5">
        <f t="shared" si="7"/>
        <v>1333.333333333333</v>
      </c>
      <c r="E223" s="4" t="str">
        <f t="shared" si="6"/>
        <v>CONNETTORE MOUSE PS/2 per M/B ASUS P55T2P4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325</v>
      </c>
      <c r="B224" s="4"/>
      <c r="C224" s="20">
        <v>11000</v>
      </c>
      <c r="D224" s="5">
        <f t="shared" si="7"/>
        <v>1833.3333333333321</v>
      </c>
      <c r="E224" s="4" t="str">
        <f t="shared" si="6"/>
        <v/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326</v>
      </c>
      <c r="B225" s="4" t="s">
        <v>327</v>
      </c>
      <c r="C225" s="20">
        <v>21000</v>
      </c>
      <c r="D225" s="5">
        <f t="shared" si="7"/>
        <v>3500</v>
      </c>
      <c r="E225" s="4" t="str">
        <f t="shared" si="6"/>
        <v>CONNETTORE USB/MIR per M/B ASUS TX97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328</v>
      </c>
      <c r="B226" s="4" t="s">
        <v>294</v>
      </c>
      <c r="C226" s="20">
        <v>14000</v>
      </c>
      <c r="D226" s="5">
        <f t="shared" si="7"/>
        <v>2333.3333333333321</v>
      </c>
      <c r="E226" s="4" t="str">
        <f t="shared" si="6"/>
        <v>DATA-SWITCH 2/1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329</v>
      </c>
      <c r="B227" s="4" t="s">
        <v>294</v>
      </c>
      <c r="C227" s="20">
        <v>23000</v>
      </c>
      <c r="D227" s="5">
        <f t="shared" si="7"/>
        <v>3833.3333333333321</v>
      </c>
      <c r="E227" s="4" t="str">
        <f t="shared" si="6"/>
        <v>DATA-SWITCH 2/2 MANUALE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330</v>
      </c>
      <c r="B228" s="4" t="s">
        <v>294</v>
      </c>
      <c r="C228" s="20">
        <v>51000</v>
      </c>
      <c r="D228" s="5">
        <f t="shared" si="7"/>
        <v>8500</v>
      </c>
      <c r="E228" s="4" t="str">
        <f t="shared" si="6"/>
        <v>DATA-SWITCH 2/1 BIDIREZ. PRIMAX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331</v>
      </c>
      <c r="B229" s="4"/>
      <c r="C229" s="20"/>
      <c r="D229" s="5">
        <f t="shared" si="7"/>
        <v>0</v>
      </c>
      <c r="E229" s="4" t="str">
        <f t="shared" si="6"/>
        <v/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332</v>
      </c>
      <c r="B230" s="4" t="s">
        <v>333</v>
      </c>
      <c r="C230" s="20">
        <v>198000</v>
      </c>
      <c r="D230" s="5">
        <f t="shared" si="7"/>
        <v>33000</v>
      </c>
      <c r="E230" s="4" t="str">
        <f t="shared" si="6"/>
        <v>COMBO DOS6.22+WIN3.11+DSK.MAN.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334</v>
      </c>
      <c r="B231" s="4" t="s">
        <v>333</v>
      </c>
      <c r="C231" s="20">
        <v>167000</v>
      </c>
      <c r="D231" s="5">
        <f t="shared" si="7"/>
        <v>27833.333333333314</v>
      </c>
      <c r="E231" s="4" t="str">
        <f t="shared" si="6"/>
        <v>WINDOWS 95, MANUALI + CD MICROSOFT  OEM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335</v>
      </c>
      <c r="B232" s="4" t="s">
        <v>336</v>
      </c>
      <c r="C232" s="20">
        <v>95000</v>
      </c>
      <c r="D232" s="5">
        <f t="shared" si="7"/>
        <v>15833.333333333328</v>
      </c>
      <c r="E232" s="4" t="str">
        <f t="shared" si="6"/>
        <v>LICENZA STUDENTE SISTEMI 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337</v>
      </c>
      <c r="B233" s="4" t="s">
        <v>336</v>
      </c>
      <c r="C233" s="20">
        <v>141000</v>
      </c>
      <c r="D233" s="5">
        <f t="shared" si="7"/>
        <v>23500</v>
      </c>
      <c r="E233" s="4" t="str">
        <f t="shared" si="6"/>
        <v>LICENZA STUDENTE APPLICAZIONI MICROSOFT  STUDENTE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338</v>
      </c>
      <c r="B234" s="4" t="s">
        <v>333</v>
      </c>
      <c r="C234" s="20">
        <v>351000</v>
      </c>
      <c r="D234" s="5">
        <f t="shared" si="7"/>
        <v>58500</v>
      </c>
      <c r="E234" s="4" t="str">
        <f t="shared" si="6"/>
        <v>WIN NT WORKSTATION 4.0 MICROSOFT  OEM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339</v>
      </c>
      <c r="B235" s="4" t="s">
        <v>340</v>
      </c>
      <c r="C235" s="20">
        <v>414000</v>
      </c>
      <c r="D235" s="5">
        <f t="shared" si="7"/>
        <v>69000</v>
      </c>
      <c r="E235" s="4" t="str">
        <f t="shared" si="6"/>
        <v>OFFICE SMALL BUSINESS WORD97,EXCEL97,OUTLOOK97,PUBLISHER97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341</v>
      </c>
      <c r="B236" s="4" t="s">
        <v>333</v>
      </c>
      <c r="C236" s="20">
        <v>61000</v>
      </c>
      <c r="D236" s="5">
        <f t="shared" si="7"/>
        <v>10166.666666666664</v>
      </c>
      <c r="E236" s="4" t="str">
        <f t="shared" si="6"/>
        <v>WORKS 4.5 ITA, MANUALI + CD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342</v>
      </c>
      <c r="B237" s="4" t="s">
        <v>333</v>
      </c>
      <c r="C237" s="20">
        <v>893000</v>
      </c>
      <c r="D237" s="5">
        <f t="shared" si="7"/>
        <v>148833.33333333326</v>
      </c>
      <c r="E237" s="4" t="str">
        <f t="shared" si="6"/>
        <v>FIVE PACK WIN 95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343</v>
      </c>
      <c r="B238" s="4" t="s">
        <v>333</v>
      </c>
      <c r="C238" s="20">
        <v>985000</v>
      </c>
      <c r="D238" s="5">
        <f t="shared" si="7"/>
        <v>164166.66666666663</v>
      </c>
      <c r="E238" s="4" t="str">
        <f t="shared" si="6"/>
        <v>FIVE PACK COMBO WIN3.11-DOS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344</v>
      </c>
      <c r="B239" s="4" t="s">
        <v>333</v>
      </c>
      <c r="C239" s="20">
        <v>296000</v>
      </c>
      <c r="D239" s="5">
        <f t="shared" si="7"/>
        <v>49333.333333333314</v>
      </c>
      <c r="E239" s="4" t="str">
        <f t="shared" si="6"/>
        <v>FIVE PACK WORKS 4.5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345</v>
      </c>
      <c r="B240" s="4" t="s">
        <v>333</v>
      </c>
      <c r="C240" s="20">
        <v>685000</v>
      </c>
      <c r="D240" s="5">
        <f t="shared" si="7"/>
        <v>114166.66666666663</v>
      </c>
      <c r="E240" s="4" t="str">
        <f t="shared" si="6"/>
        <v>3-PACK  HOME ESSENTIALS 98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346</v>
      </c>
      <c r="B241" s="4" t="s">
        <v>333</v>
      </c>
      <c r="C241" s="20">
        <v>1138000</v>
      </c>
      <c r="D241" s="5">
        <f t="shared" si="7"/>
        <v>189666.66666666663</v>
      </c>
      <c r="E241" s="4" t="str">
        <f t="shared" si="6"/>
        <v>3-PACK WIN NT WORKSTATION 4.0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347</v>
      </c>
      <c r="B242" s="4" t="s">
        <v>333</v>
      </c>
      <c r="C242" s="20">
        <v>1334000</v>
      </c>
      <c r="D242" s="5">
        <f t="shared" si="7"/>
        <v>222333.33333333326</v>
      </c>
      <c r="E242" s="4" t="str">
        <f t="shared" si="6"/>
        <v>3-PACK OFFICE SMALL BUSINESS MICROSOFT  OEM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348</v>
      </c>
      <c r="B243" s="4" t="s">
        <v>128</v>
      </c>
      <c r="C243" s="20">
        <v>30000</v>
      </c>
      <c r="D243" s="5">
        <f t="shared" si="7"/>
        <v>5000</v>
      </c>
      <c r="E243" s="4" t="str">
        <f t="shared" si="6"/>
        <v xml:space="preserve">CD VIDEOGUIDA  WIN'95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349</v>
      </c>
      <c r="B244" s="4" t="s">
        <v>128</v>
      </c>
      <c r="C244" s="20">
        <v>30000</v>
      </c>
      <c r="D244" s="5">
        <f t="shared" si="7"/>
        <v>5000</v>
      </c>
      <c r="E244" s="4" t="str">
        <f t="shared" si="6"/>
        <v xml:space="preserve">CD VIDEGUIDA INTERNET  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350</v>
      </c>
      <c r="B245" s="4" t="s">
        <v>351</v>
      </c>
      <c r="C245" s="20">
        <v>406000</v>
      </c>
      <c r="D245" s="5">
        <f t="shared" si="7"/>
        <v>67666.666666666628</v>
      </c>
      <c r="E245" s="4" t="str">
        <f t="shared" si="6"/>
        <v>WINDOWS 95 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352</v>
      </c>
      <c r="B246" s="4" t="s">
        <v>351</v>
      </c>
      <c r="C246" s="20">
        <v>197000</v>
      </c>
      <c r="D246" s="5">
        <f t="shared" si="7"/>
        <v>32833.333333333314</v>
      </c>
      <c r="E246" s="4" t="str">
        <f t="shared" si="6"/>
        <v>WINDOWS 95 Lic. Agg.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353</v>
      </c>
      <c r="B247" s="4" t="s">
        <v>351</v>
      </c>
      <c r="C247" s="20">
        <v>645000</v>
      </c>
      <c r="D247" s="5">
        <f t="shared" si="7"/>
        <v>107500</v>
      </c>
      <c r="E247" s="4" t="str">
        <f t="shared" si="6"/>
        <v>EXCEL 7.0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354</v>
      </c>
      <c r="B248" s="4" t="s">
        <v>351</v>
      </c>
      <c r="C248" s="20">
        <v>645000</v>
      </c>
      <c r="D248" s="5">
        <f t="shared" si="7"/>
        <v>107500</v>
      </c>
      <c r="E248" s="4" t="str">
        <f t="shared" si="6"/>
        <v>EXCEL 97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355</v>
      </c>
      <c r="B249" s="4" t="s">
        <v>351</v>
      </c>
      <c r="C249" s="20">
        <v>259000</v>
      </c>
      <c r="D249" s="5">
        <f t="shared" si="7"/>
        <v>43166.666666666657</v>
      </c>
      <c r="E249" s="4" t="str">
        <f t="shared" si="6"/>
        <v>EXCEL 97 Agg.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356</v>
      </c>
      <c r="B250" s="4" t="s">
        <v>351</v>
      </c>
      <c r="C250" s="20">
        <v>646000</v>
      </c>
      <c r="D250" s="5">
        <f t="shared" si="7"/>
        <v>107666.66666666663</v>
      </c>
      <c r="E250" s="4" t="str">
        <f t="shared" si="6"/>
        <v>WORD 97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357</v>
      </c>
      <c r="B251" s="4" t="s">
        <v>351</v>
      </c>
      <c r="C251" s="20">
        <v>259000</v>
      </c>
      <c r="D251" s="5">
        <f t="shared" si="7"/>
        <v>43166.666666666657</v>
      </c>
      <c r="E251" s="4" t="str">
        <f t="shared" si="6"/>
        <v>WORD 97 Agg.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358</v>
      </c>
      <c r="B252" s="4" t="s">
        <v>351</v>
      </c>
      <c r="C252" s="20">
        <v>645000</v>
      </c>
      <c r="D252" s="5">
        <f t="shared" si="7"/>
        <v>107500</v>
      </c>
      <c r="E252" s="4" t="str">
        <f t="shared" si="6"/>
        <v>ACCESS 97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359</v>
      </c>
      <c r="B253" s="4" t="s">
        <v>351</v>
      </c>
      <c r="C253" s="20">
        <v>879000</v>
      </c>
      <c r="D253" s="5">
        <f t="shared" si="7"/>
        <v>146500</v>
      </c>
      <c r="E253" s="4" t="str">
        <f t="shared" si="6"/>
        <v>OFFICE 97 SMALL BUSINESS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360</v>
      </c>
      <c r="B254" s="4" t="s">
        <v>351</v>
      </c>
      <c r="C254" s="20">
        <v>259000</v>
      </c>
      <c r="D254" s="5">
        <f t="shared" si="7"/>
        <v>43166.666666666657</v>
      </c>
      <c r="E254" s="4" t="str">
        <f t="shared" si="6"/>
        <v>HOME ESSENTIALS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361</v>
      </c>
      <c r="B255" s="4" t="s">
        <v>351</v>
      </c>
      <c r="C255" s="20">
        <v>274000</v>
      </c>
      <c r="D255" s="5">
        <f t="shared" si="7"/>
        <v>45666.666666666657</v>
      </c>
      <c r="E255" s="4" t="str">
        <f t="shared" si="6"/>
        <v>FRONTPAGE 98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362</v>
      </c>
      <c r="B256" s="4" t="s">
        <v>351</v>
      </c>
      <c r="C256" s="20">
        <v>975000</v>
      </c>
      <c r="D256" s="5">
        <f t="shared" si="7"/>
        <v>162500</v>
      </c>
      <c r="E256" s="4" t="str">
        <f t="shared" si="6"/>
        <v>OFFICE '97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363</v>
      </c>
      <c r="B257" s="4" t="s">
        <v>351</v>
      </c>
      <c r="C257" s="20">
        <v>480000</v>
      </c>
      <c r="D257" s="5">
        <f t="shared" si="7"/>
        <v>80000</v>
      </c>
      <c r="E257" s="4" t="str">
        <f t="shared" si="6"/>
        <v>OFFICE '97 Agg.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364</v>
      </c>
      <c r="B258" s="4" t="s">
        <v>351</v>
      </c>
      <c r="C258" s="20">
        <v>1187000</v>
      </c>
      <c r="D258" s="5">
        <f t="shared" si="7"/>
        <v>197833.33333333326</v>
      </c>
      <c r="E258" s="4" t="str">
        <f t="shared" ref="E258:E321" si="8">IF(AND(A258&lt;&gt;"",B258&lt;&gt;""),A258 &amp; " " &amp; B258,"")</f>
        <v>OFFICE '97 Professional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365</v>
      </c>
      <c r="B259" s="4" t="s">
        <v>351</v>
      </c>
      <c r="C259" s="20">
        <v>832000</v>
      </c>
      <c r="D259" s="5">
        <f t="shared" si="7"/>
        <v>138666.66666666663</v>
      </c>
      <c r="E259" s="4" t="str">
        <f t="shared" si="8"/>
        <v>OFFICE '97 Professional Agg.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366</v>
      </c>
      <c r="B260" s="4" t="s">
        <v>351</v>
      </c>
      <c r="C260" s="20">
        <v>227000</v>
      </c>
      <c r="D260" s="5">
        <f t="shared" ref="D260:D323" si="9">C260 - (C260/1.2)</f>
        <v>37833.333333333314</v>
      </c>
      <c r="E260" s="4" t="str">
        <f t="shared" si="8"/>
        <v>VISUAL BASIC 4.0 STD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367</v>
      </c>
      <c r="B261" s="4" t="s">
        <v>351</v>
      </c>
      <c r="C261" s="20">
        <v>98000</v>
      </c>
      <c r="D261" s="5">
        <f t="shared" si="9"/>
        <v>16333.333333333328</v>
      </c>
      <c r="E261" s="4" t="str">
        <f t="shared" si="8"/>
        <v>VISUAL BASIC 4.0 Agg.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368</v>
      </c>
      <c r="B262" s="4" t="s">
        <v>351</v>
      </c>
      <c r="C262" s="20">
        <v>1190000</v>
      </c>
      <c r="D262" s="5">
        <f t="shared" si="9"/>
        <v>198333.33333333326</v>
      </c>
      <c r="E262" s="4" t="str">
        <f t="shared" si="8"/>
        <v>VISUAL BASIC 4.0 PROFESSIONAL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369</v>
      </c>
      <c r="B263" s="4" t="s">
        <v>351</v>
      </c>
      <c r="C263" s="20">
        <v>300000</v>
      </c>
      <c r="D263" s="5">
        <f t="shared" si="9"/>
        <v>50000</v>
      </c>
      <c r="E263" s="4" t="str">
        <f t="shared" si="8"/>
        <v>VISUAL BASIC 4.0 PROF. Agg.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370</v>
      </c>
      <c r="B264" s="4" t="s">
        <v>351</v>
      </c>
      <c r="C264" s="20">
        <v>2407000</v>
      </c>
      <c r="D264" s="5">
        <f t="shared" si="9"/>
        <v>401166.66666666651</v>
      </c>
      <c r="E264" s="4" t="str">
        <f t="shared" si="8"/>
        <v>VISUAL BASIC 4.0 ENTERPRICE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371</v>
      </c>
      <c r="B265" s="4" t="s">
        <v>351</v>
      </c>
      <c r="C265" s="20">
        <v>1021000</v>
      </c>
      <c r="D265" s="5">
        <f t="shared" si="9"/>
        <v>170166.66666666663</v>
      </c>
      <c r="E265" s="4" t="str">
        <f t="shared" si="8"/>
        <v>VISUAL BASIC 4.0 ENTERPRICE Agg.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372</v>
      </c>
      <c r="B266" s="4" t="s">
        <v>351</v>
      </c>
      <c r="C266" s="20">
        <v>646000</v>
      </c>
      <c r="D266" s="5">
        <f t="shared" si="9"/>
        <v>107666.66666666663</v>
      </c>
      <c r="E266" s="4" t="str">
        <f t="shared" si="8"/>
        <v>POWERPOINT 97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373</v>
      </c>
      <c r="B267" s="4" t="s">
        <v>351</v>
      </c>
      <c r="C267" s="20">
        <v>259000</v>
      </c>
      <c r="D267" s="5">
        <f t="shared" si="9"/>
        <v>43166.666666666657</v>
      </c>
      <c r="E267" s="4" t="str">
        <f t="shared" si="8"/>
        <v>POWERPOINT 97 Agg.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374</v>
      </c>
      <c r="B268" s="4" t="s">
        <v>351</v>
      </c>
      <c r="C268" s="20">
        <v>193000</v>
      </c>
      <c r="D268" s="5">
        <f t="shared" si="9"/>
        <v>32166.666666666657</v>
      </c>
      <c r="E268" s="4" t="str">
        <f t="shared" si="8"/>
        <v>PUBLISHER 3.0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375</v>
      </c>
      <c r="B269" s="4" t="s">
        <v>351</v>
      </c>
      <c r="C269" s="20">
        <v>96000</v>
      </c>
      <c r="D269" s="5">
        <f t="shared" si="9"/>
        <v>16000</v>
      </c>
      <c r="E269" s="4" t="str">
        <f t="shared" si="8"/>
        <v>PUBLISHER 3.0 Agg.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376</v>
      </c>
      <c r="B270" s="4" t="s">
        <v>351</v>
      </c>
      <c r="C270" s="20">
        <v>594000</v>
      </c>
      <c r="D270" s="5">
        <f t="shared" si="9"/>
        <v>99000</v>
      </c>
      <c r="E270" s="4" t="str">
        <f t="shared" si="8"/>
        <v>WINDOWS NT 4.0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377</v>
      </c>
      <c r="B271" s="4" t="s">
        <v>351</v>
      </c>
      <c r="C271" s="20">
        <v>282000</v>
      </c>
      <c r="D271" s="5">
        <f t="shared" si="9"/>
        <v>47000</v>
      </c>
      <c r="E271" s="4" t="str">
        <f t="shared" si="8"/>
        <v>WINDOWS NT 4.0 Agg. WORKSTATION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378</v>
      </c>
      <c r="B272" s="4" t="s">
        <v>351</v>
      </c>
      <c r="C272" s="20">
        <v>1814000</v>
      </c>
      <c r="D272" s="5">
        <f t="shared" si="9"/>
        <v>302333.33333333326</v>
      </c>
      <c r="E272" s="4" t="str">
        <f t="shared" si="8"/>
        <v>WINDOWS NT 4.0 SERVER 5 client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379</v>
      </c>
      <c r="B273" s="4" t="s">
        <v>351</v>
      </c>
      <c r="C273" s="20">
        <v>193000</v>
      </c>
      <c r="D273" s="5">
        <f t="shared" si="9"/>
        <v>32166.666666666657</v>
      </c>
      <c r="E273" s="4" t="str">
        <f t="shared" si="8"/>
        <v>WINDOWS 3.1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380</v>
      </c>
      <c r="B274" s="4" t="s">
        <v>351</v>
      </c>
      <c r="C274" s="20">
        <v>654000</v>
      </c>
      <c r="D274" s="5">
        <f t="shared" si="9"/>
        <v>109000</v>
      </c>
      <c r="E274" s="4" t="str">
        <f t="shared" si="8"/>
        <v>POWERPOINT 4.0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381</v>
      </c>
      <c r="B275" s="4" t="s">
        <v>351</v>
      </c>
      <c r="C275" s="20">
        <v>729000</v>
      </c>
      <c r="D275" s="5">
        <f t="shared" si="9"/>
        <v>121500</v>
      </c>
      <c r="E275" s="4" t="str">
        <f t="shared" si="8"/>
        <v>EXCEL 5.0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382</v>
      </c>
      <c r="B276" s="4" t="s">
        <v>351</v>
      </c>
      <c r="C276" s="20">
        <v>632000</v>
      </c>
      <c r="D276" s="5">
        <f t="shared" si="9"/>
        <v>105333.33333333326</v>
      </c>
      <c r="E276" s="4" t="str">
        <f t="shared" si="8"/>
        <v>ACCESS 2.0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383</v>
      </c>
      <c r="B277" s="4" t="s">
        <v>351</v>
      </c>
      <c r="C277" s="20">
        <v>240000</v>
      </c>
      <c r="D277" s="5">
        <f t="shared" si="9"/>
        <v>40000</v>
      </c>
      <c r="E277" s="4" t="str">
        <f t="shared" si="8"/>
        <v>ACCESS 2.0 Competitivo MICROSOFT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384</v>
      </c>
      <c r="B278" s="4" t="s">
        <v>385</v>
      </c>
      <c r="C278" s="20">
        <v>955000</v>
      </c>
      <c r="D278" s="5">
        <f t="shared" si="9"/>
        <v>159166.66666666663</v>
      </c>
      <c r="E278" s="4" t="str">
        <f t="shared" si="8"/>
        <v xml:space="preserve">OFFICE 4.2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386</v>
      </c>
      <c r="B279" s="4" t="s">
        <v>385</v>
      </c>
      <c r="C279" s="20">
        <v>1126000</v>
      </c>
      <c r="D279" s="5">
        <f t="shared" si="9"/>
        <v>187666.66666666663</v>
      </c>
      <c r="E279" s="4" t="str">
        <f t="shared" si="8"/>
        <v xml:space="preserve">OFFICE 4.3 PROFESSIONAL MICROSOFT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387</v>
      </c>
      <c r="B280" s="4"/>
      <c r="C280" s="20"/>
      <c r="D280" s="5">
        <f t="shared" si="9"/>
        <v>0</v>
      </c>
      <c r="E280" s="4" t="str">
        <f t="shared" si="8"/>
        <v/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388</v>
      </c>
      <c r="B281" s="4" t="s">
        <v>389</v>
      </c>
      <c r="C281" s="20">
        <v>297000</v>
      </c>
      <c r="D281" s="5">
        <f t="shared" si="9"/>
        <v>49500</v>
      </c>
      <c r="E281" s="4" t="str">
        <f t="shared" si="8"/>
        <v>STAMP.EPSON LX300 9 aghi, 80 col. 220 cps. opz. colore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390</v>
      </c>
      <c r="B282" s="4" t="s">
        <v>391</v>
      </c>
      <c r="C282" s="20">
        <v>646000</v>
      </c>
      <c r="D282" s="5">
        <f t="shared" si="9"/>
        <v>107666.66666666663</v>
      </c>
      <c r="E282" s="4" t="str">
        <f t="shared" si="8"/>
        <v>STAMP.EPSON LX1050+ 9 aghi, 136 col. 200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392</v>
      </c>
      <c r="B283" s="4" t="s">
        <v>393</v>
      </c>
      <c r="C283" s="20">
        <v>714000</v>
      </c>
      <c r="D283" s="5">
        <f t="shared" si="9"/>
        <v>119000</v>
      </c>
      <c r="E283" s="4" t="str">
        <f t="shared" si="8"/>
        <v>STAMP.EPSON FX870 9 aghi, 80 col. 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394</v>
      </c>
      <c r="B284" s="4" t="s">
        <v>395</v>
      </c>
      <c r="C284" s="20">
        <v>807000</v>
      </c>
      <c r="D284" s="5">
        <f t="shared" si="9"/>
        <v>134500</v>
      </c>
      <c r="E284" s="4" t="str">
        <f t="shared" si="8"/>
        <v>STAMP.EPSON FX1170 9 aghi, 136 col.380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396</v>
      </c>
      <c r="B285" s="4" t="s">
        <v>397</v>
      </c>
      <c r="C285" s="20">
        <v>591000</v>
      </c>
      <c r="D285" s="5">
        <f t="shared" si="9"/>
        <v>98500</v>
      </c>
      <c r="E285" s="4" t="str">
        <f t="shared" si="8"/>
        <v>STAMP.EPSON LQ570+ 24 aghi, 80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398</v>
      </c>
      <c r="B286" s="4" t="s">
        <v>399</v>
      </c>
      <c r="C286" s="20">
        <v>918000</v>
      </c>
      <c r="D286" s="5">
        <f t="shared" si="9"/>
        <v>153000</v>
      </c>
      <c r="E286" s="4" t="str">
        <f t="shared" si="8"/>
        <v>STAMP.EPSON LQ2070+ 24 aghi, 136 col. 225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400</v>
      </c>
      <c r="B287" s="4" t="s">
        <v>401</v>
      </c>
      <c r="C287" s="20">
        <v>1265000</v>
      </c>
      <c r="D287" s="5">
        <f t="shared" si="9"/>
        <v>210833.33333333326</v>
      </c>
      <c r="E287" s="4" t="str">
        <f t="shared" si="8"/>
        <v>STAMP.EPSON LQ 2170 24 aghi, 136 col. 440 cps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402</v>
      </c>
      <c r="B288" s="4" t="s">
        <v>403</v>
      </c>
      <c r="C288" s="20">
        <v>256000</v>
      </c>
      <c r="D288" s="5">
        <f t="shared" si="9"/>
        <v>42666.666666666657</v>
      </c>
      <c r="E288" s="4" t="str">
        <f t="shared" si="8"/>
        <v>STAMP.EPSON STYLUS 300COLOR Ink Jet A4,1ppm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404</v>
      </c>
      <c r="B289" s="4" t="s">
        <v>405</v>
      </c>
      <c r="C289" s="20">
        <v>371000</v>
      </c>
      <c r="D289" s="5">
        <f t="shared" si="9"/>
        <v>61833.333333333314</v>
      </c>
      <c r="E289" s="4" t="str">
        <f t="shared" si="8"/>
        <v>STAMP.EPSON STYLUS 400COLOR Ink Jet A4,3ppm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406</v>
      </c>
      <c r="B290" s="4" t="s">
        <v>407</v>
      </c>
      <c r="C290" s="20">
        <v>457000</v>
      </c>
      <c r="D290" s="5">
        <f t="shared" si="9"/>
        <v>76166.666666666628</v>
      </c>
      <c r="E290" s="4" t="str">
        <f t="shared" si="8"/>
        <v>STAMP.EPSON STYLUS 600COLOR Ink Jet A4,4ppm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408</v>
      </c>
      <c r="B291" s="4" t="s">
        <v>409</v>
      </c>
      <c r="C291" s="20">
        <v>642000</v>
      </c>
      <c r="D291" s="5">
        <f t="shared" si="9"/>
        <v>107000</v>
      </c>
      <c r="E291" s="4" t="str">
        <f t="shared" si="8"/>
        <v>STAMP.EPSON STYLUS 800COLOR Ink Jet A4,7ppm col.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410</v>
      </c>
      <c r="B292" s="4" t="s">
        <v>411</v>
      </c>
      <c r="C292" s="20">
        <v>1571000</v>
      </c>
      <c r="D292" s="5">
        <f t="shared" si="9"/>
        <v>261833.33333333326</v>
      </c>
      <c r="E292" s="4" t="str">
        <f t="shared" si="8"/>
        <v>STAMP.EPSON STYLUS 1520COLOR Ink Jet A2,800cps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412</v>
      </c>
      <c r="B293" s="4" t="s">
        <v>413</v>
      </c>
      <c r="C293" s="20">
        <v>756000</v>
      </c>
      <c r="D293" s="5">
        <f t="shared" si="9"/>
        <v>126000</v>
      </c>
      <c r="E293" s="4" t="str">
        <f t="shared" si="8"/>
        <v>STAMP.EPSON STYLUS 1000 Ink Jet A3,250cps draft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414</v>
      </c>
      <c r="B294" s="4" t="s">
        <v>415</v>
      </c>
      <c r="C294" s="20">
        <v>1571000</v>
      </c>
      <c r="D294" s="5">
        <f t="shared" si="9"/>
        <v>261833.33333333326</v>
      </c>
      <c r="E294" s="4" t="str">
        <f t="shared" si="8"/>
        <v>STAMP.EPSON STYLUS PRO XL+ Ink Jet A4/A3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416</v>
      </c>
      <c r="B295" s="4" t="s">
        <v>417</v>
      </c>
      <c r="C295" s="20">
        <v>2716000</v>
      </c>
      <c r="D295" s="5">
        <f t="shared" si="9"/>
        <v>452666.66666666651</v>
      </c>
      <c r="E295" s="4" t="str">
        <f t="shared" si="8"/>
        <v xml:space="preserve">STAMP.EPSON STYLUS  3000 Ink Jet A2 800cpc 1440*720 dpi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418</v>
      </c>
      <c r="B296" s="4" t="s">
        <v>419</v>
      </c>
      <c r="C296" s="20">
        <v>640000</v>
      </c>
      <c r="D296" s="5">
        <f t="shared" si="9"/>
        <v>106666.66666666663</v>
      </c>
      <c r="E296" s="4" t="str">
        <f t="shared" si="8"/>
        <v xml:space="preserve">STAMP.EPSON STYLUS PHOTO Ink Jet A4 6 colori 2ppm 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420</v>
      </c>
      <c r="B297" s="4" t="s">
        <v>421</v>
      </c>
      <c r="C297" s="20">
        <v>255000</v>
      </c>
      <c r="D297" s="5">
        <f t="shared" si="9"/>
        <v>42500</v>
      </c>
      <c r="E297" s="4" t="str">
        <f t="shared" si="8"/>
        <v>STAMP. CANON BJ-250 COLOR Ink Jet A4, 1ppm col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422</v>
      </c>
      <c r="B298" s="4" t="s">
        <v>423</v>
      </c>
      <c r="C298" s="20">
        <v>413000</v>
      </c>
      <c r="D298" s="5">
        <f t="shared" si="9"/>
        <v>68833.333333333314</v>
      </c>
      <c r="E298" s="4" t="str">
        <f t="shared" si="8"/>
        <v>STAMP. CANON BJC-80 COLOR Ink jet A4, 2ppm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424</v>
      </c>
      <c r="B299" s="4" t="s">
        <v>425</v>
      </c>
      <c r="C299" s="20">
        <v>361000</v>
      </c>
      <c r="D299" s="5">
        <f t="shared" si="9"/>
        <v>60166.666666666628</v>
      </c>
      <c r="E299" s="4" t="str">
        <f t="shared" si="8"/>
        <v>STAMP. CANON BJC-4300 COLOR Ink Jet A4, 1ppm col.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426</v>
      </c>
      <c r="B300" s="4" t="s">
        <v>427</v>
      </c>
      <c r="C300" s="20">
        <v>544000</v>
      </c>
      <c r="D300" s="5">
        <f t="shared" si="9"/>
        <v>90666.666666666628</v>
      </c>
      <c r="E300" s="4" t="str">
        <f t="shared" si="8"/>
        <v>STAMP. CANON BJC-4550 COLOR Ink Jet A4/A3, 1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428</v>
      </c>
      <c r="B301" s="4" t="s">
        <v>429</v>
      </c>
      <c r="C301" s="20">
        <v>678000</v>
      </c>
      <c r="D301" s="5">
        <f t="shared" si="9"/>
        <v>113000</v>
      </c>
      <c r="E301" s="4" t="str">
        <f t="shared" si="8"/>
        <v>STAMP. CANON BJC-4650 COLOR Ink Jet A4/A3, 4,5 ppm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430</v>
      </c>
      <c r="B302" s="4" t="s">
        <v>431</v>
      </c>
      <c r="C302" s="20">
        <v>1054000</v>
      </c>
      <c r="D302" s="5">
        <f t="shared" si="9"/>
        <v>175666.66666666663</v>
      </c>
      <c r="E302" s="4" t="str">
        <f t="shared" si="8"/>
        <v>STAMP. CANON BJC-5500 COLOR Ink Jet A3/A2 694cps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432</v>
      </c>
      <c r="B303" s="4" t="s">
        <v>433</v>
      </c>
      <c r="C303" s="20">
        <v>482000</v>
      </c>
      <c r="D303" s="5">
        <f t="shared" si="9"/>
        <v>80333.333333333314</v>
      </c>
      <c r="E303" s="4" t="str">
        <f t="shared" si="8"/>
        <v>STAMP. CANON BJC-620 COLOR Ink Jet A4, 300cps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434</v>
      </c>
      <c r="B304" s="4" t="s">
        <v>435</v>
      </c>
      <c r="C304" s="20">
        <v>722000</v>
      </c>
      <c r="D304" s="5">
        <f t="shared" si="9"/>
        <v>120333.33333333326</v>
      </c>
      <c r="E304" s="4" t="str">
        <f t="shared" si="8"/>
        <v>STAMP. CANON BJC-7000 COLOR Ink Jet A4,4,5ppm, 1200x600dpi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436</v>
      </c>
      <c r="B305" s="4" t="s">
        <v>437</v>
      </c>
      <c r="C305" s="20">
        <v>269000</v>
      </c>
      <c r="D305" s="5">
        <f t="shared" si="9"/>
        <v>44833.333333333314</v>
      </c>
      <c r="E305" s="4" t="str">
        <f t="shared" si="8"/>
        <v>STAMP. HP 400L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438</v>
      </c>
      <c r="B306" s="4" t="s">
        <v>437</v>
      </c>
      <c r="C306" s="20">
        <v>371000</v>
      </c>
      <c r="D306" s="5">
        <f t="shared" si="9"/>
        <v>61833.333333333314</v>
      </c>
      <c r="E306" s="4" t="str">
        <f t="shared" si="8"/>
        <v>STAMP. HP 670 Ink Jet A4, 3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439</v>
      </c>
      <c r="B307" s="4" t="s">
        <v>440</v>
      </c>
      <c r="C307" s="20">
        <v>462000</v>
      </c>
      <c r="D307" s="5">
        <f t="shared" si="9"/>
        <v>77000</v>
      </c>
      <c r="E307" s="4" t="str">
        <f t="shared" si="8"/>
        <v>STAMP. HP 690+ Ink Jet A4,  5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441</v>
      </c>
      <c r="B308" s="4" t="s">
        <v>442</v>
      </c>
      <c r="C308" s="20">
        <v>541000</v>
      </c>
      <c r="D308" s="5">
        <f t="shared" si="9"/>
        <v>90166.666666666628</v>
      </c>
      <c r="E308" s="4" t="str">
        <f t="shared" si="8"/>
        <v>STAMP. HP 720C Ink Jet A4,  7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443</v>
      </c>
      <c r="B309" s="4" t="s">
        <v>444</v>
      </c>
      <c r="C309" s="20">
        <v>648000</v>
      </c>
      <c r="D309" s="5">
        <f t="shared" si="9"/>
        <v>108000</v>
      </c>
      <c r="E309" s="4" t="str">
        <f t="shared" si="8"/>
        <v>STAMP. HP 870 CXI Ink Jet A4,  8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445</v>
      </c>
      <c r="B310" s="4" t="s">
        <v>446</v>
      </c>
      <c r="C310" s="20">
        <v>644000</v>
      </c>
      <c r="D310" s="5">
        <f t="shared" si="9"/>
        <v>107333.33333333326</v>
      </c>
      <c r="E310" s="4" t="str">
        <f t="shared" si="8"/>
        <v>STAMP. HP 890C Ink Jet A4,  9 ppm col.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447</v>
      </c>
      <c r="B311" s="4" t="s">
        <v>448</v>
      </c>
      <c r="C311" s="20">
        <v>902000</v>
      </c>
      <c r="D311" s="5">
        <f t="shared" si="9"/>
        <v>150333.33333333326</v>
      </c>
      <c r="E311" s="4" t="str">
        <f t="shared" si="8"/>
        <v>STAMP. HP 1100C Ink Jet A3/A4,  6 ppm col., 2Mb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449</v>
      </c>
      <c r="B312" s="4" t="s">
        <v>450</v>
      </c>
      <c r="C312" s="20">
        <v>722000</v>
      </c>
      <c r="D312" s="5">
        <f t="shared" si="9"/>
        <v>120333.33333333326</v>
      </c>
      <c r="E312" s="4" t="str">
        <f t="shared" si="8"/>
        <v>STAMP. HP 6L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451</v>
      </c>
      <c r="B313" s="4" t="s">
        <v>450</v>
      </c>
      <c r="C313" s="20">
        <v>1457000</v>
      </c>
      <c r="D313" s="5">
        <f t="shared" si="9"/>
        <v>242833.33333333326</v>
      </c>
      <c r="E313" s="4" t="str">
        <f t="shared" si="8"/>
        <v>STAMP. HP 6P Laser, A4 600dpi, 6ppm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452</v>
      </c>
      <c r="B314" s="4" t="s">
        <v>453</v>
      </c>
      <c r="C314" s="20">
        <v>1786000</v>
      </c>
      <c r="D314" s="5">
        <f t="shared" si="9"/>
        <v>297666.66666666651</v>
      </c>
      <c r="E314" s="4" t="str">
        <f t="shared" si="8"/>
        <v>STAMP. HP 6MP Laser, A4 600dpi, 8ppm, 3Mb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454</v>
      </c>
      <c r="B315" s="4"/>
      <c r="C315" s="20"/>
      <c r="D315" s="5">
        <f t="shared" si="9"/>
        <v>0</v>
      </c>
      <c r="E315" s="4" t="str">
        <f t="shared" si="8"/>
        <v/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455</v>
      </c>
      <c r="B316" s="4" t="s">
        <v>456</v>
      </c>
      <c r="C316" s="20">
        <v>85000</v>
      </c>
      <c r="D316" s="5">
        <f t="shared" si="9"/>
        <v>14166.666666666657</v>
      </c>
      <c r="E316" s="4" t="str">
        <f t="shared" si="8"/>
        <v>CASE DESKTOP   CE CK 131-6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457</v>
      </c>
      <c r="B317" s="4" t="s">
        <v>456</v>
      </c>
      <c r="C317" s="20">
        <v>84000</v>
      </c>
      <c r="D317" s="5">
        <f t="shared" si="9"/>
        <v>14000</v>
      </c>
      <c r="E317" s="4" t="str">
        <f t="shared" si="8"/>
        <v>CASE MINITOWER CE CK 136-1 P/S 200W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458</v>
      </c>
      <c r="B318" s="4" t="s">
        <v>459</v>
      </c>
      <c r="C318" s="20">
        <v>115000</v>
      </c>
      <c r="D318" s="5">
        <f t="shared" si="9"/>
        <v>19166.666666666657</v>
      </c>
      <c r="E318" s="4" t="str">
        <f t="shared" si="8"/>
        <v xml:space="preserve">CASE MIDITOWER CE CK 135-1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460</v>
      </c>
      <c r="B319" s="4" t="s">
        <v>459</v>
      </c>
      <c r="C319" s="20">
        <v>152000</v>
      </c>
      <c r="D319" s="5">
        <f t="shared" si="9"/>
        <v>25333.333333333328</v>
      </c>
      <c r="E319" s="4" t="str">
        <f t="shared" si="8"/>
        <v xml:space="preserve">CASE BIG TOWER CE   CK139-1 P/S 230W 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461</v>
      </c>
      <c r="B320" s="4" t="s">
        <v>456</v>
      </c>
      <c r="C320" s="20">
        <v>82000</v>
      </c>
      <c r="D320" s="5">
        <f t="shared" si="9"/>
        <v>13666.666666666657</v>
      </c>
      <c r="E320" s="4" t="str">
        <f t="shared" si="8"/>
        <v>CASE DESKTOP CE CK 131-8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462</v>
      </c>
      <c r="B321" s="4" t="s">
        <v>456</v>
      </c>
      <c r="C321" s="20">
        <v>84000</v>
      </c>
      <c r="D321" s="5">
        <f t="shared" si="9"/>
        <v>14000</v>
      </c>
      <c r="E321" s="4" t="str">
        <f t="shared" si="8"/>
        <v>CASE SUB-MIDITOWER CE  CK 132-3 P/S 200W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463</v>
      </c>
      <c r="B322" s="4" t="s">
        <v>464</v>
      </c>
      <c r="C322" s="20">
        <v>115000</v>
      </c>
      <c r="D322" s="5">
        <f t="shared" si="9"/>
        <v>19166.666666666657</v>
      </c>
      <c r="E322" s="4" t="str">
        <f t="shared" ref="E322:E338" si="10">IF(AND(A322&lt;&gt;"",B322&lt;&gt;""),A322 &amp; " " &amp; B322,"")</f>
        <v>CASE  MIDITOWER CE  CK 135-2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465</v>
      </c>
      <c r="B323" s="4" t="s">
        <v>464</v>
      </c>
      <c r="C323" s="20">
        <v>153000</v>
      </c>
      <c r="D323" s="5">
        <f t="shared" si="9"/>
        <v>25500</v>
      </c>
      <c r="E323" s="4" t="str">
        <f t="shared" si="10"/>
        <v>CASE TOWER CE CK 139-2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466</v>
      </c>
      <c r="B324" s="4" t="s">
        <v>464</v>
      </c>
      <c r="C324" s="20">
        <v>80000</v>
      </c>
      <c r="D324" s="5">
        <f t="shared" ref="D324:D338" si="11">C324 - (C324/1.2)</f>
        <v>13333.333333333328</v>
      </c>
      <c r="E324" s="4" t="str">
        <f t="shared" si="10"/>
        <v>CASE MIDITOWER BC VIP 432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467</v>
      </c>
      <c r="B325" s="4" t="s">
        <v>464</v>
      </c>
      <c r="C325" s="20">
        <v>102000</v>
      </c>
      <c r="D325" s="5">
        <f t="shared" si="11"/>
        <v>17000</v>
      </c>
      <c r="E325" s="4" t="str">
        <f t="shared" si="10"/>
        <v>CASE TOWER BC VIP 730 P/S 230W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468</v>
      </c>
      <c r="B326" s="4"/>
      <c r="C326" s="20"/>
      <c r="D326" s="5">
        <f t="shared" si="11"/>
        <v>0</v>
      </c>
      <c r="E326" s="4" t="str">
        <f t="shared" si="10"/>
        <v/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469</v>
      </c>
      <c r="B327" s="4" t="s">
        <v>470</v>
      </c>
      <c r="C327" s="20">
        <v>198000</v>
      </c>
      <c r="D327" s="5">
        <f t="shared" si="11"/>
        <v>33000</v>
      </c>
      <c r="E327" s="4" t="str">
        <f t="shared" si="10"/>
        <v>GR.CONT.REVOLUTION E300 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471</v>
      </c>
      <c r="B328" s="4" t="s">
        <v>470</v>
      </c>
      <c r="C328" s="20">
        <v>233000</v>
      </c>
      <c r="D328" s="5">
        <f t="shared" si="11"/>
        <v>38833.333333333314</v>
      </c>
      <c r="E328" s="4" t="str">
        <f t="shared" si="10"/>
        <v>GR.CONT.REVOLUTION F450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472</v>
      </c>
      <c r="B329" s="4" t="s">
        <v>470</v>
      </c>
      <c r="C329" s="20">
        <v>279000</v>
      </c>
      <c r="D329" s="5">
        <f t="shared" si="11"/>
        <v>46500</v>
      </c>
      <c r="E329" s="4" t="str">
        <f t="shared" si="10"/>
        <v>GR.CONT.REVOLUTION L600 STAND- BY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473</v>
      </c>
      <c r="B330" s="4" t="s">
        <v>474</v>
      </c>
      <c r="C330" s="20">
        <v>298000</v>
      </c>
      <c r="D330" s="5">
        <f t="shared" si="11"/>
        <v>49666.666666666657</v>
      </c>
      <c r="E330" s="4" t="str">
        <f t="shared" si="10"/>
        <v>GR.CONT.POWER PRO 600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475</v>
      </c>
      <c r="B331" s="4" t="s">
        <v>474</v>
      </c>
      <c r="C331" s="20">
        <v>478000</v>
      </c>
      <c r="D331" s="5">
        <f t="shared" si="11"/>
        <v>79666.666666666628</v>
      </c>
      <c r="E331" s="4" t="str">
        <f t="shared" si="10"/>
        <v>GR.CONT.POWER PRO 750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476</v>
      </c>
      <c r="B332" s="4" t="s">
        <v>474</v>
      </c>
      <c r="C332" s="20">
        <v>626000</v>
      </c>
      <c r="D332" s="5">
        <f t="shared" si="11"/>
        <v>104333.33333333331</v>
      </c>
      <c r="E332" s="4" t="str">
        <f t="shared" si="10"/>
        <v>GR.CONT.POWER PRO 900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477</v>
      </c>
      <c r="B333" s="4" t="s">
        <v>474</v>
      </c>
      <c r="C333" s="20">
        <v>757000</v>
      </c>
      <c r="D333" s="5">
        <f t="shared" si="11"/>
        <v>126166.66666666663</v>
      </c>
      <c r="E333" s="4" t="str">
        <f t="shared" si="10"/>
        <v>GR.CONT.POWER PRO 1000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478</v>
      </c>
      <c r="B334" s="4" t="s">
        <v>474</v>
      </c>
      <c r="C334" s="20">
        <v>1128000</v>
      </c>
      <c r="D334" s="5">
        <f t="shared" si="11"/>
        <v>188000</v>
      </c>
      <c r="E334" s="4" t="str">
        <f t="shared" si="10"/>
        <v>GR.CONT.POWER PRO 1600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479</v>
      </c>
      <c r="B335" s="4" t="s">
        <v>474</v>
      </c>
      <c r="C335" s="20">
        <v>1527000</v>
      </c>
      <c r="D335" s="5">
        <f t="shared" si="11"/>
        <v>254500</v>
      </c>
      <c r="E335" s="4" t="str">
        <f t="shared" si="10"/>
        <v>GR.CONT.POWER PRO 2400 LINE INTERACTIVE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480</v>
      </c>
      <c r="B336" s="4" t="s">
        <v>481</v>
      </c>
      <c r="C336" s="20">
        <v>4134000</v>
      </c>
      <c r="D336" s="5">
        <f t="shared" si="11"/>
        <v>689000</v>
      </c>
      <c r="E336" s="4" t="str">
        <f t="shared" si="10"/>
        <v>GR.CONT.POWERSAVE 4000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482</v>
      </c>
      <c r="B337" s="4" t="s">
        <v>481</v>
      </c>
      <c r="C337" s="20">
        <v>6850000</v>
      </c>
      <c r="D337" s="5">
        <f t="shared" si="11"/>
        <v>1141666.666666666</v>
      </c>
      <c r="E337" s="4" t="str">
        <f t="shared" si="10"/>
        <v>GR.CONT.POWERSAVE 7500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 t="s">
        <v>483</v>
      </c>
      <c r="B338" s="4" t="s">
        <v>481</v>
      </c>
      <c r="C338" s="20">
        <v>11712000</v>
      </c>
      <c r="D338" s="5">
        <f t="shared" si="11"/>
        <v>1952000</v>
      </c>
      <c r="E338" s="4" t="str">
        <f t="shared" si="10"/>
        <v>GR.CONT.POWERSAVE 12500 ON-LINE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M16" sqref="M16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12.85546875" customWidth="1"/>
    <col min="9" max="10" width="9.28515625" customWidth="1"/>
    <col min="11" max="11" width="17.5703125" customWidth="1"/>
    <col min="12" max="12" width="11.5703125" customWidth="1"/>
    <col min="13" max="13" width="16.85546875" customWidth="1"/>
    <col min="14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570</v>
      </c>
      <c r="D1" s="4"/>
      <c r="E1" s="4" t="s">
        <v>575</v>
      </c>
      <c r="F1" s="4"/>
      <c r="G1" s="4"/>
      <c r="H1" s="15" t="s">
        <v>569</v>
      </c>
      <c r="I1" s="15" t="s">
        <v>570</v>
      </c>
      <c r="J1" s="4"/>
      <c r="K1" s="6" t="s">
        <v>484</v>
      </c>
      <c r="L1" s="6" t="s">
        <v>485</v>
      </c>
      <c r="M1" s="15" t="s">
        <v>576</v>
      </c>
      <c r="N1" s="4"/>
      <c r="O1" s="4"/>
      <c r="P1" s="4"/>
      <c r="Q1" s="18" t="s">
        <v>577</v>
      </c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VLOOKUP(B2,$H$2:$I$5,2,FALSE)</f>
        <v>sufficiente</v>
      </c>
      <c r="D2" s="8"/>
      <c r="E2" s="8"/>
      <c r="F2" s="8"/>
      <c r="G2" s="8"/>
      <c r="H2" s="8">
        <v>40</v>
      </c>
      <c r="I2" s="8" t="s">
        <v>571</v>
      </c>
      <c r="J2" s="8"/>
      <c r="K2" s="7" t="s">
        <v>486</v>
      </c>
      <c r="L2" s="7">
        <v>40</v>
      </c>
      <c r="M2" s="4" t="str">
        <f>_xlfn.XLOOKUP(L2, H:H, I:I)</f>
        <v>sufficiente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0">VLOOKUP(B3,$H$2:$I$5,2,FALSE)</f>
        <v>buono</v>
      </c>
      <c r="E3" s="8"/>
      <c r="F3" s="8"/>
      <c r="G3" s="8"/>
      <c r="H3" s="8">
        <v>60</v>
      </c>
      <c r="I3" s="8" t="s">
        <v>572</v>
      </c>
      <c r="J3" s="8"/>
      <c r="K3" s="7" t="s">
        <v>487</v>
      </c>
      <c r="L3" s="7">
        <v>60</v>
      </c>
      <c r="M3" s="4" t="str">
        <f t="shared" ref="M3:M8" si="1">_xlfn.XLOOKUP(L3, H:H, I:I)</f>
        <v>buono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buono</v>
      </c>
      <c r="E4" s="8"/>
      <c r="F4" s="8"/>
      <c r="G4" s="8"/>
      <c r="H4" s="8">
        <v>70</v>
      </c>
      <c r="I4" s="8" t="s">
        <v>573</v>
      </c>
      <c r="J4" s="8"/>
      <c r="K4" s="7" t="s">
        <v>488</v>
      </c>
      <c r="L4" s="7">
        <v>60</v>
      </c>
      <c r="M4" s="4" t="str">
        <f t="shared" si="1"/>
        <v>buono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E5" s="8"/>
      <c r="F5" s="8"/>
      <c r="G5" s="8"/>
      <c r="H5" s="8">
        <v>0</v>
      </c>
      <c r="I5" s="8" t="s">
        <v>574</v>
      </c>
      <c r="J5" s="8"/>
      <c r="K5" s="7" t="s">
        <v>489</v>
      </c>
      <c r="L5" s="7">
        <v>40</v>
      </c>
      <c r="M5" s="4" t="str">
        <f t="shared" si="1"/>
        <v>sufficiente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discreto</v>
      </c>
      <c r="E6" s="8"/>
      <c r="F6" s="8"/>
      <c r="G6" s="8"/>
      <c r="H6" s="8"/>
      <c r="I6" s="8"/>
      <c r="J6" s="8"/>
      <c r="K6" s="7" t="s">
        <v>490</v>
      </c>
      <c r="L6" s="7">
        <v>70</v>
      </c>
      <c r="M6" s="4" t="str">
        <f t="shared" si="1"/>
        <v>discreto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7" t="s">
        <v>491</v>
      </c>
      <c r="L7" s="7">
        <v>0</v>
      </c>
      <c r="M7" s="4" t="str">
        <f t="shared" si="1"/>
        <v>respinto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7" t="s">
        <v>492</v>
      </c>
      <c r="L8" s="7">
        <v>0</v>
      </c>
      <c r="M8" s="4" t="str">
        <f t="shared" si="1"/>
        <v>respinto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6"/>
      <c r="B16" s="16"/>
      <c r="C16" s="1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7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7"/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7"/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7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7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7"/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7"/>
      <c r="B23" s="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abSelected="1" workbookViewId="0">
      <selection activeCell="I29" sqref="I29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10.140625" customWidth="1"/>
    <col min="7" max="7" width="13.85546875" bestFit="1" customWidth="1"/>
    <col min="8" max="9" width="13.7109375" customWidth="1"/>
    <col min="10" max="10" width="8.7109375" customWidth="1"/>
    <col min="11" max="11" width="27.5703125" bestFit="1" customWidth="1"/>
    <col min="12" max="12" width="17.85546875" customWidth="1"/>
    <col min="13" max="13" width="8.7109375" customWidth="1"/>
    <col min="14" max="14" width="13.28515625" bestFit="1" customWidth="1"/>
    <col min="15" max="15" width="11.7109375" customWidth="1"/>
    <col min="16" max="25" width="8.7109375" customWidth="1"/>
  </cols>
  <sheetData>
    <row r="1" spans="1:25" ht="13.5" customHeight="1" thickBot="1" x14ac:dyDescent="0.35">
      <c r="A1" s="9" t="s">
        <v>493</v>
      </c>
      <c r="B1" s="9" t="s">
        <v>494</v>
      </c>
      <c r="C1" s="9" t="s">
        <v>495</v>
      </c>
      <c r="D1" s="19" t="s">
        <v>496</v>
      </c>
      <c r="E1" s="10" t="s">
        <v>497</v>
      </c>
      <c r="F1" s="11"/>
      <c r="G1" s="11" t="s">
        <v>589</v>
      </c>
      <c r="H1" s="11" t="s">
        <v>588</v>
      </c>
      <c r="I1" s="11" t="s">
        <v>579</v>
      </c>
      <c r="J1" s="11"/>
      <c r="K1" s="9" t="s">
        <v>494</v>
      </c>
      <c r="L1" s="9" t="s">
        <v>494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3.5" customHeight="1" thickTop="1" x14ac:dyDescent="0.25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1"/>
      <c r="H2" s="11"/>
      <c r="I2" s="11">
        <f t="shared" ref="I2:I6" si="0">SUMIF(C:C, G2, D:D)</f>
        <v>0</v>
      </c>
      <c r="K2" s="13" t="s">
        <v>498</v>
      </c>
      <c r="L2" s="13" t="s">
        <v>498</v>
      </c>
      <c r="N2" t="s">
        <v>579</v>
      </c>
      <c r="O2" t="s">
        <v>580</v>
      </c>
    </row>
    <row r="3" spans="1:25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585</v>
      </c>
      <c r="H3">
        <f>COUNTIF(C:C, G3)</f>
        <v>11</v>
      </c>
      <c r="I3">
        <f t="shared" si="0"/>
        <v>611780</v>
      </c>
      <c r="K3" s="13" t="s">
        <v>500</v>
      </c>
      <c r="L3" s="13" t="s">
        <v>500</v>
      </c>
      <c r="N3" t="s">
        <v>507</v>
      </c>
      <c r="O3">
        <f t="shared" ref="O3:O7" si="1">SUMIF(C:C, G3, D:D)</f>
        <v>611780</v>
      </c>
    </row>
    <row r="4" spans="1:25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586</v>
      </c>
      <c r="H4">
        <f>COUNTIF(C:C, G4)</f>
        <v>5</v>
      </c>
      <c r="I4">
        <f t="shared" si="0"/>
        <v>30860</v>
      </c>
      <c r="K4" s="13" t="s">
        <v>501</v>
      </c>
      <c r="L4" s="13" t="s">
        <v>501</v>
      </c>
      <c r="N4" t="s">
        <v>591</v>
      </c>
      <c r="O4">
        <f t="shared" si="1"/>
        <v>30860</v>
      </c>
    </row>
    <row r="5" spans="1:25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587</v>
      </c>
      <c r="H5">
        <f>COUNTIF(C:C, G5)</f>
        <v>4</v>
      </c>
      <c r="I5">
        <f t="shared" si="0"/>
        <v>54000</v>
      </c>
      <c r="K5" s="13" t="s">
        <v>503</v>
      </c>
      <c r="L5" s="13" t="s">
        <v>503</v>
      </c>
      <c r="N5" t="s">
        <v>511</v>
      </c>
      <c r="O5">
        <f t="shared" si="1"/>
        <v>54000</v>
      </c>
    </row>
    <row r="6" spans="1:25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t="s">
        <v>590</v>
      </c>
      <c r="H6">
        <f>COUNTIF(C:C, G6)</f>
        <v>4</v>
      </c>
      <c r="I6">
        <f t="shared" si="0"/>
        <v>6765600</v>
      </c>
      <c r="K6" s="13" t="s">
        <v>505</v>
      </c>
      <c r="L6" s="13" t="s">
        <v>505</v>
      </c>
      <c r="N6" t="s">
        <v>525</v>
      </c>
      <c r="O6">
        <f t="shared" si="1"/>
        <v>6765600</v>
      </c>
    </row>
    <row r="7" spans="1:25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K7" s="13" t="s">
        <v>507</v>
      </c>
      <c r="L7" s="13" t="s">
        <v>507</v>
      </c>
      <c r="N7" t="s">
        <v>592</v>
      </c>
      <c r="O7">
        <f t="shared" si="1"/>
        <v>0</v>
      </c>
    </row>
    <row r="8" spans="1:25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K8" s="13" t="s">
        <v>509</v>
      </c>
      <c r="L8" s="13" t="s">
        <v>509</v>
      </c>
    </row>
    <row r="9" spans="1:25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K9" s="13" t="s">
        <v>511</v>
      </c>
      <c r="L9" s="13" t="s">
        <v>511</v>
      </c>
    </row>
    <row r="10" spans="1:25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K10" s="13" t="s">
        <v>513</v>
      </c>
      <c r="L10" s="13" t="s">
        <v>513</v>
      </c>
    </row>
    <row r="11" spans="1:25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K11" s="13" t="s">
        <v>514</v>
      </c>
      <c r="L11" s="13" t="s">
        <v>514</v>
      </c>
    </row>
    <row r="12" spans="1:25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K12" s="13" t="s">
        <v>517</v>
      </c>
      <c r="L12" s="13" t="s">
        <v>517</v>
      </c>
    </row>
    <row r="13" spans="1:25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K13" s="13" t="s">
        <v>519</v>
      </c>
      <c r="L13" s="13" t="s">
        <v>519</v>
      </c>
    </row>
    <row r="14" spans="1:25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K14" s="13" t="s">
        <v>520</v>
      </c>
      <c r="L14" s="13" t="s">
        <v>520</v>
      </c>
    </row>
    <row r="15" spans="1:25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K15" s="13" t="s">
        <v>522</v>
      </c>
      <c r="L15" s="13" t="s">
        <v>522</v>
      </c>
    </row>
    <row r="16" spans="1:25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K16" s="13" t="s">
        <v>523</v>
      </c>
      <c r="L16" s="13" t="s">
        <v>523</v>
      </c>
    </row>
    <row r="17" spans="1:12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K17" s="13" t="s">
        <v>525</v>
      </c>
      <c r="L17" s="13" t="s">
        <v>525</v>
      </c>
    </row>
    <row r="18" spans="1:12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K18" s="13" t="s">
        <v>526</v>
      </c>
      <c r="L18" s="13" t="s">
        <v>526</v>
      </c>
    </row>
    <row r="19" spans="1:12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K19" s="13" t="s">
        <v>528</v>
      </c>
      <c r="L19" s="13" t="s">
        <v>528</v>
      </c>
    </row>
    <row r="20" spans="1:12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K20" s="13" t="s">
        <v>529</v>
      </c>
      <c r="L20" s="13" t="s">
        <v>529</v>
      </c>
    </row>
    <row r="21" spans="1:12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K21" s="13" t="s">
        <v>531</v>
      </c>
      <c r="L21" s="13" t="s">
        <v>531</v>
      </c>
    </row>
    <row r="22" spans="1:12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K22" s="13" t="s">
        <v>532</v>
      </c>
      <c r="L22" s="13" t="s">
        <v>532</v>
      </c>
    </row>
    <row r="23" spans="1:12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K23" s="13" t="s">
        <v>533</v>
      </c>
      <c r="L23" s="13" t="s">
        <v>533</v>
      </c>
    </row>
    <row r="24" spans="1:12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K24" s="13" t="s">
        <v>534</v>
      </c>
      <c r="L24" s="13" t="s">
        <v>534</v>
      </c>
    </row>
    <row r="25" spans="1:12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K25" s="13" t="s">
        <v>536</v>
      </c>
      <c r="L25" s="13" t="s">
        <v>536</v>
      </c>
    </row>
    <row r="26" spans="1:12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K26" s="13" t="s">
        <v>537</v>
      </c>
      <c r="L26" s="13" t="s">
        <v>537</v>
      </c>
    </row>
    <row r="27" spans="1:12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K27" s="13" t="s">
        <v>538</v>
      </c>
      <c r="L27" s="13" t="s">
        <v>538</v>
      </c>
    </row>
    <row r="28" spans="1:12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K28" s="13" t="s">
        <v>539</v>
      </c>
      <c r="L28" s="13" t="s">
        <v>539</v>
      </c>
    </row>
    <row r="29" spans="1:12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K29" s="13" t="s">
        <v>541</v>
      </c>
      <c r="L29" s="13" t="s">
        <v>541</v>
      </c>
    </row>
    <row r="30" spans="1:12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K30" s="13" t="s">
        <v>542</v>
      </c>
      <c r="L30" s="13" t="s">
        <v>542</v>
      </c>
    </row>
    <row r="31" spans="1:12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K31" s="13" t="s">
        <v>544</v>
      </c>
      <c r="L31" s="13" t="s">
        <v>544</v>
      </c>
    </row>
    <row r="32" spans="1:12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K32" s="13" t="s">
        <v>546</v>
      </c>
      <c r="L32" s="13" t="s">
        <v>546</v>
      </c>
    </row>
    <row r="33" spans="1:12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K33" s="13" t="s">
        <v>548</v>
      </c>
      <c r="L33" s="13" t="s">
        <v>548</v>
      </c>
    </row>
    <row r="34" spans="1:12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K34" s="13" t="s">
        <v>549</v>
      </c>
      <c r="L34" s="13" t="s">
        <v>549</v>
      </c>
    </row>
    <row r="35" spans="1:12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K35" s="13" t="s">
        <v>550</v>
      </c>
      <c r="L35" s="13" t="s">
        <v>550</v>
      </c>
    </row>
    <row r="36" spans="1:12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K36" s="13" t="s">
        <v>552</v>
      </c>
      <c r="L36" s="13" t="s">
        <v>552</v>
      </c>
    </row>
    <row r="37" spans="1:12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K37" s="13" t="s">
        <v>553</v>
      </c>
      <c r="L37" s="13" t="s">
        <v>553</v>
      </c>
    </row>
    <row r="38" spans="1:12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K38" s="13" t="s">
        <v>554</v>
      </c>
      <c r="L38" s="13" t="s">
        <v>554</v>
      </c>
    </row>
    <row r="39" spans="1:12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K39" s="13" t="s">
        <v>555</v>
      </c>
      <c r="L39" s="13" t="s">
        <v>555</v>
      </c>
    </row>
    <row r="40" spans="1:12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K40" s="13" t="s">
        <v>557</v>
      </c>
      <c r="L40" s="13" t="s">
        <v>557</v>
      </c>
    </row>
    <row r="41" spans="1:12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K41" s="13" t="s">
        <v>559</v>
      </c>
      <c r="L41" s="13" t="s">
        <v>559</v>
      </c>
    </row>
    <row r="42" spans="1:12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K42" s="13" t="s">
        <v>560</v>
      </c>
      <c r="L42" s="13" t="s">
        <v>560</v>
      </c>
    </row>
    <row r="43" spans="1:12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K43" s="13" t="s">
        <v>561</v>
      </c>
      <c r="L43" s="13" t="s">
        <v>561</v>
      </c>
    </row>
    <row r="44" spans="1:12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K44" s="13" t="s">
        <v>563</v>
      </c>
      <c r="L44" s="13" t="s">
        <v>563</v>
      </c>
    </row>
    <row r="45" spans="1:12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K45" s="13" t="s">
        <v>564</v>
      </c>
      <c r="L45" s="13" t="s">
        <v>564</v>
      </c>
    </row>
    <row r="46" spans="1:12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K46" s="13" t="s">
        <v>565</v>
      </c>
      <c r="L46" s="13" t="s">
        <v>565</v>
      </c>
    </row>
    <row r="47" spans="1:12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K47" s="13" t="s">
        <v>566</v>
      </c>
      <c r="L47" s="13" t="s">
        <v>566</v>
      </c>
    </row>
    <row r="48" spans="1:12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K48" s="13" t="s">
        <v>567</v>
      </c>
      <c r="L48" s="13" t="s">
        <v>567</v>
      </c>
    </row>
    <row r="49" spans="1:12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  <c r="K49" s="13" t="s">
        <v>568</v>
      </c>
      <c r="L49" s="13" t="s">
        <v>568</v>
      </c>
    </row>
    <row r="50" spans="1:12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12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12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12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12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12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12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12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12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12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12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12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12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12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12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riccardo avitabile</cp:lastModifiedBy>
  <dcterms:created xsi:type="dcterms:W3CDTF">2005-04-12T12:35:30Z</dcterms:created>
  <dcterms:modified xsi:type="dcterms:W3CDTF">2025-04-19T21:15:57Z</dcterms:modified>
</cp:coreProperties>
</file>