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dacspa-my.sharepoint.com/personal/riccardo_mattuzzi_midacbatteries_com/Documents/Desktop/"/>
    </mc:Choice>
  </mc:AlternateContent>
  <xr:revisionPtr revIDLastSave="0" documentId="8_{A8A524BB-CC21-4004-800D-F3305A648EA5}" xr6:coauthVersionLast="47" xr6:coauthVersionMax="47" xr10:uidLastSave="{00000000-0000-0000-0000-000000000000}"/>
  <bookViews>
    <workbookView xWindow="-120" yWindow="-120" windowWidth="29040" windowHeight="17520" xr2:uid="{474E07AD-7AAC-4CCB-9913-5DDD86DC6BD2}"/>
  </bookViews>
  <sheets>
    <sheet name="Foglio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4" i="5" s="1"/>
  <c r="G15" i="5" s="1"/>
  <c r="I15" i="5" s="1"/>
  <c r="G8" i="5"/>
  <c r="G6" i="5"/>
  <c r="B14" i="5"/>
  <c r="I13" i="5" l="1"/>
  <c r="I14" i="5"/>
  <c r="G7" i="5"/>
  <c r="G9" i="5" s="1"/>
</calcChain>
</file>

<file path=xl/sharedStrings.xml><?xml version="1.0" encoding="utf-8"?>
<sst xmlns="http://schemas.openxmlformats.org/spreadsheetml/2006/main" count="37" uniqueCount="25">
  <si>
    <t>Autore: Riccardo Mattuzzi</t>
  </si>
  <si>
    <t>Dimensionatore heater</t>
  </si>
  <si>
    <t>Dati heater</t>
  </si>
  <si>
    <t>Serie</t>
  </si>
  <si>
    <t>Parallelo</t>
  </si>
  <si>
    <t>[-]</t>
  </si>
  <si>
    <t>V_alimentazione</t>
  </si>
  <si>
    <t>Dati resistenza</t>
  </si>
  <si>
    <t>Resistenza</t>
  </si>
  <si>
    <t>[Ohm]</t>
  </si>
  <si>
    <t>P_nominale</t>
  </si>
  <si>
    <t>[W]</t>
  </si>
  <si>
    <t>I_nominale</t>
  </si>
  <si>
    <t>[A]</t>
  </si>
  <si>
    <t>[V]</t>
  </si>
  <si>
    <t>V_nominale</t>
  </si>
  <si>
    <t>(da datasheet)</t>
  </si>
  <si>
    <t>Dati circuito</t>
  </si>
  <si>
    <t>V_in</t>
  </si>
  <si>
    <t>I_in</t>
  </si>
  <si>
    <t>R_eq</t>
  </si>
  <si>
    <t>P_reale</t>
  </si>
  <si>
    <t>Dati reali singola resistenza</t>
  </si>
  <si>
    <t>V_reale</t>
  </si>
  <si>
    <t>I_reale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</si>
</sst>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927B"/>
        </patternFill>
      </fill>
    </dxf>
    <dxf>
      <font>
        <b/>
        <i val="0"/>
      </font>
    </dxf>
    <dxf>
      <fill>
        <patternFill patternType="none">
          <bgColor auto="1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ill>
        <patternFill>
          <bgColor theme="0" tint="-4.9989318521683403E-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927B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2" defaultTableStyle="Stile tabella 1" defaultPivotStyle="PivotStyleLight16">
    <tableStyle name="Stile tabella 1" pivot="0" count="4" xr9:uid="{C473601D-68EB-4C00-AEEB-146515578BCD}">
      <tableStyleElement type="wholeTable" dxfId="10"/>
      <tableStyleElement type="headerRow" dxfId="9"/>
      <tableStyleElement type="totalRow" dxfId="8"/>
      <tableStyleElement type="firstRowStripe" dxfId="7"/>
    </tableStyle>
    <tableStyle name="Tabella verticale" pivot="0" count="4" xr9:uid="{50A5A3DC-3BA6-4C2F-8D8D-779D7BE12822}">
      <tableStyleElement type="wholeTable" dxfId="6"/>
      <tableStyleElement type="totalRow" dxfId="5"/>
      <tableStyleElement type="firstColumn" dxfId="4"/>
      <tableStyleElement type="firstRowStripe" dxfId="3"/>
    </tableStyle>
  </tableStyles>
  <colors>
    <mruColors>
      <color rgb="FF00927B"/>
      <color rgb="FF6FD7CB"/>
      <color rgb="FF009999"/>
      <color rgb="FF005654"/>
      <color rgb="FFEEEEEE"/>
      <color rgb="FF83D9D1"/>
      <color rgb="FFBDEDE5"/>
      <color rgb="FFD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195634</xdr:colOff>
      <xdr:row>4</xdr:row>
      <xdr:rowOff>76885</xdr:rowOff>
    </xdr:from>
    <xdr:to>
      <xdr:col>3</xdr:col>
      <xdr:colOff>982361</xdr:colOff>
      <xdr:row>8</xdr:row>
      <xdr:rowOff>79621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87D8BC0-9762-F6A9-1921-25B3376B1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5944" y="924282"/>
          <a:ext cx="783141" cy="685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CA9-0C84-4CCE-ACB9-751036E0B3BF}">
  <dimension ref="A1:I38"/>
  <sheetViews>
    <sheetView showGridLines="0" tabSelected="1" zoomScale="196" zoomScaleNormal="250" workbookViewId="0">
      <selection activeCell="B9" sqref="B9"/>
    </sheetView>
  </sheetViews>
  <sheetFormatPr defaultColWidth="8.7109375" defaultRowHeight="13.5" x14ac:dyDescent="0.25"/>
  <cols>
    <col min="1" max="1" width="14.85546875" style="2" customWidth="1"/>
    <col min="2" max="3" width="7.42578125" style="5" customWidth="1"/>
    <col min="4" max="4" width="14.85546875" style="2" customWidth="1"/>
    <col min="5" max="5" width="8.7109375" style="2"/>
    <col min="6" max="6" width="14.85546875" style="2" customWidth="1"/>
    <col min="7" max="8" width="7.42578125" style="2" customWidth="1"/>
    <col min="9" max="16384" width="8.7109375" style="2"/>
  </cols>
  <sheetData>
    <row r="1" spans="1:9" ht="26.25" x14ac:dyDescent="0.25">
      <c r="A1" s="6" t="s">
        <v>1</v>
      </c>
      <c r="B1" s="1"/>
      <c r="C1" s="2"/>
    </row>
    <row r="2" spans="1:9" x14ac:dyDescent="0.25">
      <c r="A2" s="3" t="s">
        <v>0</v>
      </c>
      <c r="B2" s="3"/>
      <c r="C2" s="2"/>
    </row>
    <row r="3" spans="1:9" x14ac:dyDescent="0.25">
      <c r="B3" s="2"/>
      <c r="C3" s="2"/>
    </row>
    <row r="4" spans="1:9" x14ac:dyDescent="0.25">
      <c r="A4" s="4" t="s">
        <v>2</v>
      </c>
      <c r="B4" s="2"/>
      <c r="C4" s="2"/>
      <c r="F4" s="4" t="s">
        <v>17</v>
      </c>
    </row>
    <row r="5" spans="1:9" x14ac:dyDescent="0.25">
      <c r="B5" s="2"/>
      <c r="C5" s="2"/>
      <c r="F5" s="8"/>
    </row>
    <row r="6" spans="1:9" x14ac:dyDescent="0.25">
      <c r="A6" s="10" t="s">
        <v>6</v>
      </c>
      <c r="B6" s="11">
        <v>12</v>
      </c>
      <c r="C6" s="7" t="s">
        <v>5</v>
      </c>
      <c r="F6" s="10" t="s">
        <v>18</v>
      </c>
      <c r="G6" s="7">
        <f>B6</f>
        <v>12</v>
      </c>
      <c r="H6" s="7" t="s">
        <v>14</v>
      </c>
    </row>
    <row r="7" spans="1:9" x14ac:dyDescent="0.25">
      <c r="A7" s="10" t="s">
        <v>3</v>
      </c>
      <c r="B7" s="11">
        <v>2</v>
      </c>
      <c r="C7" s="7" t="s">
        <v>5</v>
      </c>
      <c r="F7" s="12" t="s">
        <v>19</v>
      </c>
      <c r="G7" s="13">
        <f>G6/G8</f>
        <v>0.87096774193548399</v>
      </c>
      <c r="H7" s="13" t="s">
        <v>13</v>
      </c>
    </row>
    <row r="8" spans="1:9" x14ac:dyDescent="0.25">
      <c r="A8" s="10" t="s">
        <v>4</v>
      </c>
      <c r="B8" s="11">
        <v>9</v>
      </c>
      <c r="C8" s="7" t="s">
        <v>5</v>
      </c>
      <c r="F8" s="10" t="s">
        <v>20</v>
      </c>
      <c r="G8" s="7">
        <f>(B8/(B7*B15))^(-1)</f>
        <v>13.777777777777777</v>
      </c>
      <c r="H8" s="7" t="s">
        <v>9</v>
      </c>
    </row>
    <row r="9" spans="1:9" x14ac:dyDescent="0.25">
      <c r="B9" s="2"/>
      <c r="C9" s="2"/>
      <c r="F9" s="12" t="s">
        <v>21</v>
      </c>
      <c r="G9" s="13">
        <f>G6*G7</f>
        <v>10.451612903225808</v>
      </c>
      <c r="H9" s="13" t="s">
        <v>11</v>
      </c>
    </row>
    <row r="10" spans="1:9" x14ac:dyDescent="0.25">
      <c r="B10" s="2"/>
      <c r="C10" s="2"/>
      <c r="G10" s="5"/>
      <c r="H10" s="5"/>
    </row>
    <row r="11" spans="1:9" x14ac:dyDescent="0.25">
      <c r="A11" s="4" t="s">
        <v>7</v>
      </c>
      <c r="B11" s="2"/>
      <c r="C11" s="2"/>
      <c r="F11" s="4" t="s">
        <v>22</v>
      </c>
    </row>
    <row r="12" spans="1:9" x14ac:dyDescent="0.25">
      <c r="B12" s="2"/>
      <c r="C12" s="2"/>
      <c r="F12" s="8"/>
    </row>
    <row r="13" spans="1:9" x14ac:dyDescent="0.25">
      <c r="A13" s="10" t="s">
        <v>15</v>
      </c>
      <c r="B13" s="11">
        <v>100</v>
      </c>
      <c r="C13" s="7" t="s">
        <v>14</v>
      </c>
      <c r="D13" s="8" t="s">
        <v>16</v>
      </c>
      <c r="F13" s="10" t="s">
        <v>23</v>
      </c>
      <c r="G13" s="7">
        <f>B6/B7</f>
        <v>6</v>
      </c>
      <c r="H13" s="7" t="s">
        <v>14</v>
      </c>
      <c r="I13" s="9" t="str">
        <f>IF(G13&gt;B13,"Aumentare V_NOMINALE","")</f>
        <v/>
      </c>
    </row>
    <row r="14" spans="1:9" x14ac:dyDescent="0.25">
      <c r="A14" s="10" t="s">
        <v>12</v>
      </c>
      <c r="B14" s="7">
        <f>(B16/B15)^0.5</f>
        <v>0.1270001270001905</v>
      </c>
      <c r="C14" s="7" t="s">
        <v>13</v>
      </c>
      <c r="F14" s="10" t="s">
        <v>24</v>
      </c>
      <c r="G14" s="7">
        <f>G13/B15</f>
        <v>9.6774193548387094E-2</v>
      </c>
      <c r="H14" s="7" t="s">
        <v>13</v>
      </c>
      <c r="I14" s="9" t="str">
        <f>IF(G14&gt;B14,"Diminuire V_ALIM o aumentare SERIE, R^2 o P","")</f>
        <v/>
      </c>
    </row>
    <row r="15" spans="1:9" x14ac:dyDescent="0.25">
      <c r="A15" s="10" t="s">
        <v>8</v>
      </c>
      <c r="B15" s="11">
        <v>62</v>
      </c>
      <c r="C15" s="7" t="s">
        <v>9</v>
      </c>
      <c r="D15" s="8" t="s">
        <v>16</v>
      </c>
      <c r="F15" s="10" t="s">
        <v>21</v>
      </c>
      <c r="G15" s="7">
        <f>G13*G14</f>
        <v>0.58064516129032251</v>
      </c>
      <c r="H15" s="7" t="s">
        <v>11</v>
      </c>
      <c r="I15" s="9" t="str">
        <f>IF(G15&gt;B16,"Diminuire V_ALIM o aumentare SERIE, R^2 o P","")</f>
        <v/>
      </c>
    </row>
    <row r="16" spans="1:9" x14ac:dyDescent="0.25">
      <c r="A16" s="10" t="s">
        <v>10</v>
      </c>
      <c r="B16" s="11">
        <v>1</v>
      </c>
      <c r="C16" s="7" t="s">
        <v>11</v>
      </c>
      <c r="D16" s="8" t="s">
        <v>16</v>
      </c>
    </row>
    <row r="18" spans="1:3" x14ac:dyDescent="0.25">
      <c r="B18" s="2"/>
      <c r="C18" s="2"/>
    </row>
    <row r="19" spans="1:3" x14ac:dyDescent="0.25">
      <c r="B19" s="2"/>
      <c r="C19" s="2"/>
    </row>
    <row r="24" spans="1:3" x14ac:dyDescent="0.25">
      <c r="B24" s="2"/>
      <c r="C24" s="2"/>
    </row>
    <row r="25" spans="1:3" x14ac:dyDescent="0.25">
      <c r="B25" s="2"/>
      <c r="C25" s="2"/>
    </row>
    <row r="26" spans="1:3" x14ac:dyDescent="0.25">
      <c r="B26" s="2"/>
      <c r="C26" s="2"/>
    </row>
    <row r="30" spans="1:3" x14ac:dyDescent="0.25">
      <c r="A30" s="8"/>
      <c r="B30" s="2"/>
      <c r="C30" s="2"/>
    </row>
    <row r="31" spans="1:3" x14ac:dyDescent="0.25">
      <c r="A31" s="8"/>
      <c r="B31" s="2"/>
      <c r="C31" s="2"/>
    </row>
    <row r="32" spans="1:3" x14ac:dyDescent="0.25">
      <c r="A32" s="8"/>
      <c r="B32" s="2"/>
      <c r="C32" s="2"/>
    </row>
    <row r="33" spans="1:3" x14ac:dyDescent="0.25">
      <c r="A33" s="8"/>
      <c r="B33" s="2"/>
      <c r="C33" s="2"/>
    </row>
    <row r="34" spans="1:3" x14ac:dyDescent="0.25">
      <c r="A34" s="8"/>
      <c r="B34" s="2"/>
      <c r="C34" s="2"/>
    </row>
    <row r="35" spans="1:3" x14ac:dyDescent="0.25">
      <c r="A35" s="8"/>
      <c r="B35" s="2"/>
      <c r="C35" s="2"/>
    </row>
    <row r="36" spans="1:3" x14ac:dyDescent="0.25">
      <c r="A36" s="8"/>
      <c r="B36" s="2"/>
      <c r="C36" s="2"/>
    </row>
    <row r="37" spans="1:3" x14ac:dyDescent="0.25">
      <c r="A37" s="8"/>
      <c r="B37" s="2"/>
      <c r="C37" s="2"/>
    </row>
    <row r="38" spans="1:3" x14ac:dyDescent="0.25">
      <c r="A38" s="8"/>
      <c r="B38" s="2"/>
      <c r="C38" s="2"/>
    </row>
  </sheetData>
  <phoneticPr fontId="1" type="noConversion"/>
  <conditionalFormatting sqref="G13">
    <cfRule type="cellIs" dxfId="2" priority="3" operator="greaterThan">
      <formula>$B$13</formula>
    </cfRule>
  </conditionalFormatting>
  <conditionalFormatting sqref="G14">
    <cfRule type="cellIs" dxfId="1" priority="2" operator="greaterThan">
      <formula>$B$14</formula>
    </cfRule>
  </conditionalFormatting>
  <conditionalFormatting sqref="G15">
    <cfRule type="cellIs" dxfId="0" priority="1" operator="greaterThan">
      <formula>$B$16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1ED4320AF50841A1B154E19B1B7683" ma:contentTypeVersion="27" ma:contentTypeDescription="Creare un nuovo documento." ma:contentTypeScope="" ma:versionID="282348db16fde701a0c0b22647878826">
  <xsd:schema xmlns:xsd="http://www.w3.org/2001/XMLSchema" xmlns:xs="http://www.w3.org/2001/XMLSchema" xmlns:p="http://schemas.microsoft.com/office/2006/metadata/properties" xmlns:ns1="http://schemas.microsoft.com/sharepoint/v3" xmlns:ns2="e593a586-0c0d-4601-9a83-dbc2b62470a3" xmlns:ns3="0143dcb5-b38d-453e-8e82-47e5684eca4e" targetNamespace="http://schemas.microsoft.com/office/2006/metadata/properties" ma:root="true" ma:fieldsID="553754a63d13621b877588dde720c6b7" ns1:_="" ns2:_="" ns3:_="">
    <xsd:import namespace="http://schemas.microsoft.com/sharepoint/v3"/>
    <xsd:import namespace="e593a586-0c0d-4601-9a83-dbc2b62470a3"/>
    <xsd:import namespace="0143dcb5-b38d-453e-8e82-47e5684eca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TaxKeywordTaxHTField" minOccurs="0"/>
                <xsd:element ref="ns3:TaxCatchAll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Valutazione (0-5)" ma:decimals="2" ma:description="Valore medio di tutte le valutazioni inserite" ma:internalName="AverageRating" ma:readOnly="true">
      <xsd:simpleType>
        <xsd:restriction base="dms:Number"/>
      </xsd:simpleType>
    </xsd:element>
    <xsd:element name="RatingCount" ma:index="18" nillable="true" ma:displayName="Numero di valutazioni" ma:decimals="0" ma:description="Numero di valutazioni inserite" ma:internalName="RatingCount" ma:readOnly="true">
      <xsd:simpleType>
        <xsd:restriction base="dms:Number"/>
      </xsd:simpleType>
    </xsd:element>
    <xsd:element name="RatedBy" ma:index="19" nillable="true" ma:displayName="Valutato da" ma:description="Utenti che hanno valutato l'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utazioni utente" ma:description="Valutazioni utente per l'elemento" ma:hidden="true" ma:internalName="Ratings">
      <xsd:simpleType>
        <xsd:restriction base="dms:Note"/>
      </xsd:simpleType>
    </xsd:element>
    <xsd:element name="LikesCount" ma:index="21" nillable="true" ma:displayName="Numero di Mi piace" ma:internalName="LikesCount">
      <xsd:simpleType>
        <xsd:restriction base="dms:Unknown"/>
      </xsd:simpleType>
    </xsd:element>
    <xsd:element name="LikedBy" ma:index="22" nillable="true" ma:displayName="Autori Mi piace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StartDate" ma:index="25" nillable="true" ma:displayName="Data inizio pianificazione" ma:description="Data inizio pianificazione è una colonna del sito creata dalla funzionalità Pianificazione e usata per specificare la data e l'ora in cui la pagina apparirà per la prima volta ai visitatori del sito." ma:internalName="PublishingStartDate">
      <xsd:simpleType>
        <xsd:restriction base="dms:Unknown"/>
      </xsd:simpleType>
    </xsd:element>
    <xsd:element name="PublishingExpirationDate" ma:index="26" nillable="true" ma:displayName="Data fine pianificazione" ma:description="Data fine pianificazione è una colonna del sito creata dalla funzionalità Pubblicazione e usata per specificare la data e l'ora in cui la pagina non apparirà più ai visitatori del sit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3a586-0c0d-4601-9a83-dbc2b6247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2" nillable="true" ma:taxonomy="true" ma:internalName="lcf76f155ced4ddcb4097134ff3c332f" ma:taxonomyFieldName="MediaServiceImageTags" ma:displayName="Tag immagine" ma:readOnly="false" ma:fieldId="{5cf76f15-5ced-4ddc-b409-7134ff3c332f}" ma:taxonomyMulti="true" ma:sspId="c27851c0-587e-40dc-b262-5c62d61d7d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3dcb5-b38d-453e-8e82-47e5684eca4e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5" nillable="true" ma:taxonomy="true" ma:internalName="TaxKeywordTaxHTField" ma:taxonomyFieldName="TaxKeyword" ma:displayName="Parole chiave aziendali" ma:fieldId="{23f27201-bee3-471e-b2e7-b64fd8b7ca38}" ma:taxonomyMulti="true" ma:sspId="c27851c0-587e-40dc-b262-5c62d61d7d6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14728878-8988-4263-b6fe-6b51b563a3a5}" ma:internalName="TaxCatchAll" ma:showField="CatchAllData" ma:web="0143dcb5-b38d-453e-8e82-47e5684eca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0143dcb5-b38d-453e-8e82-47e5684eca4e">
      <Terms xmlns="http://schemas.microsoft.com/office/infopath/2007/PartnerControls"/>
    </TaxKeywordTaxHTField>
    <LikesCount xmlns="http://schemas.microsoft.com/sharepoint/v3" xsi:nil="true"/>
    <lcf76f155ced4ddcb4097134ff3c332f xmlns="e593a586-0c0d-4601-9a83-dbc2b62470a3">
      <Terms xmlns="http://schemas.microsoft.com/office/infopath/2007/PartnerControls"/>
    </lcf76f155ced4ddcb4097134ff3c332f>
    <TaxCatchAll xmlns="0143dcb5-b38d-453e-8e82-47e5684eca4e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PublishingExpirationDate xmlns="http://schemas.microsoft.com/sharepoint/v3" xsi:nil="true"/>
    <PublishingStartDate xmlns="http://schemas.microsoft.com/sharepoint/v3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Props1.xml><?xml version="1.0" encoding="utf-8"?>
<ds:datastoreItem xmlns:ds="http://schemas.openxmlformats.org/officeDocument/2006/customXml" ds:itemID="{1BE38B42-C33C-411C-9CDF-85F8FFA8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593a586-0c0d-4601-9a83-dbc2b62470a3"/>
    <ds:schemaRef ds:uri="0143dcb5-b38d-453e-8e82-47e5684eca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136203-09B0-4EA6-865A-D597761C1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670EE2-0279-41C4-B1BC-C72EDB966A88}">
  <ds:schemaRefs>
    <ds:schemaRef ds:uri="http://purl.org/dc/elements/1.1/"/>
    <ds:schemaRef ds:uri="http://purl.org/dc/terms/"/>
    <ds:schemaRef ds:uri="e593a586-0c0d-4601-9a83-dbc2b62470a3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143dcb5-b38d-453e-8e82-47e5684eca4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>Midac 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Mattuzzi</dc:creator>
  <cp:keywords/>
  <dc:description/>
  <cp:lastModifiedBy>Riccardo Mattuzzi</cp:lastModifiedBy>
  <cp:revision/>
  <dcterms:created xsi:type="dcterms:W3CDTF">2025-05-09T06:58:26Z</dcterms:created>
  <dcterms:modified xsi:type="dcterms:W3CDTF">2025-10-17T11:06:59Z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0x010100A91ED4320AF50841A1B154E19B1B7683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