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nrmek\OneDrive\Data\Documents\My Portfolio\Riccardo\"/>
    </mc:Choice>
  </mc:AlternateContent>
  <xr:revisionPtr revIDLastSave="0" documentId="13_ncr:1_{2BDC4F0A-ED0A-4372-A8C0-6841A91ECD6C}" xr6:coauthVersionLast="47" xr6:coauthVersionMax="47" xr10:uidLastSave="{00000000-0000-0000-0000-000000000000}"/>
  <bookViews>
    <workbookView showSheetTabs="0" xWindow="-108" yWindow="-108" windowWidth="23256" windowHeight="12456" activeTab="1" xr2:uid="{2094679B-DBA6-4506-9680-A91BC9D7E199}"/>
  </bookViews>
  <sheets>
    <sheet name="workings" sheetId="1" r:id="rId1"/>
    <sheet name="Dashboard" sheetId="3" r:id="rId2"/>
    <sheet name="helper" sheetId="2" state="hidden" r:id="rId3"/>
  </sheets>
  <definedNames>
    <definedName name="_xlcn.WorksheetConnection_liquorAnalysis.xlsxCalculations1" hidden="1">Calculations[]</definedName>
    <definedName name="Slicer_Category">#N/A</definedName>
    <definedName name="Slicer_Quarter">#N/A</definedName>
  </definedNames>
  <calcPr calcId="191029"/>
  <pivotCaches>
    <pivotCache cacheId="1053" r:id="rId4"/>
    <pivotCache cacheId="1056" r:id="rId5"/>
    <pivotCache cacheId="1059" r:id="rId6"/>
    <pivotCache cacheId="1062" r:id="rId7"/>
    <pivotCache cacheId="1065" r:id="rId8"/>
    <pivotCache cacheId="1068" r:id="rId9"/>
    <pivotCache cacheId="1071" r:id="rId10"/>
    <pivotCache cacheId="1074" r:id="rId11"/>
    <pivotCache cacheId="1077" r:id="rId12"/>
    <pivotCache cacheId="1080" r:id="rId13"/>
    <pivotCache cacheId="1083" r:id="rId14"/>
    <pivotCache cacheId="1086" r:id="rId15"/>
    <pivotCache cacheId="1089" r:id="rId16"/>
    <pivotCache cacheId="1092" r:id="rId17"/>
    <pivotCache cacheId="1095"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fcb86157-d265-46a6-9c6d-7945a3a69db1" name="Sales" connection="Query - Sales"/>
          <x15:modelTable id="Calendar_6698b72f-1ee7-40dd-8c60-ec08d3e75ef4" name="Calendar" connection="Query - Calendar(1)"/>
          <x15:modelTable id="Product List_9a963384-31b1-4cab-b361-3e52cf414efd" name="Product List" connection="Query - Product List"/>
          <x15:modelTable id="Calculations" name="Calculations" connection="WorksheetConnection_liquor Analysis.xlsx!Calculations"/>
        </x15:modelTables>
        <x15:modelRelationships>
          <x15:modelRelationship fromTable="Sales" fromColumn="Date" toTable="Calendar" toColumn="Date"/>
          <x15:modelRelationship fromTable="Sales" fromColumn="Item Code" toTable="Product List" toColumn="Simple Cod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J2" i="1"/>
  <c r="D2" i="1"/>
  <c r="H2" i="1"/>
  <c r="F2" i="1"/>
  <c r="N2" i="1"/>
  <c r="I2" i="1"/>
  <c r="C2" i="1"/>
  <c r="G2" i="1"/>
  <c r="K2" i="1"/>
  <c r="E2" i="1"/>
  <c r="P3" i="1" l="1"/>
  <c r="P5" i="1"/>
  <c r="P4"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1BA271-A20B-497C-8F93-EE9D9EE6DE67}" name="Query - Calendar(1)" description="Connection to the 'Calendar' query in the workbook." type="100" refreshedVersion="8" minRefreshableVersion="5">
    <extLst>
      <ext xmlns:x15="http://schemas.microsoft.com/office/spreadsheetml/2010/11/main" uri="{DE250136-89BD-433C-8126-D09CA5730AF9}">
        <x15:connection id="d8e6c5c9-738a-41f2-8d63-18faf5b32f92">
          <x15:oledbPr connection="Provider=Microsoft.Mashup.OleDb.1;Data Source=$Workbook$;Location=Calendar;Extended Properties=&quot;&quot;">
            <x15:dbTables>
              <x15:dbTable name="Calendar"/>
            </x15:dbTables>
          </x15:oledbPr>
        </x15:connection>
      </ext>
    </extLst>
  </connection>
  <connection id="2" xr16:uid="{6F7C3638-D552-4FDB-B937-730EC09A3D7F}" name="Query - Product List" description="Connection to the 'Product List' query in the workbook." type="100" refreshedVersion="8" minRefreshableVersion="5">
    <extLst>
      <ext xmlns:x15="http://schemas.microsoft.com/office/spreadsheetml/2010/11/main" uri="{DE250136-89BD-433C-8126-D09CA5730AF9}">
        <x15:connection id="a5ba9dea-0e72-4650-9021-879dd5b2e34e">
          <x15:oledbPr connection="Provider=Microsoft.Mashup.OleDb.1;Data Source=$Workbook$;Location=&quot;Product List&quot;;Extended Properties=&quot;&quot;">
            <x15:dbTables>
              <x15:dbTable name="Product List"/>
            </x15:dbTables>
          </x15:oledbPr>
        </x15:connection>
      </ext>
    </extLst>
  </connection>
  <connection id="3" xr16:uid="{2D226CAE-72DF-438F-B5FF-2D3556E8902E}" keepAlive="1" name="Query - Product_helper" description="Connection to the 'Product_helper' query in the workbook." type="5" refreshedVersion="0" background="1">
    <dbPr connection="Provider=Microsoft.Mashup.OleDb.1;Data Source=$Workbook$;Location=Product_helper;Extended Properties=&quot;&quot;" command="SELECT * FROM [Product_helper]"/>
  </connection>
  <connection id="4" xr16:uid="{2CD79444-A34C-411E-BD88-70B2FD4C24DA}" name="Query - Sales" description="Connection to the 'Sales' query in the workbook." type="100" refreshedVersion="8" minRefreshableVersion="5">
    <extLst>
      <ext xmlns:x15="http://schemas.microsoft.com/office/spreadsheetml/2010/11/main" uri="{DE250136-89BD-433C-8126-D09CA5730AF9}">
        <x15:connection id="c01bb4df-94df-42a4-b8a9-194a84e911b2"/>
      </ext>
    </extLst>
  </connection>
  <connection id="5" xr16:uid="{1620924C-C4D1-4981-A830-A16A5A032482}" keepAlive="1" name="Query - SalesReps" description="Connection to the 'SalesReps' query in the workbook." type="5" refreshedVersion="0" background="1">
    <dbPr connection="Provider=Microsoft.Mashup.OleDb.1;Data Source=$Workbook$;Location=SalesReps;Extended Properties=&quot;&quot;" command="SELECT * FROM [SalesReps]"/>
  </connection>
  <connection id="6" xr16:uid="{382C89C3-543C-4C64-8A93-67ED45B092A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C09B7EBC-2C61-4DA8-ADF4-86C835946B06}" name="WorksheetConnection_liquor Analysis.xlsx!Calculations" type="102" refreshedVersion="8" minRefreshableVersion="5">
    <extLst>
      <ext xmlns:x15="http://schemas.microsoft.com/office/spreadsheetml/2010/11/main" uri="{DE250136-89BD-433C-8126-D09CA5730AF9}">
        <x15:connection id="Calculations">
          <x15:rangePr sourceName="_xlcn.WorksheetConnection_liquorAnalysis.xlsxCalculations1"/>
        </x15:connection>
      </ext>
    </extLst>
  </connection>
</connections>
</file>

<file path=xl/sharedStrings.xml><?xml version="1.0" encoding="utf-8"?>
<sst xmlns="http://schemas.openxmlformats.org/spreadsheetml/2006/main" count="588" uniqueCount="232">
  <si>
    <t>Grand Total</t>
  </si>
  <si>
    <t>Month</t>
  </si>
  <si>
    <t>Name</t>
  </si>
  <si>
    <t>Product Category</t>
  </si>
  <si>
    <t>Subcategories</t>
  </si>
  <si>
    <t>Alcoholic Beverages</t>
  </si>
  <si>
    <t>Beers, Wines, Spirits, Cocktails</t>
  </si>
  <si>
    <t>Non-Alcoholic Beverages</t>
  </si>
  <si>
    <t>Soft Drinks, Juices, Mocktails, Water</t>
  </si>
  <si>
    <t>Snacks and Appetizers</t>
  </si>
  <si>
    <t>Nachos, Chicken Wings, Mozzarella Sticks, French Fries, Onion Rings</t>
  </si>
  <si>
    <t>Tobacco Products</t>
  </si>
  <si>
    <t>Cigarettes, Cigars, Pipe Tobacco</t>
  </si>
  <si>
    <t>Bar Tools and Accessories</t>
  </si>
  <si>
    <t>Shakers, Strainers, Jiggers, Bar Spoons, Bottle Openers</t>
  </si>
  <si>
    <t>Glassware and Drinkware</t>
  </si>
  <si>
    <t>Beer Mugs, Wine Glasses, Shot Glasses, Highball Glasses, Martini Glasses</t>
  </si>
  <si>
    <t>Entertainment Equipment</t>
  </si>
  <si>
    <t>Pool Tables, Dart Boards, Arcade Games, Karaoke Systems</t>
  </si>
  <si>
    <t>Group</t>
  </si>
  <si>
    <t>ACCESSORIES</t>
  </si>
  <si>
    <t>BEDROOMS</t>
  </si>
  <si>
    <t>DINING</t>
  </si>
  <si>
    <t>LIGHTING</t>
  </si>
  <si>
    <t>LIVINGS</t>
  </si>
  <si>
    <t>OUTDOORS</t>
  </si>
  <si>
    <t>Beers</t>
  </si>
  <si>
    <t xml:space="preserve"> Wines</t>
  </si>
  <si>
    <t xml:space="preserve"> Spirits</t>
  </si>
  <si>
    <t xml:space="preserve"> Cocktails</t>
  </si>
  <si>
    <t>Soft Drinks</t>
  </si>
  <si>
    <t xml:space="preserve"> Juices</t>
  </si>
  <si>
    <t xml:space="preserve"> Mocktails</t>
  </si>
  <si>
    <t xml:space="preserve"> Water</t>
  </si>
  <si>
    <t>Nachos</t>
  </si>
  <si>
    <t xml:space="preserve"> Chicken Wings</t>
  </si>
  <si>
    <t xml:space="preserve"> Mozzarella Sticks</t>
  </si>
  <si>
    <t xml:space="preserve"> French Fries</t>
  </si>
  <si>
    <t xml:space="preserve"> Onion Rings</t>
  </si>
  <si>
    <t>Cigarettes</t>
  </si>
  <si>
    <t xml:space="preserve"> Cigars</t>
  </si>
  <si>
    <t xml:space="preserve"> Pipe Tobacco</t>
  </si>
  <si>
    <t>Pool Tables</t>
  </si>
  <si>
    <t xml:space="preserve"> Dart Boards</t>
  </si>
  <si>
    <t xml:space="preserve"> Arcade Games</t>
  </si>
  <si>
    <t xml:space="preserve"> Karaoke Systems</t>
  </si>
  <si>
    <t>Revenue</t>
  </si>
  <si>
    <t>1 SEATER</t>
  </si>
  <si>
    <t>2 SEATER</t>
  </si>
  <si>
    <t>2+3 SEATER</t>
  </si>
  <si>
    <t>3 SEATER</t>
  </si>
  <si>
    <t>5 SEATER</t>
  </si>
  <si>
    <t>ARMCHAIR</t>
  </si>
  <si>
    <t>ARTIFICIAL FLOWER</t>
  </si>
  <si>
    <t>BABY CHAIR</t>
  </si>
  <si>
    <t>BABY DRESS</t>
  </si>
  <si>
    <t>BABY SOCK</t>
  </si>
  <si>
    <t>BABY T-SHIRT</t>
  </si>
  <si>
    <t>BAG CARRIER</t>
  </si>
  <si>
    <t>BAR STOOL</t>
  </si>
  <si>
    <t>BAR TABLE</t>
  </si>
  <si>
    <t>BATHROOM RUG</t>
  </si>
  <si>
    <t>BEAR</t>
  </si>
  <si>
    <t>BED COVER</t>
  </si>
  <si>
    <t>BENCH</t>
  </si>
  <si>
    <t>BLANKET</t>
  </si>
  <si>
    <t>BOOKCASE</t>
  </si>
  <si>
    <t>BOOKEND</t>
  </si>
  <si>
    <t>BUFFET TABLE</t>
  </si>
  <si>
    <t>CABINET</t>
  </si>
  <si>
    <t>CALLIGRAPHY</t>
  </si>
  <si>
    <t>CANDLE HOLDER</t>
  </si>
  <si>
    <t>CANDLES</t>
  </si>
  <si>
    <t>CARPET</t>
  </si>
  <si>
    <t>CHANDELIER</t>
  </si>
  <si>
    <t>CHESS</t>
  </si>
  <si>
    <t>CHEST DRAWER</t>
  </si>
  <si>
    <t>COFFEE TABLE</t>
  </si>
  <si>
    <t>CONSOLE</t>
  </si>
  <si>
    <t>CURTAINS</t>
  </si>
  <si>
    <t>CURVE SOFA</t>
  </si>
  <si>
    <t>CUSHION</t>
  </si>
  <si>
    <t>DECORATIVE</t>
  </si>
  <si>
    <t>DESK</t>
  </si>
  <si>
    <t>DINING CHAIR</t>
  </si>
  <si>
    <t>DINING TABLE</t>
  </si>
  <si>
    <t>DINNER PLATE SET</t>
  </si>
  <si>
    <t>DRESSER</t>
  </si>
  <si>
    <t>DRESSER &amp; MIRROR</t>
  </si>
  <si>
    <t>FACE TOWEL</t>
  </si>
  <si>
    <t>FASHION BOX</t>
  </si>
  <si>
    <t>FLOOR LAMP</t>
  </si>
  <si>
    <t>FLOWER STAND</t>
  </si>
  <si>
    <t>FRUIT BOWL</t>
  </si>
  <si>
    <t>FRUIT TRAY</t>
  </si>
  <si>
    <t>GLASS POT</t>
  </si>
  <si>
    <t>HANGER</t>
  </si>
  <si>
    <t>HANGING LAMP</t>
  </si>
  <si>
    <t>HANGING LIGHT</t>
  </si>
  <si>
    <t>JAR</t>
  </si>
  <si>
    <t>JEWELLERY HOLDER</t>
  </si>
  <si>
    <t>KING BED</t>
  </si>
  <si>
    <t>KING MATTRESS</t>
  </si>
  <si>
    <t>L SHAPE</t>
  </si>
  <si>
    <t>MAGAZINE RACK</t>
  </si>
  <si>
    <t>MANNEQUIN</t>
  </si>
  <si>
    <t>MIRROR</t>
  </si>
  <si>
    <t>NIGHT TABLE</t>
  </si>
  <si>
    <t>O/D BAR STOOL</t>
  </si>
  <si>
    <t>O/D BAR TABLE</t>
  </si>
  <si>
    <t>O/D COFFEE TABLE</t>
  </si>
  <si>
    <t>O/D DINING CHAIR</t>
  </si>
  <si>
    <t>O/D DINING TABLE</t>
  </si>
  <si>
    <t>O/D PLANTER</t>
  </si>
  <si>
    <t>O/D SIDE CHAIR</t>
  </si>
  <si>
    <t>O/D SIDE TABLE</t>
  </si>
  <si>
    <t>O/D SUN LOUNGER</t>
  </si>
  <si>
    <t>OFFICE CHAIR</t>
  </si>
  <si>
    <t>OFFICE TABLE</t>
  </si>
  <si>
    <t>OIL PAINTING</t>
  </si>
  <si>
    <t>OTTOMAN</t>
  </si>
  <si>
    <t>OTTOMAN BED</t>
  </si>
  <si>
    <t>OUTDOO FLOOR LAMP</t>
  </si>
  <si>
    <t>OUTDOOR 3 SEATER</t>
  </si>
  <si>
    <t>OUTDOOR ARMCHAIR</t>
  </si>
  <si>
    <t>OUTDOOR COFFEE TABLE</t>
  </si>
  <si>
    <t>OUTDOOR DINING CHAIR</t>
  </si>
  <si>
    <t>OUTDOOR DINING TABLE</t>
  </si>
  <si>
    <t>OUTDOOR FLOOR LAMP</t>
  </si>
  <si>
    <t>OUTDOOR LOUNGE</t>
  </si>
  <si>
    <t>OUTDOOR SHIELD</t>
  </si>
  <si>
    <t>OUTDOOR TABLE LAMP</t>
  </si>
  <si>
    <t>PAINTING</t>
  </si>
  <si>
    <t>PEDESTAL</t>
  </si>
  <si>
    <t>PHONE TABLE</t>
  </si>
  <si>
    <t>PICTURE FRAME</t>
  </si>
  <si>
    <t>PILLOW</t>
  </si>
  <si>
    <t>POUF</t>
  </si>
  <si>
    <t>QUEEN BED</t>
  </si>
  <si>
    <t>QUEEN MATTRESS</t>
  </si>
  <si>
    <t>QUILT</t>
  </si>
  <si>
    <t>SACK CHAIR</t>
  </si>
  <si>
    <t>SHELF</t>
  </si>
  <si>
    <t>SIDE TABLE</t>
  </si>
  <si>
    <t>SINGLE BASE</t>
  </si>
  <si>
    <t>SINGLE BED</t>
  </si>
  <si>
    <t>SINGLE HEADBOARD</t>
  </si>
  <si>
    <t>SINGLE MATTRESS</t>
  </si>
  <si>
    <t>SOFA BED</t>
  </si>
  <si>
    <t>SPOT LIGHT</t>
  </si>
  <si>
    <t>STOOL</t>
  </si>
  <si>
    <t>STUFF TOY</t>
  </si>
  <si>
    <t>SWINGING CRADLE</t>
  </si>
  <si>
    <t>TABLE CALENDAR</t>
  </si>
  <si>
    <t>TABLE CLOCK</t>
  </si>
  <si>
    <t>TABLE LAMP</t>
  </si>
  <si>
    <t>TABLE TOP</t>
  </si>
  <si>
    <t>TABLEMAT</t>
  </si>
  <si>
    <t>TELEPHONE</t>
  </si>
  <si>
    <t>TOPPER</t>
  </si>
  <si>
    <t>TRAY</t>
  </si>
  <si>
    <t>TRAY TABLE</t>
  </si>
  <si>
    <t>TV CONSOLE</t>
  </si>
  <si>
    <t>VASE</t>
  </si>
  <si>
    <t>WALL CLOCK</t>
  </si>
  <si>
    <t>WALL DECORATION</t>
  </si>
  <si>
    <t>WALL LIGHT</t>
  </si>
  <si>
    <t>WARDROBE</t>
  </si>
  <si>
    <t>WOODEN SCREEN</t>
  </si>
  <si>
    <t>Row Labels</t>
  </si>
  <si>
    <t>Furniture</t>
  </si>
  <si>
    <t>Sub category</t>
  </si>
  <si>
    <t>Category</t>
  </si>
  <si>
    <t>ABDUL</t>
  </si>
  <si>
    <t>AHMED</t>
  </si>
  <si>
    <t>AILEEN</t>
  </si>
  <si>
    <t>CHERYL</t>
  </si>
  <si>
    <t>DUNCAN</t>
  </si>
  <si>
    <t>EHSAN</t>
  </si>
  <si>
    <t>EMMANUEL</t>
  </si>
  <si>
    <t>ENASEEJ</t>
  </si>
  <si>
    <t>GEM</t>
  </si>
  <si>
    <t>HANY</t>
  </si>
  <si>
    <t>HAWRA</t>
  </si>
  <si>
    <t>HUSSAIN</t>
  </si>
  <si>
    <t>MD</t>
  </si>
  <si>
    <t>MELLE</t>
  </si>
  <si>
    <t>MOHAMMED</t>
  </si>
  <si>
    <t>RUQAYA</t>
  </si>
  <si>
    <t>SALE003</t>
  </si>
  <si>
    <t>Rep</t>
  </si>
  <si>
    <t>Sales Person</t>
  </si>
  <si>
    <t>Sally</t>
  </si>
  <si>
    <t>Sophia</t>
  </si>
  <si>
    <t>Ava</t>
  </si>
  <si>
    <t>Olivia</t>
  </si>
  <si>
    <t>Isabella</t>
  </si>
  <si>
    <t>Mia</t>
  </si>
  <si>
    <t>Amelia</t>
  </si>
  <si>
    <t>Joan</t>
  </si>
  <si>
    <t>Gross Profit</t>
  </si>
  <si>
    <t>Footfalls</t>
  </si>
  <si>
    <t>GP Margin</t>
  </si>
  <si>
    <t>Orders</t>
  </si>
  <si>
    <t>Avg Inv Value</t>
  </si>
  <si>
    <t>Rev PM</t>
  </si>
  <si>
    <t>MoM Growth</t>
  </si>
  <si>
    <t>Mon</t>
  </si>
  <si>
    <t>Tue</t>
  </si>
  <si>
    <t>Wed</t>
  </si>
  <si>
    <t>Thu</t>
  </si>
  <si>
    <t>Sat</t>
  </si>
  <si>
    <t>Sun</t>
  </si>
  <si>
    <t>Day</t>
  </si>
  <si>
    <t>Total</t>
  </si>
  <si>
    <t>GP PP</t>
  </si>
  <si>
    <t>MoM GP</t>
  </si>
  <si>
    <t>AoV PP</t>
  </si>
  <si>
    <t>AoV Growth</t>
  </si>
  <si>
    <t>EBBE013</t>
  </si>
  <si>
    <t>ELME001</t>
  </si>
  <si>
    <t>MERV001</t>
  </si>
  <si>
    <t>MSLE001</t>
  </si>
  <si>
    <t>PEGE001</t>
  </si>
  <si>
    <t>PERK001</t>
  </si>
  <si>
    <t>SOLE004</t>
  </si>
  <si>
    <t>THEG001</t>
  </si>
  <si>
    <t>WEET001</t>
  </si>
  <si>
    <t>MESS001</t>
  </si>
  <si>
    <t>Jan</t>
  </si>
  <si>
    <t>Feb</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</si>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</sst>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43" formatCode="_-* #,##0.00_-;\-* #,##0.00_-;_-* &quot;-&quot;??_-;_-@_-"/>
    <numFmt numFmtId="164" formatCode="\$#,##0;\-\$#,##0;\$#,##0"/>
    <numFmt numFmtId="165" formatCode="#,##0.0%;\-#,##0.0%;#,##0.0%"/>
    <numFmt numFmtId="166" formatCode="\$#,##0;\(\$#,##0\);\$#,##0"/>
    <numFmt numFmtId="167" formatCode="_-* #,##0_-;\-* #,##0_-;_-* &quot;-&quot;??_-;_-@_-"/>
    <numFmt numFmtId="168" formatCode="0.0%"/>
    <numFmt numFmtId="169" formatCode="\$#,##0.0,,&quot;M&quot;;\-\$#,##0;\$#,##0"/>
    <numFmt numFmtId="170" formatCode="[Color10]\+0.0%;[Red]\-0.0%;0.0%"/>
    <numFmt numFmtId="171" formatCode="0.0%;\-0.0%;0.0%"/>
    <numFmt numFmtId="172" formatCode="\$#,##0.0,,&quot;M&quot;;[Red]\-\$#,##0;\$#,##0"/>
    <numFmt numFmtId="173" formatCode="\$\ #,##0;#,##0\ \-\$;\$\ #,##0"/>
    <numFmt numFmtId="174" formatCode="\$#,##0;[Red]\-\$#,##0;\$#,##0"/>
    <numFmt numFmtId="175" formatCode="\$#,##0.0,&quot;k&quot;;\-\$#,##0.0,&quot;k&quot;;\$#,##0"/>
  </numFmts>
  <fonts count="3" x14ac:knownFonts="1">
    <font>
      <sz val="11"/>
      <color theme="1"/>
      <name val="Arial Narrow"/>
      <family val="2"/>
    </font>
    <font>
      <sz val="11"/>
      <color theme="1"/>
      <name val="Arial Narrow"/>
      <family val="2"/>
    </font>
    <font>
      <sz val="9"/>
      <color theme="1"/>
      <name val="Gill Sans MT"/>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0" fontId="0" fillId="0" borderId="0" xfId="0" pivotButton="1"/>
    <xf numFmtId="164" fontId="0" fillId="0" borderId="0" xfId="0" applyNumberFormat="1"/>
    <xf numFmtId="0" fontId="0" fillId="0" borderId="0" xfId="0" applyAlignment="1">
      <alignment horizontal="left"/>
    </xf>
    <xf numFmtId="0" fontId="0" fillId="0" borderId="0" xfId="0" applyAlignment="1">
      <alignment horizontal="left" indent="1"/>
    </xf>
    <xf numFmtId="9" fontId="0" fillId="0" borderId="0" xfId="2" applyFont="1"/>
    <xf numFmtId="3" fontId="0" fillId="0" borderId="0" xfId="0" applyNumberFormat="1"/>
    <xf numFmtId="165" fontId="0" fillId="0" borderId="0" xfId="0" applyNumberFormat="1"/>
    <xf numFmtId="166" fontId="0" fillId="0" borderId="0" xfId="0" applyNumberFormat="1"/>
    <xf numFmtId="167" fontId="0" fillId="0" borderId="0" xfId="1" applyNumberFormat="1" applyFont="1"/>
    <xf numFmtId="168" fontId="0" fillId="0" borderId="0" xfId="2" applyNumberFormat="1" applyFont="1"/>
    <xf numFmtId="14" fontId="0" fillId="0" borderId="0" xfId="0" applyNumberFormat="1" applyAlignment="1">
      <alignment horizontal="left"/>
    </xf>
    <xf numFmtId="169" fontId="0" fillId="0" borderId="0" xfId="0" applyNumberFormat="1"/>
    <xf numFmtId="170" fontId="0" fillId="0" borderId="0" xfId="2" applyNumberFormat="1" applyFont="1"/>
    <xf numFmtId="171" fontId="0" fillId="0" borderId="0" xfId="0" applyNumberFormat="1"/>
    <xf numFmtId="170" fontId="2" fillId="0" borderId="0" xfId="0" applyNumberFormat="1" applyFont="1" applyAlignment="1">
      <alignment horizontal="center" vertical="center"/>
    </xf>
    <xf numFmtId="172" fontId="0" fillId="0" borderId="0" xfId="0" applyNumberFormat="1"/>
    <xf numFmtId="173" fontId="0" fillId="0" borderId="0" xfId="0" applyNumberFormat="1"/>
    <xf numFmtId="174" fontId="0" fillId="0" borderId="0" xfId="0" applyNumberFormat="1"/>
    <xf numFmtId="175" fontId="0" fillId="0" borderId="0" xfId="0" applyNumberFormat="1"/>
    <xf numFmtId="0" fontId="0" fillId="0" borderId="0" xfId="0" applyNumberFormat="1"/>
  </cellXfs>
  <cellStyles count="3">
    <cellStyle name="Comma" xfId="1" builtinId="3"/>
    <cellStyle name="Normal" xfId="0" builtinId="0"/>
    <cellStyle name="Percent" xfId="2" builtinId="5"/>
  </cellStyles>
  <dxfs count="5">
    <dxf>
      <font>
        <b/>
        <i val="0"/>
        <sz val="8"/>
        <color theme="0"/>
        <name val="Gill Sans MT"/>
        <family val="2"/>
        <scheme val="major"/>
      </font>
      <border>
        <bottom/>
        <vertical/>
        <horizontal/>
      </border>
    </dxf>
    <dxf>
      <font>
        <sz val="9"/>
        <color theme="0" tint="-0.499984740745262"/>
        <name val="Gill Sans MT"/>
        <family val="2"/>
        <scheme val="minor"/>
      </font>
      <fill>
        <patternFill>
          <bgColor theme="4"/>
        </patternFill>
      </fill>
      <border diagonalUp="0" diagonalDown="0">
        <left/>
        <right/>
        <top/>
        <bottom/>
        <vertical/>
        <horizontal/>
      </border>
    </dxf>
    <dxf>
      <alignment horizontal="left" vertical="bottom" textRotation="0" wrapText="0" indent="0" justifyLastLine="0" shrinkToFit="0" readingOrder="0"/>
    </dxf>
    <dxf>
      <numFmt numFmtId="0" formatCode="General"/>
    </dxf>
    <dxf>
      <alignment horizontal="left" vertical="bottom" textRotation="0" wrapText="0" indent="1" justifyLastLine="0" shrinkToFit="0" readingOrder="0"/>
    </dxf>
  </dxfs>
  <tableStyles count="2" defaultTableStyle="TableStyleMedium2" defaultPivotStyle="PivotStyleLight16">
    <tableStyle name="Invisible" pivot="0" table="0" count="0" xr9:uid="{29DF0790-2373-4CCD-A7B9-9AF4E0DBB1B8}"/>
    <tableStyle name="nightClub" pivot="0" table="0" count="10" xr9:uid="{AE62D11B-816F-45EF-85B2-2430EA940801}">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0"/>
            <color theme="4"/>
            <name val="Gill Sans MT"/>
            <family val="2"/>
            <scheme val="minor"/>
          </font>
          <fill>
            <patternFill patternType="solid">
              <fgColor auto="1"/>
              <bgColor theme="5"/>
            </patternFill>
          </fill>
          <border diagonalUp="0" diagonalDown="0">
            <left/>
            <right/>
            <top/>
            <bottom/>
            <vertical/>
            <horizontal/>
          </border>
        </dxf>
        <dxf>
          <font>
            <b/>
            <i val="0"/>
            <sz val="10"/>
            <color theme="4"/>
          </font>
          <fill>
            <patternFill patternType="solid">
              <fgColor auto="1"/>
              <bgColor theme="5"/>
            </patternFill>
          </fill>
          <border diagonalUp="0" diagonalDown="0">
            <left/>
            <right/>
            <top/>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9"/>
            <color theme="4"/>
            <name val="Gill Sans MT"/>
            <family val="2"/>
            <scheme val="minor"/>
          </font>
          <fill>
            <patternFill patternType="solid">
              <fgColor theme="4" tint="0.59999389629810485"/>
              <bgColor theme="5"/>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tint="-0.34998626667073579"/>
          </font>
          <fill>
            <patternFill patternType="solid">
              <fgColor rgb="FFFFFFFF"/>
              <bgColor theme="4"/>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nightClub">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owerPivotData" Target="model/item.data"/><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63" Type="http://schemas.openxmlformats.org/officeDocument/2006/relationships/customXml" Target="../customXml/item36.xml"/><Relationship Id="rId68" Type="http://schemas.openxmlformats.org/officeDocument/2006/relationships/customXml" Target="../customXml/item41.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ustomXml" Target="../customXml/item2.xml"/><Relationship Id="rId11" Type="http://schemas.openxmlformats.org/officeDocument/2006/relationships/pivotCacheDefinition" Target="pivotCache/pivotCacheDefinition8.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66" Type="http://schemas.openxmlformats.org/officeDocument/2006/relationships/customXml" Target="../customXml/item39.xml"/><Relationship Id="rId5" Type="http://schemas.openxmlformats.org/officeDocument/2006/relationships/pivotCacheDefinition" Target="pivotCache/pivotCacheDefinition2.xml"/><Relationship Id="rId61" Type="http://schemas.openxmlformats.org/officeDocument/2006/relationships/customXml" Target="../customXml/item34.xml"/><Relationship Id="rId19" Type="http://schemas.openxmlformats.org/officeDocument/2006/relationships/pivotCacheDefinition" Target="pivotCache/pivotCacheDefinition16.xml"/><Relationship Id="rId14" Type="http://schemas.openxmlformats.org/officeDocument/2006/relationships/pivotCacheDefinition" Target="pivotCache/pivotCacheDefinition11.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64" Type="http://schemas.openxmlformats.org/officeDocument/2006/relationships/customXml" Target="../customXml/item37.xml"/><Relationship Id="rId8" Type="http://schemas.openxmlformats.org/officeDocument/2006/relationships/pivotCacheDefinition" Target="pivotCache/pivotCacheDefinition5.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67" Type="http://schemas.openxmlformats.org/officeDocument/2006/relationships/customXml" Target="../customXml/item40.xml"/><Relationship Id="rId20" Type="http://schemas.microsoft.com/office/2007/relationships/slicerCache" Target="slicerCaches/slicerCache1.xml"/><Relationship Id="rId41" Type="http://schemas.openxmlformats.org/officeDocument/2006/relationships/customXml" Target="../customXml/item14.xml"/><Relationship Id="rId54" Type="http://schemas.openxmlformats.org/officeDocument/2006/relationships/customXml" Target="../customXml/item27.xml"/><Relationship Id="rId62" Type="http://schemas.openxmlformats.org/officeDocument/2006/relationships/customXml" Target="../customXml/item3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7.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60" Type="http://schemas.openxmlformats.org/officeDocument/2006/relationships/customXml" Target="../customXml/item33.xml"/><Relationship Id="rId65" Type="http://schemas.openxmlformats.org/officeDocument/2006/relationships/customXml" Target="../customXml/item38.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39" Type="http://schemas.openxmlformats.org/officeDocument/2006/relationships/customXml" Target="../customXml/item1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[Night Club Sales Analysis.xlsx]workings!categorySales</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workings!$S$3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workings!$R$4:$R$9</c:f>
              <c:strCache>
                <c:ptCount val="5"/>
                <c:pt idx="0">
                  <c:v>Alcoholic Beverages</c:v>
                </c:pt>
                <c:pt idx="1">
                  <c:v>Tobacco Products</c:v>
                </c:pt>
                <c:pt idx="2">
                  <c:v>Non-Alcoholic Beverages</c:v>
                </c:pt>
                <c:pt idx="3">
                  <c:v>Snacks and Appetizers</c:v>
                </c:pt>
                <c:pt idx="4">
                  <c:v>Entertainment Equipment</c:v>
                </c:pt>
              </c:strCache>
            </c:strRef>
          </c:cat>
          <c:val>
            <c:numRef>
              <c:f>workings!$S$4:$S$9</c:f>
              <c:numCache>
                <c:formatCode>\$#,##0.0,"k";\-\$#,##0.0,"k";\$#,##0</c:formatCode>
                <c:ptCount val="5"/>
                <c:pt idx="0">
                  <c:v>488861.46419999999</c:v>
                </c:pt>
                <c:pt idx="1">
                  <c:v>235230.32260000001</c:v>
                </c:pt>
                <c:pt idx="2">
                  <c:v>166037.1232</c:v>
                </c:pt>
                <c:pt idx="3">
                  <c:v>113983.0647</c:v>
                </c:pt>
                <c:pt idx="4">
                  <c:v>2348.4076</c:v>
                </c:pt>
              </c:numCache>
            </c:numRef>
          </c:val>
          <c:extLst>
            <c:ext xmlns:c16="http://schemas.microsoft.com/office/drawing/2014/chart" uri="{C3380CC4-5D6E-409C-BE32-E72D297353CC}">
              <c16:uniqueId val="{00000001-030F-4494-B50E-F3FF9EF64982}"/>
            </c:ext>
          </c:extLst>
        </c:ser>
        <c:dLbls>
          <c:dLblPos val="outEnd"/>
          <c:showLegendKey val="0"/>
          <c:showVal val="1"/>
          <c:showCatName val="0"/>
          <c:showSerName val="0"/>
          <c:showPercent val="0"/>
          <c:showBubbleSize val="0"/>
        </c:dLbls>
        <c:gapWidth val="80"/>
        <c:axId val="257466704"/>
        <c:axId val="257468624"/>
      </c:barChart>
      <c:catAx>
        <c:axId val="257466704"/>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57468624"/>
        <c:crosses val="autoZero"/>
        <c:auto val="1"/>
        <c:lblAlgn val="ctr"/>
        <c:lblOffset val="100"/>
        <c:noMultiLvlLbl val="0"/>
      </c:catAx>
      <c:valAx>
        <c:axId val="257468624"/>
        <c:scaling>
          <c:orientation val="minMax"/>
        </c:scaling>
        <c:delete val="1"/>
        <c:axPos val="t"/>
        <c:numFmt formatCode="\$#,##0.0,&quot;k&quot;;\-\$#,##0.0,&quot;k&quot;;\$#,##0" sourceLinked="1"/>
        <c:majorTickMark val="none"/>
        <c:minorTickMark val="none"/>
        <c:tickLblPos val="nextTo"/>
        <c:crossAx val="257466704"/>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[Night Club Sales Analysis.xlsx]workings!PivotTable7</c:name>
    <c:fmtId val="4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workings!$AY$3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workings!$AX$4:$AX$11</c:f>
              <c:strCache>
                <c:ptCount val="7"/>
                <c:pt idx="0">
                  <c:v>Joan</c:v>
                </c:pt>
                <c:pt idx="1">
                  <c:v>Amelia</c:v>
                </c:pt>
                <c:pt idx="2">
                  <c:v>Olivia</c:v>
                </c:pt>
                <c:pt idx="3">
                  <c:v>Isabella</c:v>
                </c:pt>
                <c:pt idx="4">
                  <c:v>Mia</c:v>
                </c:pt>
                <c:pt idx="5">
                  <c:v>Sophia</c:v>
                </c:pt>
                <c:pt idx="6">
                  <c:v>Sally</c:v>
                </c:pt>
              </c:strCache>
            </c:strRef>
          </c:cat>
          <c:val>
            <c:numRef>
              <c:f>workings!$AY$4:$AY$11</c:f>
              <c:numCache>
                <c:formatCode>#,##0.0%;\-#,##0.0%;#,##0.0%</c:formatCode>
                <c:ptCount val="7"/>
                <c:pt idx="0">
                  <c:v>0.52118327833975542</c:v>
                </c:pt>
                <c:pt idx="1">
                  <c:v>0.50260788243641263</c:v>
                </c:pt>
                <c:pt idx="2">
                  <c:v>0.50046287220474084</c:v>
                </c:pt>
                <c:pt idx="3">
                  <c:v>0.38814404231359673</c:v>
                </c:pt>
                <c:pt idx="4">
                  <c:v>0.36573658651027791</c:v>
                </c:pt>
                <c:pt idx="5">
                  <c:v>0.33383760104504157</c:v>
                </c:pt>
                <c:pt idx="6">
                  <c:v>0.18838047664687443</c:v>
                </c:pt>
              </c:numCache>
            </c:numRef>
          </c:val>
          <c:extLst>
            <c:ext xmlns:c16="http://schemas.microsoft.com/office/drawing/2014/chart" uri="{C3380CC4-5D6E-409C-BE32-E72D297353CC}">
              <c16:uniqueId val="{00000008-950B-4CD0-BE03-126F701D7251}"/>
            </c:ext>
          </c:extLst>
        </c:ser>
        <c:dLbls>
          <c:dLblPos val="outEnd"/>
          <c:showLegendKey val="0"/>
          <c:showVal val="1"/>
          <c:showCatName val="0"/>
          <c:showSerName val="0"/>
          <c:showPercent val="0"/>
          <c:showBubbleSize val="0"/>
        </c:dLbls>
        <c:gapWidth val="80"/>
        <c:axId val="257466704"/>
        <c:axId val="257468624"/>
      </c:barChart>
      <c:catAx>
        <c:axId val="257466704"/>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57468624"/>
        <c:crosses val="autoZero"/>
        <c:auto val="1"/>
        <c:lblAlgn val="ctr"/>
        <c:lblOffset val="100"/>
        <c:noMultiLvlLbl val="0"/>
      </c:catAx>
      <c:valAx>
        <c:axId val="257468624"/>
        <c:scaling>
          <c:orientation val="minMax"/>
        </c:scaling>
        <c:delete val="1"/>
        <c:axPos val="t"/>
        <c:numFmt formatCode="#,##0.0%;\-#,##0.0%;#,##0.0%" sourceLinked="1"/>
        <c:majorTickMark val="none"/>
        <c:minorTickMark val="none"/>
        <c:tickLblPos val="nextTo"/>
        <c:crossAx val="257466704"/>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[Night Club Sales Analysis.xlsx]workings!PivotTable3</c:name>
    <c:fmtId val="5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workings!$BB$3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workings!$BA$4:$BA$14</c:f>
              <c:strCache>
                <c:ptCount val="10"/>
                <c:pt idx="0">
                  <c:v>EBBE013</c:v>
                </c:pt>
                <c:pt idx="1">
                  <c:v>PEGE001</c:v>
                </c:pt>
                <c:pt idx="2">
                  <c:v>ELME001</c:v>
                </c:pt>
                <c:pt idx="3">
                  <c:v>MSLE001</c:v>
                </c:pt>
                <c:pt idx="4">
                  <c:v>MERV001</c:v>
                </c:pt>
                <c:pt idx="5">
                  <c:v>WEET001</c:v>
                </c:pt>
                <c:pt idx="6">
                  <c:v>PERK001</c:v>
                </c:pt>
                <c:pt idx="7">
                  <c:v>THEG001</c:v>
                </c:pt>
                <c:pt idx="8">
                  <c:v>SOLE004</c:v>
                </c:pt>
                <c:pt idx="9">
                  <c:v>MESS001</c:v>
                </c:pt>
              </c:strCache>
            </c:strRef>
          </c:cat>
          <c:val>
            <c:numRef>
              <c:f>workings!$BB$4:$BB$14</c:f>
              <c:numCache>
                <c:formatCode>\$#,##0.0,"k";\-\$#,##0.0,"k";\$#,##0</c:formatCode>
                <c:ptCount val="10"/>
                <c:pt idx="0">
                  <c:v>55805.018900000003</c:v>
                </c:pt>
                <c:pt idx="1">
                  <c:v>38096.117100000003</c:v>
                </c:pt>
                <c:pt idx="2">
                  <c:v>37387.200100000002</c:v>
                </c:pt>
                <c:pt idx="3">
                  <c:v>21894.794300000001</c:v>
                </c:pt>
                <c:pt idx="4">
                  <c:v>20408.000100000001</c:v>
                </c:pt>
                <c:pt idx="5">
                  <c:v>13444.8</c:v>
                </c:pt>
                <c:pt idx="6">
                  <c:v>13329.6747</c:v>
                </c:pt>
                <c:pt idx="7">
                  <c:v>13012.76</c:v>
                </c:pt>
                <c:pt idx="8">
                  <c:v>11384.826800000001</c:v>
                </c:pt>
                <c:pt idx="9">
                  <c:v>10950.9069</c:v>
                </c:pt>
              </c:numCache>
            </c:numRef>
          </c:val>
          <c:extLst>
            <c:ext xmlns:c16="http://schemas.microsoft.com/office/drawing/2014/chart" uri="{C3380CC4-5D6E-409C-BE32-E72D297353CC}">
              <c16:uniqueId val="{00000002-2BAB-4E03-9221-9F1AFFB9DC80}"/>
            </c:ext>
          </c:extLst>
        </c:ser>
        <c:dLbls>
          <c:dLblPos val="outEnd"/>
          <c:showLegendKey val="0"/>
          <c:showVal val="1"/>
          <c:showCatName val="0"/>
          <c:showSerName val="0"/>
          <c:showPercent val="0"/>
          <c:showBubbleSize val="0"/>
        </c:dLbls>
        <c:gapWidth val="80"/>
        <c:axId val="257466704"/>
        <c:axId val="257468624"/>
      </c:barChart>
      <c:catAx>
        <c:axId val="257466704"/>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57468624"/>
        <c:crosses val="autoZero"/>
        <c:auto val="1"/>
        <c:lblAlgn val="ctr"/>
        <c:lblOffset val="100"/>
        <c:noMultiLvlLbl val="0"/>
      </c:catAx>
      <c:valAx>
        <c:axId val="257468624"/>
        <c:scaling>
          <c:orientation val="minMax"/>
        </c:scaling>
        <c:delete val="1"/>
        <c:axPos val="t"/>
        <c:numFmt formatCode="\$#,##0.0,&quot;k&quot;;\-\$#,##0.0,&quot;k&quot;;\$#,##0" sourceLinked="1"/>
        <c:majorTickMark val="none"/>
        <c:minorTickMark val="none"/>
        <c:tickLblPos val="nextTo"/>
        <c:crossAx val="257466704"/>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[Night Club Sales Analysis.xlsx]workings!PivotTable4</c:name>
    <c:fmtId val="6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workings!$BE$3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workings!$BD$4:$BD$14</c:f>
              <c:strCache>
                <c:ptCount val="10"/>
                <c:pt idx="0">
                  <c:v>MERV001</c:v>
                </c:pt>
                <c:pt idx="1">
                  <c:v>WEET001</c:v>
                </c:pt>
                <c:pt idx="2">
                  <c:v>MSLE001</c:v>
                </c:pt>
                <c:pt idx="3">
                  <c:v>ELME001</c:v>
                </c:pt>
                <c:pt idx="4">
                  <c:v>PEGE001</c:v>
                </c:pt>
                <c:pt idx="5">
                  <c:v>SOLE004</c:v>
                </c:pt>
                <c:pt idx="6">
                  <c:v>MESS001</c:v>
                </c:pt>
                <c:pt idx="7">
                  <c:v>THEG001</c:v>
                </c:pt>
                <c:pt idx="8">
                  <c:v>PERK001</c:v>
                </c:pt>
                <c:pt idx="9">
                  <c:v>EBBE013</c:v>
                </c:pt>
              </c:strCache>
            </c:strRef>
          </c:cat>
          <c:val>
            <c:numRef>
              <c:f>workings!$BE$4:$BE$14</c:f>
              <c:numCache>
                <c:formatCode>#,##0.0%;\-#,##0.0%;#,##0.0%</c:formatCode>
                <c:ptCount val="10"/>
                <c:pt idx="0">
                  <c:v>0.58166077723608001</c:v>
                </c:pt>
                <c:pt idx="1">
                  <c:v>0.4205492011781507</c:v>
                </c:pt>
                <c:pt idx="2">
                  <c:v>0.41594409955246747</c:v>
                </c:pt>
                <c:pt idx="3">
                  <c:v>0.30292435030458459</c:v>
                </c:pt>
                <c:pt idx="4">
                  <c:v>0.28616445007724944</c:v>
                </c:pt>
                <c:pt idx="5">
                  <c:v>0.23420573249300547</c:v>
                </c:pt>
                <c:pt idx="6">
                  <c:v>0.21856843655569749</c:v>
                </c:pt>
                <c:pt idx="7">
                  <c:v>0.16666798588462398</c:v>
                </c:pt>
                <c:pt idx="8">
                  <c:v>0.16666693298974505</c:v>
                </c:pt>
                <c:pt idx="9">
                  <c:v>0.16666677985839726</c:v>
                </c:pt>
              </c:numCache>
            </c:numRef>
          </c:val>
          <c:extLst>
            <c:ext xmlns:c16="http://schemas.microsoft.com/office/drawing/2014/chart" uri="{C3380CC4-5D6E-409C-BE32-E72D297353CC}">
              <c16:uniqueId val="{00000002-ED74-4A72-B07B-561B8FEC9DA6}"/>
            </c:ext>
          </c:extLst>
        </c:ser>
        <c:dLbls>
          <c:dLblPos val="outEnd"/>
          <c:showLegendKey val="0"/>
          <c:showVal val="1"/>
          <c:showCatName val="0"/>
          <c:showSerName val="0"/>
          <c:showPercent val="0"/>
          <c:showBubbleSize val="0"/>
        </c:dLbls>
        <c:gapWidth val="80"/>
        <c:axId val="257466704"/>
        <c:axId val="257468624"/>
      </c:barChart>
      <c:catAx>
        <c:axId val="257466704"/>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57468624"/>
        <c:crosses val="autoZero"/>
        <c:auto val="1"/>
        <c:lblAlgn val="ctr"/>
        <c:lblOffset val="100"/>
        <c:noMultiLvlLbl val="0"/>
      </c:catAx>
      <c:valAx>
        <c:axId val="257468624"/>
        <c:scaling>
          <c:orientation val="minMax"/>
        </c:scaling>
        <c:delete val="1"/>
        <c:axPos val="t"/>
        <c:numFmt formatCode="#,##0.0%;\-#,##0.0%;#,##0.0%" sourceLinked="1"/>
        <c:majorTickMark val="none"/>
        <c:minorTickMark val="none"/>
        <c:tickLblPos val="nextTo"/>
        <c:crossAx val="257466704"/>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[Night Club Sales Analysis.xlsx]workings!PivotTable5</c:name>
    <c:fmtId val="26"/>
  </c:pivotSource>
  <c:chart>
    <c:title>
      <c:tx>
        <c:rich>
          <a:bodyPr rot="0" spcFirstLastPara="1" vertOverflow="ellipsis" vert="horz" wrap="square" anchor="ctr" anchorCtr="1"/>
          <a:lstStyle/>
          <a:p>
            <a:pPr>
              <a:defRPr sz="900" b="1" i="0" u="none" strike="noStrike" kern="1200" spc="0" baseline="0">
                <a:solidFill>
                  <a:schemeClr val="accent2"/>
                </a:solidFill>
                <a:latin typeface="+mn-lt"/>
                <a:ea typeface="+mn-ea"/>
                <a:cs typeface="+mn-cs"/>
              </a:defRPr>
            </a:pPr>
            <a:r>
              <a:rPr lang="en-US" sz="900" b="1">
                <a:solidFill>
                  <a:schemeClr val="accent2"/>
                </a:solidFill>
              </a:rPr>
              <a:t>Daily Footfall</a:t>
            </a:r>
            <a:r>
              <a:rPr lang="en-US" sz="900" b="1" baseline="0">
                <a:solidFill>
                  <a:schemeClr val="accent2"/>
                </a:solidFill>
              </a:rPr>
              <a:t> Trend</a:t>
            </a:r>
            <a:endParaRPr lang="en-US" sz="900" b="1">
              <a:solidFill>
                <a:schemeClr val="accent2"/>
              </a:solidFill>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bg1">
              <a:lumMod val="85000"/>
            </a:schemeClr>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0555555555555555E-2"/>
          <c:y val="0.15383346069083137"/>
          <c:w val="0.93888888888888888"/>
          <c:h val="0.68302822906630345"/>
        </c:manualLayout>
      </c:layout>
      <c:lineChart>
        <c:grouping val="standard"/>
        <c:varyColors val="0"/>
        <c:ser>
          <c:idx val="0"/>
          <c:order val="0"/>
          <c:tx>
            <c:strRef>
              <c:f>workings!$BH$3</c:f>
              <c:strCache>
                <c:ptCount val="1"/>
                <c:pt idx="0">
                  <c:v>Total</c:v>
                </c:pt>
              </c:strCache>
            </c:strRef>
          </c:tx>
          <c:spPr>
            <a:ln w="28575" cap="rnd">
              <a:solidFill>
                <a:schemeClr val="accent1"/>
              </a:solidFill>
              <a:round/>
            </a:ln>
            <a:effectLst/>
          </c:spPr>
          <c:marker>
            <c:symbol val="none"/>
          </c:marker>
          <c:cat>
            <c:strRef>
              <c:f>workings!$BG$4:$BG$80</c:f>
              <c:strCache>
                <c:ptCount val="76"/>
                <c:pt idx="0">
                  <c:v>02/01/2018</c:v>
                </c:pt>
                <c:pt idx="1">
                  <c:v>03/01/2018</c:v>
                </c:pt>
                <c:pt idx="2">
                  <c:v>04/01/2018</c:v>
                </c:pt>
                <c:pt idx="3">
                  <c:v>06/01/2018</c:v>
                </c:pt>
                <c:pt idx="4">
                  <c:v>07/01/2018</c:v>
                </c:pt>
                <c:pt idx="5">
                  <c:v>08/01/2018</c:v>
                </c:pt>
                <c:pt idx="6">
                  <c:v>09/01/2018</c:v>
                </c:pt>
                <c:pt idx="7">
                  <c:v>10/01/2018</c:v>
                </c:pt>
                <c:pt idx="8">
                  <c:v>11/01/2018</c:v>
                </c:pt>
                <c:pt idx="9">
                  <c:v>13/01/2018</c:v>
                </c:pt>
                <c:pt idx="10">
                  <c:v>14/01/2018</c:v>
                </c:pt>
                <c:pt idx="11">
                  <c:v>15/01/2018</c:v>
                </c:pt>
                <c:pt idx="12">
                  <c:v>16/01/2018</c:v>
                </c:pt>
                <c:pt idx="13">
                  <c:v>17/01/2018</c:v>
                </c:pt>
                <c:pt idx="14">
                  <c:v>18/01/2018</c:v>
                </c:pt>
                <c:pt idx="15">
                  <c:v>20/01/2018</c:v>
                </c:pt>
                <c:pt idx="16">
                  <c:v>21/01/2018</c:v>
                </c:pt>
                <c:pt idx="17">
                  <c:v>22/01/2018</c:v>
                </c:pt>
                <c:pt idx="18">
                  <c:v>23/01/2018</c:v>
                </c:pt>
                <c:pt idx="19">
                  <c:v>24/01/2018</c:v>
                </c:pt>
                <c:pt idx="20">
                  <c:v>25/01/2018</c:v>
                </c:pt>
                <c:pt idx="21">
                  <c:v>27/01/2018</c:v>
                </c:pt>
                <c:pt idx="22">
                  <c:v>28/01/2018</c:v>
                </c:pt>
                <c:pt idx="23">
                  <c:v>29/01/2018</c:v>
                </c:pt>
                <c:pt idx="24">
                  <c:v>30/01/2018</c:v>
                </c:pt>
                <c:pt idx="25">
                  <c:v>31/01/2018</c:v>
                </c:pt>
                <c:pt idx="26">
                  <c:v>01/02/2018</c:v>
                </c:pt>
                <c:pt idx="27">
                  <c:v>03/02/2018</c:v>
                </c:pt>
                <c:pt idx="28">
                  <c:v>04/02/2018</c:v>
                </c:pt>
                <c:pt idx="29">
                  <c:v>05/02/2018</c:v>
                </c:pt>
                <c:pt idx="30">
                  <c:v>06/02/2018</c:v>
                </c:pt>
                <c:pt idx="31">
                  <c:v>07/02/2018</c:v>
                </c:pt>
                <c:pt idx="32">
                  <c:v>08/02/2018</c:v>
                </c:pt>
                <c:pt idx="33">
                  <c:v>10/02/2018</c:v>
                </c:pt>
                <c:pt idx="34">
                  <c:v>11/02/2018</c:v>
                </c:pt>
                <c:pt idx="35">
                  <c:v>12/02/2018</c:v>
                </c:pt>
                <c:pt idx="36">
                  <c:v>13/02/2018</c:v>
                </c:pt>
                <c:pt idx="37">
                  <c:v>14/02/2018</c:v>
                </c:pt>
                <c:pt idx="38">
                  <c:v>15/02/2018</c:v>
                </c:pt>
                <c:pt idx="39">
                  <c:v>17/02/2018</c:v>
                </c:pt>
                <c:pt idx="40">
                  <c:v>18/02/2018</c:v>
                </c:pt>
                <c:pt idx="41">
                  <c:v>19/02/2018</c:v>
                </c:pt>
                <c:pt idx="42">
                  <c:v>20/02/2018</c:v>
                </c:pt>
                <c:pt idx="43">
                  <c:v>21/02/2018</c:v>
                </c:pt>
                <c:pt idx="44">
                  <c:v>22/02/2018</c:v>
                </c:pt>
                <c:pt idx="45">
                  <c:v>24/02/2018</c:v>
                </c:pt>
                <c:pt idx="46">
                  <c:v>25/02/2018</c:v>
                </c:pt>
                <c:pt idx="47">
                  <c:v>26/02/2018</c:v>
                </c:pt>
                <c:pt idx="48">
                  <c:v>27/02/2018</c:v>
                </c:pt>
                <c:pt idx="49">
                  <c:v>28/02/2018</c:v>
                </c:pt>
                <c:pt idx="50">
                  <c:v>01/03/2018</c:v>
                </c:pt>
                <c:pt idx="51">
                  <c:v>03/03/2018</c:v>
                </c:pt>
                <c:pt idx="52">
                  <c:v>04/03/2018</c:v>
                </c:pt>
                <c:pt idx="53">
                  <c:v>05/03/2018</c:v>
                </c:pt>
                <c:pt idx="54">
                  <c:v>06/03/2018</c:v>
                </c:pt>
                <c:pt idx="55">
                  <c:v>07/03/2018</c:v>
                </c:pt>
                <c:pt idx="56">
                  <c:v>08/03/2018</c:v>
                </c:pt>
                <c:pt idx="57">
                  <c:v>10/03/2018</c:v>
                </c:pt>
                <c:pt idx="58">
                  <c:v>11/03/2018</c:v>
                </c:pt>
                <c:pt idx="59">
                  <c:v>12/03/2018</c:v>
                </c:pt>
                <c:pt idx="60">
                  <c:v>13/03/2018</c:v>
                </c:pt>
                <c:pt idx="61">
                  <c:v>14/03/2018</c:v>
                </c:pt>
                <c:pt idx="62">
                  <c:v>15/03/2018</c:v>
                </c:pt>
                <c:pt idx="63">
                  <c:v>17/03/2018</c:v>
                </c:pt>
                <c:pt idx="64">
                  <c:v>18/03/2018</c:v>
                </c:pt>
                <c:pt idx="65">
                  <c:v>19/03/2018</c:v>
                </c:pt>
                <c:pt idx="66">
                  <c:v>20/03/2018</c:v>
                </c:pt>
                <c:pt idx="67">
                  <c:v>21/03/2018</c:v>
                </c:pt>
                <c:pt idx="68">
                  <c:v>22/03/2018</c:v>
                </c:pt>
                <c:pt idx="69">
                  <c:v>24/03/2018</c:v>
                </c:pt>
                <c:pt idx="70">
                  <c:v>25/03/2018</c:v>
                </c:pt>
                <c:pt idx="71">
                  <c:v>26/03/2018</c:v>
                </c:pt>
                <c:pt idx="72">
                  <c:v>27/03/2018</c:v>
                </c:pt>
                <c:pt idx="73">
                  <c:v>28/03/2018</c:v>
                </c:pt>
                <c:pt idx="74">
                  <c:v>29/03/2018</c:v>
                </c:pt>
                <c:pt idx="75">
                  <c:v>31/03/2018</c:v>
                </c:pt>
              </c:strCache>
            </c:strRef>
          </c:cat>
          <c:val>
            <c:numRef>
              <c:f>workings!$BH$4:$BH$80</c:f>
              <c:numCache>
                <c:formatCode>#,##0</c:formatCode>
                <c:ptCount val="76"/>
                <c:pt idx="0">
                  <c:v>12</c:v>
                </c:pt>
                <c:pt idx="1">
                  <c:v>4</c:v>
                </c:pt>
                <c:pt idx="2">
                  <c:v>2</c:v>
                </c:pt>
                <c:pt idx="3">
                  <c:v>2</c:v>
                </c:pt>
                <c:pt idx="4">
                  <c:v>3</c:v>
                </c:pt>
                <c:pt idx="5">
                  <c:v>4</c:v>
                </c:pt>
                <c:pt idx="6">
                  <c:v>3</c:v>
                </c:pt>
                <c:pt idx="7">
                  <c:v>3</c:v>
                </c:pt>
                <c:pt idx="8">
                  <c:v>2</c:v>
                </c:pt>
                <c:pt idx="9">
                  <c:v>7</c:v>
                </c:pt>
                <c:pt idx="10">
                  <c:v>6</c:v>
                </c:pt>
                <c:pt idx="11">
                  <c:v>6</c:v>
                </c:pt>
                <c:pt idx="12">
                  <c:v>2</c:v>
                </c:pt>
                <c:pt idx="13">
                  <c:v>2</c:v>
                </c:pt>
                <c:pt idx="14">
                  <c:v>3</c:v>
                </c:pt>
                <c:pt idx="15">
                  <c:v>5</c:v>
                </c:pt>
                <c:pt idx="16">
                  <c:v>4</c:v>
                </c:pt>
                <c:pt idx="17">
                  <c:v>3</c:v>
                </c:pt>
                <c:pt idx="18">
                  <c:v>3</c:v>
                </c:pt>
                <c:pt idx="19">
                  <c:v>3</c:v>
                </c:pt>
                <c:pt idx="20">
                  <c:v>2</c:v>
                </c:pt>
                <c:pt idx="21">
                  <c:v>1</c:v>
                </c:pt>
                <c:pt idx="22">
                  <c:v>5</c:v>
                </c:pt>
                <c:pt idx="23">
                  <c:v>6</c:v>
                </c:pt>
                <c:pt idx="24">
                  <c:v>1</c:v>
                </c:pt>
                <c:pt idx="25">
                  <c:v>5</c:v>
                </c:pt>
                <c:pt idx="26">
                  <c:v>4</c:v>
                </c:pt>
                <c:pt idx="27">
                  <c:v>7</c:v>
                </c:pt>
                <c:pt idx="28">
                  <c:v>2</c:v>
                </c:pt>
                <c:pt idx="29">
                  <c:v>3</c:v>
                </c:pt>
                <c:pt idx="30">
                  <c:v>3</c:v>
                </c:pt>
                <c:pt idx="31">
                  <c:v>3</c:v>
                </c:pt>
                <c:pt idx="32">
                  <c:v>4</c:v>
                </c:pt>
                <c:pt idx="33">
                  <c:v>2</c:v>
                </c:pt>
                <c:pt idx="34">
                  <c:v>4</c:v>
                </c:pt>
                <c:pt idx="35">
                  <c:v>6</c:v>
                </c:pt>
                <c:pt idx="36">
                  <c:v>3</c:v>
                </c:pt>
                <c:pt idx="37">
                  <c:v>5</c:v>
                </c:pt>
                <c:pt idx="38">
                  <c:v>4</c:v>
                </c:pt>
                <c:pt idx="39">
                  <c:v>7</c:v>
                </c:pt>
                <c:pt idx="40">
                  <c:v>7</c:v>
                </c:pt>
                <c:pt idx="41">
                  <c:v>4</c:v>
                </c:pt>
                <c:pt idx="42">
                  <c:v>3</c:v>
                </c:pt>
                <c:pt idx="43">
                  <c:v>3</c:v>
                </c:pt>
                <c:pt idx="44">
                  <c:v>4</c:v>
                </c:pt>
                <c:pt idx="45">
                  <c:v>4</c:v>
                </c:pt>
                <c:pt idx="46">
                  <c:v>9</c:v>
                </c:pt>
                <c:pt idx="47">
                  <c:v>5</c:v>
                </c:pt>
                <c:pt idx="48">
                  <c:v>2</c:v>
                </c:pt>
                <c:pt idx="49">
                  <c:v>5</c:v>
                </c:pt>
                <c:pt idx="50">
                  <c:v>5</c:v>
                </c:pt>
                <c:pt idx="51">
                  <c:v>5</c:v>
                </c:pt>
                <c:pt idx="52">
                  <c:v>6</c:v>
                </c:pt>
                <c:pt idx="53">
                  <c:v>4</c:v>
                </c:pt>
                <c:pt idx="54">
                  <c:v>7</c:v>
                </c:pt>
                <c:pt idx="55">
                  <c:v>3</c:v>
                </c:pt>
                <c:pt idx="56">
                  <c:v>7</c:v>
                </c:pt>
                <c:pt idx="57">
                  <c:v>3</c:v>
                </c:pt>
                <c:pt idx="58">
                  <c:v>12</c:v>
                </c:pt>
                <c:pt idx="59">
                  <c:v>5</c:v>
                </c:pt>
                <c:pt idx="60">
                  <c:v>6</c:v>
                </c:pt>
                <c:pt idx="61">
                  <c:v>4</c:v>
                </c:pt>
                <c:pt idx="62">
                  <c:v>10</c:v>
                </c:pt>
                <c:pt idx="63">
                  <c:v>2</c:v>
                </c:pt>
                <c:pt idx="64">
                  <c:v>3</c:v>
                </c:pt>
                <c:pt idx="65">
                  <c:v>2</c:v>
                </c:pt>
                <c:pt idx="66">
                  <c:v>8</c:v>
                </c:pt>
                <c:pt idx="67">
                  <c:v>3</c:v>
                </c:pt>
                <c:pt idx="68">
                  <c:v>3</c:v>
                </c:pt>
                <c:pt idx="69">
                  <c:v>2</c:v>
                </c:pt>
                <c:pt idx="70">
                  <c:v>4</c:v>
                </c:pt>
                <c:pt idx="71">
                  <c:v>2</c:v>
                </c:pt>
                <c:pt idx="72">
                  <c:v>6</c:v>
                </c:pt>
                <c:pt idx="73">
                  <c:v>1</c:v>
                </c:pt>
                <c:pt idx="74">
                  <c:v>1</c:v>
                </c:pt>
                <c:pt idx="75">
                  <c:v>3</c:v>
                </c:pt>
              </c:numCache>
            </c:numRef>
          </c:val>
          <c:smooth val="0"/>
          <c:extLst>
            <c:ext xmlns:c16="http://schemas.microsoft.com/office/drawing/2014/chart" uri="{C3380CC4-5D6E-409C-BE32-E72D297353CC}">
              <c16:uniqueId val="{00000002-7105-43CA-B74A-1C5CF34E4D19}"/>
            </c:ext>
          </c:extLst>
        </c:ser>
        <c:dLbls>
          <c:showLegendKey val="0"/>
          <c:showVal val="0"/>
          <c:showCatName val="0"/>
          <c:showSerName val="0"/>
          <c:showPercent val="0"/>
          <c:showBubbleSize val="0"/>
        </c:dLbls>
        <c:smooth val="0"/>
        <c:axId val="1932148399"/>
        <c:axId val="1932166159"/>
      </c:lineChart>
      <c:dateAx>
        <c:axId val="1932148399"/>
        <c:scaling>
          <c:orientation val="minMax"/>
        </c:scaling>
        <c:delete val="1"/>
        <c:axPos val="b"/>
        <c:numFmt formatCode="General" sourceLinked="1"/>
        <c:majorTickMark val="none"/>
        <c:minorTickMark val="none"/>
        <c:tickLblPos val="nextTo"/>
        <c:crossAx val="1932166159"/>
        <c:crosses val="autoZero"/>
        <c:auto val="0"/>
        <c:lblOffset val="100"/>
        <c:baseTimeUnit val="days"/>
      </c:dateAx>
      <c:valAx>
        <c:axId val="1932166159"/>
        <c:scaling>
          <c:orientation val="minMax"/>
        </c:scaling>
        <c:delete val="1"/>
        <c:axPos val="l"/>
        <c:numFmt formatCode="#,##0" sourceLinked="1"/>
        <c:majorTickMark val="none"/>
        <c:minorTickMark val="none"/>
        <c:tickLblPos val="nextTo"/>
        <c:crossAx val="1932148399"/>
        <c:crosses val="autoZero"/>
        <c:crossBetween val="midCat"/>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[Night Club Sales Analysis.xlsx]workings!MonthlyTrend</c:name>
    <c:fmtId val="20"/>
  </c:pivotSource>
  <c:chart>
    <c:title>
      <c:tx>
        <c:rich>
          <a:bodyPr rot="0" spcFirstLastPara="1" vertOverflow="ellipsis" vert="horz" wrap="square" anchor="ctr" anchorCtr="1"/>
          <a:lstStyle/>
          <a:p>
            <a:pPr>
              <a:defRPr sz="900" b="1" i="0" u="none" strike="noStrike" kern="1200" spc="0" baseline="0">
                <a:solidFill>
                  <a:schemeClr val="accent2"/>
                </a:solidFill>
                <a:latin typeface="+mn-lt"/>
                <a:ea typeface="+mn-ea"/>
                <a:cs typeface="+mn-cs"/>
              </a:defRPr>
            </a:pPr>
            <a:r>
              <a:rPr lang="en-US" sz="900" b="1">
                <a:solidFill>
                  <a:schemeClr val="accent2"/>
                </a:solidFill>
              </a:rPr>
              <a:t>Daily Revenue Trend</a:t>
            </a:r>
          </a:p>
        </c:rich>
      </c:tx>
      <c:overlay val="0"/>
      <c:spPr>
        <a:noFill/>
        <a:ln>
          <a:noFill/>
        </a:ln>
        <a:effectLst/>
      </c:spPr>
      <c:txPr>
        <a:bodyPr rot="0" spcFirstLastPara="1" vertOverflow="ellipsis" vert="horz" wrap="square" anchor="ctr" anchorCtr="1"/>
        <a:lstStyle/>
        <a:p>
          <a:pPr>
            <a:defRPr sz="9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5383346069083137"/>
          <c:w val="0.93888888888888888"/>
          <c:h val="0.68302822906630345"/>
        </c:manualLayout>
      </c:layout>
      <c:lineChart>
        <c:grouping val="standard"/>
        <c:varyColors val="0"/>
        <c:ser>
          <c:idx val="0"/>
          <c:order val="0"/>
          <c:tx>
            <c:strRef>
              <c:f>workings!$V$3</c:f>
              <c:strCache>
                <c:ptCount val="1"/>
                <c:pt idx="0">
                  <c:v>Total</c:v>
                </c:pt>
              </c:strCache>
            </c:strRef>
          </c:tx>
          <c:spPr>
            <a:ln w="28575" cap="rnd">
              <a:solidFill>
                <a:schemeClr val="accent1"/>
              </a:solidFill>
              <a:round/>
            </a:ln>
            <a:effectLst/>
          </c:spPr>
          <c:marker>
            <c:symbol val="none"/>
          </c:marker>
          <c:cat>
            <c:strRef>
              <c:f>workings!$U$4:$U$80</c:f>
              <c:strCache>
                <c:ptCount val="76"/>
                <c:pt idx="0">
                  <c:v>02/01/2018</c:v>
                </c:pt>
                <c:pt idx="1">
                  <c:v>03/01/2018</c:v>
                </c:pt>
                <c:pt idx="2">
                  <c:v>04/01/2018</c:v>
                </c:pt>
                <c:pt idx="3">
                  <c:v>06/01/2018</c:v>
                </c:pt>
                <c:pt idx="4">
                  <c:v>07/01/2018</c:v>
                </c:pt>
                <c:pt idx="5">
                  <c:v>08/01/2018</c:v>
                </c:pt>
                <c:pt idx="6">
                  <c:v>09/01/2018</c:v>
                </c:pt>
                <c:pt idx="7">
                  <c:v>10/01/2018</c:v>
                </c:pt>
                <c:pt idx="8">
                  <c:v>11/01/2018</c:v>
                </c:pt>
                <c:pt idx="9">
                  <c:v>13/01/2018</c:v>
                </c:pt>
                <c:pt idx="10">
                  <c:v>14/01/2018</c:v>
                </c:pt>
                <c:pt idx="11">
                  <c:v>15/01/2018</c:v>
                </c:pt>
                <c:pt idx="12">
                  <c:v>16/01/2018</c:v>
                </c:pt>
                <c:pt idx="13">
                  <c:v>17/01/2018</c:v>
                </c:pt>
                <c:pt idx="14">
                  <c:v>18/01/2018</c:v>
                </c:pt>
                <c:pt idx="15">
                  <c:v>20/01/2018</c:v>
                </c:pt>
                <c:pt idx="16">
                  <c:v>21/01/2018</c:v>
                </c:pt>
                <c:pt idx="17">
                  <c:v>22/01/2018</c:v>
                </c:pt>
                <c:pt idx="18">
                  <c:v>23/01/2018</c:v>
                </c:pt>
                <c:pt idx="19">
                  <c:v>24/01/2018</c:v>
                </c:pt>
                <c:pt idx="20">
                  <c:v>25/01/2018</c:v>
                </c:pt>
                <c:pt idx="21">
                  <c:v>27/01/2018</c:v>
                </c:pt>
                <c:pt idx="22">
                  <c:v>28/01/2018</c:v>
                </c:pt>
                <c:pt idx="23">
                  <c:v>29/01/2018</c:v>
                </c:pt>
                <c:pt idx="24">
                  <c:v>30/01/2018</c:v>
                </c:pt>
                <c:pt idx="25">
                  <c:v>31/01/2018</c:v>
                </c:pt>
                <c:pt idx="26">
                  <c:v>01/02/2018</c:v>
                </c:pt>
                <c:pt idx="27">
                  <c:v>03/02/2018</c:v>
                </c:pt>
                <c:pt idx="28">
                  <c:v>04/02/2018</c:v>
                </c:pt>
                <c:pt idx="29">
                  <c:v>05/02/2018</c:v>
                </c:pt>
                <c:pt idx="30">
                  <c:v>06/02/2018</c:v>
                </c:pt>
                <c:pt idx="31">
                  <c:v>07/02/2018</c:v>
                </c:pt>
                <c:pt idx="32">
                  <c:v>08/02/2018</c:v>
                </c:pt>
                <c:pt idx="33">
                  <c:v>10/02/2018</c:v>
                </c:pt>
                <c:pt idx="34">
                  <c:v>11/02/2018</c:v>
                </c:pt>
                <c:pt idx="35">
                  <c:v>12/02/2018</c:v>
                </c:pt>
                <c:pt idx="36">
                  <c:v>13/02/2018</c:v>
                </c:pt>
                <c:pt idx="37">
                  <c:v>14/02/2018</c:v>
                </c:pt>
                <c:pt idx="38">
                  <c:v>15/02/2018</c:v>
                </c:pt>
                <c:pt idx="39">
                  <c:v>17/02/2018</c:v>
                </c:pt>
                <c:pt idx="40">
                  <c:v>18/02/2018</c:v>
                </c:pt>
                <c:pt idx="41">
                  <c:v>19/02/2018</c:v>
                </c:pt>
                <c:pt idx="42">
                  <c:v>20/02/2018</c:v>
                </c:pt>
                <c:pt idx="43">
                  <c:v>21/02/2018</c:v>
                </c:pt>
                <c:pt idx="44">
                  <c:v>22/02/2018</c:v>
                </c:pt>
                <c:pt idx="45">
                  <c:v>24/02/2018</c:v>
                </c:pt>
                <c:pt idx="46">
                  <c:v>25/02/2018</c:v>
                </c:pt>
                <c:pt idx="47">
                  <c:v>26/02/2018</c:v>
                </c:pt>
                <c:pt idx="48">
                  <c:v>27/02/2018</c:v>
                </c:pt>
                <c:pt idx="49">
                  <c:v>28/02/2018</c:v>
                </c:pt>
                <c:pt idx="50">
                  <c:v>01/03/2018</c:v>
                </c:pt>
                <c:pt idx="51">
                  <c:v>03/03/2018</c:v>
                </c:pt>
                <c:pt idx="52">
                  <c:v>04/03/2018</c:v>
                </c:pt>
                <c:pt idx="53">
                  <c:v>05/03/2018</c:v>
                </c:pt>
                <c:pt idx="54">
                  <c:v>06/03/2018</c:v>
                </c:pt>
                <c:pt idx="55">
                  <c:v>07/03/2018</c:v>
                </c:pt>
                <c:pt idx="56">
                  <c:v>08/03/2018</c:v>
                </c:pt>
                <c:pt idx="57">
                  <c:v>10/03/2018</c:v>
                </c:pt>
                <c:pt idx="58">
                  <c:v>11/03/2018</c:v>
                </c:pt>
                <c:pt idx="59">
                  <c:v>12/03/2018</c:v>
                </c:pt>
                <c:pt idx="60">
                  <c:v>13/03/2018</c:v>
                </c:pt>
                <c:pt idx="61">
                  <c:v>14/03/2018</c:v>
                </c:pt>
                <c:pt idx="62">
                  <c:v>15/03/2018</c:v>
                </c:pt>
                <c:pt idx="63">
                  <c:v>17/03/2018</c:v>
                </c:pt>
                <c:pt idx="64">
                  <c:v>18/03/2018</c:v>
                </c:pt>
                <c:pt idx="65">
                  <c:v>19/03/2018</c:v>
                </c:pt>
                <c:pt idx="66">
                  <c:v>20/03/2018</c:v>
                </c:pt>
                <c:pt idx="67">
                  <c:v>21/03/2018</c:v>
                </c:pt>
                <c:pt idx="68">
                  <c:v>22/03/2018</c:v>
                </c:pt>
                <c:pt idx="69">
                  <c:v>24/03/2018</c:v>
                </c:pt>
                <c:pt idx="70">
                  <c:v>25/03/2018</c:v>
                </c:pt>
                <c:pt idx="71">
                  <c:v>26/03/2018</c:v>
                </c:pt>
                <c:pt idx="72">
                  <c:v>27/03/2018</c:v>
                </c:pt>
                <c:pt idx="73">
                  <c:v>28/03/2018</c:v>
                </c:pt>
                <c:pt idx="74">
                  <c:v>29/03/2018</c:v>
                </c:pt>
                <c:pt idx="75">
                  <c:v>31/03/2018</c:v>
                </c:pt>
              </c:strCache>
            </c:strRef>
          </c:cat>
          <c:val>
            <c:numRef>
              <c:f>workings!$V$4:$V$80</c:f>
              <c:numCache>
                <c:formatCode>\$#,##0;\-\$#,##0;\$#,##0</c:formatCode>
                <c:ptCount val="76"/>
                <c:pt idx="0">
                  <c:v>8492.1280999999999</c:v>
                </c:pt>
                <c:pt idx="1">
                  <c:v>6783.16</c:v>
                </c:pt>
                <c:pt idx="2">
                  <c:v>346.87200000000001</c:v>
                </c:pt>
                <c:pt idx="3">
                  <c:v>818.16809999999998</c:v>
                </c:pt>
                <c:pt idx="4">
                  <c:v>5795.7334000000001</c:v>
                </c:pt>
                <c:pt idx="5">
                  <c:v>2153.6001000000001</c:v>
                </c:pt>
                <c:pt idx="6">
                  <c:v>3128</c:v>
                </c:pt>
                <c:pt idx="7">
                  <c:v>1075.3333</c:v>
                </c:pt>
                <c:pt idx="8">
                  <c:v>912.12530000000004</c:v>
                </c:pt>
                <c:pt idx="9">
                  <c:v>9739.8745999999992</c:v>
                </c:pt>
                <c:pt idx="10">
                  <c:v>8084.3040000000001</c:v>
                </c:pt>
                <c:pt idx="11">
                  <c:v>13213.802799999999</c:v>
                </c:pt>
                <c:pt idx="12">
                  <c:v>2554.48</c:v>
                </c:pt>
                <c:pt idx="13">
                  <c:v>787.33069999999998</c:v>
                </c:pt>
                <c:pt idx="14">
                  <c:v>2603.7332999999999</c:v>
                </c:pt>
                <c:pt idx="15">
                  <c:v>3986.1332000000002</c:v>
                </c:pt>
                <c:pt idx="16">
                  <c:v>3576.0001000000002</c:v>
                </c:pt>
                <c:pt idx="17">
                  <c:v>2305.0907999999999</c:v>
                </c:pt>
                <c:pt idx="18">
                  <c:v>1728.3334</c:v>
                </c:pt>
                <c:pt idx="19">
                  <c:v>2333.36</c:v>
                </c:pt>
                <c:pt idx="20">
                  <c:v>2033.4853000000001</c:v>
                </c:pt>
                <c:pt idx="21">
                  <c:v>18846.2611</c:v>
                </c:pt>
                <c:pt idx="22">
                  <c:v>2650.4</c:v>
                </c:pt>
                <c:pt idx="23">
                  <c:v>5535.0078000000003</c:v>
                </c:pt>
                <c:pt idx="24">
                  <c:v>1776</c:v>
                </c:pt>
                <c:pt idx="25">
                  <c:v>7884.0694000000003</c:v>
                </c:pt>
                <c:pt idx="26">
                  <c:v>3260.0320000000002</c:v>
                </c:pt>
                <c:pt idx="27">
                  <c:v>5112</c:v>
                </c:pt>
                <c:pt idx="28">
                  <c:v>3613.3332999999998</c:v>
                </c:pt>
                <c:pt idx="29">
                  <c:v>1202.6666</c:v>
                </c:pt>
                <c:pt idx="30">
                  <c:v>4542.5438999999997</c:v>
                </c:pt>
                <c:pt idx="31">
                  <c:v>2813.8667</c:v>
                </c:pt>
                <c:pt idx="32">
                  <c:v>10466.965399999999</c:v>
                </c:pt>
                <c:pt idx="33">
                  <c:v>2368.0266999999999</c:v>
                </c:pt>
                <c:pt idx="34">
                  <c:v>7101.7173000000003</c:v>
                </c:pt>
                <c:pt idx="35">
                  <c:v>13099.6883</c:v>
                </c:pt>
                <c:pt idx="36">
                  <c:v>1808.1547</c:v>
                </c:pt>
                <c:pt idx="37">
                  <c:v>3351.3225000000002</c:v>
                </c:pt>
                <c:pt idx="38">
                  <c:v>15100.4511</c:v>
                </c:pt>
                <c:pt idx="39">
                  <c:v>5688.9252999999999</c:v>
                </c:pt>
                <c:pt idx="40">
                  <c:v>6226.4611999999997</c:v>
                </c:pt>
                <c:pt idx="41">
                  <c:v>7430.4533000000001</c:v>
                </c:pt>
                <c:pt idx="42">
                  <c:v>4390.9385000000002</c:v>
                </c:pt>
                <c:pt idx="43">
                  <c:v>11001.5947</c:v>
                </c:pt>
                <c:pt idx="44">
                  <c:v>4109.7946000000002</c:v>
                </c:pt>
                <c:pt idx="45">
                  <c:v>43850.133600000001</c:v>
                </c:pt>
                <c:pt idx="46">
                  <c:v>2699.88</c:v>
                </c:pt>
                <c:pt idx="47">
                  <c:v>3655.4371999999998</c:v>
                </c:pt>
                <c:pt idx="48">
                  <c:v>1809.68</c:v>
                </c:pt>
                <c:pt idx="49">
                  <c:v>3508.2534000000001</c:v>
                </c:pt>
                <c:pt idx="50">
                  <c:v>12141.0296</c:v>
                </c:pt>
                <c:pt idx="51">
                  <c:v>13404.226699999999</c:v>
                </c:pt>
                <c:pt idx="52">
                  <c:v>9504.9014000000006</c:v>
                </c:pt>
                <c:pt idx="53">
                  <c:v>4440.3973999999998</c:v>
                </c:pt>
                <c:pt idx="54">
                  <c:v>12660.565199999999</c:v>
                </c:pt>
                <c:pt idx="55">
                  <c:v>1992.72</c:v>
                </c:pt>
                <c:pt idx="56">
                  <c:v>9653.6399000000001</c:v>
                </c:pt>
                <c:pt idx="57">
                  <c:v>3118.4265999999998</c:v>
                </c:pt>
                <c:pt idx="58">
                  <c:v>14320.693300000001</c:v>
                </c:pt>
                <c:pt idx="59">
                  <c:v>27981.5281</c:v>
                </c:pt>
                <c:pt idx="60">
                  <c:v>8587.0400000000009</c:v>
                </c:pt>
                <c:pt idx="61">
                  <c:v>2876.2559000000001</c:v>
                </c:pt>
                <c:pt idx="62">
                  <c:v>8379.9064999999991</c:v>
                </c:pt>
                <c:pt idx="63">
                  <c:v>1336.8267000000001</c:v>
                </c:pt>
                <c:pt idx="64">
                  <c:v>4502.5999000000002</c:v>
                </c:pt>
                <c:pt idx="65">
                  <c:v>475.4</c:v>
                </c:pt>
                <c:pt idx="66">
                  <c:v>18256.8986</c:v>
                </c:pt>
                <c:pt idx="67">
                  <c:v>2574.8481000000002</c:v>
                </c:pt>
                <c:pt idx="68">
                  <c:v>3666.6666</c:v>
                </c:pt>
                <c:pt idx="69">
                  <c:v>1138.6666</c:v>
                </c:pt>
                <c:pt idx="70">
                  <c:v>7854.3572999999997</c:v>
                </c:pt>
                <c:pt idx="71">
                  <c:v>8893.44</c:v>
                </c:pt>
                <c:pt idx="72">
                  <c:v>10030.9468</c:v>
                </c:pt>
                <c:pt idx="73">
                  <c:v>3412.1118999999999</c:v>
                </c:pt>
                <c:pt idx="74">
                  <c:v>8459.2507000000005</c:v>
                </c:pt>
                <c:pt idx="75">
                  <c:v>1843.0133000000001</c:v>
                </c:pt>
              </c:numCache>
            </c:numRef>
          </c:val>
          <c:smooth val="0"/>
          <c:extLst>
            <c:ext xmlns:c16="http://schemas.microsoft.com/office/drawing/2014/chart" uri="{C3380CC4-5D6E-409C-BE32-E72D297353CC}">
              <c16:uniqueId val="{00000000-18A7-4ECC-ABEC-C65732822065}"/>
            </c:ext>
          </c:extLst>
        </c:ser>
        <c:dLbls>
          <c:showLegendKey val="0"/>
          <c:showVal val="0"/>
          <c:showCatName val="0"/>
          <c:showSerName val="0"/>
          <c:showPercent val="0"/>
          <c:showBubbleSize val="0"/>
        </c:dLbls>
        <c:smooth val="0"/>
        <c:axId val="1932148399"/>
        <c:axId val="1932166159"/>
      </c:lineChart>
      <c:dateAx>
        <c:axId val="1932148399"/>
        <c:scaling>
          <c:orientation val="minMax"/>
        </c:scaling>
        <c:delete val="1"/>
        <c:axPos val="b"/>
        <c:numFmt formatCode="General" sourceLinked="1"/>
        <c:majorTickMark val="none"/>
        <c:minorTickMark val="none"/>
        <c:tickLblPos val="nextTo"/>
        <c:crossAx val="1932166159"/>
        <c:crosses val="autoZero"/>
        <c:auto val="0"/>
        <c:lblOffset val="100"/>
        <c:baseTimeUnit val="days"/>
      </c:dateAx>
      <c:valAx>
        <c:axId val="1932166159"/>
        <c:scaling>
          <c:orientation val="minMax"/>
        </c:scaling>
        <c:delete val="1"/>
        <c:axPos val="l"/>
        <c:numFmt formatCode="\$#,##0;\-\$#,##0;\$#,##0" sourceLinked="1"/>
        <c:majorTickMark val="none"/>
        <c:minorTickMark val="none"/>
        <c:tickLblPos val="nextTo"/>
        <c:crossAx val="19321483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[Night Club Sales Analysis.xlsx]workings!dayOfWeek</c:name>
    <c:fmtId val="25"/>
  </c:pivotSource>
  <c:chart>
    <c:title>
      <c:tx>
        <c:rich>
          <a:bodyPr rot="0" spcFirstLastPara="1" vertOverflow="ellipsis" vert="horz" wrap="square" anchor="ctr" anchorCtr="1"/>
          <a:lstStyle/>
          <a:p>
            <a:pPr>
              <a:defRPr sz="900" b="1" i="0" u="none" strike="noStrike" kern="1200" spc="0" baseline="0">
                <a:solidFill>
                  <a:schemeClr val="accent2"/>
                </a:solidFill>
                <a:latin typeface="+mn-lt"/>
                <a:ea typeface="+mn-ea"/>
                <a:cs typeface="+mn-cs"/>
              </a:defRPr>
            </a:pPr>
            <a:r>
              <a:rPr lang="en-US" sz="900" b="1">
                <a:solidFill>
                  <a:schemeClr val="accent2"/>
                </a:solidFill>
              </a:rPr>
              <a:t>Revenue by Day of Week</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workings!$Z$3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workings!$Y$4:$Y$10</c:f>
              <c:strCache>
                <c:ptCount val="6"/>
                <c:pt idx="0">
                  <c:v>Mon</c:v>
                </c:pt>
                <c:pt idx="1">
                  <c:v>Tue</c:v>
                </c:pt>
                <c:pt idx="2">
                  <c:v>Wed</c:v>
                </c:pt>
                <c:pt idx="3">
                  <c:v>Thu</c:v>
                </c:pt>
                <c:pt idx="4">
                  <c:v>Sat</c:v>
                </c:pt>
                <c:pt idx="5">
                  <c:v>Sun</c:v>
                </c:pt>
              </c:strCache>
            </c:strRef>
          </c:cat>
          <c:val>
            <c:numRef>
              <c:f>workings!$Z$4:$Z$10</c:f>
              <c:numCache>
                <c:formatCode>\$#,##0.0,"k";\-\$#,##0.0,"k";\$#,##0</c:formatCode>
                <c:ptCount val="6"/>
                <c:pt idx="0">
                  <c:v>90386.512400000007</c:v>
                </c:pt>
                <c:pt idx="1">
                  <c:v>79765.709199999998</c:v>
                </c:pt>
                <c:pt idx="2">
                  <c:v>50394.226600000002</c:v>
                </c:pt>
                <c:pt idx="3">
                  <c:v>81133.952300000004</c:v>
                </c:pt>
                <c:pt idx="4">
                  <c:v>111250.6825</c:v>
                </c:pt>
                <c:pt idx="5">
                  <c:v>75930.381200000003</c:v>
                </c:pt>
              </c:numCache>
            </c:numRef>
          </c:val>
          <c:extLst>
            <c:ext xmlns:c16="http://schemas.microsoft.com/office/drawing/2014/chart" uri="{C3380CC4-5D6E-409C-BE32-E72D297353CC}">
              <c16:uniqueId val="{00000001-F5A7-4084-BAA9-70D91981B0A0}"/>
            </c:ext>
          </c:extLst>
        </c:ser>
        <c:dLbls>
          <c:dLblPos val="outEnd"/>
          <c:showLegendKey val="0"/>
          <c:showVal val="1"/>
          <c:showCatName val="0"/>
          <c:showSerName val="0"/>
          <c:showPercent val="0"/>
          <c:showBubbleSize val="0"/>
        </c:dLbls>
        <c:gapWidth val="100"/>
        <c:overlap val="-27"/>
        <c:axId val="1758309824"/>
        <c:axId val="1758308864"/>
      </c:barChart>
      <c:catAx>
        <c:axId val="175830982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308864"/>
        <c:crosses val="autoZero"/>
        <c:auto val="1"/>
        <c:lblAlgn val="ctr"/>
        <c:lblOffset val="100"/>
        <c:noMultiLvlLbl val="0"/>
      </c:catAx>
      <c:valAx>
        <c:axId val="1758308864"/>
        <c:scaling>
          <c:orientation val="minMax"/>
        </c:scaling>
        <c:delete val="1"/>
        <c:axPos val="l"/>
        <c:numFmt formatCode="\$#,##0.0,&quot;k&quot;;\-\$#,##0.0,&quot;k&quot;;\$#,##0" sourceLinked="1"/>
        <c:majorTickMark val="none"/>
        <c:minorTickMark val="none"/>
        <c:tickLblPos val="nextTo"/>
        <c:crossAx val="1758309824"/>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[Night Club Sales Analysis.xlsx]workings!PivotTable8</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workings!$AC$3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workings!$AB$4:$AB$8</c:f>
              <c:strCache>
                <c:ptCount val="4"/>
                <c:pt idx="0">
                  <c:v> Spirits</c:v>
                </c:pt>
                <c:pt idx="1">
                  <c:v>Beers</c:v>
                </c:pt>
                <c:pt idx="2">
                  <c:v> Wines</c:v>
                </c:pt>
                <c:pt idx="3">
                  <c:v> Cocktails</c:v>
                </c:pt>
              </c:strCache>
            </c:strRef>
          </c:cat>
          <c:val>
            <c:numRef>
              <c:f>workings!$AC$4:$AC$8</c:f>
              <c:numCache>
                <c:formatCode>\$#,##0.0,"k";\-\$#,##0.0,"k";\$#,##0</c:formatCode>
                <c:ptCount val="4"/>
                <c:pt idx="0">
                  <c:v>197246.33180000001</c:v>
                </c:pt>
                <c:pt idx="1">
                  <c:v>129789.3462</c:v>
                </c:pt>
                <c:pt idx="2">
                  <c:v>82650.410999999993</c:v>
                </c:pt>
                <c:pt idx="3">
                  <c:v>79175.375199999995</c:v>
                </c:pt>
              </c:numCache>
            </c:numRef>
          </c:val>
          <c:extLst>
            <c:ext xmlns:c16="http://schemas.microsoft.com/office/drawing/2014/chart" uri="{C3380CC4-5D6E-409C-BE32-E72D297353CC}">
              <c16:uniqueId val="{00000001-CD05-420C-8B1D-9A3FFB657C06}"/>
            </c:ext>
          </c:extLst>
        </c:ser>
        <c:dLbls>
          <c:dLblPos val="outEnd"/>
          <c:showLegendKey val="0"/>
          <c:showVal val="1"/>
          <c:showCatName val="0"/>
          <c:showSerName val="0"/>
          <c:showPercent val="0"/>
          <c:showBubbleSize val="0"/>
        </c:dLbls>
        <c:gapWidth val="80"/>
        <c:axId val="257466704"/>
        <c:axId val="257468624"/>
      </c:barChart>
      <c:catAx>
        <c:axId val="257466704"/>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57468624"/>
        <c:crosses val="autoZero"/>
        <c:auto val="1"/>
        <c:lblAlgn val="ctr"/>
        <c:lblOffset val="100"/>
        <c:noMultiLvlLbl val="0"/>
      </c:catAx>
      <c:valAx>
        <c:axId val="257468624"/>
        <c:scaling>
          <c:orientation val="minMax"/>
        </c:scaling>
        <c:delete val="1"/>
        <c:axPos val="t"/>
        <c:numFmt formatCode="\$#,##0.0,&quot;k&quot;;\-\$#,##0.0,&quot;k&quot;;\$#,##0" sourceLinked="1"/>
        <c:majorTickMark val="none"/>
        <c:minorTickMark val="none"/>
        <c:tickLblPos val="nextTo"/>
        <c:crossAx val="257466704"/>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[Night Club Sales Analysis.xlsx]workings!PivotTable1</c:name>
    <c:fmtId val="29"/>
  </c:pivotSource>
  <c:chart>
    <c:title>
      <c:tx>
        <c:rich>
          <a:bodyPr rot="0" spcFirstLastPara="1" vertOverflow="ellipsis" vert="horz" wrap="square" anchor="ctr" anchorCtr="1"/>
          <a:lstStyle/>
          <a:p>
            <a:pPr>
              <a:defRPr sz="900" b="1" i="0" u="none" strike="noStrike" kern="1200" spc="0" baseline="0">
                <a:solidFill>
                  <a:schemeClr val="accent2"/>
                </a:solidFill>
                <a:latin typeface="+mn-lt"/>
                <a:ea typeface="+mn-ea"/>
                <a:cs typeface="+mn-cs"/>
              </a:defRPr>
            </a:pPr>
            <a:r>
              <a:rPr lang="en-US" sz="900" b="1">
                <a:solidFill>
                  <a:schemeClr val="accent2"/>
                </a:solidFill>
              </a:rPr>
              <a:t>Profit</a:t>
            </a:r>
            <a:r>
              <a:rPr lang="en-US" sz="900" b="1" baseline="0">
                <a:solidFill>
                  <a:schemeClr val="accent2"/>
                </a:solidFill>
              </a:rPr>
              <a:t> Margin by Day of Week</a:t>
            </a:r>
            <a:endParaRPr lang="en-US" sz="900" b="1">
              <a:solidFill>
                <a:schemeClr val="accent2"/>
              </a:solidFill>
            </a:endParaRPr>
          </a:p>
        </c:rich>
      </c:tx>
      <c:overlay val="0"/>
      <c:spPr>
        <a:noFill/>
        <a:ln>
          <a:noFill/>
        </a:ln>
        <a:effectLst/>
      </c:spPr>
      <c:txPr>
        <a:bodyPr rot="0" spcFirstLastPara="1" vertOverflow="ellipsis" vert="horz" wrap="square" anchor="ctr" anchorCtr="1"/>
        <a:lstStyle/>
        <a:p>
          <a:pPr>
            <a:defRPr sz="9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workings!$AF$3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workings!$AE$4:$AE$10</c:f>
              <c:strCache>
                <c:ptCount val="6"/>
                <c:pt idx="0">
                  <c:v>Mon</c:v>
                </c:pt>
                <c:pt idx="1">
                  <c:v>Tue</c:v>
                </c:pt>
                <c:pt idx="2">
                  <c:v>Wed</c:v>
                </c:pt>
                <c:pt idx="3">
                  <c:v>Thu</c:v>
                </c:pt>
                <c:pt idx="4">
                  <c:v>Sat</c:v>
                </c:pt>
                <c:pt idx="5">
                  <c:v>Sun</c:v>
                </c:pt>
              </c:strCache>
            </c:strRef>
          </c:cat>
          <c:val>
            <c:numRef>
              <c:f>workings!$AF$4:$AF$10</c:f>
              <c:numCache>
                <c:formatCode>#,##0.0%;\-#,##0.0%;#,##0.0%</c:formatCode>
                <c:ptCount val="6"/>
                <c:pt idx="0">
                  <c:v>0.38234214356079105</c:v>
                </c:pt>
                <c:pt idx="1">
                  <c:v>0.39975897312024428</c:v>
                </c:pt>
                <c:pt idx="2">
                  <c:v>0.33928669916327298</c:v>
                </c:pt>
                <c:pt idx="3">
                  <c:v>0.30574225212494671</c:v>
                </c:pt>
                <c:pt idx="4">
                  <c:v>0.36883268379050171</c:v>
                </c:pt>
                <c:pt idx="5">
                  <c:v>0.3838837898524865</c:v>
                </c:pt>
              </c:numCache>
            </c:numRef>
          </c:val>
          <c:extLst>
            <c:ext xmlns:c16="http://schemas.microsoft.com/office/drawing/2014/chart" uri="{C3380CC4-5D6E-409C-BE32-E72D297353CC}">
              <c16:uniqueId val="{00000000-29F0-4E55-8391-BDE20E148195}"/>
            </c:ext>
          </c:extLst>
        </c:ser>
        <c:dLbls>
          <c:dLblPos val="outEnd"/>
          <c:showLegendKey val="0"/>
          <c:showVal val="1"/>
          <c:showCatName val="0"/>
          <c:showSerName val="0"/>
          <c:showPercent val="0"/>
          <c:showBubbleSize val="0"/>
        </c:dLbls>
        <c:gapWidth val="100"/>
        <c:overlap val="-27"/>
        <c:axId val="1758309824"/>
        <c:axId val="1758308864"/>
      </c:barChart>
      <c:catAx>
        <c:axId val="175830982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308864"/>
        <c:crosses val="autoZero"/>
        <c:auto val="1"/>
        <c:lblAlgn val="ctr"/>
        <c:lblOffset val="100"/>
        <c:noMultiLvlLbl val="0"/>
      </c:catAx>
      <c:valAx>
        <c:axId val="1758308864"/>
        <c:scaling>
          <c:orientation val="minMax"/>
        </c:scaling>
        <c:delete val="1"/>
        <c:axPos val="l"/>
        <c:numFmt formatCode="#,##0.0%;\-#,##0.0%;#,##0.0%" sourceLinked="1"/>
        <c:majorTickMark val="none"/>
        <c:minorTickMark val="none"/>
        <c:tickLblPos val="nextTo"/>
        <c:crossAx val="1758309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[Night Club Sales Analysis.xlsx]workings!Aov</c:name>
    <c:fmtId val="36"/>
  </c:pivotSource>
  <c:chart>
    <c:title>
      <c:tx>
        <c:rich>
          <a:bodyPr rot="0" spcFirstLastPara="1" vertOverflow="ellipsis" vert="horz" wrap="square" anchor="ctr" anchorCtr="1"/>
          <a:lstStyle/>
          <a:p>
            <a:pPr>
              <a:defRPr sz="900" b="1" i="0" u="none" strike="noStrike" kern="1200" spc="0" baseline="0">
                <a:solidFill>
                  <a:schemeClr val="accent2"/>
                </a:solidFill>
                <a:latin typeface="+mn-lt"/>
                <a:ea typeface="+mn-ea"/>
                <a:cs typeface="+mn-cs"/>
              </a:defRPr>
            </a:pPr>
            <a:r>
              <a:rPr lang="en-US" sz="900" b="1">
                <a:solidFill>
                  <a:schemeClr val="accent2"/>
                </a:solidFill>
              </a:rPr>
              <a:t>Avg Invoice Value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workings!$AM$3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workings!$AL$4:$AL$10</c:f>
              <c:strCache>
                <c:ptCount val="6"/>
                <c:pt idx="0">
                  <c:v>Mon</c:v>
                </c:pt>
                <c:pt idx="1">
                  <c:v>Tue</c:v>
                </c:pt>
                <c:pt idx="2">
                  <c:v>Wed</c:v>
                </c:pt>
                <c:pt idx="3">
                  <c:v>Thu</c:v>
                </c:pt>
                <c:pt idx="4">
                  <c:v>Sat</c:v>
                </c:pt>
                <c:pt idx="5">
                  <c:v>Sun</c:v>
                </c:pt>
              </c:strCache>
            </c:strRef>
          </c:cat>
          <c:val>
            <c:numRef>
              <c:f>workings!$AM$4:$AM$10</c:f>
              <c:numCache>
                <c:formatCode>\$#,##0;\(\$#,##0\);\$#,##0</c:formatCode>
                <c:ptCount val="6"/>
                <c:pt idx="0">
                  <c:v>1349.0524238805972</c:v>
                </c:pt>
                <c:pt idx="1">
                  <c:v>1049.5488052631579</c:v>
                </c:pt>
                <c:pt idx="2">
                  <c:v>950.8344641509434</c:v>
                </c:pt>
                <c:pt idx="3">
                  <c:v>1081.7860306666666</c:v>
                </c:pt>
                <c:pt idx="4">
                  <c:v>1738.2919140624999</c:v>
                </c:pt>
                <c:pt idx="5">
                  <c:v>914.82386987951816</c:v>
                </c:pt>
              </c:numCache>
            </c:numRef>
          </c:val>
          <c:extLst>
            <c:ext xmlns:c16="http://schemas.microsoft.com/office/drawing/2014/chart" uri="{C3380CC4-5D6E-409C-BE32-E72D297353CC}">
              <c16:uniqueId val="{00000001-0A43-4B19-945C-D508C6B722C7}"/>
            </c:ext>
          </c:extLst>
        </c:ser>
        <c:dLbls>
          <c:dLblPos val="outEnd"/>
          <c:showLegendKey val="0"/>
          <c:showVal val="1"/>
          <c:showCatName val="0"/>
          <c:showSerName val="0"/>
          <c:showPercent val="0"/>
          <c:showBubbleSize val="0"/>
        </c:dLbls>
        <c:gapWidth val="100"/>
        <c:overlap val="-27"/>
        <c:axId val="1758309824"/>
        <c:axId val="1758308864"/>
      </c:barChart>
      <c:catAx>
        <c:axId val="175830982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308864"/>
        <c:crosses val="autoZero"/>
        <c:auto val="1"/>
        <c:lblAlgn val="ctr"/>
        <c:lblOffset val="100"/>
        <c:noMultiLvlLbl val="0"/>
      </c:catAx>
      <c:valAx>
        <c:axId val="1758308864"/>
        <c:scaling>
          <c:orientation val="minMax"/>
        </c:scaling>
        <c:delete val="1"/>
        <c:axPos val="l"/>
        <c:numFmt formatCode="\$#,##0;\(\$#,##0\);\$#,##0" sourceLinked="1"/>
        <c:majorTickMark val="none"/>
        <c:minorTickMark val="none"/>
        <c:tickLblPos val="nextTo"/>
        <c:crossAx val="1758309824"/>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[Night Club Sales Analysis.xlsx]workings!footfalls</c:name>
    <c:fmtId val="45"/>
  </c:pivotSource>
  <c:chart>
    <c:title>
      <c:tx>
        <c:rich>
          <a:bodyPr rot="0" spcFirstLastPara="1" vertOverflow="ellipsis" vert="horz" wrap="square" anchor="ctr" anchorCtr="1"/>
          <a:lstStyle/>
          <a:p>
            <a:pPr>
              <a:defRPr sz="900" b="1" i="0" u="none" strike="noStrike" kern="1200" spc="0" baseline="0">
                <a:solidFill>
                  <a:schemeClr val="accent2"/>
                </a:solidFill>
                <a:latin typeface="+mn-lt"/>
                <a:ea typeface="+mn-ea"/>
                <a:cs typeface="+mn-cs"/>
              </a:defRPr>
            </a:pPr>
            <a:r>
              <a:rPr lang="en-US" sz="900" b="1">
                <a:solidFill>
                  <a:schemeClr val="accent2"/>
                </a:solidFill>
              </a:rPr>
              <a:t>Footfalls per Day of week</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workings!$AP$3</c:f>
              <c:strCache>
                <c:ptCount val="1"/>
                <c:pt idx="0">
                  <c:v>Total</c:v>
                </c:pt>
              </c:strCache>
            </c:strRef>
          </c:tx>
          <c:spPr>
            <a:solidFill>
              <a:schemeClr val="accent1"/>
            </a:solidFill>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workings!$AO$4:$AO$10</c:f>
              <c:strCache>
                <c:ptCount val="6"/>
                <c:pt idx="0">
                  <c:v>Mon</c:v>
                </c:pt>
                <c:pt idx="1">
                  <c:v>Tue</c:v>
                </c:pt>
                <c:pt idx="2">
                  <c:v>Wed</c:v>
                </c:pt>
                <c:pt idx="3">
                  <c:v>Thu</c:v>
                </c:pt>
                <c:pt idx="4">
                  <c:v>Sat</c:v>
                </c:pt>
                <c:pt idx="5">
                  <c:v>Sun</c:v>
                </c:pt>
              </c:strCache>
            </c:strRef>
          </c:cat>
          <c:val>
            <c:numRef>
              <c:f>workings!$AP$4:$AP$10</c:f>
              <c:numCache>
                <c:formatCode>#,##0</c:formatCode>
                <c:ptCount val="6"/>
                <c:pt idx="0">
                  <c:v>45</c:v>
                </c:pt>
                <c:pt idx="1">
                  <c:v>51</c:v>
                </c:pt>
                <c:pt idx="2">
                  <c:v>39</c:v>
                </c:pt>
                <c:pt idx="3">
                  <c:v>41</c:v>
                </c:pt>
                <c:pt idx="4">
                  <c:v>46</c:v>
                </c:pt>
                <c:pt idx="5">
                  <c:v>55</c:v>
                </c:pt>
              </c:numCache>
            </c:numRef>
          </c:val>
          <c:smooth val="0"/>
          <c:extLst>
            <c:ext xmlns:c16="http://schemas.microsoft.com/office/drawing/2014/chart" uri="{C3380CC4-5D6E-409C-BE32-E72D297353CC}">
              <c16:uniqueId val="{00000001-678E-4BE8-8715-B2BCF99DEADA}"/>
            </c:ext>
          </c:extLst>
        </c:ser>
        <c:dLbls>
          <c:showLegendKey val="0"/>
          <c:showVal val="1"/>
          <c:showCatName val="0"/>
          <c:showSerName val="0"/>
          <c:showPercent val="0"/>
          <c:showBubbleSize val="0"/>
        </c:dLbls>
        <c:smooth val="0"/>
        <c:axId val="1758309824"/>
        <c:axId val="1758308864"/>
      </c:lineChart>
      <c:catAx>
        <c:axId val="175830982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308864"/>
        <c:crosses val="autoZero"/>
        <c:auto val="1"/>
        <c:lblAlgn val="ctr"/>
        <c:lblOffset val="100"/>
        <c:noMultiLvlLbl val="0"/>
      </c:catAx>
      <c:valAx>
        <c:axId val="1758308864"/>
        <c:scaling>
          <c:orientation val="minMax"/>
        </c:scaling>
        <c:delete val="1"/>
        <c:axPos val="l"/>
        <c:numFmt formatCode="#,##0" sourceLinked="1"/>
        <c:majorTickMark val="none"/>
        <c:minorTickMark val="none"/>
        <c:tickLblPos val="nextTo"/>
        <c:crossAx val="1758309824"/>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[Night Club Sales Analysis.xlsx]workings!SalesRepRev</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workings!$AS$3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workings!$AR$4:$AR$11</c:f>
              <c:strCache>
                <c:ptCount val="7"/>
                <c:pt idx="0">
                  <c:v>Sally</c:v>
                </c:pt>
                <c:pt idx="1">
                  <c:v>Sophia</c:v>
                </c:pt>
                <c:pt idx="2">
                  <c:v>Isabella</c:v>
                </c:pt>
                <c:pt idx="3">
                  <c:v>Olivia</c:v>
                </c:pt>
                <c:pt idx="4">
                  <c:v>Mia</c:v>
                </c:pt>
                <c:pt idx="5">
                  <c:v>Joan</c:v>
                </c:pt>
                <c:pt idx="6">
                  <c:v>Amelia</c:v>
                </c:pt>
              </c:strCache>
            </c:strRef>
          </c:cat>
          <c:val>
            <c:numRef>
              <c:f>workings!$AS$4:$AS$11</c:f>
              <c:numCache>
                <c:formatCode>\$#,##0.0,"k";\-\$#,##0.0,"k";\$#,##0</c:formatCode>
                <c:ptCount val="7"/>
                <c:pt idx="0">
                  <c:v>106771.61380000001</c:v>
                </c:pt>
                <c:pt idx="1">
                  <c:v>97541.773000000001</c:v>
                </c:pt>
                <c:pt idx="2">
                  <c:v>79829.847999999998</c:v>
                </c:pt>
                <c:pt idx="3">
                  <c:v>76937.218599999993</c:v>
                </c:pt>
                <c:pt idx="4">
                  <c:v>64997.218699999998</c:v>
                </c:pt>
                <c:pt idx="5">
                  <c:v>55834.034800000001</c:v>
                </c:pt>
                <c:pt idx="6">
                  <c:v>6949.7573000000002</c:v>
                </c:pt>
              </c:numCache>
            </c:numRef>
          </c:val>
          <c:extLst>
            <c:ext xmlns:c16="http://schemas.microsoft.com/office/drawing/2014/chart" uri="{C3380CC4-5D6E-409C-BE32-E72D297353CC}">
              <c16:uniqueId val="{00000001-247C-45B7-B0A2-056FF8701763}"/>
            </c:ext>
          </c:extLst>
        </c:ser>
        <c:dLbls>
          <c:dLblPos val="outEnd"/>
          <c:showLegendKey val="0"/>
          <c:showVal val="1"/>
          <c:showCatName val="0"/>
          <c:showSerName val="0"/>
          <c:showPercent val="0"/>
          <c:showBubbleSize val="0"/>
        </c:dLbls>
        <c:gapWidth val="80"/>
        <c:axId val="257466704"/>
        <c:axId val="257468624"/>
      </c:barChart>
      <c:catAx>
        <c:axId val="257466704"/>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57468624"/>
        <c:crosses val="autoZero"/>
        <c:auto val="1"/>
        <c:lblAlgn val="ctr"/>
        <c:lblOffset val="100"/>
        <c:noMultiLvlLbl val="0"/>
      </c:catAx>
      <c:valAx>
        <c:axId val="257468624"/>
        <c:scaling>
          <c:orientation val="minMax"/>
        </c:scaling>
        <c:delete val="1"/>
        <c:axPos val="t"/>
        <c:numFmt formatCode="\$#,##0.0,&quot;k&quot;;\-\$#,##0.0,&quot;k&quot;;\$#,##0" sourceLinked="1"/>
        <c:majorTickMark val="none"/>
        <c:minorTickMark val="none"/>
        <c:tickLblPos val="nextTo"/>
        <c:crossAx val="257466704"/>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[Night Club Sales Analysis.xlsx]workings!SalesRepAoV</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workings!$AV$3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workings!$AU$4:$AU$11</c:f>
              <c:strCache>
                <c:ptCount val="7"/>
                <c:pt idx="0">
                  <c:v>Isabella</c:v>
                </c:pt>
                <c:pt idx="1">
                  <c:v>Sophia</c:v>
                </c:pt>
                <c:pt idx="2">
                  <c:v>Sally</c:v>
                </c:pt>
                <c:pt idx="3">
                  <c:v>Mia</c:v>
                </c:pt>
                <c:pt idx="4">
                  <c:v>Olivia</c:v>
                </c:pt>
                <c:pt idx="5">
                  <c:v>Amelia</c:v>
                </c:pt>
                <c:pt idx="6">
                  <c:v>Joan</c:v>
                </c:pt>
              </c:strCache>
            </c:strRef>
          </c:cat>
          <c:val>
            <c:numRef>
              <c:f>workings!$AV$4:$AV$11</c:f>
              <c:numCache>
                <c:formatCode>\$#,##0;\(\$#,##0\);\$#,##0</c:formatCode>
                <c:ptCount val="7"/>
                <c:pt idx="0">
                  <c:v>1735.4314782608694</c:v>
                </c:pt>
                <c:pt idx="1">
                  <c:v>1625.6962166666667</c:v>
                </c:pt>
                <c:pt idx="2">
                  <c:v>1318.1680716049384</c:v>
                </c:pt>
                <c:pt idx="3">
                  <c:v>928.53169571428566</c:v>
                </c:pt>
                <c:pt idx="4">
                  <c:v>884.33584597701145</c:v>
                </c:pt>
                <c:pt idx="5">
                  <c:v>868.71966250000003</c:v>
                </c:pt>
                <c:pt idx="6">
                  <c:v>845.97022424242425</c:v>
                </c:pt>
              </c:numCache>
            </c:numRef>
          </c:val>
          <c:extLst>
            <c:ext xmlns:c16="http://schemas.microsoft.com/office/drawing/2014/chart" uri="{C3380CC4-5D6E-409C-BE32-E72D297353CC}">
              <c16:uniqueId val="{00000001-A828-4F24-BC7C-FC0456A854AE}"/>
            </c:ext>
          </c:extLst>
        </c:ser>
        <c:dLbls>
          <c:dLblPos val="outEnd"/>
          <c:showLegendKey val="0"/>
          <c:showVal val="1"/>
          <c:showCatName val="0"/>
          <c:showSerName val="0"/>
          <c:showPercent val="0"/>
          <c:showBubbleSize val="0"/>
        </c:dLbls>
        <c:gapWidth val="80"/>
        <c:axId val="257466704"/>
        <c:axId val="257468624"/>
      </c:barChart>
      <c:catAx>
        <c:axId val="257466704"/>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57468624"/>
        <c:crosses val="autoZero"/>
        <c:auto val="1"/>
        <c:lblAlgn val="ctr"/>
        <c:lblOffset val="100"/>
        <c:noMultiLvlLbl val="0"/>
      </c:catAx>
      <c:valAx>
        <c:axId val="257468624"/>
        <c:scaling>
          <c:orientation val="minMax"/>
        </c:scaling>
        <c:delete val="1"/>
        <c:axPos val="t"/>
        <c:numFmt formatCode="\$#,##0;\(\$#,##0\);\$#,##0" sourceLinked="1"/>
        <c:majorTickMark val="none"/>
        <c:minorTickMark val="none"/>
        <c:tickLblPos val="nextTo"/>
        <c:crossAx val="257466704"/>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3.emf"/><Relationship Id="rId18"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2.svg"/><Relationship Id="rId17"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1.png"/><Relationship Id="rId5" Type="http://schemas.openxmlformats.org/officeDocument/2006/relationships/chart" Target="../charts/chart5.xml"/><Relationship Id="rId15" Type="http://schemas.openxmlformats.org/officeDocument/2006/relationships/image" Target="../media/image5.emf"/><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26</xdr:col>
      <xdr:colOff>178860</xdr:colOff>
      <xdr:row>39</xdr:row>
      <xdr:rowOff>160020</xdr:rowOff>
    </xdr:to>
    <xdr:grpSp>
      <xdr:nvGrpSpPr>
        <xdr:cNvPr id="26" name="Group 25">
          <a:extLst>
            <a:ext uri="{FF2B5EF4-FFF2-40B4-BE49-F238E27FC236}">
              <a16:creationId xmlns:a16="http://schemas.microsoft.com/office/drawing/2014/main" id="{3066E8C9-7395-6754-DB67-2C3D79DD8EED}"/>
            </a:ext>
          </a:extLst>
        </xdr:cNvPr>
        <xdr:cNvGrpSpPr/>
      </xdr:nvGrpSpPr>
      <xdr:grpSpPr>
        <a:xfrm>
          <a:off x="0" y="0"/>
          <a:ext cx="14443500" cy="6995160"/>
          <a:chOff x="0" y="0"/>
          <a:chExt cx="14443500" cy="6995160"/>
        </a:xfrm>
      </xdr:grpSpPr>
      <xdr:sp macro="" textlink="">
        <xdr:nvSpPr>
          <xdr:cNvPr id="20" name="Rectangle: Rounded Corners 19">
            <a:extLst>
              <a:ext uri="{FF2B5EF4-FFF2-40B4-BE49-F238E27FC236}">
                <a16:creationId xmlns:a16="http://schemas.microsoft.com/office/drawing/2014/main" id="{C58EFDF5-9642-5F86-6B72-F909877B7784}"/>
              </a:ext>
            </a:extLst>
          </xdr:cNvPr>
          <xdr:cNvSpPr/>
        </xdr:nvSpPr>
        <xdr:spPr>
          <a:xfrm>
            <a:off x="2095500" y="360"/>
            <a:ext cx="12348000" cy="6994800"/>
          </a:xfrm>
          <a:prstGeom prst="roundRect">
            <a:avLst>
              <a:gd name="adj" fmla="val 1340"/>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16">
            <a:extLst>
              <a:ext uri="{FF2B5EF4-FFF2-40B4-BE49-F238E27FC236}">
                <a16:creationId xmlns:a16="http://schemas.microsoft.com/office/drawing/2014/main" id="{6B888B76-3DF6-B2F7-D648-7D9FC6D4863E}"/>
              </a:ext>
            </a:extLst>
          </xdr:cNvPr>
          <xdr:cNvSpPr/>
        </xdr:nvSpPr>
        <xdr:spPr>
          <a:xfrm>
            <a:off x="0" y="0"/>
            <a:ext cx="2141220" cy="69951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16</xdr:col>
      <xdr:colOff>122760</xdr:colOff>
      <xdr:row>0</xdr:row>
      <xdr:rowOff>129540</xdr:rowOff>
    </xdr:from>
    <xdr:to>
      <xdr:col>21</xdr:col>
      <xdr:colOff>151560</xdr:colOff>
      <xdr:row>13</xdr:row>
      <xdr:rowOff>11160</xdr:rowOff>
    </xdr:to>
    <xdr:sp macro="" textlink="">
      <xdr:nvSpPr>
        <xdr:cNvPr id="65" name="Rectangle: Rounded Corners 64">
          <a:extLst>
            <a:ext uri="{FF2B5EF4-FFF2-40B4-BE49-F238E27FC236}">
              <a16:creationId xmlns:a16="http://schemas.microsoft.com/office/drawing/2014/main" id="{30709C34-C77B-49C1-83E2-A474CB579AEE}"/>
            </a:ext>
          </a:extLst>
        </xdr:cNvPr>
        <xdr:cNvSpPr/>
      </xdr:nvSpPr>
      <xdr:spPr>
        <a:xfrm>
          <a:off x="8901000" y="129540"/>
          <a:ext cx="2772000" cy="2160000"/>
        </a:xfrm>
        <a:prstGeom prst="roundRect">
          <a:avLst>
            <a:gd name="adj" fmla="val 4637"/>
          </a:avLst>
        </a:prstGeom>
        <a:solidFill>
          <a:schemeClr val="bg1"/>
        </a:solidFill>
        <a:ln>
          <a:noFill/>
        </a:ln>
        <a:effectLst>
          <a:outerShdw blurRad="63500" sx="102000" sy="102000" algn="ctr" rotWithShape="0">
            <a:schemeClr val="bg1">
              <a:lumMod val="9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16</xdr:col>
      <xdr:colOff>122760</xdr:colOff>
      <xdr:row>13</xdr:row>
      <xdr:rowOff>157650</xdr:rowOff>
    </xdr:from>
    <xdr:to>
      <xdr:col>21</xdr:col>
      <xdr:colOff>151560</xdr:colOff>
      <xdr:row>26</xdr:row>
      <xdr:rowOff>39270</xdr:rowOff>
    </xdr:to>
    <xdr:sp macro="" textlink="">
      <xdr:nvSpPr>
        <xdr:cNvPr id="66" name="Rectangle: Rounded Corners 65">
          <a:extLst>
            <a:ext uri="{FF2B5EF4-FFF2-40B4-BE49-F238E27FC236}">
              <a16:creationId xmlns:a16="http://schemas.microsoft.com/office/drawing/2014/main" id="{8EBA2FD3-F558-551E-AAD2-321D3EC5CFB9}"/>
            </a:ext>
          </a:extLst>
        </xdr:cNvPr>
        <xdr:cNvSpPr/>
      </xdr:nvSpPr>
      <xdr:spPr>
        <a:xfrm>
          <a:off x="8901000" y="2436030"/>
          <a:ext cx="2772000" cy="2160000"/>
        </a:xfrm>
        <a:prstGeom prst="roundRect">
          <a:avLst>
            <a:gd name="adj" fmla="val 4637"/>
          </a:avLst>
        </a:prstGeom>
        <a:solidFill>
          <a:schemeClr val="bg1"/>
        </a:solidFill>
        <a:ln>
          <a:noFill/>
        </a:ln>
        <a:effectLst>
          <a:outerShdw blurRad="63500" sx="102000" sy="102000" algn="ctr" rotWithShape="0">
            <a:schemeClr val="bg1">
              <a:lumMod val="9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16</xdr:col>
      <xdr:colOff>122760</xdr:colOff>
      <xdr:row>27</xdr:row>
      <xdr:rowOff>10500</xdr:rowOff>
    </xdr:from>
    <xdr:to>
      <xdr:col>21</xdr:col>
      <xdr:colOff>151560</xdr:colOff>
      <xdr:row>39</xdr:row>
      <xdr:rowOff>67380</xdr:rowOff>
    </xdr:to>
    <xdr:sp macro="" textlink="">
      <xdr:nvSpPr>
        <xdr:cNvPr id="67" name="Rectangle: Rounded Corners 66">
          <a:extLst>
            <a:ext uri="{FF2B5EF4-FFF2-40B4-BE49-F238E27FC236}">
              <a16:creationId xmlns:a16="http://schemas.microsoft.com/office/drawing/2014/main" id="{E4582B25-2836-BE86-F169-3721CE5A49FF}"/>
            </a:ext>
          </a:extLst>
        </xdr:cNvPr>
        <xdr:cNvSpPr/>
      </xdr:nvSpPr>
      <xdr:spPr>
        <a:xfrm>
          <a:off x="8901000" y="4742520"/>
          <a:ext cx="2772000" cy="2160000"/>
        </a:xfrm>
        <a:prstGeom prst="roundRect">
          <a:avLst>
            <a:gd name="adj" fmla="val 4637"/>
          </a:avLst>
        </a:prstGeom>
        <a:solidFill>
          <a:schemeClr val="bg1"/>
        </a:solidFill>
        <a:ln>
          <a:noFill/>
        </a:ln>
        <a:effectLst>
          <a:outerShdw blurRad="63500" sx="102000" sy="102000" algn="ctr" rotWithShape="0">
            <a:schemeClr val="bg1">
              <a:lumMod val="9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38100</xdr:colOff>
      <xdr:row>28</xdr:row>
      <xdr:rowOff>15240</xdr:rowOff>
    </xdr:from>
    <xdr:to>
      <xdr:col>16</xdr:col>
      <xdr:colOff>30480</xdr:colOff>
      <xdr:row>39</xdr:row>
      <xdr:rowOff>67380</xdr:rowOff>
    </xdr:to>
    <xdr:sp macro="" textlink="">
      <xdr:nvSpPr>
        <xdr:cNvPr id="36" name="Rectangle: Rounded Corners 35">
          <a:extLst>
            <a:ext uri="{FF2B5EF4-FFF2-40B4-BE49-F238E27FC236}">
              <a16:creationId xmlns:a16="http://schemas.microsoft.com/office/drawing/2014/main" id="{0213639E-4FAC-F6C6-C2CF-59CBDEFA910D}"/>
            </a:ext>
          </a:extLst>
        </xdr:cNvPr>
        <xdr:cNvSpPr/>
      </xdr:nvSpPr>
      <xdr:spPr>
        <a:xfrm>
          <a:off x="2232660" y="4922520"/>
          <a:ext cx="6576060" cy="1980000"/>
        </a:xfrm>
        <a:prstGeom prst="roundRect">
          <a:avLst>
            <a:gd name="adj" fmla="val 4637"/>
          </a:avLst>
        </a:prstGeom>
        <a:solidFill>
          <a:schemeClr val="bg1"/>
        </a:solidFill>
        <a:ln>
          <a:noFill/>
        </a:ln>
        <a:effectLst>
          <a:outerShdw blurRad="63500" sx="102000" sy="102000" algn="ctr" rotWithShape="0">
            <a:schemeClr val="bg1">
              <a:lumMod val="9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38100</xdr:colOff>
      <xdr:row>16</xdr:row>
      <xdr:rowOff>17560</xdr:rowOff>
    </xdr:from>
    <xdr:to>
      <xdr:col>16</xdr:col>
      <xdr:colOff>30480</xdr:colOff>
      <xdr:row>27</xdr:row>
      <xdr:rowOff>69700</xdr:rowOff>
    </xdr:to>
    <xdr:sp macro="" textlink="">
      <xdr:nvSpPr>
        <xdr:cNvPr id="33" name="Rectangle: Rounded Corners 32">
          <a:extLst>
            <a:ext uri="{FF2B5EF4-FFF2-40B4-BE49-F238E27FC236}">
              <a16:creationId xmlns:a16="http://schemas.microsoft.com/office/drawing/2014/main" id="{03102A7D-929B-E299-8AF6-2691E1DE6CF4}"/>
            </a:ext>
          </a:extLst>
        </xdr:cNvPr>
        <xdr:cNvSpPr/>
      </xdr:nvSpPr>
      <xdr:spPr>
        <a:xfrm>
          <a:off x="2232660" y="2821720"/>
          <a:ext cx="6576060" cy="1980000"/>
        </a:xfrm>
        <a:prstGeom prst="roundRect">
          <a:avLst>
            <a:gd name="adj" fmla="val 4637"/>
          </a:avLst>
        </a:prstGeom>
        <a:solidFill>
          <a:schemeClr val="bg1"/>
        </a:solidFill>
        <a:ln>
          <a:noFill/>
        </a:ln>
        <a:effectLst>
          <a:outerShdw blurRad="63500" sx="102000" sy="102000" algn="ctr" rotWithShape="0">
            <a:schemeClr val="bg1">
              <a:lumMod val="9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68580</xdr:colOff>
      <xdr:row>6</xdr:row>
      <xdr:rowOff>7620</xdr:rowOff>
    </xdr:from>
    <xdr:to>
      <xdr:col>16</xdr:col>
      <xdr:colOff>16740</xdr:colOff>
      <xdr:row>15</xdr:row>
      <xdr:rowOff>50280</xdr:rowOff>
    </xdr:to>
    <xdr:sp macro="" textlink="">
      <xdr:nvSpPr>
        <xdr:cNvPr id="30" name="Rectangle: Rounded Corners 29">
          <a:extLst>
            <a:ext uri="{FF2B5EF4-FFF2-40B4-BE49-F238E27FC236}">
              <a16:creationId xmlns:a16="http://schemas.microsoft.com/office/drawing/2014/main" id="{F4FB0B83-9773-32F5-8E2C-269CC543D418}"/>
            </a:ext>
          </a:extLst>
        </xdr:cNvPr>
        <xdr:cNvSpPr/>
      </xdr:nvSpPr>
      <xdr:spPr>
        <a:xfrm>
          <a:off x="5554980" y="1059180"/>
          <a:ext cx="3240000" cy="1620000"/>
        </a:xfrm>
        <a:prstGeom prst="roundRect">
          <a:avLst>
            <a:gd name="adj" fmla="val 4637"/>
          </a:avLst>
        </a:prstGeom>
        <a:solidFill>
          <a:schemeClr val="bg1"/>
        </a:solidFill>
        <a:ln>
          <a:noFill/>
        </a:ln>
        <a:effectLst>
          <a:outerShdw blurRad="63500" sx="102000" sy="102000" algn="ctr" rotWithShape="0">
            <a:schemeClr val="bg1">
              <a:lumMod val="9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38100</xdr:colOff>
      <xdr:row>6</xdr:row>
      <xdr:rowOff>29360</xdr:rowOff>
    </xdr:from>
    <xdr:to>
      <xdr:col>9</xdr:col>
      <xdr:colOff>534900</xdr:colOff>
      <xdr:row>15</xdr:row>
      <xdr:rowOff>72020</xdr:rowOff>
    </xdr:to>
    <xdr:sp macro="" textlink="">
      <xdr:nvSpPr>
        <xdr:cNvPr id="28" name="Rectangle: Rounded Corners 27">
          <a:extLst>
            <a:ext uri="{FF2B5EF4-FFF2-40B4-BE49-F238E27FC236}">
              <a16:creationId xmlns:a16="http://schemas.microsoft.com/office/drawing/2014/main" id="{BD8169F0-9E4A-1220-BEA9-B1B580DB33BC}"/>
            </a:ext>
          </a:extLst>
        </xdr:cNvPr>
        <xdr:cNvSpPr/>
      </xdr:nvSpPr>
      <xdr:spPr>
        <a:xfrm>
          <a:off x="2232660" y="1080920"/>
          <a:ext cx="3240000" cy="1620000"/>
        </a:xfrm>
        <a:prstGeom prst="roundRect">
          <a:avLst>
            <a:gd name="adj" fmla="val 4637"/>
          </a:avLst>
        </a:prstGeom>
        <a:solidFill>
          <a:schemeClr val="bg1"/>
        </a:solidFill>
        <a:ln>
          <a:noFill/>
        </a:ln>
        <a:effectLst>
          <a:outerShdw blurRad="63500" sx="102000" sy="102000" algn="ctr" rotWithShape="0">
            <a:schemeClr val="bg1">
              <a:lumMod val="9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21</xdr:col>
      <xdr:colOff>243840</xdr:colOff>
      <xdr:row>10</xdr:row>
      <xdr:rowOff>91440</xdr:rowOff>
    </xdr:from>
    <xdr:to>
      <xdr:col>26</xdr:col>
      <xdr:colOff>38100</xdr:colOff>
      <xdr:row>19</xdr:row>
      <xdr:rowOff>134100</xdr:rowOff>
    </xdr:to>
    <xdr:sp macro="" textlink="">
      <xdr:nvSpPr>
        <xdr:cNvPr id="22" name="Rectangle: Rounded Corners 21">
          <a:extLst>
            <a:ext uri="{FF2B5EF4-FFF2-40B4-BE49-F238E27FC236}">
              <a16:creationId xmlns:a16="http://schemas.microsoft.com/office/drawing/2014/main" id="{6BEBBE7E-9E15-9C9D-884D-9516EE92B89D}"/>
            </a:ext>
          </a:extLst>
        </xdr:cNvPr>
        <xdr:cNvSpPr/>
      </xdr:nvSpPr>
      <xdr:spPr>
        <a:xfrm>
          <a:off x="11765280" y="1844040"/>
          <a:ext cx="2537460" cy="1620000"/>
        </a:xfrm>
        <a:prstGeom prst="roundRect">
          <a:avLst>
            <a:gd name="adj" fmla="val 4637"/>
          </a:avLst>
        </a:prstGeom>
        <a:solidFill>
          <a:schemeClr val="bg1"/>
        </a:solidFill>
        <a:ln>
          <a:noFill/>
        </a:ln>
        <a:effectLst>
          <a:outerShdw blurRad="63500" sx="102000" sy="102000" algn="ctr" rotWithShape="0">
            <a:schemeClr val="bg1">
              <a:lumMod val="9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21</xdr:col>
      <xdr:colOff>243840</xdr:colOff>
      <xdr:row>20</xdr:row>
      <xdr:rowOff>53340</xdr:rowOff>
    </xdr:from>
    <xdr:to>
      <xdr:col>26</xdr:col>
      <xdr:colOff>38100</xdr:colOff>
      <xdr:row>29</xdr:row>
      <xdr:rowOff>96000</xdr:rowOff>
    </xdr:to>
    <xdr:sp macro="" textlink="">
      <xdr:nvSpPr>
        <xdr:cNvPr id="23" name="Rectangle: Rounded Corners 22">
          <a:extLst>
            <a:ext uri="{FF2B5EF4-FFF2-40B4-BE49-F238E27FC236}">
              <a16:creationId xmlns:a16="http://schemas.microsoft.com/office/drawing/2014/main" id="{7251AB90-97BF-B413-9E1C-A9CFF8723BF6}"/>
            </a:ext>
          </a:extLst>
        </xdr:cNvPr>
        <xdr:cNvSpPr/>
      </xdr:nvSpPr>
      <xdr:spPr>
        <a:xfrm>
          <a:off x="11765280" y="3558540"/>
          <a:ext cx="2537460" cy="1620000"/>
        </a:xfrm>
        <a:prstGeom prst="roundRect">
          <a:avLst>
            <a:gd name="adj" fmla="val 4637"/>
          </a:avLst>
        </a:prstGeom>
        <a:solidFill>
          <a:schemeClr val="bg1"/>
        </a:solidFill>
        <a:ln>
          <a:noFill/>
        </a:ln>
        <a:effectLst>
          <a:outerShdw blurRad="63500" sx="102000" sy="102000" algn="ctr" rotWithShape="0">
            <a:schemeClr val="bg1">
              <a:lumMod val="9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21</xdr:col>
      <xdr:colOff>243840</xdr:colOff>
      <xdr:row>30</xdr:row>
      <xdr:rowOff>24720</xdr:rowOff>
    </xdr:from>
    <xdr:to>
      <xdr:col>26</xdr:col>
      <xdr:colOff>38100</xdr:colOff>
      <xdr:row>39</xdr:row>
      <xdr:rowOff>67380</xdr:rowOff>
    </xdr:to>
    <xdr:sp macro="" textlink="">
      <xdr:nvSpPr>
        <xdr:cNvPr id="24" name="Rectangle: Rounded Corners 23">
          <a:extLst>
            <a:ext uri="{FF2B5EF4-FFF2-40B4-BE49-F238E27FC236}">
              <a16:creationId xmlns:a16="http://schemas.microsoft.com/office/drawing/2014/main" id="{3D5481AA-6299-09AE-65D4-7C6F1C632CA8}"/>
            </a:ext>
          </a:extLst>
        </xdr:cNvPr>
        <xdr:cNvSpPr/>
      </xdr:nvSpPr>
      <xdr:spPr>
        <a:xfrm>
          <a:off x="11765280" y="5282520"/>
          <a:ext cx="2537460" cy="1620000"/>
        </a:xfrm>
        <a:prstGeom prst="roundRect">
          <a:avLst>
            <a:gd name="adj" fmla="val 4637"/>
          </a:avLst>
        </a:prstGeom>
        <a:solidFill>
          <a:schemeClr val="bg1"/>
        </a:solidFill>
        <a:ln>
          <a:noFill/>
        </a:ln>
        <a:effectLst>
          <a:outerShdw blurRad="63500" sx="102000" sy="102000" algn="ctr" rotWithShape="0">
            <a:schemeClr val="bg1">
              <a:lumMod val="9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21</xdr:col>
      <xdr:colOff>243840</xdr:colOff>
      <xdr:row>0</xdr:row>
      <xdr:rowOff>129540</xdr:rowOff>
    </xdr:from>
    <xdr:to>
      <xdr:col>26</xdr:col>
      <xdr:colOff>38100</xdr:colOff>
      <xdr:row>9</xdr:row>
      <xdr:rowOff>172200</xdr:rowOff>
    </xdr:to>
    <xdr:sp macro="" textlink="">
      <xdr:nvSpPr>
        <xdr:cNvPr id="21" name="Rectangle: Rounded Corners 20">
          <a:extLst>
            <a:ext uri="{FF2B5EF4-FFF2-40B4-BE49-F238E27FC236}">
              <a16:creationId xmlns:a16="http://schemas.microsoft.com/office/drawing/2014/main" id="{27712076-9F90-23B2-F27E-3B2BE0A15FB7}"/>
            </a:ext>
          </a:extLst>
        </xdr:cNvPr>
        <xdr:cNvSpPr/>
      </xdr:nvSpPr>
      <xdr:spPr>
        <a:xfrm>
          <a:off x="11765280" y="129540"/>
          <a:ext cx="2537460" cy="1620000"/>
        </a:xfrm>
        <a:prstGeom prst="roundRect">
          <a:avLst>
            <a:gd name="adj" fmla="val 4637"/>
          </a:avLst>
        </a:prstGeom>
        <a:solidFill>
          <a:schemeClr val="bg1"/>
        </a:solidFill>
        <a:ln>
          <a:noFill/>
        </a:ln>
        <a:effectLst>
          <a:outerShdw blurRad="63500" sx="102000" sy="102000" algn="ctr" rotWithShape="0">
            <a:schemeClr val="bg1">
              <a:lumMod val="9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342900</xdr:colOff>
      <xdr:row>18</xdr:row>
      <xdr:rowOff>16560</xdr:rowOff>
    </xdr:from>
    <xdr:to>
      <xdr:col>9</xdr:col>
      <xdr:colOff>119700</xdr:colOff>
      <xdr:row>27</xdr:row>
      <xdr:rowOff>59220</xdr:rowOff>
    </xdr:to>
    <xdr:graphicFrame macro="">
      <xdr:nvGraphicFramePr>
        <xdr:cNvPr id="4" name="Chart 3">
          <a:extLst>
            <a:ext uri="{FF2B5EF4-FFF2-40B4-BE49-F238E27FC236}">
              <a16:creationId xmlns:a16="http://schemas.microsoft.com/office/drawing/2014/main" id="{3AE8E4CF-4563-4CCB-982E-0239BF394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152400</xdr:colOff>
      <xdr:row>17</xdr:row>
      <xdr:rowOff>45720</xdr:rowOff>
    </xdr:from>
    <xdr:to>
      <xdr:col>3</xdr:col>
      <xdr:colOff>306480</xdr:colOff>
      <xdr:row>29</xdr:row>
      <xdr:rowOff>7620</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8F31E3E0-D9B5-48EF-95A8-AEEAA9D6E99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52400" y="3025140"/>
              <a:ext cx="1800000" cy="2065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175260</xdr:colOff>
      <xdr:row>7</xdr:row>
      <xdr:rowOff>22860</xdr:rowOff>
    </xdr:from>
    <xdr:to>
      <xdr:col>3</xdr:col>
      <xdr:colOff>329340</xdr:colOff>
      <xdr:row>13</xdr:row>
      <xdr:rowOff>30480</xdr:rowOff>
    </xdr:to>
    <mc:AlternateContent xmlns:mc="http://schemas.openxmlformats.org/markup-compatibility/2006">
      <mc:Choice xmlns:a14="http://schemas.microsoft.com/office/drawing/2010/main" Requires="a14">
        <xdr:graphicFrame macro="">
          <xdr:nvGraphicFramePr>
            <xdr:cNvPr id="6" name="Quarter">
              <a:extLst>
                <a:ext uri="{FF2B5EF4-FFF2-40B4-BE49-F238E27FC236}">
                  <a16:creationId xmlns:a16="http://schemas.microsoft.com/office/drawing/2014/main" id="{82DF097D-D121-4266-B807-12D3FF6BEE99}"/>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175260" y="1249680"/>
              <a:ext cx="1800000" cy="1059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45720</xdr:colOff>
      <xdr:row>6</xdr:row>
      <xdr:rowOff>60960</xdr:rowOff>
    </xdr:from>
    <xdr:to>
      <xdr:col>9</xdr:col>
      <xdr:colOff>542520</xdr:colOff>
      <xdr:row>14</xdr:row>
      <xdr:rowOff>170880</xdr:rowOff>
    </xdr:to>
    <xdr:graphicFrame macro="">
      <xdr:nvGraphicFramePr>
        <xdr:cNvPr id="7" name="Chart 6">
          <a:extLst>
            <a:ext uri="{FF2B5EF4-FFF2-40B4-BE49-F238E27FC236}">
              <a16:creationId xmlns:a16="http://schemas.microsoft.com/office/drawing/2014/main" id="{737D6727-CEB1-43B5-8597-4619E6AEC5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21</xdr:col>
      <xdr:colOff>243840</xdr:colOff>
      <xdr:row>1</xdr:row>
      <xdr:rowOff>80280</xdr:rowOff>
    </xdr:from>
    <xdr:to>
      <xdr:col>26</xdr:col>
      <xdr:colOff>20640</xdr:colOff>
      <xdr:row>9</xdr:row>
      <xdr:rowOff>46200</xdr:rowOff>
    </xdr:to>
    <xdr:graphicFrame macro="">
      <xdr:nvGraphicFramePr>
        <xdr:cNvPr id="8" name="Chart 7">
          <a:extLst>
            <a:ext uri="{FF2B5EF4-FFF2-40B4-BE49-F238E27FC236}">
              <a16:creationId xmlns:a16="http://schemas.microsoft.com/office/drawing/2014/main" id="{85F82D9D-88ED-46D6-B18F-96A969E1E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11</xdr:col>
      <xdr:colOff>15240</xdr:colOff>
      <xdr:row>17</xdr:row>
      <xdr:rowOff>83820</xdr:rowOff>
    </xdr:from>
    <xdr:to>
      <xdr:col>15</xdr:col>
      <xdr:colOff>340680</xdr:colOff>
      <xdr:row>27</xdr:row>
      <xdr:rowOff>59220</xdr:rowOff>
    </xdr:to>
    <xdr:graphicFrame macro="">
      <xdr:nvGraphicFramePr>
        <xdr:cNvPr id="9" name="Chart 8">
          <a:extLst>
            <a:ext uri="{FF2B5EF4-FFF2-40B4-BE49-F238E27FC236}">
              <a16:creationId xmlns:a16="http://schemas.microsoft.com/office/drawing/2014/main" id="{67B4F3A9-F304-49BD-8CC0-BEEAF4870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21</xdr:col>
      <xdr:colOff>243840</xdr:colOff>
      <xdr:row>11</xdr:row>
      <xdr:rowOff>42180</xdr:rowOff>
    </xdr:from>
    <xdr:to>
      <xdr:col>26</xdr:col>
      <xdr:colOff>20640</xdr:colOff>
      <xdr:row>19</xdr:row>
      <xdr:rowOff>8100</xdr:rowOff>
    </xdr:to>
    <xdr:graphicFrame macro="">
      <xdr:nvGraphicFramePr>
        <xdr:cNvPr id="2" name="Chart 1">
          <a:extLst>
            <a:ext uri="{FF2B5EF4-FFF2-40B4-BE49-F238E27FC236}">
              <a16:creationId xmlns:a16="http://schemas.microsoft.com/office/drawing/2014/main" id="{2DFC2A41-964F-456C-A6A2-0E6691DD40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21</xdr:col>
      <xdr:colOff>243840</xdr:colOff>
      <xdr:row>21</xdr:row>
      <xdr:rowOff>4080</xdr:rowOff>
    </xdr:from>
    <xdr:to>
      <xdr:col>26</xdr:col>
      <xdr:colOff>20640</xdr:colOff>
      <xdr:row>28</xdr:row>
      <xdr:rowOff>145260</xdr:rowOff>
    </xdr:to>
    <xdr:graphicFrame macro="">
      <xdr:nvGraphicFramePr>
        <xdr:cNvPr id="3" name="Chart 2">
          <a:extLst>
            <a:ext uri="{FF2B5EF4-FFF2-40B4-BE49-F238E27FC236}">
              <a16:creationId xmlns:a16="http://schemas.microsoft.com/office/drawing/2014/main" id="{69D3B636-AAAA-443A-9992-C59737318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21</xdr:col>
      <xdr:colOff>243840</xdr:colOff>
      <xdr:row>30</xdr:row>
      <xdr:rowOff>141240</xdr:rowOff>
    </xdr:from>
    <xdr:to>
      <xdr:col>26</xdr:col>
      <xdr:colOff>20640</xdr:colOff>
      <xdr:row>38</xdr:row>
      <xdr:rowOff>107160</xdr:rowOff>
    </xdr:to>
    <xdr:graphicFrame macro="">
      <xdr:nvGraphicFramePr>
        <xdr:cNvPr id="10" name="Chart 9">
          <a:extLst>
            <a:ext uri="{FF2B5EF4-FFF2-40B4-BE49-F238E27FC236}">
              <a16:creationId xmlns:a16="http://schemas.microsoft.com/office/drawing/2014/main" id="{EEEB1FBC-84E0-4939-A978-1D9B76020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16</xdr:col>
      <xdr:colOff>289560</xdr:colOff>
      <xdr:row>3</xdr:row>
      <xdr:rowOff>76200</xdr:rowOff>
    </xdr:from>
    <xdr:to>
      <xdr:col>21</xdr:col>
      <xdr:colOff>66360</xdr:colOff>
      <xdr:row>13</xdr:row>
      <xdr:rowOff>51600</xdr:rowOff>
    </xdr:to>
    <xdr:graphicFrame macro="">
      <xdr:nvGraphicFramePr>
        <xdr:cNvPr id="11" name="Chart 10">
          <a:extLst>
            <a:ext uri="{FF2B5EF4-FFF2-40B4-BE49-F238E27FC236}">
              <a16:creationId xmlns:a16="http://schemas.microsoft.com/office/drawing/2014/main" id="{B9DEF039-AB89-4337-B235-9CF41C6AB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16</xdr:col>
      <xdr:colOff>281940</xdr:colOff>
      <xdr:row>29</xdr:row>
      <xdr:rowOff>121920</xdr:rowOff>
    </xdr:from>
    <xdr:to>
      <xdr:col>21</xdr:col>
      <xdr:colOff>58740</xdr:colOff>
      <xdr:row>39</xdr:row>
      <xdr:rowOff>97320</xdr:rowOff>
    </xdr:to>
    <xdr:graphicFrame macro="">
      <xdr:nvGraphicFramePr>
        <xdr:cNvPr id="12" name="Chart 11">
          <a:extLst>
            <a:ext uri="{FF2B5EF4-FFF2-40B4-BE49-F238E27FC236}">
              <a16:creationId xmlns:a16="http://schemas.microsoft.com/office/drawing/2014/main" id="{6A56225B-14EA-4C5A-A2F4-3354105B7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16</xdr:col>
      <xdr:colOff>243840</xdr:colOff>
      <xdr:row>16</xdr:row>
      <xdr:rowOff>99060</xdr:rowOff>
    </xdr:from>
    <xdr:to>
      <xdr:col>21</xdr:col>
      <xdr:colOff>20640</xdr:colOff>
      <xdr:row>26</xdr:row>
      <xdr:rowOff>74460</xdr:rowOff>
    </xdr:to>
    <xdr:graphicFrame macro="">
      <xdr:nvGraphicFramePr>
        <xdr:cNvPr id="13" name="Chart 12">
          <a:extLst>
            <a:ext uri="{FF2B5EF4-FFF2-40B4-BE49-F238E27FC236}">
              <a16:creationId xmlns:a16="http://schemas.microsoft.com/office/drawing/2014/main" id="{2EA8B68D-7490-48B8-9091-39BEAF6F4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4</xdr:col>
      <xdr:colOff>38100</xdr:colOff>
      <xdr:row>0</xdr:row>
      <xdr:rowOff>106680</xdr:rowOff>
    </xdr:from>
    <xdr:to>
      <xdr:col>7</xdr:col>
      <xdr:colOff>15240</xdr:colOff>
      <xdr:row>5</xdr:row>
      <xdr:rowOff>83820</xdr:rowOff>
    </xdr:to>
    <xdr:grpSp>
      <xdr:nvGrpSpPr>
        <xdr:cNvPr id="40" name="Group 39">
          <a:extLst>
            <a:ext uri="{FF2B5EF4-FFF2-40B4-BE49-F238E27FC236}">
              <a16:creationId xmlns:a16="http://schemas.microsoft.com/office/drawing/2014/main" id="{0A7D6565-D517-D389-9186-AF14886E6C48}"/>
            </a:ext>
          </a:extLst>
        </xdr:cNvPr>
        <xdr:cNvGrpSpPr/>
      </xdr:nvGrpSpPr>
      <xdr:grpSpPr>
        <a:xfrm>
          <a:off x="2232660" y="106680"/>
          <a:ext cx="1623060" cy="853440"/>
          <a:chOff x="2621280" y="320040"/>
          <a:chExt cx="1623060" cy="853440"/>
        </a:xfrm>
      </xdr:grpSpPr>
      <xdr:grpSp>
        <xdr:nvGrpSpPr>
          <xdr:cNvPr id="16" name="Group 15">
            <a:extLst>
              <a:ext uri="{FF2B5EF4-FFF2-40B4-BE49-F238E27FC236}">
                <a16:creationId xmlns:a16="http://schemas.microsoft.com/office/drawing/2014/main" id="{4279DA63-4EBD-FA8D-D239-1BBDD092E7B2}"/>
              </a:ext>
            </a:extLst>
          </xdr:cNvPr>
          <xdr:cNvGrpSpPr/>
        </xdr:nvGrpSpPr>
        <xdr:grpSpPr>
          <a:xfrm>
            <a:off x="2621280" y="320040"/>
            <a:ext cx="1623060" cy="853440"/>
            <a:chOff x="5257800" y="472440"/>
            <a:chExt cx="1623060" cy="853440"/>
          </a:xfrm>
        </xdr:grpSpPr>
        <xdr:sp macro="" textlink="">
          <xdr:nvSpPr>
            <xdr:cNvPr id="15" name="Rectangle: Rounded Corners 14">
              <a:extLst>
                <a:ext uri="{FF2B5EF4-FFF2-40B4-BE49-F238E27FC236}">
                  <a16:creationId xmlns:a16="http://schemas.microsoft.com/office/drawing/2014/main" id="{E8B05B75-6FB7-9375-48E6-D453FBEDF18B}"/>
                </a:ext>
              </a:extLst>
            </xdr:cNvPr>
            <xdr:cNvSpPr/>
          </xdr:nvSpPr>
          <xdr:spPr>
            <a:xfrm>
              <a:off x="5257800" y="472440"/>
              <a:ext cx="1577340" cy="853440"/>
            </a:xfrm>
            <a:prstGeom prst="roundRect">
              <a:avLst/>
            </a:prstGeom>
            <a:solidFill>
              <a:schemeClr val="accent2"/>
            </a:solidFill>
            <a:ln>
              <a:noFill/>
            </a:ln>
            <a:effectLst>
              <a:outerShdw blurRad="50800" dist="38100" dir="10800000" algn="r" rotWithShape="0">
                <a:schemeClr val="accent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Rounded Corners 13">
              <a:extLst>
                <a:ext uri="{FF2B5EF4-FFF2-40B4-BE49-F238E27FC236}">
                  <a16:creationId xmlns:a16="http://schemas.microsoft.com/office/drawing/2014/main" id="{C96A1613-0CAC-0FDA-EDC9-009F3D31A1E6}"/>
                </a:ext>
              </a:extLst>
            </xdr:cNvPr>
            <xdr:cNvSpPr/>
          </xdr:nvSpPr>
          <xdr:spPr>
            <a:xfrm>
              <a:off x="5303520" y="472440"/>
              <a:ext cx="1577340" cy="853440"/>
            </a:xfrm>
            <a:prstGeom prst="roundRect">
              <a:avLst>
                <a:gd name="adj" fmla="val 9524"/>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9" name="TextBox 28">
            <a:extLst>
              <a:ext uri="{FF2B5EF4-FFF2-40B4-BE49-F238E27FC236}">
                <a16:creationId xmlns:a16="http://schemas.microsoft.com/office/drawing/2014/main" id="{FD2983C1-9476-29DF-9EAC-F2EC1A74C346}"/>
              </a:ext>
            </a:extLst>
          </xdr:cNvPr>
          <xdr:cNvSpPr txBox="1"/>
        </xdr:nvSpPr>
        <xdr:spPr>
          <a:xfrm>
            <a:off x="2979420" y="365760"/>
            <a:ext cx="90678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accent2">
                    <a:lumMod val="20000"/>
                    <a:lumOff val="80000"/>
                  </a:schemeClr>
                </a:solidFill>
              </a:rPr>
              <a:t>Total</a:t>
            </a:r>
            <a:r>
              <a:rPr lang="en-US" sz="800" b="1" baseline="0">
                <a:solidFill>
                  <a:schemeClr val="accent2">
                    <a:lumMod val="20000"/>
                    <a:lumOff val="80000"/>
                  </a:schemeClr>
                </a:solidFill>
              </a:rPr>
              <a:t> Revenue</a:t>
            </a:r>
            <a:endParaRPr lang="en-US" sz="800" b="1">
              <a:solidFill>
                <a:schemeClr val="accent2">
                  <a:lumMod val="20000"/>
                  <a:lumOff val="80000"/>
                </a:schemeClr>
              </a:solidFill>
            </a:endParaRPr>
          </a:p>
        </xdr:txBody>
      </xdr:sp>
      <xdr:grpSp>
        <xdr:nvGrpSpPr>
          <xdr:cNvPr id="34" name="Group 33">
            <a:extLst>
              <a:ext uri="{FF2B5EF4-FFF2-40B4-BE49-F238E27FC236}">
                <a16:creationId xmlns:a16="http://schemas.microsoft.com/office/drawing/2014/main" id="{2645BBD4-9A58-C952-23D6-0358AE5F652D}"/>
              </a:ext>
            </a:extLst>
          </xdr:cNvPr>
          <xdr:cNvGrpSpPr/>
        </xdr:nvGrpSpPr>
        <xdr:grpSpPr>
          <a:xfrm>
            <a:off x="2713230" y="566760"/>
            <a:ext cx="360000" cy="360000"/>
            <a:chOff x="2606550" y="1392090"/>
            <a:chExt cx="360000" cy="360000"/>
          </a:xfrm>
        </xdr:grpSpPr>
        <xdr:sp macro="" textlink="">
          <xdr:nvSpPr>
            <xdr:cNvPr id="32" name="Oval 31">
              <a:extLst>
                <a:ext uri="{FF2B5EF4-FFF2-40B4-BE49-F238E27FC236}">
                  <a16:creationId xmlns:a16="http://schemas.microsoft.com/office/drawing/2014/main" id="{EDB47E94-7C12-BEF5-5E8D-83C5AA1D95D0}"/>
                </a:ext>
              </a:extLst>
            </xdr:cNvPr>
            <xdr:cNvSpPr/>
          </xdr:nvSpPr>
          <xdr:spPr>
            <a:xfrm>
              <a:off x="2606550" y="1392090"/>
              <a:ext cx="360000" cy="360000"/>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1" name="Graphic 30" descr="Coins with solid fill">
              <a:extLst>
                <a:ext uri="{FF2B5EF4-FFF2-40B4-BE49-F238E27FC236}">
                  <a16:creationId xmlns:a16="http://schemas.microsoft.com/office/drawing/2014/main" id="{77F25182-0DDC-6EDC-420F-17617142752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641770" y="1427310"/>
              <a:ext cx="289560" cy="289560"/>
            </a:xfrm>
            <a:prstGeom prst="rect">
              <a:avLst/>
            </a:prstGeom>
          </xdr:spPr>
        </xdr:pic>
      </xdr:grpSp>
      <xdr:sp macro="" textlink="workings!C2">
        <xdr:nvSpPr>
          <xdr:cNvPr id="35" name="TextBox 34">
            <a:extLst>
              <a:ext uri="{FF2B5EF4-FFF2-40B4-BE49-F238E27FC236}">
                <a16:creationId xmlns:a16="http://schemas.microsoft.com/office/drawing/2014/main" id="{75787E29-CEF3-6997-519D-692C8DE35CF5}"/>
              </a:ext>
            </a:extLst>
          </xdr:cNvPr>
          <xdr:cNvSpPr txBox="1"/>
        </xdr:nvSpPr>
        <xdr:spPr>
          <a:xfrm>
            <a:off x="2933700" y="628650"/>
            <a:ext cx="9829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438E2D-8C96-4C24-853B-5716346BB316}" type="TxLink">
              <a:rPr lang="en-US" sz="1400" b="1" i="0" u="none" strike="noStrike">
                <a:solidFill>
                  <a:schemeClr val="bg1"/>
                </a:solidFill>
                <a:latin typeface="+mj-lt"/>
              </a:rPr>
              <a:pPr algn="ctr"/>
              <a:t>$0.5M</a:t>
            </a:fld>
            <a:endParaRPr lang="en-US" sz="1000" b="1">
              <a:solidFill>
                <a:schemeClr val="bg1"/>
              </a:solidFill>
              <a:latin typeface="+mj-lt"/>
            </a:endParaRPr>
          </a:p>
        </xdr:txBody>
      </xdr:sp>
      <mc:AlternateContent xmlns:mc="http://schemas.openxmlformats.org/markup-compatibility/2006">
        <mc:Choice xmlns:a14="http://schemas.microsoft.com/office/drawing/2010/main" Requires="a14">
          <xdr:pic>
            <xdr:nvPicPr>
              <xdr:cNvPr id="37" name="Picture 36">
                <a:extLst>
                  <a:ext uri="{FF2B5EF4-FFF2-40B4-BE49-F238E27FC236}">
                    <a16:creationId xmlns:a16="http://schemas.microsoft.com/office/drawing/2014/main" id="{68547B67-FECC-A90B-93E7-2DC49E837308}"/>
                  </a:ext>
                </a:extLst>
              </xdr:cNvPr>
              <xdr:cNvPicPr>
                <a:picLocks noChangeAspect="1" noChangeArrowheads="1"/>
                <a:extLst>
                  <a:ext uri="{84589F7E-364E-4C9E-8A38-B11213B215E9}">
                    <a14:cameraTool cellRange="workings!$P$3" spid="_x0000_s1214"/>
                  </a:ext>
                </a:extLst>
              </xdr:cNvPicPr>
            </xdr:nvPicPr>
            <xdr:blipFill>
              <a:blip xmlns:r="http://schemas.openxmlformats.org/officeDocument/2006/relationships" r:embed="rId13"/>
              <a:srcRect/>
              <a:stretch>
                <a:fillRect/>
              </a:stretch>
            </xdr:blipFill>
            <xdr:spPr bwMode="auto">
              <a:xfrm>
                <a:off x="3611880" y="662940"/>
                <a:ext cx="541020" cy="175260"/>
              </a:xfrm>
              <a:prstGeom prst="rect">
                <a:avLst/>
              </a:prstGeom>
              <a:noFill/>
              <a:extLst>
                <a:ext uri="{909E8E84-426E-40DD-AFC4-6F175D3DCCD1}">
                  <a14:hiddenFill>
                    <a:solidFill>
                      <a:srgbClr val="FFFFFF"/>
                    </a:solidFill>
                  </a14:hiddenFill>
                </a:ext>
              </a:extLst>
            </xdr:spPr>
          </xdr:pic>
        </mc:Choice>
        <mc:Fallback/>
      </mc:AlternateContent>
      <xdr:sp macro="" textlink="">
        <xdr:nvSpPr>
          <xdr:cNvPr id="38" name="TextBox 37">
            <a:extLst>
              <a:ext uri="{FF2B5EF4-FFF2-40B4-BE49-F238E27FC236}">
                <a16:creationId xmlns:a16="http://schemas.microsoft.com/office/drawing/2014/main" id="{94E2D9CF-ECD6-E73C-4D7E-79D76D1A1548}"/>
              </a:ext>
            </a:extLst>
          </xdr:cNvPr>
          <xdr:cNvSpPr txBox="1"/>
        </xdr:nvSpPr>
        <xdr:spPr>
          <a:xfrm>
            <a:off x="2644140" y="946785"/>
            <a:ext cx="90678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b="1">
                <a:solidFill>
                  <a:schemeClr val="bg1">
                    <a:lumMod val="75000"/>
                  </a:schemeClr>
                </a:solidFill>
              </a:rPr>
              <a:t>Prev Period Diff:</a:t>
            </a:r>
          </a:p>
        </xdr:txBody>
      </xdr:sp>
      <xdr:sp macro="" textlink="workings!J2">
        <xdr:nvSpPr>
          <xdr:cNvPr id="39" name="TextBox 38">
            <a:extLst>
              <a:ext uri="{FF2B5EF4-FFF2-40B4-BE49-F238E27FC236}">
                <a16:creationId xmlns:a16="http://schemas.microsoft.com/office/drawing/2014/main" id="{294F5CD8-58C5-11A9-A3CE-EBFB4344BF27}"/>
              </a:ext>
            </a:extLst>
          </xdr:cNvPr>
          <xdr:cNvSpPr txBox="1"/>
        </xdr:nvSpPr>
        <xdr:spPr>
          <a:xfrm>
            <a:off x="3238500" y="920115"/>
            <a:ext cx="9829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8C4693E4-CF50-4FB3-B86C-91216F58C9A5}" type="TxLink">
              <a:rPr lang="en-US" sz="900" b="1" i="0" u="none" strike="noStrike">
                <a:solidFill>
                  <a:schemeClr val="bg1">
                    <a:lumMod val="75000"/>
                  </a:schemeClr>
                </a:solidFill>
                <a:latin typeface="+mj-lt"/>
                <a:ea typeface="+mn-ea"/>
                <a:cs typeface="+mn-cs"/>
              </a:rPr>
              <a:pPr marL="0" indent="0" algn="ctr"/>
              <a:t>$0.2M</a:t>
            </a:fld>
            <a:endParaRPr lang="en-US" sz="900" b="1" i="0" u="none" strike="noStrike">
              <a:solidFill>
                <a:schemeClr val="bg1">
                  <a:lumMod val="75000"/>
                </a:schemeClr>
              </a:solidFill>
              <a:latin typeface="+mj-lt"/>
              <a:ea typeface="+mn-ea"/>
              <a:cs typeface="+mn-cs"/>
            </a:endParaRPr>
          </a:p>
        </xdr:txBody>
      </xdr:sp>
    </xdr:grpSp>
    <xdr:clientData/>
  </xdr:twoCellAnchor>
  <xdr:twoCellAnchor editAs="absolute">
    <xdr:from>
      <xdr:col>13</xdr:col>
      <xdr:colOff>39600</xdr:colOff>
      <xdr:row>0</xdr:row>
      <xdr:rowOff>106680</xdr:rowOff>
    </xdr:from>
    <xdr:to>
      <xdr:col>16</xdr:col>
      <xdr:colOff>16740</xdr:colOff>
      <xdr:row>5</xdr:row>
      <xdr:rowOff>83820</xdr:rowOff>
    </xdr:to>
    <xdr:grpSp>
      <xdr:nvGrpSpPr>
        <xdr:cNvPr id="41" name="Group 40">
          <a:extLst>
            <a:ext uri="{FF2B5EF4-FFF2-40B4-BE49-F238E27FC236}">
              <a16:creationId xmlns:a16="http://schemas.microsoft.com/office/drawing/2014/main" id="{EE5260C5-46C6-9D8E-58D0-B9E443CDD18C}"/>
            </a:ext>
          </a:extLst>
        </xdr:cNvPr>
        <xdr:cNvGrpSpPr/>
      </xdr:nvGrpSpPr>
      <xdr:grpSpPr>
        <a:xfrm>
          <a:off x="7171920" y="106680"/>
          <a:ext cx="1623060" cy="853440"/>
          <a:chOff x="2621280" y="320040"/>
          <a:chExt cx="1623060" cy="853440"/>
        </a:xfrm>
      </xdr:grpSpPr>
      <xdr:grpSp>
        <xdr:nvGrpSpPr>
          <xdr:cNvPr id="42" name="Group 41">
            <a:extLst>
              <a:ext uri="{FF2B5EF4-FFF2-40B4-BE49-F238E27FC236}">
                <a16:creationId xmlns:a16="http://schemas.microsoft.com/office/drawing/2014/main" id="{60F6F142-3602-9774-4BF8-F6A519BEAE92}"/>
              </a:ext>
            </a:extLst>
          </xdr:cNvPr>
          <xdr:cNvGrpSpPr/>
        </xdr:nvGrpSpPr>
        <xdr:grpSpPr>
          <a:xfrm>
            <a:off x="2621280" y="320040"/>
            <a:ext cx="1623060" cy="853440"/>
            <a:chOff x="5257800" y="472440"/>
            <a:chExt cx="1623060" cy="853440"/>
          </a:xfrm>
        </xdr:grpSpPr>
        <xdr:sp macro="" textlink="">
          <xdr:nvSpPr>
            <xdr:cNvPr id="51" name="Rectangle: Rounded Corners 50">
              <a:extLst>
                <a:ext uri="{FF2B5EF4-FFF2-40B4-BE49-F238E27FC236}">
                  <a16:creationId xmlns:a16="http://schemas.microsoft.com/office/drawing/2014/main" id="{0E47E55E-2216-0EB7-C182-34577C8763A2}"/>
                </a:ext>
              </a:extLst>
            </xdr:cNvPr>
            <xdr:cNvSpPr/>
          </xdr:nvSpPr>
          <xdr:spPr>
            <a:xfrm>
              <a:off x="5257800" y="472440"/>
              <a:ext cx="1577340" cy="853440"/>
            </a:xfrm>
            <a:prstGeom prst="roundRect">
              <a:avLst/>
            </a:prstGeom>
            <a:solidFill>
              <a:schemeClr val="accent2"/>
            </a:solidFill>
            <a:ln>
              <a:noFill/>
            </a:ln>
            <a:effectLst>
              <a:outerShdw blurRad="50800" dist="38100" dir="10800000" algn="r" rotWithShape="0">
                <a:schemeClr val="accent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Rectangle: Rounded Corners 51">
              <a:extLst>
                <a:ext uri="{FF2B5EF4-FFF2-40B4-BE49-F238E27FC236}">
                  <a16:creationId xmlns:a16="http://schemas.microsoft.com/office/drawing/2014/main" id="{27924184-0526-6F48-D25F-7B8997E8338A}"/>
                </a:ext>
              </a:extLst>
            </xdr:cNvPr>
            <xdr:cNvSpPr/>
          </xdr:nvSpPr>
          <xdr:spPr>
            <a:xfrm>
              <a:off x="5303520" y="472440"/>
              <a:ext cx="1577340" cy="853440"/>
            </a:xfrm>
            <a:prstGeom prst="roundRect">
              <a:avLst>
                <a:gd name="adj" fmla="val 9524"/>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3" name="TextBox 42">
            <a:extLst>
              <a:ext uri="{FF2B5EF4-FFF2-40B4-BE49-F238E27FC236}">
                <a16:creationId xmlns:a16="http://schemas.microsoft.com/office/drawing/2014/main" id="{450EEDFD-CF31-A782-8DB7-437C18B1D51F}"/>
              </a:ext>
            </a:extLst>
          </xdr:cNvPr>
          <xdr:cNvSpPr txBox="1"/>
        </xdr:nvSpPr>
        <xdr:spPr>
          <a:xfrm>
            <a:off x="2979420" y="365760"/>
            <a:ext cx="90678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accent2">
                    <a:lumMod val="20000"/>
                    <a:lumOff val="80000"/>
                  </a:schemeClr>
                </a:solidFill>
              </a:rPr>
              <a:t>Gross Profit</a:t>
            </a:r>
          </a:p>
        </xdr:txBody>
      </xdr:sp>
      <xdr:grpSp>
        <xdr:nvGrpSpPr>
          <xdr:cNvPr id="44" name="Group 43">
            <a:extLst>
              <a:ext uri="{FF2B5EF4-FFF2-40B4-BE49-F238E27FC236}">
                <a16:creationId xmlns:a16="http://schemas.microsoft.com/office/drawing/2014/main" id="{08479E58-0B32-B045-D905-4C0D8B3224B9}"/>
              </a:ext>
            </a:extLst>
          </xdr:cNvPr>
          <xdr:cNvGrpSpPr/>
        </xdr:nvGrpSpPr>
        <xdr:grpSpPr>
          <a:xfrm>
            <a:off x="2713230" y="566760"/>
            <a:ext cx="360000" cy="360000"/>
            <a:chOff x="2606550" y="1392090"/>
            <a:chExt cx="360000" cy="360000"/>
          </a:xfrm>
        </xdr:grpSpPr>
        <xdr:sp macro="" textlink="">
          <xdr:nvSpPr>
            <xdr:cNvPr id="49" name="Oval 48">
              <a:extLst>
                <a:ext uri="{FF2B5EF4-FFF2-40B4-BE49-F238E27FC236}">
                  <a16:creationId xmlns:a16="http://schemas.microsoft.com/office/drawing/2014/main" id="{CA8DD1F0-BDE3-C4F6-6C1B-A3BC654F2F30}"/>
                </a:ext>
              </a:extLst>
            </xdr:cNvPr>
            <xdr:cNvSpPr/>
          </xdr:nvSpPr>
          <xdr:spPr>
            <a:xfrm>
              <a:off x="2606550" y="1392090"/>
              <a:ext cx="360000" cy="360000"/>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50" name="Graphic 49" descr="Coins with solid fill">
              <a:extLst>
                <a:ext uri="{FF2B5EF4-FFF2-40B4-BE49-F238E27FC236}">
                  <a16:creationId xmlns:a16="http://schemas.microsoft.com/office/drawing/2014/main" id="{A973F5E3-0ACF-68B3-F891-840FE2468C65}"/>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641770" y="1427310"/>
              <a:ext cx="289560" cy="289560"/>
            </a:xfrm>
            <a:prstGeom prst="rect">
              <a:avLst/>
            </a:prstGeom>
          </xdr:spPr>
        </xdr:pic>
      </xdr:grpSp>
      <xdr:sp macro="" textlink="workings!D2">
        <xdr:nvSpPr>
          <xdr:cNvPr id="45" name="TextBox 44">
            <a:extLst>
              <a:ext uri="{FF2B5EF4-FFF2-40B4-BE49-F238E27FC236}">
                <a16:creationId xmlns:a16="http://schemas.microsoft.com/office/drawing/2014/main" id="{30D46B7B-130F-378D-13F2-F0E01105EFFA}"/>
              </a:ext>
            </a:extLst>
          </xdr:cNvPr>
          <xdr:cNvSpPr txBox="1"/>
        </xdr:nvSpPr>
        <xdr:spPr>
          <a:xfrm>
            <a:off x="2933700" y="628650"/>
            <a:ext cx="9829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7E69C9-806C-4E41-A43F-0BE9B62C04C0}" type="TxLink">
              <a:rPr lang="en-US" sz="1400" b="1" i="0" u="none" strike="noStrike">
                <a:solidFill>
                  <a:schemeClr val="bg1"/>
                </a:solidFill>
                <a:latin typeface="+mj-lt"/>
              </a:rPr>
              <a:pPr algn="ctr"/>
              <a:t>$0.2M</a:t>
            </a:fld>
            <a:endParaRPr lang="en-US" sz="1400" b="1">
              <a:solidFill>
                <a:schemeClr val="bg1"/>
              </a:solidFill>
              <a:latin typeface="+mj-lt"/>
            </a:endParaRPr>
          </a:p>
        </xdr:txBody>
      </xdr:sp>
      <mc:AlternateContent xmlns:mc="http://schemas.openxmlformats.org/markup-compatibility/2006">
        <mc:Choice xmlns:a14="http://schemas.microsoft.com/office/drawing/2010/main" Requires="a14">
          <xdr:pic>
            <xdr:nvPicPr>
              <xdr:cNvPr id="46" name="Picture 45">
                <a:extLst>
                  <a:ext uri="{FF2B5EF4-FFF2-40B4-BE49-F238E27FC236}">
                    <a16:creationId xmlns:a16="http://schemas.microsoft.com/office/drawing/2014/main" id="{9D40D7ED-04A7-9D50-A91A-EE7444352A9D}"/>
                  </a:ext>
                </a:extLst>
              </xdr:cNvPr>
              <xdr:cNvPicPr>
                <a:picLocks noChangeAspect="1" noChangeArrowheads="1"/>
                <a:extLst>
                  <a:ext uri="{84589F7E-364E-4C9E-8A38-B11213B215E9}">
                    <a14:cameraTool cellRange="workings!$P$4" spid="_x0000_s1215"/>
                  </a:ext>
                </a:extLst>
              </xdr:cNvPicPr>
            </xdr:nvPicPr>
            <xdr:blipFill>
              <a:blip xmlns:r="http://schemas.openxmlformats.org/officeDocument/2006/relationships" r:embed="rId14"/>
              <a:srcRect/>
              <a:stretch>
                <a:fillRect/>
              </a:stretch>
            </xdr:blipFill>
            <xdr:spPr bwMode="auto">
              <a:xfrm>
                <a:off x="3611880" y="662940"/>
                <a:ext cx="541020" cy="175260"/>
              </a:xfrm>
              <a:prstGeom prst="rect">
                <a:avLst/>
              </a:prstGeom>
              <a:noFill/>
              <a:ln w="9525" cmpd="sng">
                <a:noFill/>
              </a:ln>
              <a:extLst>
                <a:ext uri="{909E8E84-426E-40DD-AFC4-6F175D3DCCD1}">
                  <a14:hiddenFill>
                    <a:solidFill>
                      <a:srgbClr val="FFFFFF"/>
                    </a:solidFill>
                  </a14:hiddenFill>
                </a:ext>
              </a:extLst>
            </xdr:spPr>
          </xdr:pic>
        </mc:Choice>
        <mc:Fallback/>
      </mc:AlternateContent>
      <xdr:sp macro="" textlink="">
        <xdr:nvSpPr>
          <xdr:cNvPr id="47" name="TextBox 46">
            <a:extLst>
              <a:ext uri="{FF2B5EF4-FFF2-40B4-BE49-F238E27FC236}">
                <a16:creationId xmlns:a16="http://schemas.microsoft.com/office/drawing/2014/main" id="{F6B24B66-86C0-ABFA-3E87-E8325A664840}"/>
              </a:ext>
            </a:extLst>
          </xdr:cNvPr>
          <xdr:cNvSpPr txBox="1"/>
        </xdr:nvSpPr>
        <xdr:spPr>
          <a:xfrm>
            <a:off x="2644140" y="946785"/>
            <a:ext cx="90678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b="1">
                <a:solidFill>
                  <a:schemeClr val="bg1">
                    <a:lumMod val="75000"/>
                  </a:schemeClr>
                </a:solidFill>
              </a:rPr>
              <a:t>Prev Period Diff:</a:t>
            </a:r>
          </a:p>
        </xdr:txBody>
      </xdr:sp>
      <xdr:sp macro="" textlink="workings!K2">
        <xdr:nvSpPr>
          <xdr:cNvPr id="48" name="TextBox 47">
            <a:extLst>
              <a:ext uri="{FF2B5EF4-FFF2-40B4-BE49-F238E27FC236}">
                <a16:creationId xmlns:a16="http://schemas.microsoft.com/office/drawing/2014/main" id="{E5740D7E-B6CC-C9BE-FD4D-F12776F7F0C4}"/>
              </a:ext>
            </a:extLst>
          </xdr:cNvPr>
          <xdr:cNvSpPr txBox="1"/>
        </xdr:nvSpPr>
        <xdr:spPr>
          <a:xfrm>
            <a:off x="3238500" y="920115"/>
            <a:ext cx="9829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265AC61F-0F23-482D-A445-F271FB310895}" type="TxLink">
              <a:rPr lang="en-US" sz="900" b="1" i="0" u="none" strike="noStrike">
                <a:solidFill>
                  <a:schemeClr val="bg1">
                    <a:lumMod val="75000"/>
                  </a:schemeClr>
                </a:solidFill>
                <a:latin typeface="+mj-lt"/>
                <a:ea typeface="+mn-ea"/>
                <a:cs typeface="+mn-cs"/>
              </a:rPr>
              <a:pPr marL="0" indent="0" algn="ctr"/>
              <a:t>$0.1M</a:t>
            </a:fld>
            <a:endParaRPr lang="en-US" sz="900" b="1" i="0" u="none" strike="noStrike">
              <a:solidFill>
                <a:schemeClr val="bg1">
                  <a:lumMod val="75000"/>
                </a:schemeClr>
              </a:solidFill>
              <a:latin typeface="+mj-lt"/>
              <a:ea typeface="+mn-ea"/>
              <a:cs typeface="+mn-cs"/>
            </a:endParaRPr>
          </a:p>
        </xdr:txBody>
      </xdr:sp>
    </xdr:grpSp>
    <xdr:clientData/>
  </xdr:twoCellAnchor>
  <xdr:twoCellAnchor editAs="absolute">
    <xdr:from>
      <xdr:col>8</xdr:col>
      <xdr:colOff>294120</xdr:colOff>
      <xdr:row>0</xdr:row>
      <xdr:rowOff>106680</xdr:rowOff>
    </xdr:from>
    <xdr:to>
      <xdr:col>11</xdr:col>
      <xdr:colOff>309360</xdr:colOff>
      <xdr:row>5</xdr:row>
      <xdr:rowOff>83820</xdr:rowOff>
    </xdr:to>
    <xdr:grpSp>
      <xdr:nvGrpSpPr>
        <xdr:cNvPr id="53" name="Group 52">
          <a:extLst>
            <a:ext uri="{FF2B5EF4-FFF2-40B4-BE49-F238E27FC236}">
              <a16:creationId xmlns:a16="http://schemas.microsoft.com/office/drawing/2014/main" id="{43620507-DA91-4CC4-64CA-27823560E823}"/>
            </a:ext>
          </a:extLst>
        </xdr:cNvPr>
        <xdr:cNvGrpSpPr/>
      </xdr:nvGrpSpPr>
      <xdr:grpSpPr>
        <a:xfrm>
          <a:off x="4683240" y="106680"/>
          <a:ext cx="1661160" cy="853440"/>
          <a:chOff x="2621280" y="320040"/>
          <a:chExt cx="1661160" cy="853440"/>
        </a:xfrm>
      </xdr:grpSpPr>
      <xdr:grpSp>
        <xdr:nvGrpSpPr>
          <xdr:cNvPr id="54" name="Group 53">
            <a:extLst>
              <a:ext uri="{FF2B5EF4-FFF2-40B4-BE49-F238E27FC236}">
                <a16:creationId xmlns:a16="http://schemas.microsoft.com/office/drawing/2014/main" id="{3B1A71C5-D6B4-7FD5-691D-0B95314E55CB}"/>
              </a:ext>
            </a:extLst>
          </xdr:cNvPr>
          <xdr:cNvGrpSpPr/>
        </xdr:nvGrpSpPr>
        <xdr:grpSpPr>
          <a:xfrm>
            <a:off x="2621280" y="320040"/>
            <a:ext cx="1623060" cy="853440"/>
            <a:chOff x="5257800" y="472440"/>
            <a:chExt cx="1623060" cy="853440"/>
          </a:xfrm>
        </xdr:grpSpPr>
        <xdr:sp macro="" textlink="">
          <xdr:nvSpPr>
            <xdr:cNvPr id="63" name="Rectangle: Rounded Corners 62">
              <a:extLst>
                <a:ext uri="{FF2B5EF4-FFF2-40B4-BE49-F238E27FC236}">
                  <a16:creationId xmlns:a16="http://schemas.microsoft.com/office/drawing/2014/main" id="{97DA7CE6-DA58-00C2-7C8E-E21C0CD5D15A}"/>
                </a:ext>
              </a:extLst>
            </xdr:cNvPr>
            <xdr:cNvSpPr/>
          </xdr:nvSpPr>
          <xdr:spPr>
            <a:xfrm>
              <a:off x="5257800" y="472440"/>
              <a:ext cx="1577340" cy="853440"/>
            </a:xfrm>
            <a:prstGeom prst="roundRect">
              <a:avLst/>
            </a:prstGeom>
            <a:solidFill>
              <a:schemeClr val="accent2"/>
            </a:solidFill>
            <a:ln>
              <a:noFill/>
            </a:ln>
            <a:effectLst>
              <a:outerShdw blurRad="50800" dist="38100" dir="10800000" algn="r" rotWithShape="0">
                <a:schemeClr val="accent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Rectangle: Rounded Corners 63">
              <a:extLst>
                <a:ext uri="{FF2B5EF4-FFF2-40B4-BE49-F238E27FC236}">
                  <a16:creationId xmlns:a16="http://schemas.microsoft.com/office/drawing/2014/main" id="{4ECF16AC-2975-4700-F2D2-2468C424AC7E}"/>
                </a:ext>
              </a:extLst>
            </xdr:cNvPr>
            <xdr:cNvSpPr/>
          </xdr:nvSpPr>
          <xdr:spPr>
            <a:xfrm>
              <a:off x="5303520" y="472440"/>
              <a:ext cx="1577340" cy="853440"/>
            </a:xfrm>
            <a:prstGeom prst="roundRect">
              <a:avLst>
                <a:gd name="adj" fmla="val 9524"/>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5" name="TextBox 54">
            <a:extLst>
              <a:ext uri="{FF2B5EF4-FFF2-40B4-BE49-F238E27FC236}">
                <a16:creationId xmlns:a16="http://schemas.microsoft.com/office/drawing/2014/main" id="{A9C7E14D-9746-E6EC-CCA8-6A4A43036596}"/>
              </a:ext>
            </a:extLst>
          </xdr:cNvPr>
          <xdr:cNvSpPr txBox="1"/>
        </xdr:nvSpPr>
        <xdr:spPr>
          <a:xfrm>
            <a:off x="2979420" y="365760"/>
            <a:ext cx="108000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accent2">
                    <a:lumMod val="20000"/>
                    <a:lumOff val="80000"/>
                  </a:schemeClr>
                </a:solidFill>
              </a:rPr>
              <a:t>Avg</a:t>
            </a:r>
            <a:r>
              <a:rPr lang="en-US" sz="800" b="1" baseline="0">
                <a:solidFill>
                  <a:schemeClr val="accent2">
                    <a:lumMod val="20000"/>
                    <a:lumOff val="80000"/>
                  </a:schemeClr>
                </a:solidFill>
              </a:rPr>
              <a:t> Invoice value</a:t>
            </a:r>
            <a:endParaRPr lang="en-US" sz="800" b="1">
              <a:solidFill>
                <a:schemeClr val="accent2">
                  <a:lumMod val="20000"/>
                  <a:lumOff val="80000"/>
                </a:schemeClr>
              </a:solidFill>
            </a:endParaRPr>
          </a:p>
        </xdr:txBody>
      </xdr:sp>
      <xdr:grpSp>
        <xdr:nvGrpSpPr>
          <xdr:cNvPr id="56" name="Group 55">
            <a:extLst>
              <a:ext uri="{FF2B5EF4-FFF2-40B4-BE49-F238E27FC236}">
                <a16:creationId xmlns:a16="http://schemas.microsoft.com/office/drawing/2014/main" id="{53E59EE1-FE7A-1B8E-474D-B647C12E0885}"/>
              </a:ext>
            </a:extLst>
          </xdr:cNvPr>
          <xdr:cNvGrpSpPr/>
        </xdr:nvGrpSpPr>
        <xdr:grpSpPr>
          <a:xfrm>
            <a:off x="2713230" y="566760"/>
            <a:ext cx="360000" cy="360000"/>
            <a:chOff x="2606550" y="1392090"/>
            <a:chExt cx="360000" cy="360000"/>
          </a:xfrm>
        </xdr:grpSpPr>
        <xdr:sp macro="" textlink="">
          <xdr:nvSpPr>
            <xdr:cNvPr id="61" name="Oval 60">
              <a:extLst>
                <a:ext uri="{FF2B5EF4-FFF2-40B4-BE49-F238E27FC236}">
                  <a16:creationId xmlns:a16="http://schemas.microsoft.com/office/drawing/2014/main" id="{F42DA4FE-908E-8B5E-AFD8-6D5DFC4CF21E}"/>
                </a:ext>
              </a:extLst>
            </xdr:cNvPr>
            <xdr:cNvSpPr/>
          </xdr:nvSpPr>
          <xdr:spPr>
            <a:xfrm>
              <a:off x="2606550" y="1392090"/>
              <a:ext cx="360000" cy="360000"/>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62" name="Graphic 61" descr="Coins with solid fill">
              <a:extLst>
                <a:ext uri="{FF2B5EF4-FFF2-40B4-BE49-F238E27FC236}">
                  <a16:creationId xmlns:a16="http://schemas.microsoft.com/office/drawing/2014/main" id="{DD1A8F5D-01FF-0429-7DF9-8BD8C2DB8A6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641770" y="1427310"/>
              <a:ext cx="289560" cy="289560"/>
            </a:xfrm>
            <a:prstGeom prst="rect">
              <a:avLst/>
            </a:prstGeom>
          </xdr:spPr>
        </xdr:pic>
      </xdr:grpSp>
      <xdr:sp macro="" textlink="workings!H2">
        <xdr:nvSpPr>
          <xdr:cNvPr id="57" name="TextBox 56">
            <a:extLst>
              <a:ext uri="{FF2B5EF4-FFF2-40B4-BE49-F238E27FC236}">
                <a16:creationId xmlns:a16="http://schemas.microsoft.com/office/drawing/2014/main" id="{7DC7512F-F4B4-469B-6751-4A869F931915}"/>
              </a:ext>
            </a:extLst>
          </xdr:cNvPr>
          <xdr:cNvSpPr txBox="1"/>
        </xdr:nvSpPr>
        <xdr:spPr>
          <a:xfrm>
            <a:off x="2933700" y="628650"/>
            <a:ext cx="9829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C69893-AF33-4FDF-98EB-DBE7330C2714}" type="TxLink">
              <a:rPr lang="en-US" sz="1400" b="1" i="0" u="none" strike="noStrike">
                <a:solidFill>
                  <a:schemeClr val="bg1"/>
                </a:solidFill>
                <a:latin typeface="+mj-lt"/>
              </a:rPr>
              <a:pPr algn="ctr"/>
              <a:t>$1,170</a:t>
            </a:fld>
            <a:endParaRPr lang="en-US" sz="1400" b="1">
              <a:solidFill>
                <a:schemeClr val="bg1"/>
              </a:solidFill>
              <a:latin typeface="+mj-lt"/>
            </a:endParaRPr>
          </a:p>
        </xdr:txBody>
      </xdr:sp>
      <mc:AlternateContent xmlns:mc="http://schemas.openxmlformats.org/markup-compatibility/2006">
        <mc:Choice xmlns:a14="http://schemas.microsoft.com/office/drawing/2010/main" Requires="a14">
          <xdr:pic>
            <xdr:nvPicPr>
              <xdr:cNvPr id="58" name="Picture 57">
                <a:extLst>
                  <a:ext uri="{FF2B5EF4-FFF2-40B4-BE49-F238E27FC236}">
                    <a16:creationId xmlns:a16="http://schemas.microsoft.com/office/drawing/2014/main" id="{3C51C636-F397-310A-9C57-6146AC2BD209}"/>
                  </a:ext>
                </a:extLst>
              </xdr:cNvPr>
              <xdr:cNvPicPr>
                <a:picLocks noChangeAspect="1" noChangeArrowheads="1"/>
                <a:extLst>
                  <a:ext uri="{84589F7E-364E-4C9E-8A38-B11213B215E9}">
                    <a14:cameraTool cellRange="workings!$P$5" spid="_x0000_s1216"/>
                  </a:ext>
                </a:extLst>
              </xdr:cNvPicPr>
            </xdr:nvPicPr>
            <xdr:blipFill>
              <a:blip xmlns:r="http://schemas.openxmlformats.org/officeDocument/2006/relationships" r:embed="rId15"/>
              <a:srcRect/>
              <a:stretch>
                <a:fillRect/>
              </a:stretch>
            </xdr:blipFill>
            <xdr:spPr bwMode="auto">
              <a:xfrm>
                <a:off x="3741420" y="655320"/>
                <a:ext cx="541020" cy="175260"/>
              </a:xfrm>
              <a:prstGeom prst="rect">
                <a:avLst/>
              </a:prstGeom>
              <a:noFill/>
              <a:ln w="9525" cmpd="sng">
                <a:noFill/>
              </a:ln>
              <a:extLst>
                <a:ext uri="{909E8E84-426E-40DD-AFC4-6F175D3DCCD1}">
                  <a14:hiddenFill>
                    <a:solidFill>
                      <a:srgbClr val="FFFFFF"/>
                    </a:solidFill>
                  </a14:hiddenFill>
                </a:ext>
              </a:extLst>
            </xdr:spPr>
          </xdr:pic>
        </mc:Choice>
        <mc:Fallback/>
      </mc:AlternateContent>
      <xdr:sp macro="" textlink="">
        <xdr:nvSpPr>
          <xdr:cNvPr id="59" name="TextBox 58">
            <a:extLst>
              <a:ext uri="{FF2B5EF4-FFF2-40B4-BE49-F238E27FC236}">
                <a16:creationId xmlns:a16="http://schemas.microsoft.com/office/drawing/2014/main" id="{1470ADDB-C7AC-4839-0316-A45EF4B8C36E}"/>
              </a:ext>
            </a:extLst>
          </xdr:cNvPr>
          <xdr:cNvSpPr txBox="1"/>
        </xdr:nvSpPr>
        <xdr:spPr>
          <a:xfrm>
            <a:off x="2644140" y="946785"/>
            <a:ext cx="90678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b="1">
                <a:solidFill>
                  <a:schemeClr val="bg1">
                    <a:lumMod val="75000"/>
                  </a:schemeClr>
                </a:solidFill>
              </a:rPr>
              <a:t>Prev Period Diff:</a:t>
            </a:r>
          </a:p>
        </xdr:txBody>
      </xdr:sp>
      <xdr:sp macro="" textlink="workings!K2">
        <xdr:nvSpPr>
          <xdr:cNvPr id="60" name="TextBox 59">
            <a:extLst>
              <a:ext uri="{FF2B5EF4-FFF2-40B4-BE49-F238E27FC236}">
                <a16:creationId xmlns:a16="http://schemas.microsoft.com/office/drawing/2014/main" id="{3DC15A3F-9540-47CE-4723-2A4659680C89}"/>
              </a:ext>
            </a:extLst>
          </xdr:cNvPr>
          <xdr:cNvSpPr txBox="1"/>
        </xdr:nvSpPr>
        <xdr:spPr>
          <a:xfrm>
            <a:off x="3238500" y="920115"/>
            <a:ext cx="9829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265AC61F-0F23-482D-A445-F271FB310895}" type="TxLink">
              <a:rPr lang="en-US" sz="900" b="1" i="0" u="none" strike="noStrike">
                <a:solidFill>
                  <a:schemeClr val="bg1">
                    <a:lumMod val="75000"/>
                  </a:schemeClr>
                </a:solidFill>
                <a:latin typeface="+mj-lt"/>
                <a:ea typeface="+mn-ea"/>
                <a:cs typeface="+mn-cs"/>
              </a:rPr>
              <a:pPr marL="0" indent="0" algn="ctr"/>
              <a:t>$0.1M</a:t>
            </a:fld>
            <a:endParaRPr lang="en-US" sz="900" b="1" i="0" u="none" strike="noStrike">
              <a:solidFill>
                <a:schemeClr val="bg1">
                  <a:lumMod val="75000"/>
                </a:schemeClr>
              </a:solidFill>
              <a:latin typeface="+mj-lt"/>
              <a:ea typeface="+mn-ea"/>
              <a:cs typeface="+mn-cs"/>
            </a:endParaRPr>
          </a:p>
        </xdr:txBody>
      </xdr:sp>
    </xdr:grpSp>
    <xdr:clientData/>
  </xdr:twoCellAnchor>
  <xdr:twoCellAnchor editAs="absolute">
    <xdr:from>
      <xdr:col>4</xdr:col>
      <xdr:colOff>342900</xdr:colOff>
      <xdr:row>29</xdr:row>
      <xdr:rowOff>160020</xdr:rowOff>
    </xdr:from>
    <xdr:to>
      <xdr:col>9</xdr:col>
      <xdr:colOff>119700</xdr:colOff>
      <xdr:row>39</xdr:row>
      <xdr:rowOff>135420</xdr:rowOff>
    </xdr:to>
    <xdr:graphicFrame macro="">
      <xdr:nvGraphicFramePr>
        <xdr:cNvPr id="18" name="Chart 17">
          <a:extLst>
            <a:ext uri="{FF2B5EF4-FFF2-40B4-BE49-F238E27FC236}">
              <a16:creationId xmlns:a16="http://schemas.microsoft.com/office/drawing/2014/main" id="{0FB39569-BCF9-4B4A-8268-36CF416A4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11</xdr:col>
      <xdr:colOff>15240</xdr:colOff>
      <xdr:row>29</xdr:row>
      <xdr:rowOff>53340</xdr:rowOff>
    </xdr:from>
    <xdr:to>
      <xdr:col>15</xdr:col>
      <xdr:colOff>340680</xdr:colOff>
      <xdr:row>39</xdr:row>
      <xdr:rowOff>28740</xdr:rowOff>
    </xdr:to>
    <xdr:graphicFrame macro="">
      <xdr:nvGraphicFramePr>
        <xdr:cNvPr id="19" name="Chart 18">
          <a:extLst>
            <a:ext uri="{FF2B5EF4-FFF2-40B4-BE49-F238E27FC236}">
              <a16:creationId xmlns:a16="http://schemas.microsoft.com/office/drawing/2014/main" id="{953D4687-A188-4863-A7A8-EDDFEE686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10</xdr:col>
      <xdr:colOff>91440</xdr:colOff>
      <xdr:row>6</xdr:row>
      <xdr:rowOff>129540</xdr:rowOff>
    </xdr:from>
    <xdr:to>
      <xdr:col>16</xdr:col>
      <xdr:colOff>3600</xdr:colOff>
      <xdr:row>15</xdr:row>
      <xdr:rowOff>64200</xdr:rowOff>
    </xdr:to>
    <xdr:graphicFrame macro="">
      <xdr:nvGraphicFramePr>
        <xdr:cNvPr id="27" name="Chart 26">
          <a:extLst>
            <a:ext uri="{FF2B5EF4-FFF2-40B4-BE49-F238E27FC236}">
              <a16:creationId xmlns:a16="http://schemas.microsoft.com/office/drawing/2014/main" id="{31F95D99-5B4B-4F77-8CF7-017A74A49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4</xdr:col>
      <xdr:colOff>53340</xdr:colOff>
      <xdr:row>15</xdr:row>
      <xdr:rowOff>167640</xdr:rowOff>
    </xdr:from>
    <xdr:to>
      <xdr:col>9</xdr:col>
      <xdr:colOff>45720</xdr:colOff>
      <xdr:row>18</xdr:row>
      <xdr:rowOff>160020</xdr:rowOff>
    </xdr:to>
    <xdr:sp macro="" textlink="">
      <xdr:nvSpPr>
        <xdr:cNvPr id="68" name="TextBox 67">
          <a:extLst>
            <a:ext uri="{FF2B5EF4-FFF2-40B4-BE49-F238E27FC236}">
              <a16:creationId xmlns:a16="http://schemas.microsoft.com/office/drawing/2014/main" id="{CB468C9D-C925-B1FE-CA20-8BCC4306B5B5}"/>
            </a:ext>
          </a:extLst>
        </xdr:cNvPr>
        <xdr:cNvSpPr txBox="1"/>
      </xdr:nvSpPr>
      <xdr:spPr>
        <a:xfrm>
          <a:off x="2247900" y="2796540"/>
          <a:ext cx="273558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solidFill>
            </a:rPr>
            <a:t>What is the</a:t>
          </a:r>
          <a:r>
            <a:rPr lang="en-US" sz="1100" baseline="0">
              <a:solidFill>
                <a:schemeClr val="accent2"/>
              </a:solidFill>
            </a:rPr>
            <a:t> revenue from each product Category?</a:t>
          </a:r>
          <a:endParaRPr lang="en-US" sz="1100">
            <a:solidFill>
              <a:schemeClr val="accent2"/>
            </a:solidFill>
          </a:endParaRPr>
        </a:p>
      </xdr:txBody>
    </xdr:sp>
    <xdr:clientData/>
  </xdr:twoCellAnchor>
  <xdr:twoCellAnchor editAs="absolute">
    <xdr:from>
      <xdr:col>10</xdr:col>
      <xdr:colOff>266700</xdr:colOff>
      <xdr:row>16</xdr:row>
      <xdr:rowOff>15240</xdr:rowOff>
    </xdr:from>
    <xdr:to>
      <xdr:col>15</xdr:col>
      <xdr:colOff>541020</xdr:colOff>
      <xdr:row>19</xdr:row>
      <xdr:rowOff>60960</xdr:rowOff>
    </xdr:to>
    <xdr:sp macro="" textlink="">
      <xdr:nvSpPr>
        <xdr:cNvPr id="69" name="TextBox 68">
          <a:extLst>
            <a:ext uri="{FF2B5EF4-FFF2-40B4-BE49-F238E27FC236}">
              <a16:creationId xmlns:a16="http://schemas.microsoft.com/office/drawing/2014/main" id="{5B17EA01-C90D-704B-E066-AFDF474504E0}"/>
            </a:ext>
          </a:extLst>
        </xdr:cNvPr>
        <xdr:cNvSpPr txBox="1"/>
      </xdr:nvSpPr>
      <xdr:spPr>
        <a:xfrm>
          <a:off x="5753100" y="2819400"/>
          <a:ext cx="301752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solidFill>
            </a:rPr>
            <a:t>What are the top selling products on</a:t>
          </a:r>
          <a:r>
            <a:rPr lang="en-US" sz="1100" baseline="0">
              <a:solidFill>
                <a:schemeClr val="accent2"/>
              </a:solidFill>
            </a:rPr>
            <a:t> our menu?</a:t>
          </a:r>
          <a:endParaRPr lang="en-US" sz="1100">
            <a:solidFill>
              <a:schemeClr val="accent2"/>
            </a:solidFill>
          </a:endParaRPr>
        </a:p>
      </xdr:txBody>
    </xdr:sp>
    <xdr:clientData/>
  </xdr:twoCellAnchor>
  <xdr:twoCellAnchor editAs="absolute">
    <xdr:from>
      <xdr:col>4</xdr:col>
      <xdr:colOff>7620</xdr:colOff>
      <xdr:row>27</xdr:row>
      <xdr:rowOff>160020</xdr:rowOff>
    </xdr:from>
    <xdr:to>
      <xdr:col>9</xdr:col>
      <xdr:colOff>0</xdr:colOff>
      <xdr:row>30</xdr:row>
      <xdr:rowOff>152400</xdr:rowOff>
    </xdr:to>
    <xdr:sp macro="" textlink="">
      <xdr:nvSpPr>
        <xdr:cNvPr id="70" name="TextBox 69">
          <a:extLst>
            <a:ext uri="{FF2B5EF4-FFF2-40B4-BE49-F238E27FC236}">
              <a16:creationId xmlns:a16="http://schemas.microsoft.com/office/drawing/2014/main" id="{2A9B1CFE-63DA-3274-4269-934DAFA8AE12}"/>
            </a:ext>
          </a:extLst>
        </xdr:cNvPr>
        <xdr:cNvSpPr txBox="1"/>
      </xdr:nvSpPr>
      <xdr:spPr>
        <a:xfrm>
          <a:off x="2202180" y="4892040"/>
          <a:ext cx="273558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solidFill>
            </a:rPr>
            <a:t>Who are our top 10 client</a:t>
          </a:r>
          <a:r>
            <a:rPr lang="en-US" sz="1100" baseline="0">
              <a:solidFill>
                <a:schemeClr val="accent2"/>
              </a:solidFill>
            </a:rPr>
            <a:t>s and how much is their spending</a:t>
          </a:r>
          <a:endParaRPr lang="en-US" sz="1100">
            <a:solidFill>
              <a:schemeClr val="accent2"/>
            </a:solidFill>
          </a:endParaRPr>
        </a:p>
      </xdr:txBody>
    </xdr:sp>
    <xdr:clientData/>
  </xdr:twoCellAnchor>
  <xdr:twoCellAnchor editAs="absolute">
    <xdr:from>
      <xdr:col>11</xdr:col>
      <xdr:colOff>53340</xdr:colOff>
      <xdr:row>27</xdr:row>
      <xdr:rowOff>160020</xdr:rowOff>
    </xdr:from>
    <xdr:to>
      <xdr:col>16</xdr:col>
      <xdr:colOff>45720</xdr:colOff>
      <xdr:row>30</xdr:row>
      <xdr:rowOff>152400</xdr:rowOff>
    </xdr:to>
    <xdr:sp macro="" textlink="">
      <xdr:nvSpPr>
        <xdr:cNvPr id="71" name="TextBox 70">
          <a:extLst>
            <a:ext uri="{FF2B5EF4-FFF2-40B4-BE49-F238E27FC236}">
              <a16:creationId xmlns:a16="http://schemas.microsoft.com/office/drawing/2014/main" id="{98C6F26E-8129-89A9-5985-4531B48A2BC5}"/>
            </a:ext>
          </a:extLst>
        </xdr:cNvPr>
        <xdr:cNvSpPr txBox="1"/>
      </xdr:nvSpPr>
      <xdr:spPr>
        <a:xfrm>
          <a:off x="6088380" y="4892040"/>
          <a:ext cx="273558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solidFill>
            </a:rPr>
            <a:t>What</a:t>
          </a:r>
          <a:r>
            <a:rPr lang="en-US" sz="1100" baseline="0">
              <a:solidFill>
                <a:schemeClr val="accent2"/>
              </a:solidFill>
            </a:rPr>
            <a:t> is the profit margin for our top 10 clients?</a:t>
          </a:r>
          <a:endParaRPr lang="en-US" sz="1100">
            <a:solidFill>
              <a:schemeClr val="accent2"/>
            </a:solidFill>
          </a:endParaRPr>
        </a:p>
      </xdr:txBody>
    </xdr:sp>
    <xdr:clientData/>
  </xdr:twoCellAnchor>
  <xdr:twoCellAnchor editAs="absolute">
    <xdr:from>
      <xdr:col>16</xdr:col>
      <xdr:colOff>220980</xdr:colOff>
      <xdr:row>0</xdr:row>
      <xdr:rowOff>152400</xdr:rowOff>
    </xdr:from>
    <xdr:to>
      <xdr:col>21</xdr:col>
      <xdr:colOff>69780</xdr:colOff>
      <xdr:row>4</xdr:row>
      <xdr:rowOff>22860</xdr:rowOff>
    </xdr:to>
    <xdr:sp macro="" textlink="">
      <xdr:nvSpPr>
        <xdr:cNvPr id="72" name="TextBox 71">
          <a:extLst>
            <a:ext uri="{FF2B5EF4-FFF2-40B4-BE49-F238E27FC236}">
              <a16:creationId xmlns:a16="http://schemas.microsoft.com/office/drawing/2014/main" id="{FA80A33C-C206-327D-DDD5-2A35D71CB9D4}"/>
            </a:ext>
          </a:extLst>
        </xdr:cNvPr>
        <xdr:cNvSpPr txBox="1"/>
      </xdr:nvSpPr>
      <xdr:spPr>
        <a:xfrm>
          <a:off x="8999220" y="152400"/>
          <a:ext cx="25920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solidFill>
            </a:rPr>
            <a:t>What is the revenue</a:t>
          </a:r>
          <a:r>
            <a:rPr lang="en-US" sz="1100" baseline="0">
              <a:solidFill>
                <a:schemeClr val="accent2"/>
              </a:solidFill>
            </a:rPr>
            <a:t> generated by each sales person</a:t>
          </a:r>
          <a:endParaRPr lang="en-US" sz="1100">
            <a:solidFill>
              <a:schemeClr val="accent2"/>
            </a:solidFill>
          </a:endParaRPr>
        </a:p>
      </xdr:txBody>
    </xdr:sp>
    <xdr:clientData/>
  </xdr:twoCellAnchor>
  <xdr:twoCellAnchor editAs="absolute">
    <xdr:from>
      <xdr:col>16</xdr:col>
      <xdr:colOff>236220</xdr:colOff>
      <xdr:row>13</xdr:row>
      <xdr:rowOff>152400</xdr:rowOff>
    </xdr:from>
    <xdr:to>
      <xdr:col>21</xdr:col>
      <xdr:colOff>85020</xdr:colOff>
      <xdr:row>17</xdr:row>
      <xdr:rowOff>22860</xdr:rowOff>
    </xdr:to>
    <xdr:sp macro="" textlink="">
      <xdr:nvSpPr>
        <xdr:cNvPr id="73" name="TextBox 72">
          <a:extLst>
            <a:ext uri="{FF2B5EF4-FFF2-40B4-BE49-F238E27FC236}">
              <a16:creationId xmlns:a16="http://schemas.microsoft.com/office/drawing/2014/main" id="{BDAD6E9A-F593-186A-B9EA-962F158EAF4A}"/>
            </a:ext>
          </a:extLst>
        </xdr:cNvPr>
        <xdr:cNvSpPr txBox="1"/>
      </xdr:nvSpPr>
      <xdr:spPr>
        <a:xfrm>
          <a:off x="9014460" y="2430780"/>
          <a:ext cx="25920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solidFill>
            </a:rPr>
            <a:t>How</a:t>
          </a:r>
          <a:r>
            <a:rPr lang="en-US" sz="1100" baseline="0">
              <a:solidFill>
                <a:schemeClr val="accent2"/>
              </a:solidFill>
            </a:rPr>
            <a:t> much Gross profit margin does each sales rep generates?</a:t>
          </a:r>
          <a:endParaRPr lang="en-US" sz="1100">
            <a:solidFill>
              <a:schemeClr val="accent2"/>
            </a:solidFill>
          </a:endParaRPr>
        </a:p>
      </xdr:txBody>
    </xdr:sp>
    <xdr:clientData/>
  </xdr:twoCellAnchor>
  <xdr:twoCellAnchor editAs="absolute">
    <xdr:from>
      <xdr:col>16</xdr:col>
      <xdr:colOff>274320</xdr:colOff>
      <xdr:row>27</xdr:row>
      <xdr:rowOff>0</xdr:rowOff>
    </xdr:from>
    <xdr:to>
      <xdr:col>21</xdr:col>
      <xdr:colOff>123120</xdr:colOff>
      <xdr:row>30</xdr:row>
      <xdr:rowOff>45720</xdr:rowOff>
    </xdr:to>
    <xdr:sp macro="" textlink="">
      <xdr:nvSpPr>
        <xdr:cNvPr id="76" name="TextBox 75">
          <a:extLst>
            <a:ext uri="{FF2B5EF4-FFF2-40B4-BE49-F238E27FC236}">
              <a16:creationId xmlns:a16="http://schemas.microsoft.com/office/drawing/2014/main" id="{E8E9DF62-C6FD-E58D-7338-05AE30C2AF63}"/>
            </a:ext>
          </a:extLst>
        </xdr:cNvPr>
        <xdr:cNvSpPr txBox="1"/>
      </xdr:nvSpPr>
      <xdr:spPr>
        <a:xfrm>
          <a:off x="9052560" y="4732020"/>
          <a:ext cx="25920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solidFill>
            </a:rPr>
            <a:t>Whats the average revenue per invoice for each sales reps</a:t>
          </a:r>
        </a:p>
      </xdr:txBody>
    </xdr:sp>
    <xdr:clientData/>
  </xdr:twoCellAnchor>
  <xdr:twoCellAnchor editAs="absolute">
    <xdr:from>
      <xdr:col>0</xdr:col>
      <xdr:colOff>60960</xdr:colOff>
      <xdr:row>0</xdr:row>
      <xdr:rowOff>22860</xdr:rowOff>
    </xdr:from>
    <xdr:to>
      <xdr:col>3</xdr:col>
      <xdr:colOff>464820</xdr:colOff>
      <xdr:row>2</xdr:row>
      <xdr:rowOff>53340</xdr:rowOff>
    </xdr:to>
    <xdr:sp macro="" textlink="">
      <xdr:nvSpPr>
        <xdr:cNvPr id="77" name="TextBox 76">
          <a:extLst>
            <a:ext uri="{FF2B5EF4-FFF2-40B4-BE49-F238E27FC236}">
              <a16:creationId xmlns:a16="http://schemas.microsoft.com/office/drawing/2014/main" id="{02B8F9CD-A7B8-0917-BD11-4BDA88217E72}"/>
            </a:ext>
          </a:extLst>
        </xdr:cNvPr>
        <xdr:cNvSpPr txBox="1"/>
      </xdr:nvSpPr>
      <xdr:spPr>
        <a:xfrm>
          <a:off x="60960" y="22860"/>
          <a:ext cx="204978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2"/>
              </a:solidFill>
            </a:rPr>
            <a:t>Night Club</a:t>
          </a:r>
          <a:r>
            <a:rPr lang="en-US" sz="1200" b="1" baseline="0">
              <a:solidFill>
                <a:schemeClr val="accent2"/>
              </a:solidFill>
            </a:rPr>
            <a:t> Sales Revenue</a:t>
          </a:r>
          <a:endParaRPr lang="en-US" sz="1200" b="1">
            <a:solidFill>
              <a:schemeClr val="accent2"/>
            </a:solidFill>
          </a:endParaRPr>
        </a:p>
      </xdr:txBody>
    </xdr:sp>
    <xdr:clientData/>
  </xdr:twoCellAnchor>
  <xdr:twoCellAnchor editAs="absolute">
    <xdr:from>
      <xdr:col>0</xdr:col>
      <xdr:colOff>160020</xdr:colOff>
      <xdr:row>1</xdr:row>
      <xdr:rowOff>167640</xdr:rowOff>
    </xdr:from>
    <xdr:to>
      <xdr:col>3</xdr:col>
      <xdr:colOff>381000</xdr:colOff>
      <xdr:row>1</xdr:row>
      <xdr:rowOff>167640</xdr:rowOff>
    </xdr:to>
    <xdr:cxnSp macro="">
      <xdr:nvCxnSpPr>
        <xdr:cNvPr id="79" name="Straight Connector 78">
          <a:extLst>
            <a:ext uri="{FF2B5EF4-FFF2-40B4-BE49-F238E27FC236}">
              <a16:creationId xmlns:a16="http://schemas.microsoft.com/office/drawing/2014/main" id="{C5E4BD30-2362-3349-0AB8-E607F890EB7B}"/>
            </a:ext>
          </a:extLst>
        </xdr:cNvPr>
        <xdr:cNvCxnSpPr/>
      </xdr:nvCxnSpPr>
      <xdr:spPr>
        <a:xfrm>
          <a:off x="160020" y="342900"/>
          <a:ext cx="1866900" cy="0"/>
        </a:xfrm>
        <a:prstGeom prst="line">
          <a:avLst/>
        </a:prstGeom>
        <a:ln w="12700">
          <a:solidFill>
            <a:schemeClr val="accent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0</xdr:colOff>
      <xdr:row>5</xdr:row>
      <xdr:rowOff>60960</xdr:rowOff>
    </xdr:from>
    <xdr:to>
      <xdr:col>3</xdr:col>
      <xdr:colOff>45720</xdr:colOff>
      <xdr:row>6</xdr:row>
      <xdr:rowOff>101700</xdr:rowOff>
    </xdr:to>
    <xdr:sp macro="" textlink="">
      <xdr:nvSpPr>
        <xdr:cNvPr id="80" name="TextBox 79">
          <a:extLst>
            <a:ext uri="{FF2B5EF4-FFF2-40B4-BE49-F238E27FC236}">
              <a16:creationId xmlns:a16="http://schemas.microsoft.com/office/drawing/2014/main" id="{445A64D9-F035-A2E9-0096-38737FBA6159}"/>
            </a:ext>
          </a:extLst>
        </xdr:cNvPr>
        <xdr:cNvSpPr txBox="1"/>
      </xdr:nvSpPr>
      <xdr:spPr>
        <a:xfrm>
          <a:off x="0" y="937260"/>
          <a:ext cx="169164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accent2"/>
              </a:solidFill>
            </a:rPr>
            <a:t>Select</a:t>
          </a:r>
          <a:r>
            <a:rPr lang="en-US" sz="900" b="1" baseline="0">
              <a:solidFill>
                <a:schemeClr val="accent2"/>
              </a:solidFill>
            </a:rPr>
            <a:t> Period To Analyse</a:t>
          </a:r>
          <a:endParaRPr lang="en-US" sz="900" b="1">
            <a:solidFill>
              <a:schemeClr val="accent2"/>
            </a:solidFill>
          </a:endParaRPr>
        </a:p>
      </xdr:txBody>
    </xdr:sp>
    <xdr:clientData/>
  </xdr:twoCellAnchor>
  <xdr:twoCellAnchor editAs="absolute">
    <xdr:from>
      <xdr:col>0</xdr:col>
      <xdr:colOff>22860</xdr:colOff>
      <xdr:row>15</xdr:row>
      <xdr:rowOff>121920</xdr:rowOff>
    </xdr:from>
    <xdr:to>
      <xdr:col>3</xdr:col>
      <xdr:colOff>68580</xdr:colOff>
      <xdr:row>16</xdr:row>
      <xdr:rowOff>162660</xdr:rowOff>
    </xdr:to>
    <xdr:sp macro="" textlink="">
      <xdr:nvSpPr>
        <xdr:cNvPr id="81" name="TextBox 80">
          <a:extLst>
            <a:ext uri="{FF2B5EF4-FFF2-40B4-BE49-F238E27FC236}">
              <a16:creationId xmlns:a16="http://schemas.microsoft.com/office/drawing/2014/main" id="{045FA7AC-DABA-F8BC-26A1-2529EF13DA89}"/>
            </a:ext>
          </a:extLst>
        </xdr:cNvPr>
        <xdr:cNvSpPr txBox="1"/>
      </xdr:nvSpPr>
      <xdr:spPr>
        <a:xfrm>
          <a:off x="22860" y="2750820"/>
          <a:ext cx="169164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accent2"/>
              </a:solidFill>
            </a:rPr>
            <a:t>Select</a:t>
          </a:r>
          <a:r>
            <a:rPr lang="en-US" sz="900" b="1" baseline="0">
              <a:solidFill>
                <a:schemeClr val="accent2"/>
              </a:solidFill>
            </a:rPr>
            <a:t> Category To Analyse</a:t>
          </a:r>
          <a:endParaRPr lang="en-US" sz="900" b="1">
            <a:solidFill>
              <a:schemeClr val="accent2"/>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ce Mekolle" refreshedDate="45107.494214351849" backgroundQuery="1" createdVersion="8" refreshedVersion="8" minRefreshableVersion="3" recordCount="0" supportSubquery="1" supportAdvancedDrill="1" xr:uid="{F86121DC-9272-4AB5-A5A2-B3A70ABC62C5}">
  <cacheSource type="external" connectionId="6"/>
  <cacheFields count="15">
    <cacheField name="[Calendar].[Month].[Month]" caption="Month" numFmtId="0" hierarchy="2" level="1">
      <sharedItems count="3">
        <s v="Jan"/>
        <s v="Feb"/>
        <s v="Mar"/>
      </sharedItems>
    </cacheField>
    <cacheField name="[Measures].[Revenue]" caption="Revenue" numFmtId="0" hierarchy="20" level="32767"/>
    <cacheField name="[Measures].[Gross Profit]" caption="Gross Profit" numFmtId="0" hierarchy="21" level="32767"/>
    <cacheField name="[Measures].[Footfalls]" caption="Footfalls" numFmtId="0" hierarchy="22" level="32767"/>
    <cacheField name="[Measures].[GP Margin]" caption="GP Margin" numFmtId="0" hierarchy="23" level="32767"/>
    <cacheField name="[Measures].[Orders]" caption="Orders" numFmtId="0" hierarchy="24" level="32767"/>
    <cacheField name="[Measures].[Avg Inv Value]" caption="Avg Inv Value" numFmtId="0" hierarchy="25" level="32767"/>
    <cacheField name="[Measures].[MoM Growth]" caption="MoM Growth" numFmtId="0" hierarchy="27" level="32767"/>
    <cacheField name="[Calendar].[Quarter].[Quarter]" caption="Quarter" numFmtId="0" hierarchy="4" level="1">
      <sharedItems containsSemiMixedTypes="0" containsNonDate="0" containsString="0"/>
    </cacheField>
    <cacheField name="[Measures].[Rev PM]" caption="Rev PM" numFmtId="0" hierarchy="26" level="32767"/>
    <cacheField name="[Measures].[GP PP]" caption="GP PP" numFmtId="0" hierarchy="28" level="32767"/>
    <cacheField name="[Measures].[MoM GP]" caption="MoM GP" numFmtId="0" hierarchy="32" level="32767"/>
    <cacheField name="[Measures].[AoV PP]" caption="AoV PP" numFmtId="0" hierarchy="29" level="32767"/>
    <cacheField name="[Measures].[AoV Growth]" caption="AoV Growth" numFmtId="0" hierarchy="33" level="32767"/>
    <cacheField name="[Product List].[Category].[Category]" caption="Category" numFmtId="0" hierarchy="6" level="1">
      <sharedItems containsSemiMixedTypes="0" containsNonDate="0" containsString="0"/>
    </cacheField>
  </cacheFields>
  <cacheHierarchies count="39">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0"/>
      </fieldsUsage>
    </cacheHierarchy>
    <cacheHierarchy uniqueName="[Calendar].[Day Name]" caption="Day Name" attribute="1" defaultMemberUniqueName="[Calendar].[Day Name].[All]" allUniqueName="[Calendar].[Day Name].[All]" dimensionUniqueName="[Calendar]" displayFolder="" count="0" memberValueDatatype="130" unbalanced="0"/>
    <cacheHierarchy uniqueName="[Calendar].[Quarter]" caption="Quarter" attribute="1" defaultMemberUniqueName="[Calendar].[Quarter].[All]" allUniqueName="[Calendar].[Quarter].[All]" dimensionUniqueName="[Calendar]" displayFolder="" count="2" memberValueDatatype="130" unbalanced="0">
      <fieldsUsage count="2">
        <fieldUsage x="-1"/>
        <fieldUsage x="8"/>
      </fieldsUsage>
    </cacheHierarchy>
    <cacheHierarchy uniqueName="[Product List].[Sub category]" caption="Sub category" attribute="1" defaultMemberUniqueName="[Product List].[Sub category].[All]" allUniqueName="[Product List].[Sub category].[All]" dimensionUniqueName="[Product List]" displayFolder="" count="0" memberValueDatatype="130" unbalanced="0"/>
    <cacheHierarchy uniqueName="[Product List].[Category]" caption="Category" attribute="1" defaultMemberUniqueName="[Product List].[Category].[All]" allUniqueName="[Product List].[Category].[All]" dimensionUniqueName="[Product List]" displayFolder="" count="2" memberValueDatatype="130" unbalanced="0">
      <fieldsUsage count="2">
        <fieldUsage x="-1"/>
        <fieldUsage x="14"/>
      </fieldsUsage>
    </cacheHierarchy>
    <cacheHierarchy uniqueName="[Sales].[Account]" caption="Account" attribute="1" defaultMemberUniqueName="[Sales].[Account].[All]" allUniqueName="[Sales].[Account].[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Calendar].[Day of Week]" caption="Day of Week" attribute="1" defaultMemberUniqueName="[Calendar].[Day of Week].[All]" allUniqueName="[Calendar].[Day of Week].[All]" dimensionUniqueName="[Calendar]" displayFolder="" count="0" memberValueDatatype="20"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QuarterNum]" caption="QuarterNum" attribute="1" defaultMemberUniqueName="[Calendar].[QuarterNum].[All]" allUniqueName="[Calendar].[QuarterNum].[All]" dimensionUniqueName="[Calendar]" displayFolder="" count="0" memberValueDatatype="130" unbalanced="0" hidden="1"/>
    <cacheHierarchy uniqueName="[Product List].[Simple Code]" caption="Simple Code" attribute="1" defaultMemberUniqueName="[Product List].[Simple Code].[All]" allUniqueName="[Product List].[Simple Code].[All]" dimensionUniqueName="[Product List]" displayFolder="" count="0" memberValueDatatype="130" unbalanced="0" hidden="1"/>
    <cacheHierarchy uniqueName="[Sales].[Amount]" caption="Amount" attribute="1" defaultMemberUniqueName="[Sales].[Amount].[All]" allUniqueName="[Sales].[Amount].[All]" dimensionUniqueName="[Sales]" displayFolder="" count="0" memberValueDatatype="5" unbalanced="0" hidden="1"/>
    <cacheHierarchy uniqueName="[Sales].[Date]" caption="Date" attribute="1" time="1" defaultMemberUniqueName="[Sales].[Date].[All]" allUniqueName="[Sales].[Date].[All]" dimensionUniqueName="[Sales]" displayFolder="" count="0" memberValueDatatype="7" unbalanced="0" hidden="1"/>
    <cacheHierarchy uniqueName="[Sales].[Inv Num]" caption="Inv Num" attribute="1" defaultMemberUniqueName="[Sales].[Inv Num].[All]" allUniqueName="[Sales].[Inv Num].[All]" dimensionUniqueName="[Sales]" displayFolder="" count="0" memberValueDatatype="130" unbalanced="0" hidden="1"/>
    <cacheHierarchy uniqueName="[Sales].[Item Code]" caption="Item Code" attribute="1" defaultMemberUniqueName="[Sales].[Item Code].[All]" allUniqueName="[Sales].[Item Code].[All]" dimensionUniqueName="[Sales]" displayFolder="" count="0" memberValueDatatype="130" unbalanced="0" hidden="1"/>
    <cacheHierarchy uniqueName="[Sales].[Profit]" caption="Profit" attribute="1" defaultMemberUniqueName="[Sales].[Profit].[All]" allUniqueName="[Sales].[Profit].[All]" dimensionUniqueName="[Sales]" displayFolder="" count="0" memberValueDatatype="5" unbalanced="0" hidden="1"/>
    <cacheHierarchy uniqueName="[Sales].[Tran]" caption="Tran" attribute="1" defaultMemberUniqueName="[Sales].[Tran].[All]" allUniqueName="[Sales].[Tran].[All]" dimensionUniqueName="[Sales]" displayFolder="" count="0" memberValueDatatype="130" unbalanced="0" hidden="1"/>
    <cacheHierarchy uniqueName="[Measures].[Revenue]" caption="Revenue" measure="1" displayFolder="" measureGroup="Calculations" count="0" oneField="1">
      <fieldsUsage count="1">
        <fieldUsage x="1"/>
      </fieldsUsage>
    </cacheHierarchy>
    <cacheHierarchy uniqueName="[Measures].[Gross Profit]" caption="Gross Profit" measure="1" displayFolder="" measureGroup="Calculations" count="0" oneField="1">
      <fieldsUsage count="1">
        <fieldUsage x="2"/>
      </fieldsUsage>
    </cacheHierarchy>
    <cacheHierarchy uniqueName="[Measures].[Footfalls]" caption="Footfalls" measure="1" displayFolder="" measureGroup="Calculations" count="0" oneField="1">
      <fieldsUsage count="1">
        <fieldUsage x="3"/>
      </fieldsUsage>
    </cacheHierarchy>
    <cacheHierarchy uniqueName="[Measures].[GP Margin]" caption="GP Margin" measure="1" displayFolder="" measureGroup="Calculations" count="0" oneField="1">
      <fieldsUsage count="1">
        <fieldUsage x="4"/>
      </fieldsUsage>
    </cacheHierarchy>
    <cacheHierarchy uniqueName="[Measures].[Orders]" caption="Orders" measure="1" displayFolder="" measureGroup="Calculations" count="0" oneField="1">
      <fieldsUsage count="1">
        <fieldUsage x="5"/>
      </fieldsUsage>
    </cacheHierarchy>
    <cacheHierarchy uniqueName="[Measures].[Avg Inv Value]" caption="Avg Inv Value" measure="1" displayFolder="" measureGroup="Calculations" count="0" oneField="1">
      <fieldsUsage count="1">
        <fieldUsage x="6"/>
      </fieldsUsage>
    </cacheHierarchy>
    <cacheHierarchy uniqueName="[Measures].[Rev PM]" caption="Rev PM" measure="1" displayFolder="" measureGroup="Calculations" count="0" oneField="1">
      <fieldsUsage count="1">
        <fieldUsage x="9"/>
      </fieldsUsage>
    </cacheHierarchy>
    <cacheHierarchy uniqueName="[Measures].[MoM Growth]" caption="MoM Growth" measure="1" displayFolder="" measureGroup="Calculations" count="0" oneField="1">
      <fieldsUsage count="1">
        <fieldUsage x="7"/>
      </fieldsUsage>
    </cacheHierarchy>
    <cacheHierarchy uniqueName="[Measures].[GP PP]" caption="GP PP" measure="1" displayFolder="" measureGroup="Calculations" count="0" oneField="1">
      <fieldsUsage count="1">
        <fieldUsage x="10"/>
      </fieldsUsage>
    </cacheHierarchy>
    <cacheHierarchy uniqueName="[Measures].[AoV PP]" caption="AoV PP" measure="1" displayFolder="" measureGroup="Calculations" count="0" oneField="1">
      <fieldsUsage count="1">
        <fieldUsage x="12"/>
      </fieldsUsage>
    </cacheHierarchy>
    <cacheHierarchy uniqueName="[Measures].[Footfall PP]" caption="Footfall PP" measure="1" displayFolder="" measureGroup="Calculations" count="0"/>
    <cacheHierarchy uniqueName="[Measures].[Orders PP]" caption="Orders PP" measure="1" displayFolder="" measureGroup="Calculations" count="0"/>
    <cacheHierarchy uniqueName="[Measures].[MoM GP]" caption="MoM GP" measure="1" displayFolder="" measureGroup="Calculations" count="0" oneField="1">
      <fieldsUsage count="1">
        <fieldUsage x="11"/>
      </fieldsUsage>
    </cacheHierarchy>
    <cacheHierarchy uniqueName="[Measures].[AoV Growth]" caption="AoV Growth" measure="1" displayFolder="" measureGroup="Calculations" count="0" oneField="1">
      <fieldsUsage count="1">
        <fieldUsage x="13"/>
      </fieldsUsage>
    </cacheHierarchy>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XL_Count Calculations]" caption="__XL_Count Calculations" measure="1" displayFolder="" measureGroup="Calculations" count="0" hidden="1"/>
    <cacheHierarchy uniqueName="[Measures].[__XL_Count Product List]" caption="__XL_Count Product List" measure="1" displayFolder="" measureGroup="Product List"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Product List" uniqueName="[Product List]" caption="Product List"/>
    <dimension name="Sales" uniqueName="[Sales]" caption="Sales"/>
  </dimensions>
  <measureGroups count="4">
    <measureGroup name="Calculations" caption="Calculations"/>
    <measureGroup name="Calendar" caption="Calendar"/>
    <measureGroup name="Product List" caption="Product List"/>
    <measureGroup name="Sales" caption="Sales"/>
  </measureGroups>
  <maps count="5">
    <map measureGroup="1" dimension="0"/>
    <map measureGroup="2" dimension="2"/>
    <map measureGroup="3" dimension="0"/>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ce Mekolle" refreshedDate="45107.494217939813" backgroundQuery="1" createdVersion="8" refreshedVersion="8" minRefreshableVersion="3" recordCount="0" supportSubquery="1" supportAdvancedDrill="1" xr:uid="{A19DAFC1-B5B9-450A-97CA-3C468A5EBB6C}">
  <cacheSource type="external" connectionId="6"/>
  <cacheFields count="6">
    <cacheField name="[Measures].[Revenue]" caption="Revenue" numFmtId="0" hierarchy="20" level="32767"/>
    <cacheField name="[Sales].[Item Code].[Item Code]" caption="Item Code" numFmtId="0" hierarchy="17" level="1">
      <sharedItems containsNonDate="0" count="114">
        <s v="ANEDCBEG"/>
        <s v="ANEDCBGE"/>
        <s v="ANEDCBIG"/>
        <s v="ANEDCDBN"/>
        <s v="ANEDCDBR"/>
        <s v="ANEDCDBW"/>
        <s v="ANEDCDGN"/>
        <s v="ANEDCEGY"/>
        <s v="ANEDCGRY"/>
        <s v="ANEDCLBL"/>
        <s v="ANEDCMGD"/>
        <s v="ANEDCPTE"/>
        <s v="ANEDCRBL"/>
        <s v="ANJDCLBR"/>
        <s v="ANJDCPUT"/>
        <s v="BNGDCBEI"/>
        <s v="BNGDCBR1"/>
        <s v="BNGDCBRO"/>
        <s v="BNGDCBWN"/>
        <s v="BNGDCDBN"/>
        <s v="BNGDCDGE"/>
        <s v="BNGDCDGR"/>
        <s v="BNGDCDGY"/>
        <s v="BNGDCGEY"/>
        <s v="BNGDCGR1"/>
        <s v="BNGDCGRA"/>
        <s v="BNGDCLB1"/>
        <s v="BNGDCLB2"/>
        <s v="BNGDCLB3"/>
        <s v="BNGDCLBN"/>
        <s v="BNGDCLBR"/>
        <s v="BNGDCLBW"/>
        <s v="BNGDCLG1"/>
        <s v="BNGDCLGY"/>
        <s v="BNGDCMSH"/>
        <s v="BNGDCMUH"/>
        <s v="BNGDCOWT"/>
        <s v="BNGDCPWH"/>
        <s v="DAFDCGRB"/>
        <s v="DAFDCGRE"/>
        <s v="DAFDCLBU"/>
        <s v="DAFDCLGE"/>
        <s v="DAFDCLGY"/>
        <s v="DANDCAWG"/>
        <s v="DANDCBRW"/>
        <s v="DANDCCHW"/>
        <s v="DANDCGYW"/>
        <s v="DANDCNAW"/>
        <s v="DANDCNRW"/>
        <s v="DANDCNWD"/>
        <s v="DEVDCDBG"/>
        <s v="DEVDCDGY"/>
        <s v="DEVDCGPT"/>
        <s v="ERSDCBRN"/>
        <s v="ERSDCGEY"/>
        <s v="ERSDCGRY"/>
        <s v="EURDCGHY"/>
        <s v="EURDCPRD"/>
        <s v="FARDCDGY"/>
        <s v="FARDCLGY"/>
        <s v="IMEDVWOO"/>
        <s v="INTDCBLG"/>
        <s v="K3013"/>
        <s v="KUKDCBEG"/>
        <s v="KUKDCBIG"/>
        <s v="KUKDCBLW"/>
        <s v="KUKDCCHC"/>
        <s v="KUKDCDG1"/>
        <s v="KUKDCGEY"/>
        <s v="KUKDCGR1"/>
        <s v="KUKDCGRE"/>
        <s v="KUKDCGYW"/>
        <s v="KUKDCLBN"/>
        <s v="KUKDCLGY"/>
        <s v="KUKDCSTR"/>
        <s v="LOUDCCGY"/>
        <s v="LOUDCDWA"/>
        <s v="LOUDCLG1"/>
        <s v="LOUDCLGW"/>
        <s v="LOUDCLWN"/>
        <s v="LOUDCSDW"/>
        <s v="LOUDCSND"/>
        <s v="LOUDCSOA"/>
        <s v="LOUDCSOK"/>
        <s v="LOUDCSW1"/>
        <s v="LOUDCSWN"/>
        <s v="NDEDCBEI"/>
        <s v="NDEDCDBU"/>
        <s v="NDEDCLBR"/>
        <s v="NDEDCLPK"/>
        <s v="NDEDCWAL"/>
        <s v="OPHELIAX"/>
        <s v="QFWDCSAT"/>
        <s v="QIYDCBEI"/>
        <s v="QIYDCBLU"/>
        <s v="STEDCLGY"/>
        <s v="STEDCWHT"/>
        <s v="STFDCBGE"/>
        <s v="STFDCDGR"/>
        <s v="STLDCBLC"/>
        <s v="STLDCBLG"/>
        <s v="STLDCBLK"/>
        <s v="STLDCDGY"/>
        <s v="STLDCSND"/>
        <s v="STLDCTAU"/>
        <s v="TOMDCBGE"/>
        <s v="ZHEDCBL1"/>
        <s v="ZHEDCBLC"/>
        <s v="ZHEDCGRY"/>
        <s v="ZHEDCNBL"/>
        <s v="ZHEDCTRQ"/>
        <s v="ZHEDCWHI"/>
        <s v="ZHEDCWHT"/>
        <s v="ZHEDCWIT"/>
      </sharedItems>
    </cacheField>
    <cacheField name="[Sales].[Account].[Account]" caption="Account" numFmtId="0" hierarchy="7" level="1">
      <sharedItems count="1000">
        <s v="BDF0001"/>
        <s v="BDOO001"/>
        <s v="BEDE004"/>
        <s v="BEDE007"/>
        <s v="BEDR006"/>
        <s v="BEDR008"/>
        <s v="BEHR004"/>
        <s v="BEHR008"/>
        <s v="BELU001"/>
        <s v="BEN0001"/>
        <s v="BESE002"/>
        <s v="BESE005"/>
        <s v="BESH001"/>
        <s v="BESH005"/>
        <s v="BESH006"/>
        <s v="BESH007"/>
        <s v="BESM002"/>
        <s v="BESM003"/>
        <s v="BESS011"/>
        <s v="BETO006"/>
        <s v="BINF001"/>
        <s v="BLOS002"/>
        <s v="BRER001"/>
        <s v="BRIT001"/>
        <s v="BUDO003"/>
        <s v="BUEL001"/>
        <s v="BUSE001"/>
        <s v="BUSH002"/>
        <s v="BUSY001"/>
        <s v="BUTH003"/>
        <s v="BUTH004"/>
        <s v="CERO002"/>
        <s v="CESH"/>
        <s v="CESH001"/>
        <s v="CHED001"/>
        <s v="CHEK001"/>
        <s v="CHEN002"/>
        <s v="CHER004"/>
        <s v="DELE013"/>
        <s v="DENE001"/>
        <s v="DENE008"/>
        <s v="DENE017"/>
        <s v="DENN001"/>
        <s v="DEVI001"/>
        <s v="DEVI002"/>
        <s v="DIEN002"/>
        <s v="DIKK001"/>
        <s v="DINE002"/>
        <s v="DINE006"/>
        <s v="DINE008"/>
        <s v="DIRL001"/>
        <s v="DIVI001"/>
        <s v="DLEL001"/>
        <s v="DOME001"/>
        <s v="DOUD001"/>
        <s v="DREL001"/>
        <s v="DREM001"/>
        <s v="DRSH002"/>
        <s v="DUNC001"/>
        <s v="EBBB001"/>
        <s v="EBBE013"/>
        <s v="EBBE017"/>
        <s v="EBDE001"/>
        <s v="EBDE003"/>
        <s v="EBDO001"/>
        <s v="EBDU058"/>
        <s v="EBDU069"/>
        <s v="EBDU070"/>
        <s v="EBDU078"/>
        <s v="EBDU086"/>
        <s v="EBDU119"/>
        <s v="EBDU139"/>
        <s v="EBDU143"/>
        <s v="EBDU152"/>
        <s v="EBDU155"/>
        <s v="EBDU156"/>
        <s v="EBDU158"/>
        <s v="EBDU160"/>
        <s v="EBDU161"/>
        <s v="EBDU162"/>
        <s v="EBDU163"/>
        <s v="EBDU164"/>
        <s v="EBDU165"/>
        <s v="EBDU166"/>
        <s v="EBDU168"/>
        <s v="EBDU170"/>
        <s v="EBDU174"/>
        <s v="EBDU175"/>
        <s v="EBDU178"/>
        <s v="EBDU180"/>
        <s v="EBDU181"/>
        <s v="EBDU182"/>
        <s v="EBDU183"/>
        <s v="EBDU184"/>
        <s v="EBDU186"/>
        <s v="EBDU188"/>
        <s v="EBDU189"/>
        <s v="EBDU190"/>
        <s v="EBDU192"/>
        <s v="EBDU193"/>
        <s v="EBDU195"/>
        <s v="EBDU198"/>
        <s v="EBDU199"/>
        <s v="EBEE011"/>
        <s v="EBEE012"/>
        <s v="EBES002"/>
        <s v="EBOR001"/>
        <s v="EBRE006"/>
        <s v="EBRE023"/>
        <s v="EBRE024"/>
        <s v="EBRE025"/>
        <s v="EBRE026"/>
        <s v="EBRE028"/>
        <s v="EBRE029"/>
        <s v="EBTI001"/>
        <s v="EDEL022"/>
        <s v="EDEL024"/>
        <s v="EDEL025"/>
        <s v="EDEL026"/>
        <s v="EDEM006"/>
        <s v="EDNE003"/>
        <s v="EDNE017"/>
        <s v="EDRI001"/>
        <s v="EELE006"/>
        <s v="EFEF006"/>
        <s v="EFEF008"/>
        <s v="EFEF009"/>
        <s v="EHLE007"/>
        <s v="EHLE008"/>
        <s v="EHME007"/>
        <s v="EHME014"/>
        <s v="EHME025"/>
        <s v="EHME030"/>
        <s v="EHME033"/>
        <s v="EHME034"/>
        <s v="EHME062"/>
        <s v="EHME088"/>
        <s v="EHME089"/>
        <s v="EHME112"/>
        <s v="EHME115"/>
        <s v="EHME120"/>
        <s v="EHME123"/>
        <s v="EHME125"/>
        <s v="EHME126"/>
        <s v="EHME128"/>
        <s v="EHME130"/>
        <s v="EHME131"/>
        <s v="EHME132"/>
        <s v="EHME133"/>
        <s v="EHME135"/>
        <s v="EHME136"/>
        <s v="EHME138"/>
        <s v="EHME139"/>
        <s v="EHME141"/>
        <s v="EHME143"/>
        <s v="EHME146"/>
        <s v="EHME149"/>
        <s v="EHME155"/>
        <s v="EHME157"/>
        <s v="EHME158"/>
        <s v="EHME160"/>
        <s v="EHME163"/>
        <s v="EHME166"/>
        <s v="EHME167"/>
        <s v="EHME168"/>
        <s v="EHSE002"/>
        <s v="EISH003"/>
        <s v="EISH010"/>
        <s v="ELDO001"/>
        <s v="ELEE006"/>
        <s v="ELEE007"/>
        <s v="ELEE009"/>
        <s v="ELEE010"/>
        <s v="ELEE011"/>
        <s v="ELEF001"/>
        <s v="ELFO001"/>
        <s v="ELGH002"/>
        <s v="ELHE008"/>
        <s v="ELIB004"/>
        <s v="ELIE001"/>
        <s v="ELIE005"/>
        <s v="ELIE006"/>
        <s v="ELIE023"/>
        <s v="ELIE063"/>
        <s v="ELIE064"/>
        <s v="ELIE066"/>
        <s v="ELIE068"/>
        <s v="ELIE071"/>
        <s v="ELIE072"/>
        <s v="ELIE073"/>
        <s v="ELIE074"/>
        <s v="ELIE075"/>
        <s v="ELIE076"/>
        <s v="ELIE079"/>
        <s v="ELIE080"/>
        <s v="ELIE081"/>
        <s v="ELIE082"/>
        <s v="ELIH001"/>
        <s v="ELIH013"/>
        <s v="ELIH018"/>
        <s v="ELIH020"/>
        <s v="ELIH021"/>
        <s v="ELII003"/>
        <s v="ELII006"/>
        <s v="ELIJ008"/>
        <s v="ELIJ012"/>
        <s v="ELIM016"/>
        <s v="ELIM017"/>
        <s v="ELIM018"/>
        <s v="ELIM019"/>
        <s v="ELIM020"/>
        <s v="ELIM021"/>
        <s v="ELIN006"/>
        <s v="ELIR004"/>
        <s v="ELJO001"/>
        <s v="ELME001"/>
        <s v="ELRE001"/>
        <s v="ELSE002"/>
        <s v="ELZO001"/>
        <s v="EMED003"/>
        <s v="EMEE011"/>
        <s v="EMEE021"/>
        <s v="EMEE024"/>
        <s v="EMEE027"/>
        <s v="EMEL001"/>
        <s v="EMEL030"/>
        <s v="EMEL036"/>
        <s v="EMEL038"/>
        <s v="EMEL041"/>
        <s v="EMEL043"/>
        <s v="EMEN004"/>
        <s v="EMEN005"/>
        <s v="EMEN008"/>
        <s v="EMEN022"/>
        <s v="EMEN027"/>
        <s v="EMEN029"/>
        <s v="EMEN031"/>
        <s v="EMEN032"/>
        <s v="EMEN034"/>
        <s v="EMEN035"/>
        <s v="EMEN036"/>
        <s v="EMEN037"/>
        <s v="EMEN039"/>
        <s v="EMEN040"/>
        <s v="EMEN041"/>
        <s v="EMEN045"/>
        <s v="EMEU001"/>
        <s v="EMIN018"/>
        <s v="EMLE002"/>
        <s v="EMLE003"/>
        <s v="EMLY001"/>
        <s v="EMME003"/>
        <s v="EMME005"/>
        <s v="EMME012"/>
        <s v="EMNE006"/>
        <s v="ENES001"/>
        <s v="ENES003"/>
        <s v="ENES004"/>
        <s v="ENES006"/>
        <s v="ENES007"/>
        <s v="ENIL001"/>
        <s v="ENNM001"/>
        <s v="ENWE004"/>
        <s v="EPEX001"/>
        <s v="EQBE002"/>
        <s v="EQUE001"/>
        <s v="ERMI001"/>
        <s v="ESEE003"/>
        <s v="ESHR002"/>
        <s v="ESME003"/>
        <s v="ESME014"/>
        <s v="ESMM001"/>
        <s v="ESRE008"/>
        <s v="ETEF001"/>
        <s v="ETEL001"/>
        <s v="EWET005"/>
        <s v="EWET006"/>
        <s v="EYDE003"/>
        <s v="EYED001"/>
        <s v="EYOO003"/>
        <s v="EZIZ005"/>
        <s v="FDEL001"/>
        <s v="FEDE004"/>
        <s v="FEDE005"/>
        <s v="FEDH002"/>
        <s v="FEDH004"/>
        <s v="FEDH013"/>
        <s v="FEDH014"/>
        <s v="FEDH015"/>
        <s v="FEHE018"/>
        <s v="FEHE020"/>
        <s v="FEHE022"/>
        <s v="FEHI001"/>
        <s v="FEIS014"/>
        <s v="FEIS015"/>
        <s v="FEIS022"/>
        <s v="FEIS023"/>
        <s v="FEIS024"/>
        <s v="FEIS026"/>
        <s v="FEJE005"/>
        <s v="FELE001"/>
        <s v="FEOZ001"/>
        <s v="FEQE001"/>
        <s v="FERE003"/>
        <s v="FERE004"/>
        <s v="FERE005"/>
        <s v="FERE007"/>
        <s v="FERE008"/>
        <s v="FERZ001"/>
        <s v="FETE002"/>
        <s v="FETE015"/>
        <s v="FETE030"/>
        <s v="FETE032"/>
        <s v="FETE033"/>
        <s v="FETE034"/>
        <s v="FETE035"/>
        <s v="FETE039"/>
        <s v="FETE040"/>
        <s v="FETH010"/>
        <s v="FETH011"/>
        <s v="FETH012"/>
        <s v="FETH013"/>
        <s v="FETI001"/>
        <s v="FETI008"/>
        <s v="FETI018"/>
        <s v="FETI030"/>
        <s v="FETI034"/>
        <s v="FETI058"/>
        <s v="FETI074"/>
        <s v="FETI079"/>
        <s v="FETI080"/>
        <s v="FETI093"/>
        <s v="FETI094"/>
        <s v="FETI096"/>
        <s v="FETI097"/>
        <s v="FETI099"/>
        <s v="FETI100"/>
        <s v="FETI102"/>
        <s v="FETI104"/>
        <s v="FETI105"/>
        <s v="FETI107"/>
        <s v="FETI109"/>
        <s v="FETI110"/>
        <s v="FETM003"/>
        <s v="FEUZ002"/>
        <s v="FEYQ001"/>
        <s v="FEYZ003"/>
        <s v="FEYZ006"/>
        <s v="FIDD001"/>
        <s v="GELE001"/>
        <s v="GELI001"/>
        <s v="GELI002"/>
        <s v="GERM001"/>
        <s v="GHED001"/>
        <s v="GHED005"/>
        <s v="GHEN004"/>
        <s v="GHEZ003"/>
        <s v="GHEZ004"/>
        <s v="GHIZ001"/>
        <s v="GHUL003"/>
        <s v="GIGI001"/>
        <s v="GMEL001"/>
        <s v="GOPE002"/>
        <s v="GUIL001"/>
        <s v="HEBE001"/>
        <s v="HEDR001"/>
        <s v="HEFE001"/>
        <s v="HEIF005"/>
        <s v="HEIF006"/>
        <s v="HEIF007"/>
        <s v="HEJE003"/>
        <s v="HELE002"/>
        <s v="HELE006"/>
        <s v="HELH001"/>
        <s v="HEME022"/>
        <s v="HEME023"/>
        <s v="HEME025"/>
        <s v="HEME026"/>
        <s v="HEME027"/>
        <s v="HEMZ001"/>
        <s v="HEMZ002"/>
        <s v="HENE003"/>
        <s v="HENE016"/>
        <s v="HENE020"/>
        <s v="HENE021"/>
        <s v="HENE024"/>
        <s v="HENE026"/>
        <s v="HENE028"/>
        <s v="HENI009"/>
        <s v="HENY003"/>
        <s v="HERE002"/>
        <s v="HESE002"/>
        <s v="HESE008"/>
        <s v="HESE022"/>
        <s v="HESE026"/>
        <s v="HESE028"/>
        <s v="HESE029"/>
        <s v="HESE031"/>
        <s v="HESE032"/>
        <s v="HESH007"/>
        <s v="HESH008"/>
        <s v="HESN001"/>
        <s v="HESS008"/>
        <s v="HESS024"/>
        <s v="HESS041"/>
        <s v="HESS042"/>
        <s v="HESS043"/>
        <s v="HESS044"/>
        <s v="HESS045"/>
        <s v="HESS047"/>
        <s v="HEWR004"/>
        <s v="HEWR006"/>
        <s v="HEWR007"/>
        <s v="HEWR008"/>
        <s v="HEWR009"/>
        <s v="HEYE005"/>
        <s v="HEZI001"/>
        <s v="HIND005"/>
        <s v="HNED001"/>
        <s v="HNED002"/>
        <s v="HNEN001"/>
        <s v="HOID001"/>
        <s v="HOLL001"/>
        <s v="HORI001"/>
        <s v="HOUS001"/>
        <s v="HUBE002"/>
        <s v="HUDE009"/>
        <s v="HUDE018"/>
        <s v="HUDE021"/>
        <s v="HUDE022"/>
        <s v="HUDE023"/>
        <s v="HUSE021"/>
        <s v="HUSE022"/>
        <s v="HUSE023"/>
        <s v="HUSE025"/>
        <s v="HUSS036"/>
        <s v="HUSS037"/>
        <s v="HUSS040"/>
        <s v="HUSS075"/>
        <s v="HUSS079"/>
        <s v="HUSS080"/>
        <s v="HUSS081"/>
        <s v="HUSS083"/>
        <s v="HUSS086"/>
        <s v="HUSS090"/>
        <s v="HUSS093"/>
        <s v="HUSS094"/>
        <s v="HUSS095"/>
        <s v="HUSS096"/>
        <s v="HUSS098"/>
        <s v="HUSS099"/>
        <s v="HUSS103"/>
        <s v="HUSS104"/>
        <s v="HUSS105"/>
        <s v="IBCE001"/>
        <s v="IBRE008"/>
        <s v="IBRE010"/>
        <s v="IBRE012"/>
        <s v="IBRE013"/>
        <s v="IBRE014"/>
        <s v="IDFE001"/>
        <s v="IMPE001"/>
        <s v="ISEE009"/>
        <s v="ISEH001"/>
        <s v="ISES001"/>
        <s v="ISES002"/>
        <s v="ISEY001"/>
        <s v="ISME004"/>
        <s v="ISME006"/>
        <s v="IYEZ001"/>
        <s v="JEEF004"/>
        <s v="JEEF005"/>
        <s v="JEFE004"/>
        <s v="JEFF005"/>
        <s v="JEFF010"/>
        <s v="JEFF011"/>
        <s v="JEFF012"/>
        <s v="JEHE005"/>
        <s v="JEHE006"/>
        <s v="JELE002"/>
        <s v="JEME003"/>
        <s v="JEME004"/>
        <s v="JEME008"/>
        <s v="JEME009"/>
        <s v="JEME010"/>
        <s v="JEME011"/>
        <s v="JEME012"/>
        <s v="JEME013"/>
        <s v="JEMI004"/>
        <s v="JEMI005"/>
        <s v="JENE001"/>
        <s v="JENE002"/>
        <s v="JESE003"/>
        <s v="JESE004"/>
        <s v="JESI001"/>
        <s v="JESS015"/>
        <s v="JESS020"/>
        <s v="JESS021"/>
        <s v="JEVE001"/>
        <s v="JEWE005"/>
        <s v="JIMM001"/>
        <s v="JMEL001"/>
        <s v="JOHN004"/>
        <s v="JOSE001"/>
        <s v="JOSE003"/>
        <s v="JOSE004"/>
        <s v="JUME005"/>
        <s v="KEHD001"/>
        <s v="KERI004"/>
        <s v="KERL002"/>
        <s v="KEWT002"/>
        <s v="KEWT008"/>
        <s v="KHEL015"/>
        <s v="KHEL037"/>
        <s v="KHEL058"/>
        <s v="KHEL068"/>
        <s v="KHEL071"/>
        <s v="KHEL072"/>
        <s v="KHEL073"/>
        <s v="KHEL074"/>
        <s v="KHEL075"/>
        <s v="KHEL077"/>
        <s v="KHEL080"/>
        <s v="KHEL081"/>
        <s v="KHEL085"/>
        <s v="KHEL086"/>
        <s v="KHEL087"/>
        <s v="KHEL088"/>
        <s v="KHEL089"/>
        <s v="KHEL090"/>
        <s v="KHEW008"/>
        <s v="KHUL003"/>
        <s v="KING001"/>
        <s v="KUME001"/>
        <s v="LEEN001"/>
        <s v="LEGO001"/>
        <s v="LEGO002"/>
        <s v="LEIL006"/>
        <s v="LEIL007"/>
        <s v="LEIT001"/>
        <s v="LEON001"/>
        <s v="LETE004"/>
        <s v="LETI011"/>
        <s v="LETI012"/>
        <s v="LETI013"/>
        <s v="LETI014"/>
        <s v="LEYL019"/>
        <s v="LEYL021"/>
        <s v="LEYL022"/>
        <s v="LEYL023"/>
        <s v="LEYL024"/>
        <s v="LULW010"/>
        <s v="LULW011"/>
        <s v="LULW012"/>
        <s v="LUME002"/>
        <s v="LUME005"/>
        <s v="LUMI001"/>
        <s v="MEDE002"/>
        <s v="MEGD001"/>
        <s v="MEGE002"/>
        <s v="MEHE005"/>
        <s v="MEHE011"/>
        <s v="MEHE012"/>
        <s v="MEHM001"/>
        <s v="MEHM042"/>
        <s v="MEHM045"/>
        <s v="MEHM046"/>
        <s v="MEHM048"/>
        <s v="MEHM049"/>
        <s v="MEHM050"/>
        <s v="MEHM051"/>
        <s v="MEHM052"/>
        <s v="MEHM053"/>
        <s v="MEHM054"/>
        <s v="MEHM055"/>
        <s v="MEHM056"/>
        <s v="MEHR001"/>
        <s v="MEI0002"/>
        <s v="MEIL001"/>
        <s v="MEIS007"/>
        <s v="MEIT002"/>
        <s v="MEJE001"/>
        <s v="MEJE016"/>
        <s v="MEJI002"/>
        <s v="MEKI001"/>
        <s v="MELI001"/>
        <s v="MELI002"/>
        <s v="MENE021"/>
        <s v="MENS008"/>
        <s v="MENS009"/>
        <s v="MERI042"/>
        <s v="MERI046"/>
        <s v="MERI048"/>
        <s v="MERI057"/>
        <s v="MERI058"/>
        <s v="MERI060"/>
        <s v="MERI064"/>
        <s v="MERI065"/>
        <s v="MERI068"/>
        <s v="MERJ001"/>
        <s v="MERS001"/>
        <s v="MERT003"/>
        <s v="MERV001"/>
        <s v="MERW013"/>
        <s v="MERW017"/>
        <s v="MERY001"/>
        <s v="MERY006"/>
        <s v="MERY021"/>
        <s v="MERY038"/>
        <s v="MERY040"/>
        <s v="MERY041"/>
        <s v="MERY042"/>
        <s v="MERY044"/>
        <s v="MERY046"/>
        <s v="MESH003"/>
        <s v="MESJ001"/>
        <s v="MESO005"/>
        <s v="MESO008"/>
        <s v="MESO009"/>
        <s v="MESO011"/>
        <s v="MESS001"/>
        <s v="MEYB001"/>
        <s v="MEYE007"/>
        <s v="MEYH001"/>
        <s v="MEYS006"/>
        <s v="MEZE001"/>
        <s v="MEZE004"/>
        <s v="MGEE001"/>
        <s v="MIRE003"/>
        <s v="MISH001"/>
        <s v="MMCH001"/>
        <s v="MMTE001"/>
        <s v="MOBI005"/>
        <s v="MODE002"/>
        <s v="MOET001"/>
        <s v="MOEY001"/>
        <s v="MOHD003"/>
        <s v="MOHD013"/>
        <s v="MOHD026"/>
        <s v="MOHE051"/>
        <s v="MOHE060"/>
        <s v="MOHE070"/>
        <s v="MOHE074"/>
        <s v="MOHE077"/>
        <s v="MOHE095"/>
        <s v="MOHE144"/>
        <s v="MOHE145"/>
        <s v="MOHE152"/>
        <s v="MOHE154"/>
        <s v="MOHE175"/>
        <s v="MOHE179"/>
        <s v="MOHE192"/>
        <s v="MOHE197"/>
        <s v="MOHE198"/>
        <s v="MOHE200"/>
        <s v="MOHE205"/>
        <s v="MOHE210"/>
        <s v="MOHE216"/>
        <s v="MOHE219"/>
        <s v="MOHE220"/>
        <s v="MOHE221"/>
        <s v="MOHE222"/>
        <s v="MOHE224"/>
        <s v="MOHE225"/>
        <s v="MOHE226"/>
        <s v="MOHE227"/>
        <s v="MOHE231"/>
        <s v="MOHE232"/>
        <s v="MOHE238"/>
        <s v="MOHE240"/>
        <s v="MOHE241"/>
        <s v="MOHE243"/>
        <s v="MOHE244"/>
        <s v="MOHE247"/>
        <s v="MOHE249"/>
        <s v="MOHE251"/>
        <s v="MOHE252"/>
        <s v="MOHE253"/>
        <s v="MOHE256"/>
        <s v="MOHE257"/>
        <s v="MOHE262"/>
        <s v="MOHE263"/>
        <s v="MOHE266"/>
        <s v="MOHE269"/>
        <s v="MOHE271"/>
        <s v="MOHE272"/>
        <s v="MOHE274"/>
        <s v="MOHE278"/>
        <s v="MOHE283"/>
        <s v="MOHE284"/>
        <s v="MOHE286"/>
        <s v="MOHE287"/>
        <s v="MOHE289"/>
        <s v="MOHE290"/>
        <s v="MOHE291"/>
        <s v="MOHS011"/>
        <s v="MONE015"/>
        <s v="MONE027"/>
        <s v="MONE029"/>
        <s v="MONE030"/>
        <s v="MONE031"/>
        <s v="MOON002"/>
        <s v="MOSH001"/>
        <s v="MOUS001"/>
        <s v="MOUS002"/>
        <s v="MRSE003"/>
        <s v="MRSE007"/>
        <s v="MSLE001"/>
        <s v="MSNE001"/>
        <s v="MUHE002"/>
        <s v="MUNE007"/>
        <s v="MUNE009"/>
        <s v="MUNE010"/>
        <s v="MUNI005"/>
        <s v="MUSE001"/>
        <s v="MUSE002"/>
        <s v="MUST008"/>
        <s v="MUTH001"/>
        <s v="NEBE011"/>
        <s v="NEDE001"/>
        <s v="NEDE008"/>
        <s v="NEDE011"/>
        <s v="NEDE012"/>
        <s v="NEDE024"/>
        <s v="NEDH002"/>
        <s v="NEEE005"/>
        <s v="NEEE006"/>
        <s v="NEHE001"/>
        <s v="NEHE002"/>
        <s v="NEHE007"/>
        <s v="NEHL001"/>
        <s v="NEIF002"/>
        <s v="NEJE010"/>
        <s v="NEJE011"/>
        <s v="NEJL010"/>
        <s v="NEJL011"/>
        <s v="NEJM001"/>
        <s v="NERD018"/>
        <s v="NERD024"/>
        <s v="NERD025"/>
        <s v="NERJ004"/>
        <s v="NESS003"/>
        <s v="NESS015"/>
        <s v="NEWE008"/>
        <s v="NEWE013"/>
        <s v="NEWE015"/>
        <s v="NEYE006"/>
        <s v="NEZH002"/>
        <s v="NEZH003"/>
        <s v="NIDH001"/>
        <s v="NIVE001"/>
        <s v="NIZE001"/>
        <s v="NOOF005"/>
        <s v="NOOH002"/>
        <s v="NOOR021"/>
        <s v="NOOR025"/>
        <s v="NOOR036"/>
        <s v="NOOR042"/>
        <s v="NOOR046"/>
        <s v="NOOR052"/>
        <s v="NOOR053"/>
        <s v="NOOR054"/>
        <s v="NOOR055"/>
        <s v="NOOR057"/>
        <s v="NORY001"/>
        <s v="NOSE001"/>
        <s v="NOUF004"/>
        <s v="NOUF005"/>
        <s v="NUZU001"/>
        <s v="OLEN001"/>
        <s v="OMEE001"/>
        <s v="OMER005"/>
        <s v="OMER006"/>
        <s v="OMRE003"/>
        <s v="OSEM010"/>
        <s v="OSEM011"/>
        <s v="OSEN001"/>
        <s v="OSSI001"/>
        <s v="OSSI002"/>
        <s v="PEBL001"/>
        <s v="PEGE001"/>
        <s v="PERK001"/>
        <s v="PETE001"/>
        <s v="PETE002"/>
        <s v="PEUL002"/>
        <s v="PGSP001"/>
        <s v="PLEY001"/>
        <s v="POON001"/>
        <s v="QESE001"/>
        <s v="REBI001"/>
        <s v="REBI003"/>
        <s v="REBI004"/>
        <s v="REDI001"/>
        <s v="REED007"/>
        <s v="REEL001"/>
        <s v="REEM015"/>
        <s v="REEM016"/>
        <s v="REEM017"/>
        <s v="REEM019"/>
        <s v="REHE007"/>
        <s v="REHE008"/>
        <s v="REJE002"/>
        <s v="REJE006"/>
        <s v="REND001"/>
        <s v="RENE007"/>
        <s v="RENI002"/>
        <s v="RENY001"/>
        <s v="RESH013"/>
        <s v="RESH023"/>
        <s v="RESH025"/>
        <s v="RESH026"/>
        <s v="REYE001"/>
        <s v="RIME001"/>
        <s v="RINE002"/>
        <s v="ROYE004"/>
        <s v="ROYM001"/>
        <s v="RUQE002"/>
        <s v="SEBE005"/>
        <s v="SEDI006"/>
        <s v="SEED003"/>
        <s v="SEEY002"/>
        <s v="SEEY003"/>
        <s v="SEFE001"/>
        <s v="SEHE005"/>
        <s v="SEID001"/>
        <s v="SEID002"/>
        <s v="SEIY001"/>
        <s v="SEKI002"/>
        <s v="SELE015"/>
        <s v="SELE016"/>
        <s v="SELE017"/>
        <s v="SELE019"/>
        <s v="SELE020"/>
        <s v="SELI002"/>
        <s v="SELM001"/>
        <s v="SELM008"/>
        <s v="SELM017"/>
        <s v="SELM020"/>
        <s v="SELM024"/>
        <s v="SELM026"/>
        <s v="SELM027"/>
        <s v="SELM029"/>
        <s v="SELM032"/>
        <s v="SELM033"/>
        <s v="SELW006"/>
        <s v="SEME003"/>
        <s v="SEME022"/>
        <s v="SEME025"/>
        <s v="SEMI005"/>
        <s v="SEMI007"/>
        <s v="SEMI008"/>
        <s v="SEMI010"/>
        <s v="SEMI012"/>
        <s v="SEMI013"/>
        <s v="SENE004"/>
        <s v="SENT001"/>
        <s v="SERE024"/>
        <s v="SERE031"/>
        <s v="SERE038"/>
        <s v="SERE048"/>
        <s v="SERE049"/>
        <s v="SERE050"/>
        <s v="SERE051"/>
        <s v="SERE052"/>
        <s v="SERE053"/>
        <s v="SERE054"/>
        <s v="SERE055"/>
        <s v="SERE057"/>
        <s v="SERE058"/>
        <s v="SEUD005"/>
        <s v="SEUD006"/>
        <s v="SEWS006"/>
        <s v="SEWS008"/>
        <s v="SEWS017"/>
        <s v="SEYD003"/>
        <s v="SEYD004"/>
        <s v="SEYE022"/>
        <s v="SEYE031"/>
        <s v="SEYE038"/>
        <s v="SEYE039"/>
        <s v="SEYE040"/>
        <s v="SEYE042"/>
        <s v="SEYE044"/>
        <s v="SEYE045"/>
        <s v="SEYE046"/>
        <s v="SEYE047"/>
        <s v="SHEF001"/>
        <s v="SHEH004"/>
        <s v="SHEI001"/>
        <s v="SHEI025"/>
        <s v="SHEI026"/>
        <s v="SHEI028"/>
        <s v="SHEI029"/>
        <s v="SHEI030"/>
        <s v="SHEK001"/>
        <s v="SHEK005"/>
        <s v="SHEK006"/>
        <s v="SHEK007"/>
        <s v="SHEM001"/>
        <s v="SHEM002"/>
        <s v="SHEM003"/>
        <s v="SHER007"/>
        <s v="SHER009"/>
        <s v="SHER010"/>
        <s v="SHIM001"/>
        <s v="SHKR001"/>
        <s v="SHOE001"/>
        <s v="SKET001"/>
        <s v="SLWE001"/>
        <s v="SOEE001"/>
        <s v="SOLE001"/>
        <s v="SOLE004"/>
        <s v="SUBH002"/>
        <s v="SUHE013"/>
        <s v="SUHE015"/>
        <s v="SUHE016"/>
        <s v="SULT003"/>
        <s v="SULT004"/>
        <s v="SUME011"/>
        <s v="TEHE001"/>
        <s v="TEHE002"/>
        <s v="TEHE003"/>
        <s v="TESS001"/>
        <s v="THED001"/>
        <s v="THEG001"/>
        <s v="THEG002"/>
        <s v="THEG003"/>
        <s v="THEM002"/>
        <s v="THEN001"/>
        <s v="THES001"/>
        <s v="TIMH001"/>
        <s v="TREC001"/>
        <s v="TURK002"/>
        <s v="USEP001"/>
        <s v="VIVE001"/>
        <s v="WEDE003"/>
        <s v="WEEL003"/>
        <s v="WEET001"/>
        <s v="WEFE006"/>
        <s v="WEFE010"/>
        <s v="WEFE011"/>
        <s v="WEJI001"/>
        <s v="WELE010"/>
        <s v="WESE001"/>
        <s v="WESS001"/>
        <s v="WESS002"/>
        <s v="WEST001"/>
        <s v="WEYN001"/>
        <s v="WLEE001"/>
        <s v="WYND001"/>
        <s v="YEKE001"/>
        <s v="YESE007"/>
        <s v="YESE008"/>
        <s v="YESS004"/>
        <s v="YESS005"/>
        <s v="YESS007"/>
        <s v="YHYE001"/>
        <s v="YOUL001"/>
        <s v="YOUS005"/>
        <s v="YOUS012"/>
        <s v="YOUS025"/>
        <s v="YOUS027"/>
        <s v="YOUS036"/>
        <s v="YOUS037"/>
        <s v="YOUS040"/>
        <s v="YOUS042"/>
        <s v="YOUS044"/>
        <s v="YUSE003"/>
        <s v="YUSU003"/>
        <s v="YUSU015"/>
        <s v="ZEHE003"/>
        <s v="ZEHR006"/>
        <s v="ZEHR034"/>
        <s v="ZEHR035"/>
        <s v="ZEHR036"/>
        <s v="ZEHR039"/>
        <s v="ZEHR040"/>
        <s v="ZEHR041"/>
        <s v="ZEHR042"/>
        <s v="ZEHR044"/>
        <s v="ZEIN034"/>
        <s v="ZEIN036"/>
        <s v="ZEIN037"/>
        <s v="ZEIN038"/>
        <s v="ZEIN040"/>
        <s v="ZEIN041"/>
        <s v="ZEIN042"/>
        <s v="ZEIN043"/>
        <s v="ZEIN046"/>
        <s v="ZEIN049"/>
        <s v="ZEIN050"/>
        <s v="ZEIN051"/>
        <s v="ZEKE005"/>
        <s v="ZERE002"/>
        <s v="ZEWI002"/>
        <s v="ZHRE001"/>
        <s v="ZOSE001"/>
        <s v="ZUHE004"/>
        <s v="ZULF001"/>
        <s v="ZULF002"/>
      </sharedItems>
    </cacheField>
    <cacheField name="[Product List].[Category].[Category]" caption="Category" numFmtId="0" hierarchy="6" level="1">
      <sharedItems count="5">
        <s v="Alcoholic Beverages"/>
        <s v="Entertainment Equipment"/>
        <s v="Non-Alcoholic Beverages"/>
        <s v="Snacks and Appetizers"/>
        <s v="Tobacco Products"/>
      </sharedItems>
    </cacheField>
    <cacheField name="[Product List].[Sub category].[Sub category]" caption="Sub category" numFmtId="0" hierarchy="5" level="1">
      <sharedItems count="4">
        <s v=" Cocktails"/>
        <s v=" Spirits"/>
        <s v=" Wines"/>
        <s v="Beers"/>
      </sharedItems>
    </cacheField>
    <cacheField name="[Calendar].[Quarter].[Quarter]" caption="Quarter" numFmtId="0" hierarchy="4" level="1">
      <sharedItems containsSemiMixedTypes="0" containsNonDate="0" containsString="0"/>
    </cacheField>
  </cacheFields>
  <cacheHierarchies count="39">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Quarter]" caption="Quarter" attribute="1" defaultMemberUniqueName="[Calendar].[Quarter].[All]" allUniqueName="[Calendar].[Quarter].[All]" dimensionUniqueName="[Calendar]" displayFolder="" count="2" memberValueDatatype="130" unbalanced="0">
      <fieldsUsage count="2">
        <fieldUsage x="-1"/>
        <fieldUsage x="5"/>
      </fieldsUsage>
    </cacheHierarchy>
    <cacheHierarchy uniqueName="[Product List].[Sub category]" caption="Sub category" attribute="1" defaultMemberUniqueName="[Product List].[Sub category].[All]" allUniqueName="[Product List].[Sub category].[All]" dimensionUniqueName="[Product List]" displayFolder="" count="2" memberValueDatatype="130" unbalanced="0">
      <fieldsUsage count="2">
        <fieldUsage x="-1"/>
        <fieldUsage x="4"/>
      </fieldsUsage>
    </cacheHierarchy>
    <cacheHierarchy uniqueName="[Product List].[Category]" caption="Category" attribute="1" defaultMemberUniqueName="[Product List].[Category].[All]" allUniqueName="[Product List].[Category].[All]" dimensionUniqueName="[Product List]" displayFolder="" count="2" memberValueDatatype="130" unbalanced="0">
      <fieldsUsage count="2">
        <fieldUsage x="-1"/>
        <fieldUsage x="3"/>
      </fieldsUsage>
    </cacheHierarchy>
    <cacheHierarchy uniqueName="[Sales].[Account]" caption="Account" attribute="1" defaultMemberUniqueName="[Sales].[Account].[All]" allUniqueName="[Sales].[Account].[All]" dimensionUniqueName="[Sales]" displayFolder="" count="2" memberValueDatatype="130" unbalanced="0">
      <fieldsUsage count="2">
        <fieldUsage x="-1"/>
        <fieldUsage x="2"/>
      </fieldsUsage>
    </cacheHierarchy>
    <cacheHierarchy uniqueName="[Sales].[Quantity]" caption="Quantity" attribute="1" defaultMemberUniqueName="[Sales].[Quantity].[All]" allUniqueName="[Sales].[Quantity].[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Calendar].[Day of Week]" caption="Day of Week" attribute="1" defaultMemberUniqueName="[Calendar].[Day of Week].[All]" allUniqueName="[Calendar].[Day of Week].[All]" dimensionUniqueName="[Calendar]" displayFolder="" count="0" memberValueDatatype="20"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QuarterNum]" caption="QuarterNum" attribute="1" defaultMemberUniqueName="[Calendar].[QuarterNum].[All]" allUniqueName="[Calendar].[QuarterNum].[All]" dimensionUniqueName="[Calendar]" displayFolder="" count="0" memberValueDatatype="130" unbalanced="0" hidden="1"/>
    <cacheHierarchy uniqueName="[Product List].[Simple Code]" caption="Simple Code" attribute="1" defaultMemberUniqueName="[Product List].[Simple Code].[All]" allUniqueName="[Product List].[Simple Code].[All]" dimensionUniqueName="[Product List]" displayFolder="" count="0" memberValueDatatype="130" unbalanced="0" hidden="1"/>
    <cacheHierarchy uniqueName="[Sales].[Amount]" caption="Amount" attribute="1" defaultMemberUniqueName="[Sales].[Amount].[All]" allUniqueName="[Sales].[Amount].[All]" dimensionUniqueName="[Sales]" displayFolder="" count="0" memberValueDatatype="5" unbalanced="0" hidden="1"/>
    <cacheHierarchy uniqueName="[Sales].[Date]" caption="Date" attribute="1" time="1" defaultMemberUniqueName="[Sales].[Date].[All]" allUniqueName="[Sales].[Date].[All]" dimensionUniqueName="[Sales]" displayFolder="" count="0" memberValueDatatype="7" unbalanced="0" hidden="1"/>
    <cacheHierarchy uniqueName="[Sales].[Inv Num]" caption="Inv Num" attribute="1" defaultMemberUniqueName="[Sales].[Inv Num].[All]" allUniqueName="[Sales].[Inv Num].[All]" dimensionUniqueName="[Sales]" displayFolder="" count="0" memberValueDatatype="130" unbalanced="0" hidden="1"/>
    <cacheHierarchy uniqueName="[Sales].[Item Code]" caption="Item Code" attribute="1" defaultMemberUniqueName="[Sales].[Item Code].[All]" allUniqueName="[Sales].[Item Code].[All]" dimensionUniqueName="[Sales]" displayFolder="" count="2" memberValueDatatype="130" unbalanced="0" hidden="1">
      <fieldsUsage count="2">
        <fieldUsage x="-1"/>
        <fieldUsage x="1"/>
      </fieldsUsage>
    </cacheHierarchy>
    <cacheHierarchy uniqueName="[Sales].[Profit]" caption="Profit" attribute="1" defaultMemberUniqueName="[Sales].[Profit].[All]" allUniqueName="[Sales].[Profit].[All]" dimensionUniqueName="[Sales]" displayFolder="" count="0" memberValueDatatype="5" unbalanced="0" hidden="1"/>
    <cacheHierarchy uniqueName="[Sales].[Tran]" caption="Tran" attribute="1" defaultMemberUniqueName="[Sales].[Tran].[All]" allUniqueName="[Sales].[Tran].[All]" dimensionUniqueName="[Sales]" displayFolder="" count="0" memberValueDatatype="130" unbalanced="0" hidden="1"/>
    <cacheHierarchy uniqueName="[Measures].[Revenue]" caption="Revenue" measure="1" displayFolder="" measureGroup="Calculations" count="0" oneField="1">
      <fieldsUsage count="1">
        <fieldUsage x="0"/>
      </fieldsUsage>
    </cacheHierarchy>
    <cacheHierarchy uniqueName="[Measures].[Gross Profit]" caption="Gross Profit" measure="1" displayFolder="" measureGroup="Calculations" count="0"/>
    <cacheHierarchy uniqueName="[Measures].[Footfalls]" caption="Footfalls" measure="1" displayFolder="" measureGroup="Calculations" count="0"/>
    <cacheHierarchy uniqueName="[Measures].[GP Margin]" caption="GP Margin" measure="1" displayFolder="" measureGroup="Calculations" count="0"/>
    <cacheHierarchy uniqueName="[Measures].[Orders]" caption="Orders" measure="1" displayFolder="" measureGroup="Calculations" count="0"/>
    <cacheHierarchy uniqueName="[Measures].[Avg Inv Value]" caption="Avg Inv Value" measure="1" displayFolder="" measureGroup="Calculations" count="0"/>
    <cacheHierarchy uniqueName="[Measures].[Rev PM]" caption="Rev PM" measure="1" displayFolder="" measureGroup="Calculations" count="0"/>
    <cacheHierarchy uniqueName="[Measures].[MoM Growth]" caption="MoM Growth" measure="1" displayFolder="" measureGroup="Calculations" count="0"/>
    <cacheHierarchy uniqueName="[Measures].[GP PP]" caption="GP PP" measure="1" displayFolder="" measureGroup="Calculations" count="0"/>
    <cacheHierarchy uniqueName="[Measures].[AoV PP]" caption="AoV PP" measure="1" displayFolder="" measureGroup="Calculations" count="0"/>
    <cacheHierarchy uniqueName="[Measures].[Footfall PP]" caption="Footfall PP" measure="1" displayFolder="" measureGroup="Calculations" count="0"/>
    <cacheHierarchy uniqueName="[Measures].[Orders PP]" caption="Orders PP" measure="1" displayFolder="" measureGroup="Calculations" count="0"/>
    <cacheHierarchy uniqueName="[Measures].[MoM GP]" caption="MoM GP" measure="1" displayFolder="" measureGroup="Calculations" count="0"/>
    <cacheHierarchy uniqueName="[Measures].[AoV Growth]" caption="AoV Growth" measure="1" displayFolder="" measureGroup="Calculations" count="0"/>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XL_Count Calculations]" caption="__XL_Count Calculations" measure="1" displayFolder="" measureGroup="Calculations" count="0" hidden="1"/>
    <cacheHierarchy uniqueName="[Measures].[__XL_Count Product List]" caption="__XL_Count Product List" measure="1" displayFolder="" measureGroup="Product List"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Product List" uniqueName="[Product List]" caption="Product List"/>
    <dimension name="Sales" uniqueName="[Sales]" caption="Sales"/>
  </dimensions>
  <measureGroups count="4">
    <measureGroup name="Calculations" caption="Calculations"/>
    <measureGroup name="Calendar" caption="Calendar"/>
    <measureGroup name="Product List" caption="Product List"/>
    <measureGroup name="Sales" caption="Sales"/>
  </measureGroups>
  <maps count="5">
    <map measureGroup="1" dimension="0"/>
    <map measureGroup="2" dimension="2"/>
    <map measureGroup="3" dimension="0"/>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ce Mekolle" refreshedDate="45107.494218287036" backgroundQuery="1" createdVersion="8" refreshedVersion="8" minRefreshableVersion="3" recordCount="0" supportSubquery="1" supportAdvancedDrill="1" xr:uid="{0C24FFD9-07FD-45A4-8C07-D2F268437220}">
  <cacheSource type="external" connectionId="6"/>
  <cacheFields count="5">
    <cacheField name="[Product List].[Sub category].[Sub category]" caption="Sub category" numFmtId="0" hierarchy="5" level="1">
      <sharedItems count="5">
        <s v=" Spirits"/>
        <s v=" Wines"/>
        <s v="Beers"/>
        <s v="Cigarettes"/>
        <s v="Soft Drinks"/>
      </sharedItems>
    </cacheField>
    <cacheField name="[Sales].[Sales Person].[Sales Person]" caption="Sales Person" numFmtId="0" hierarchy="9" level="1">
      <sharedItems count="7">
        <s v="Amelia"/>
        <s v="Isabella"/>
        <s v="Joan"/>
        <s v="Mia"/>
        <s v="Olivia"/>
        <s v="Sally"/>
        <s v="Sophia"/>
      </sharedItems>
    </cacheField>
    <cacheField name="[Measures].[Avg Inv Value]" caption="Avg Inv Value" numFmtId="0" hierarchy="25" level="32767"/>
    <cacheField name="[Calendar].[Quarter].[Quarter]" caption="Quarter" numFmtId="0" hierarchy="4" level="1">
      <sharedItems containsSemiMixedTypes="0" containsNonDate="0" containsString="0"/>
    </cacheField>
    <cacheField name="[Product List].[Category].[Category]" caption="Category" numFmtId="0" hierarchy="6" level="1">
      <sharedItems containsSemiMixedTypes="0" containsNonDate="0" containsString="0"/>
    </cacheField>
  </cacheFields>
  <cacheHierarchies count="39">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Quarter]" caption="Quarter" attribute="1" defaultMemberUniqueName="[Calendar].[Quarter].[All]" allUniqueName="[Calendar].[Quarter].[All]" dimensionUniqueName="[Calendar]" displayFolder="" count="2" memberValueDatatype="130" unbalanced="0">
      <fieldsUsage count="2">
        <fieldUsage x="-1"/>
        <fieldUsage x="3"/>
      </fieldsUsage>
    </cacheHierarchy>
    <cacheHierarchy uniqueName="[Product List].[Sub category]" caption="Sub category" attribute="1" defaultMemberUniqueName="[Product List].[Sub category].[All]" allUniqueName="[Product List].[Sub category].[All]" dimensionUniqueName="[Product List]" displayFolder="" count="2" memberValueDatatype="130" unbalanced="0">
      <fieldsUsage count="2">
        <fieldUsage x="-1"/>
        <fieldUsage x="0"/>
      </fieldsUsage>
    </cacheHierarchy>
    <cacheHierarchy uniqueName="[Product List].[Category]" caption="Category" attribute="1" defaultMemberUniqueName="[Product List].[Category].[All]" allUniqueName="[Product List].[Category].[All]" dimensionUniqueName="[Product List]" displayFolder="" count="2" memberValueDatatype="130" unbalanced="0">
      <fieldsUsage count="2">
        <fieldUsage x="-1"/>
        <fieldUsage x="4"/>
      </fieldsUsage>
    </cacheHierarchy>
    <cacheHierarchy uniqueName="[Sales].[Account]" caption="Account" attribute="1" defaultMemberUniqueName="[Sales].[Account].[All]" allUniqueName="[Sales].[Account].[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2" memberValueDatatype="130" unbalanced="0">
      <fieldsUsage count="2">
        <fieldUsage x="-1"/>
        <fieldUsage x="1"/>
      </fieldsUsage>
    </cacheHierarchy>
    <cacheHierarchy uniqueName="[Calendar].[Day of Week]" caption="Day of Week" attribute="1" defaultMemberUniqueName="[Calendar].[Day of Week].[All]" allUniqueName="[Calendar].[Day of Week].[All]" dimensionUniqueName="[Calendar]" displayFolder="" count="0" memberValueDatatype="20"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QuarterNum]" caption="QuarterNum" attribute="1" defaultMemberUniqueName="[Calendar].[QuarterNum].[All]" allUniqueName="[Calendar].[QuarterNum].[All]" dimensionUniqueName="[Calendar]" displayFolder="" count="0" memberValueDatatype="130" unbalanced="0" hidden="1"/>
    <cacheHierarchy uniqueName="[Product List].[Simple Code]" caption="Simple Code" attribute="1" defaultMemberUniqueName="[Product List].[Simple Code].[All]" allUniqueName="[Product List].[Simple Code].[All]" dimensionUniqueName="[Product List]" displayFolder="" count="0" memberValueDatatype="130" unbalanced="0" hidden="1"/>
    <cacheHierarchy uniqueName="[Sales].[Amount]" caption="Amount" attribute="1" defaultMemberUniqueName="[Sales].[Amount].[All]" allUniqueName="[Sales].[Amount].[All]" dimensionUniqueName="[Sales]" displayFolder="" count="0" memberValueDatatype="5" unbalanced="0" hidden="1"/>
    <cacheHierarchy uniqueName="[Sales].[Date]" caption="Date" attribute="1" time="1" defaultMemberUniqueName="[Sales].[Date].[All]" allUniqueName="[Sales].[Date].[All]" dimensionUniqueName="[Sales]" displayFolder="" count="0" memberValueDatatype="7" unbalanced="0" hidden="1"/>
    <cacheHierarchy uniqueName="[Sales].[Inv Num]" caption="Inv Num" attribute="1" defaultMemberUniqueName="[Sales].[Inv Num].[All]" allUniqueName="[Sales].[Inv Num].[All]" dimensionUniqueName="[Sales]" displayFolder="" count="0" memberValueDatatype="130" unbalanced="0" hidden="1"/>
    <cacheHierarchy uniqueName="[Sales].[Item Code]" caption="Item Code" attribute="1" defaultMemberUniqueName="[Sales].[Item Code].[All]" allUniqueName="[Sales].[Item Code].[All]" dimensionUniqueName="[Sales]" displayFolder="" count="0" memberValueDatatype="130" unbalanced="0" hidden="1"/>
    <cacheHierarchy uniqueName="[Sales].[Profit]" caption="Profit" attribute="1" defaultMemberUniqueName="[Sales].[Profit].[All]" allUniqueName="[Sales].[Profit].[All]" dimensionUniqueName="[Sales]" displayFolder="" count="0" memberValueDatatype="5" unbalanced="0" hidden="1"/>
    <cacheHierarchy uniqueName="[Sales].[Tran]" caption="Tran" attribute="1" defaultMemberUniqueName="[Sales].[Tran].[All]" allUniqueName="[Sales].[Tran].[All]" dimensionUniqueName="[Sales]" displayFolder="" count="0" memberValueDatatype="130" unbalanced="0" hidden="1"/>
    <cacheHierarchy uniqueName="[Measures].[Revenue]" caption="Revenue" measure="1" displayFolder="" measureGroup="Calculations" count="0"/>
    <cacheHierarchy uniqueName="[Measures].[Gross Profit]" caption="Gross Profit" measure="1" displayFolder="" measureGroup="Calculations" count="0"/>
    <cacheHierarchy uniqueName="[Measures].[Footfalls]" caption="Footfalls" measure="1" displayFolder="" measureGroup="Calculations" count="0"/>
    <cacheHierarchy uniqueName="[Measures].[GP Margin]" caption="GP Margin" measure="1" displayFolder="" measureGroup="Calculations" count="0"/>
    <cacheHierarchy uniqueName="[Measures].[Orders]" caption="Orders" measure="1" displayFolder="" measureGroup="Calculations" count="0"/>
    <cacheHierarchy uniqueName="[Measures].[Avg Inv Value]" caption="Avg Inv Value" measure="1" displayFolder="" measureGroup="Calculations" count="0" oneField="1">
      <fieldsUsage count="1">
        <fieldUsage x="2"/>
      </fieldsUsage>
    </cacheHierarchy>
    <cacheHierarchy uniqueName="[Measures].[Rev PM]" caption="Rev PM" measure="1" displayFolder="" measureGroup="Calculations" count="0"/>
    <cacheHierarchy uniqueName="[Measures].[MoM Growth]" caption="MoM Growth" measure="1" displayFolder="" measureGroup="Calculations" count="0"/>
    <cacheHierarchy uniqueName="[Measures].[GP PP]" caption="GP PP" measure="1" displayFolder="" measureGroup="Calculations" count="0"/>
    <cacheHierarchy uniqueName="[Measures].[AoV PP]" caption="AoV PP" measure="1" displayFolder="" measureGroup="Calculations" count="0"/>
    <cacheHierarchy uniqueName="[Measures].[Footfall PP]" caption="Footfall PP" measure="1" displayFolder="" measureGroup="Calculations" count="0"/>
    <cacheHierarchy uniqueName="[Measures].[Orders PP]" caption="Orders PP" measure="1" displayFolder="" measureGroup="Calculations" count="0"/>
    <cacheHierarchy uniqueName="[Measures].[MoM GP]" caption="MoM GP" measure="1" displayFolder="" measureGroup="Calculations" count="0"/>
    <cacheHierarchy uniqueName="[Measures].[AoV Growth]" caption="AoV Growth" measure="1" displayFolder="" measureGroup="Calculations" count="0"/>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XL_Count Calculations]" caption="__XL_Count Calculations" measure="1" displayFolder="" measureGroup="Calculations" count="0" hidden="1"/>
    <cacheHierarchy uniqueName="[Measures].[__XL_Count Product List]" caption="__XL_Count Product List" measure="1" displayFolder="" measureGroup="Product List"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Product List" uniqueName="[Product List]" caption="Product List"/>
    <dimension name="Sales" uniqueName="[Sales]" caption="Sales"/>
  </dimensions>
  <measureGroups count="4">
    <measureGroup name="Calculations" caption="Calculations"/>
    <measureGroup name="Calendar" caption="Calendar"/>
    <measureGroup name="Product List" caption="Product List"/>
    <measureGroup name="Sales" caption="Sales"/>
  </measureGroups>
  <maps count="5">
    <map measureGroup="1" dimension="0"/>
    <map measureGroup="2" dimension="2"/>
    <map measureGroup="3" dimension="0"/>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ce Mekolle" refreshedDate="45107.49421863426" backgroundQuery="1" createdVersion="8" refreshedVersion="8" minRefreshableVersion="3" recordCount="0" supportSubquery="1" supportAdvancedDrill="1" xr:uid="{E994B53D-6E08-4A16-933A-8D7652C42ED1}">
  <cacheSource type="external" connectionId="6"/>
  <cacheFields count="7">
    <cacheField name="[Measures].[Revenue]" caption="Revenue" numFmtId="0" hierarchy="20" level="32767"/>
    <cacheField name="[Sales].[Item Code].[Item Code]" caption="Item Code" numFmtId="0" hierarchy="17" level="1">
      <sharedItems containsNonDate="0" count="114">
        <s v="ANEDCBEG"/>
        <s v="ANEDCBGE"/>
        <s v="ANEDCBIG"/>
        <s v="ANEDCDBN"/>
        <s v="ANEDCDBR"/>
        <s v="ANEDCDBW"/>
        <s v="ANEDCDGN"/>
        <s v="ANEDCEGY"/>
        <s v="ANEDCGRY"/>
        <s v="ANEDCLBL"/>
        <s v="ANEDCMGD"/>
        <s v="ANEDCPTE"/>
        <s v="ANEDCRBL"/>
        <s v="ANJDCLBR"/>
        <s v="ANJDCPUT"/>
        <s v="BNGDCBEI"/>
        <s v="BNGDCBR1"/>
        <s v="BNGDCBRO"/>
        <s v="BNGDCBWN"/>
        <s v="BNGDCDBN"/>
        <s v="BNGDCDGE"/>
        <s v="BNGDCDGR"/>
        <s v="BNGDCDGY"/>
        <s v="BNGDCGEY"/>
        <s v="BNGDCGR1"/>
        <s v="BNGDCGRA"/>
        <s v="BNGDCLB1"/>
        <s v="BNGDCLB2"/>
        <s v="BNGDCLB3"/>
        <s v="BNGDCLBN"/>
        <s v="BNGDCLBR"/>
        <s v="BNGDCLBW"/>
        <s v="BNGDCLG1"/>
        <s v="BNGDCLGY"/>
        <s v="BNGDCMSH"/>
        <s v="BNGDCMUH"/>
        <s v="BNGDCOWT"/>
        <s v="BNGDCPWH"/>
        <s v="DAFDCGRB"/>
        <s v="DAFDCGRE"/>
        <s v="DAFDCLBU"/>
        <s v="DAFDCLGE"/>
        <s v="DAFDCLGY"/>
        <s v="DANDCAWG"/>
        <s v="DANDCBRW"/>
        <s v="DANDCCHW"/>
        <s v="DANDCGYW"/>
        <s v="DANDCNAW"/>
        <s v="DANDCNRW"/>
        <s v="DANDCNWD"/>
        <s v="DEVDCDBG"/>
        <s v="DEVDCDGY"/>
        <s v="DEVDCGPT"/>
        <s v="ERSDCBRN"/>
        <s v="ERSDCGEY"/>
        <s v="ERSDCGRY"/>
        <s v="EURDCGHY"/>
        <s v="EURDCPRD"/>
        <s v="FARDCDGY"/>
        <s v="FARDCLGY"/>
        <s v="IMEDVWOO"/>
        <s v="INTDCBLG"/>
        <s v="K3013"/>
        <s v="KUKDCBEG"/>
        <s v="KUKDCBIG"/>
        <s v="KUKDCBLW"/>
        <s v="KUKDCCHC"/>
        <s v="KUKDCDG1"/>
        <s v="KUKDCGEY"/>
        <s v="KUKDCGR1"/>
        <s v="KUKDCGRE"/>
        <s v="KUKDCGYW"/>
        <s v="KUKDCLBN"/>
        <s v="KUKDCLGY"/>
        <s v="KUKDCSTR"/>
        <s v="LOUDCCGY"/>
        <s v="LOUDCDWA"/>
        <s v="LOUDCLG1"/>
        <s v="LOUDCLGW"/>
        <s v="LOUDCLWN"/>
        <s v="LOUDCSDW"/>
        <s v="LOUDCSND"/>
        <s v="LOUDCSOA"/>
        <s v="LOUDCSOK"/>
        <s v="LOUDCSW1"/>
        <s v="LOUDCSWN"/>
        <s v="NDEDCBEI"/>
        <s v="NDEDCDBU"/>
        <s v="NDEDCLBR"/>
        <s v="NDEDCLPK"/>
        <s v="NDEDCWAL"/>
        <s v="OPHELIAX"/>
        <s v="QFWDCSAT"/>
        <s v="QIYDCBEI"/>
        <s v="QIYDCBLU"/>
        <s v="STEDCLGY"/>
        <s v="STEDCWHT"/>
        <s v="STFDCBGE"/>
        <s v="STFDCDGR"/>
        <s v="STLDCBLC"/>
        <s v="STLDCBLG"/>
        <s v="STLDCBLK"/>
        <s v="STLDCDGY"/>
        <s v="STLDCSND"/>
        <s v="STLDCTAU"/>
        <s v="TOMDCBGE"/>
        <s v="ZHEDCBL1"/>
        <s v="ZHEDCBLC"/>
        <s v="ZHEDCGRY"/>
        <s v="ZHEDCNBL"/>
        <s v="ZHEDCTRQ"/>
        <s v="ZHEDCWHI"/>
        <s v="ZHEDCWHT"/>
        <s v="ZHEDCWIT"/>
      </sharedItems>
    </cacheField>
    <cacheField name="[Sales].[Account].[Account]" caption="Account" numFmtId="0" hierarchy="7" level="1">
      <sharedItems count="1000">
        <s v="BDF0001"/>
        <s v="BDOO001"/>
        <s v="BEDE004"/>
        <s v="BEDE007"/>
        <s v="BEDR006"/>
        <s v="BEDR008"/>
        <s v="BEHR004"/>
        <s v="BEHR008"/>
        <s v="BELU001"/>
        <s v="BEN0001"/>
        <s v="BESE002"/>
        <s v="BESE005"/>
        <s v="BESH001"/>
        <s v="BESH005"/>
        <s v="BESH006"/>
        <s v="BESH007"/>
        <s v="BESM002"/>
        <s v="BESM003"/>
        <s v="BESS011"/>
        <s v="BETO006"/>
        <s v="BINF001"/>
        <s v="BLOS002"/>
        <s v="BRER001"/>
        <s v="BRIT001"/>
        <s v="BUDO003"/>
        <s v="BUEL001"/>
        <s v="BUSE001"/>
        <s v="BUSH002"/>
        <s v="BUSY001"/>
        <s v="BUTH003"/>
        <s v="BUTH004"/>
        <s v="CERO002"/>
        <s v="CESH"/>
        <s v="CESH001"/>
        <s v="CHED001"/>
        <s v="CHEK001"/>
        <s v="CHEN002"/>
        <s v="CHER004"/>
        <s v="DELE013"/>
        <s v="DENE001"/>
        <s v="DENE008"/>
        <s v="DENE017"/>
        <s v="DENN001"/>
        <s v="DEVI001"/>
        <s v="DEVI002"/>
        <s v="DIEN002"/>
        <s v="DIKK001"/>
        <s v="DINE002"/>
        <s v="DINE006"/>
        <s v="DINE008"/>
        <s v="DIRL001"/>
        <s v="DIVI001"/>
        <s v="DLEL001"/>
        <s v="DOME001"/>
        <s v="DOUD001"/>
        <s v="DREL001"/>
        <s v="DREM001"/>
        <s v="DRSH002"/>
        <s v="DUNC001"/>
        <s v="EBBB001"/>
        <s v="EBBE013"/>
        <s v="EBBE017"/>
        <s v="EBDE001"/>
        <s v="EBDE003"/>
        <s v="EBDO001"/>
        <s v="EBDU058"/>
        <s v="EBDU069"/>
        <s v="EBDU070"/>
        <s v="EBDU078"/>
        <s v="EBDU086"/>
        <s v="EBDU119"/>
        <s v="EBDU139"/>
        <s v="EBDU143"/>
        <s v="EBDU152"/>
        <s v="EBDU155"/>
        <s v="EBDU156"/>
        <s v="EBDU158"/>
        <s v="EBDU160"/>
        <s v="EBDU161"/>
        <s v="EBDU162"/>
        <s v="EBDU163"/>
        <s v="EBDU164"/>
        <s v="EBDU165"/>
        <s v="EBDU166"/>
        <s v="EBDU168"/>
        <s v="EBDU170"/>
        <s v="EBDU174"/>
        <s v="EBDU175"/>
        <s v="EBDU178"/>
        <s v="EBDU180"/>
        <s v="EBDU181"/>
        <s v="EBDU182"/>
        <s v="EBDU183"/>
        <s v="EBDU184"/>
        <s v="EBDU186"/>
        <s v="EBDU188"/>
        <s v="EBDU189"/>
        <s v="EBDU190"/>
        <s v="EBDU192"/>
        <s v="EBDU193"/>
        <s v="EBDU195"/>
        <s v="EBDU198"/>
        <s v="EBDU199"/>
        <s v="EBEE011"/>
        <s v="EBEE012"/>
        <s v="EBES002"/>
        <s v="EBOR001"/>
        <s v="EBRE006"/>
        <s v="EBRE023"/>
        <s v="EBRE024"/>
        <s v="EBRE025"/>
        <s v="EBRE026"/>
        <s v="EBRE028"/>
        <s v="EBRE029"/>
        <s v="EBTI001"/>
        <s v="EDEL022"/>
        <s v="EDEL024"/>
        <s v="EDEL025"/>
        <s v="EDEL026"/>
        <s v="EDEM006"/>
        <s v="EDNE003"/>
        <s v="EDNE017"/>
        <s v="EDRI001"/>
        <s v="EELE006"/>
        <s v="EFEF006"/>
        <s v="EFEF008"/>
        <s v="EFEF009"/>
        <s v="EHLE007"/>
        <s v="EHLE008"/>
        <s v="EHME007"/>
        <s v="EHME014"/>
        <s v="EHME025"/>
        <s v="EHME030"/>
        <s v="EHME033"/>
        <s v="EHME034"/>
        <s v="EHME062"/>
        <s v="EHME088"/>
        <s v="EHME089"/>
        <s v="EHME112"/>
        <s v="EHME115"/>
        <s v="EHME120"/>
        <s v="EHME123"/>
        <s v="EHME125"/>
        <s v="EHME126"/>
        <s v="EHME128"/>
        <s v="EHME130"/>
        <s v="EHME131"/>
        <s v="EHME132"/>
        <s v="EHME133"/>
        <s v="EHME135"/>
        <s v="EHME136"/>
        <s v="EHME138"/>
        <s v="EHME139"/>
        <s v="EHME141"/>
        <s v="EHME143"/>
        <s v="EHME146"/>
        <s v="EHME149"/>
        <s v="EHME155"/>
        <s v="EHME157"/>
        <s v="EHME158"/>
        <s v="EHME160"/>
        <s v="EHME163"/>
        <s v="EHME166"/>
        <s v="EHME167"/>
        <s v="EHME168"/>
        <s v="EHSE002"/>
        <s v="EISH003"/>
        <s v="EISH010"/>
        <s v="ELDO001"/>
        <s v="ELEE006"/>
        <s v="ELEE007"/>
        <s v="ELEE009"/>
        <s v="ELEE010"/>
        <s v="ELEE011"/>
        <s v="ELEF001"/>
        <s v="ELFO001"/>
        <s v="ELGH002"/>
        <s v="ELHE008"/>
        <s v="ELIB004"/>
        <s v="ELIE001"/>
        <s v="ELIE005"/>
        <s v="ELIE006"/>
        <s v="ELIE023"/>
        <s v="ELIE063"/>
        <s v="ELIE064"/>
        <s v="ELIE066"/>
        <s v="ELIE068"/>
        <s v="ELIE071"/>
        <s v="ELIE072"/>
        <s v="ELIE073"/>
        <s v="ELIE074"/>
        <s v="ELIE075"/>
        <s v="ELIE076"/>
        <s v="ELIE079"/>
        <s v="ELIE080"/>
        <s v="ELIE081"/>
        <s v="ELIE082"/>
        <s v="ELIH001"/>
        <s v="ELIH013"/>
        <s v="ELIH018"/>
        <s v="ELIH020"/>
        <s v="ELIH021"/>
        <s v="ELII003"/>
        <s v="ELII006"/>
        <s v="ELIJ008"/>
        <s v="ELIJ012"/>
        <s v="ELIM016"/>
        <s v="ELIM017"/>
        <s v="ELIM018"/>
        <s v="ELIM019"/>
        <s v="ELIM020"/>
        <s v="ELIM021"/>
        <s v="ELIN006"/>
        <s v="ELIR004"/>
        <s v="ELJO001"/>
        <s v="ELME001"/>
        <s v="ELRE001"/>
        <s v="ELSE002"/>
        <s v="ELZO001"/>
        <s v="EMED003"/>
        <s v="EMEE011"/>
        <s v="EMEE021"/>
        <s v="EMEE024"/>
        <s v="EMEE027"/>
        <s v="EMEL001"/>
        <s v="EMEL030"/>
        <s v="EMEL036"/>
        <s v="EMEL038"/>
        <s v="EMEL041"/>
        <s v="EMEL043"/>
        <s v="EMEN004"/>
        <s v="EMEN005"/>
        <s v="EMEN008"/>
        <s v="EMEN022"/>
        <s v="EMEN027"/>
        <s v="EMEN029"/>
        <s v="EMEN031"/>
        <s v="EMEN032"/>
        <s v="EMEN034"/>
        <s v="EMEN035"/>
        <s v="EMEN036"/>
        <s v="EMEN037"/>
        <s v="EMEN039"/>
        <s v="EMEN040"/>
        <s v="EMEN041"/>
        <s v="EMEN045"/>
        <s v="EMEU001"/>
        <s v="EMIN018"/>
        <s v="EMLE002"/>
        <s v="EMLE003"/>
        <s v="EMLY001"/>
        <s v="EMME003"/>
        <s v="EMME005"/>
        <s v="EMME012"/>
        <s v="EMNE006"/>
        <s v="ENES001"/>
        <s v="ENES003"/>
        <s v="ENES004"/>
        <s v="ENES006"/>
        <s v="ENES007"/>
        <s v="ENIL001"/>
        <s v="ENNM001"/>
        <s v="ENWE004"/>
        <s v="EPEX001"/>
        <s v="EQBE002"/>
        <s v="EQUE001"/>
        <s v="ERMI001"/>
        <s v="ESEE003"/>
        <s v="ESHR002"/>
        <s v="ESME003"/>
        <s v="ESME014"/>
        <s v="ESMM001"/>
        <s v="ESRE008"/>
        <s v="ETEF001"/>
        <s v="ETEL001"/>
        <s v="EWET005"/>
        <s v="EWET006"/>
        <s v="EYDE003"/>
        <s v="EYED001"/>
        <s v="EYOO003"/>
        <s v="EZIZ005"/>
        <s v="FDEL001"/>
        <s v="FEDE004"/>
        <s v="FEDE005"/>
        <s v="FEDH002"/>
        <s v="FEDH004"/>
        <s v="FEDH013"/>
        <s v="FEDH014"/>
        <s v="FEDH015"/>
        <s v="FEHE018"/>
        <s v="FEHE020"/>
        <s v="FEHE022"/>
        <s v="FEHI001"/>
        <s v="FEIS014"/>
        <s v="FEIS015"/>
        <s v="FEIS022"/>
        <s v="FEIS023"/>
        <s v="FEIS024"/>
        <s v="FEIS026"/>
        <s v="FEJE005"/>
        <s v="FELE001"/>
        <s v="FEOZ001"/>
        <s v="FEQE001"/>
        <s v="FERE003"/>
        <s v="FERE004"/>
        <s v="FERE005"/>
        <s v="FERE007"/>
        <s v="FERE008"/>
        <s v="FERZ001"/>
        <s v="FETE002"/>
        <s v="FETE015"/>
        <s v="FETE030"/>
        <s v="FETE032"/>
        <s v="FETE033"/>
        <s v="FETE034"/>
        <s v="FETE035"/>
        <s v="FETE039"/>
        <s v="FETE040"/>
        <s v="FETH010"/>
        <s v="FETH011"/>
        <s v="FETH012"/>
        <s v="FETH013"/>
        <s v="FETI001"/>
        <s v="FETI008"/>
        <s v="FETI018"/>
        <s v="FETI030"/>
        <s v="FETI034"/>
        <s v="FETI058"/>
        <s v="FETI074"/>
        <s v="FETI079"/>
        <s v="FETI080"/>
        <s v="FETI093"/>
        <s v="FETI094"/>
        <s v="FETI096"/>
        <s v="FETI097"/>
        <s v="FETI099"/>
        <s v="FETI100"/>
        <s v="FETI102"/>
        <s v="FETI104"/>
        <s v="FETI105"/>
        <s v="FETI107"/>
        <s v="FETI109"/>
        <s v="FETI110"/>
        <s v="FETM003"/>
        <s v="FEUZ002"/>
        <s v="FEYQ001"/>
        <s v="FEYZ003"/>
        <s v="FEYZ006"/>
        <s v="FIDD001"/>
        <s v="GELE001"/>
        <s v="GELI001"/>
        <s v="GELI002"/>
        <s v="GERM001"/>
        <s v="GHED001"/>
        <s v="GHED005"/>
        <s v="GHEN004"/>
        <s v="GHEZ003"/>
        <s v="GHEZ004"/>
        <s v="GHIZ001"/>
        <s v="GHUL003"/>
        <s v="GIGI001"/>
        <s v="GMEL001"/>
        <s v="GOPE002"/>
        <s v="GUIL001"/>
        <s v="HEBE001"/>
        <s v="HEDR001"/>
        <s v="HEFE001"/>
        <s v="HEIF005"/>
        <s v="HEIF006"/>
        <s v="HEIF007"/>
        <s v="HEJE003"/>
        <s v="HELE002"/>
        <s v="HELE006"/>
        <s v="HELH001"/>
        <s v="HEME022"/>
        <s v="HEME023"/>
        <s v="HEME025"/>
        <s v="HEME026"/>
        <s v="HEME027"/>
        <s v="HEMZ001"/>
        <s v="HEMZ002"/>
        <s v="HENE003"/>
        <s v="HENE016"/>
        <s v="HENE020"/>
        <s v="HENE021"/>
        <s v="HENE024"/>
        <s v="HENE026"/>
        <s v="HENE028"/>
        <s v="HENI009"/>
        <s v="HENY003"/>
        <s v="HERE002"/>
        <s v="HESE002"/>
        <s v="HESE008"/>
        <s v="HESE022"/>
        <s v="HESE026"/>
        <s v="HESE028"/>
        <s v="HESE029"/>
        <s v="HESE031"/>
        <s v="HESE032"/>
        <s v="HESH007"/>
        <s v="HESH008"/>
        <s v="HESN001"/>
        <s v="HESS008"/>
        <s v="HESS024"/>
        <s v="HESS041"/>
        <s v="HESS042"/>
        <s v="HESS043"/>
        <s v="HESS044"/>
        <s v="HESS045"/>
        <s v="HESS047"/>
        <s v="HEWR004"/>
        <s v="HEWR006"/>
        <s v="HEWR007"/>
        <s v="HEWR008"/>
        <s v="HEWR009"/>
        <s v="HEYE005"/>
        <s v="HEZI001"/>
        <s v="HIND005"/>
        <s v="HNED001"/>
        <s v="HNED002"/>
        <s v="HNEN001"/>
        <s v="HOID001"/>
        <s v="HOLL001"/>
        <s v="HORI001"/>
        <s v="HOUS001"/>
        <s v="HUBE002"/>
        <s v="HUDE009"/>
        <s v="HUDE018"/>
        <s v="HUDE021"/>
        <s v="HUDE022"/>
        <s v="HUDE023"/>
        <s v="HUSE021"/>
        <s v="HUSE022"/>
        <s v="HUSE023"/>
        <s v="HUSE025"/>
        <s v="HUSS036"/>
        <s v="HUSS037"/>
        <s v="HUSS040"/>
        <s v="HUSS075"/>
        <s v="HUSS079"/>
        <s v="HUSS080"/>
        <s v="HUSS081"/>
        <s v="HUSS083"/>
        <s v="HUSS086"/>
        <s v="HUSS090"/>
        <s v="HUSS093"/>
        <s v="HUSS094"/>
        <s v="HUSS095"/>
        <s v="HUSS096"/>
        <s v="HUSS098"/>
        <s v="HUSS099"/>
        <s v="HUSS103"/>
        <s v="HUSS104"/>
        <s v="HUSS105"/>
        <s v="IBCE001"/>
        <s v="IBRE008"/>
        <s v="IBRE010"/>
        <s v="IBRE012"/>
        <s v="IBRE013"/>
        <s v="IBRE014"/>
        <s v="IDFE001"/>
        <s v="IMPE001"/>
        <s v="ISEE009"/>
        <s v="ISEH001"/>
        <s v="ISES001"/>
        <s v="ISES002"/>
        <s v="ISEY001"/>
        <s v="ISME004"/>
        <s v="ISME006"/>
        <s v="IYEZ001"/>
        <s v="JEEF004"/>
        <s v="JEEF005"/>
        <s v="JEFE004"/>
        <s v="JEFF005"/>
        <s v="JEFF010"/>
        <s v="JEFF011"/>
        <s v="JEFF012"/>
        <s v="JEHE005"/>
        <s v="JEHE006"/>
        <s v="JELE002"/>
        <s v="JEME003"/>
        <s v="JEME004"/>
        <s v="JEME008"/>
        <s v="JEME009"/>
        <s v="JEME010"/>
        <s v="JEME011"/>
        <s v="JEME012"/>
        <s v="JEME013"/>
        <s v="JEMI004"/>
        <s v="JEMI005"/>
        <s v="JENE001"/>
        <s v="JENE002"/>
        <s v="JESE003"/>
        <s v="JESE004"/>
        <s v="JESI001"/>
        <s v="JESS015"/>
        <s v="JESS020"/>
        <s v="JESS021"/>
        <s v="JEVE001"/>
        <s v="JEWE005"/>
        <s v="JIMM001"/>
        <s v="JMEL001"/>
        <s v="JOHN004"/>
        <s v="JOSE001"/>
        <s v="JOSE003"/>
        <s v="JOSE004"/>
        <s v="JUME005"/>
        <s v="KEHD001"/>
        <s v="KERI004"/>
        <s v="KERL002"/>
        <s v="KEWT002"/>
        <s v="KEWT008"/>
        <s v="KHEL015"/>
        <s v="KHEL037"/>
        <s v="KHEL058"/>
        <s v="KHEL068"/>
        <s v="KHEL071"/>
        <s v="KHEL072"/>
        <s v="KHEL073"/>
        <s v="KHEL074"/>
        <s v="KHEL075"/>
        <s v="KHEL077"/>
        <s v="KHEL080"/>
        <s v="KHEL081"/>
        <s v="KHEL085"/>
        <s v="KHEL086"/>
        <s v="KHEL087"/>
        <s v="KHEL088"/>
        <s v="KHEL089"/>
        <s v="KHEL090"/>
        <s v="KHEW008"/>
        <s v="KHUL003"/>
        <s v="KING001"/>
        <s v="KUME001"/>
        <s v="LEEN001"/>
        <s v="LEGO001"/>
        <s v="LEGO002"/>
        <s v="LEIL006"/>
        <s v="LEIL007"/>
        <s v="LEIT001"/>
        <s v="LEON001"/>
        <s v="LETE004"/>
        <s v="LETI011"/>
        <s v="LETI012"/>
        <s v="LETI013"/>
        <s v="LETI014"/>
        <s v="LEYL019"/>
        <s v="LEYL021"/>
        <s v="LEYL022"/>
        <s v="LEYL023"/>
        <s v="LEYL024"/>
        <s v="LULW010"/>
        <s v="LULW011"/>
        <s v="LULW012"/>
        <s v="LUME002"/>
        <s v="LUME005"/>
        <s v="LUMI001"/>
        <s v="MEDE002"/>
        <s v="MEGD001"/>
        <s v="MEGE002"/>
        <s v="MEHE005"/>
        <s v="MEHE011"/>
        <s v="MEHE012"/>
        <s v="MEHM001"/>
        <s v="MEHM042"/>
        <s v="MEHM045"/>
        <s v="MEHM046"/>
        <s v="MEHM048"/>
        <s v="MEHM049"/>
        <s v="MEHM050"/>
        <s v="MEHM051"/>
        <s v="MEHM052"/>
        <s v="MEHM053"/>
        <s v="MEHM054"/>
        <s v="MEHM055"/>
        <s v="MEHM056"/>
        <s v="MEHR001"/>
        <s v="MEI0002"/>
        <s v="MEIL001"/>
        <s v="MEIS007"/>
        <s v="MEIT002"/>
        <s v="MEJE001"/>
        <s v="MEJE016"/>
        <s v="MEJI002"/>
        <s v="MEKI001"/>
        <s v="MELI001"/>
        <s v="MELI002"/>
        <s v="MENE021"/>
        <s v="MENS008"/>
        <s v="MENS009"/>
        <s v="MERI042"/>
        <s v="MERI046"/>
        <s v="MERI048"/>
        <s v="MERI057"/>
        <s v="MERI058"/>
        <s v="MERI060"/>
        <s v="MERI064"/>
        <s v="MERI065"/>
        <s v="MERI068"/>
        <s v="MERJ001"/>
        <s v="MERS001"/>
        <s v="MERT003"/>
        <s v="MERV001"/>
        <s v="MERW013"/>
        <s v="MERW017"/>
        <s v="MERY001"/>
        <s v="MERY006"/>
        <s v="MERY021"/>
        <s v="MERY038"/>
        <s v="MERY040"/>
        <s v="MERY041"/>
        <s v="MERY042"/>
        <s v="MERY044"/>
        <s v="MERY046"/>
        <s v="MESH003"/>
        <s v="MESJ001"/>
        <s v="MESO005"/>
        <s v="MESO008"/>
        <s v="MESO009"/>
        <s v="MESO011"/>
        <s v="MESS001"/>
        <s v="MEYB001"/>
        <s v="MEYE007"/>
        <s v="MEYH001"/>
        <s v="MEYS006"/>
        <s v="MEZE001"/>
        <s v="MEZE004"/>
        <s v="MGEE001"/>
        <s v="MIRE003"/>
        <s v="MISH001"/>
        <s v="MMCH001"/>
        <s v="MMTE001"/>
        <s v="MOBI005"/>
        <s v="MODE002"/>
        <s v="MOET001"/>
        <s v="MOEY001"/>
        <s v="MOHD003"/>
        <s v="MOHD013"/>
        <s v="MOHD026"/>
        <s v="MOHE051"/>
        <s v="MOHE060"/>
        <s v="MOHE070"/>
        <s v="MOHE074"/>
        <s v="MOHE077"/>
        <s v="MOHE095"/>
        <s v="MOHE144"/>
        <s v="MOHE145"/>
        <s v="MOHE152"/>
        <s v="MOHE154"/>
        <s v="MOHE175"/>
        <s v="MOHE179"/>
        <s v="MOHE192"/>
        <s v="MOHE197"/>
        <s v="MOHE198"/>
        <s v="MOHE200"/>
        <s v="MOHE205"/>
        <s v="MOHE210"/>
        <s v="MOHE216"/>
        <s v="MOHE219"/>
        <s v="MOHE220"/>
        <s v="MOHE221"/>
        <s v="MOHE222"/>
        <s v="MOHE224"/>
        <s v="MOHE225"/>
        <s v="MOHE226"/>
        <s v="MOHE227"/>
        <s v="MOHE231"/>
        <s v="MOHE232"/>
        <s v="MOHE238"/>
        <s v="MOHE240"/>
        <s v="MOHE241"/>
        <s v="MOHE243"/>
        <s v="MOHE244"/>
        <s v="MOHE247"/>
        <s v="MOHE249"/>
        <s v="MOHE251"/>
        <s v="MOHE252"/>
        <s v="MOHE253"/>
        <s v="MOHE256"/>
        <s v="MOHE257"/>
        <s v="MOHE262"/>
        <s v="MOHE263"/>
        <s v="MOHE266"/>
        <s v="MOHE269"/>
        <s v="MOHE271"/>
        <s v="MOHE272"/>
        <s v="MOHE274"/>
        <s v="MOHE278"/>
        <s v="MOHE283"/>
        <s v="MOHE284"/>
        <s v="MOHE286"/>
        <s v="MOHE287"/>
        <s v="MOHE289"/>
        <s v="MOHE290"/>
        <s v="MOHE291"/>
        <s v="MOHS011"/>
        <s v="MONE015"/>
        <s v="MONE027"/>
        <s v="MONE029"/>
        <s v="MONE030"/>
        <s v="MONE031"/>
        <s v="MOON002"/>
        <s v="MOSH001"/>
        <s v="MOUS001"/>
        <s v="MOUS002"/>
        <s v="MRSE003"/>
        <s v="MRSE007"/>
        <s v="MSLE001"/>
        <s v="MSNE001"/>
        <s v="MUHE002"/>
        <s v="MUNE007"/>
        <s v="MUNE009"/>
        <s v="MUNE010"/>
        <s v="MUNI005"/>
        <s v="MUSE001"/>
        <s v="MUSE002"/>
        <s v="MUST008"/>
        <s v="MUTH001"/>
        <s v="NEBE011"/>
        <s v="NEDE001"/>
        <s v="NEDE008"/>
        <s v="NEDE011"/>
        <s v="NEDE012"/>
        <s v="NEDE024"/>
        <s v="NEDH002"/>
        <s v="NEEE005"/>
        <s v="NEEE006"/>
        <s v="NEHE001"/>
        <s v="NEHE002"/>
        <s v="NEHE007"/>
        <s v="NEHL001"/>
        <s v="NEIF002"/>
        <s v="NEJE010"/>
        <s v="NEJE011"/>
        <s v="NEJL010"/>
        <s v="NEJL011"/>
        <s v="NEJM001"/>
        <s v="NERD018"/>
        <s v="NERD024"/>
        <s v="NERD025"/>
        <s v="NERJ004"/>
        <s v="NESS003"/>
        <s v="NESS015"/>
        <s v="NEWE008"/>
        <s v="NEWE013"/>
        <s v="NEWE015"/>
        <s v="NEYE006"/>
        <s v="NEZH002"/>
        <s v="NEZH003"/>
        <s v="NIDH001"/>
        <s v="NIVE001"/>
        <s v="NIZE001"/>
        <s v="NOOF005"/>
        <s v="NOOH002"/>
        <s v="NOOR021"/>
        <s v="NOOR025"/>
        <s v="NOOR036"/>
        <s v="NOOR042"/>
        <s v="NOOR046"/>
        <s v="NOOR052"/>
        <s v="NOOR053"/>
        <s v="NOOR054"/>
        <s v="NOOR055"/>
        <s v="NOOR057"/>
        <s v="NORY001"/>
        <s v="NOSE001"/>
        <s v="NOUF004"/>
        <s v="NOUF005"/>
        <s v="NUZU001"/>
        <s v="OLEN001"/>
        <s v="OMEE001"/>
        <s v="OMER005"/>
        <s v="OMER006"/>
        <s v="OMRE003"/>
        <s v="OSEM010"/>
        <s v="OSEM011"/>
        <s v="OSEN001"/>
        <s v="OSSI001"/>
        <s v="OSSI002"/>
        <s v="PEBL001"/>
        <s v="PEGE001"/>
        <s v="PERK001"/>
        <s v="PETE001"/>
        <s v="PETE002"/>
        <s v="PEUL002"/>
        <s v="PGSP001"/>
        <s v="PLEY001"/>
        <s v="POON001"/>
        <s v="QESE001"/>
        <s v="REBI001"/>
        <s v="REBI003"/>
        <s v="REBI004"/>
        <s v="REDI001"/>
        <s v="REED007"/>
        <s v="REEL001"/>
        <s v="REEM015"/>
        <s v="REEM016"/>
        <s v="REEM017"/>
        <s v="REEM019"/>
        <s v="REHE007"/>
        <s v="REHE008"/>
        <s v="REJE002"/>
        <s v="REJE006"/>
        <s v="REND001"/>
        <s v="RENE007"/>
        <s v="RENI002"/>
        <s v="RENY001"/>
        <s v="RESH013"/>
        <s v="RESH023"/>
        <s v="RESH025"/>
        <s v="RESH026"/>
        <s v="REYE001"/>
        <s v="RIME001"/>
        <s v="RINE002"/>
        <s v="ROYE004"/>
        <s v="ROYM001"/>
        <s v="RUQE002"/>
        <s v="SEBE005"/>
        <s v="SEDI006"/>
        <s v="SEED003"/>
        <s v="SEEY002"/>
        <s v="SEEY003"/>
        <s v="SEFE001"/>
        <s v="SEHE005"/>
        <s v="SEID001"/>
        <s v="SEID002"/>
        <s v="SEIY001"/>
        <s v="SEKI002"/>
        <s v="SELE015"/>
        <s v="SELE016"/>
        <s v="SELE017"/>
        <s v="SELE019"/>
        <s v="SELE020"/>
        <s v="SELI002"/>
        <s v="SELM001"/>
        <s v="SELM008"/>
        <s v="SELM017"/>
        <s v="SELM020"/>
        <s v="SELM024"/>
        <s v="SELM026"/>
        <s v="SELM027"/>
        <s v="SELM029"/>
        <s v="SELM032"/>
        <s v="SELM033"/>
        <s v="SELW006"/>
        <s v="SEME003"/>
        <s v="SEME022"/>
        <s v="SEME025"/>
        <s v="SEMI005"/>
        <s v="SEMI007"/>
        <s v="SEMI008"/>
        <s v="SEMI010"/>
        <s v="SEMI012"/>
        <s v="SEMI013"/>
        <s v="SENE004"/>
        <s v="SENT001"/>
        <s v="SERE024"/>
        <s v="SERE031"/>
        <s v="SERE038"/>
        <s v="SERE048"/>
        <s v="SERE049"/>
        <s v="SERE050"/>
        <s v="SERE051"/>
        <s v="SERE052"/>
        <s v="SERE053"/>
        <s v="SERE054"/>
        <s v="SERE055"/>
        <s v="SERE057"/>
        <s v="SERE058"/>
        <s v="SEUD005"/>
        <s v="SEUD006"/>
        <s v="SEWS006"/>
        <s v="SEWS008"/>
        <s v="SEWS017"/>
        <s v="SEYD003"/>
        <s v="SEYD004"/>
        <s v="SEYE022"/>
        <s v="SEYE031"/>
        <s v="SEYE038"/>
        <s v="SEYE039"/>
        <s v="SEYE040"/>
        <s v="SEYE042"/>
        <s v="SEYE044"/>
        <s v="SEYE045"/>
        <s v="SEYE046"/>
        <s v="SEYE047"/>
        <s v="SHEF001"/>
        <s v="SHEH004"/>
        <s v="SHEI001"/>
        <s v="SHEI025"/>
        <s v="SHEI026"/>
        <s v="SHEI028"/>
        <s v="SHEI029"/>
        <s v="SHEI030"/>
        <s v="SHEK001"/>
        <s v="SHEK005"/>
        <s v="SHEK006"/>
        <s v="SHEK007"/>
        <s v="SHEM001"/>
        <s v="SHEM002"/>
        <s v="SHEM003"/>
        <s v="SHER007"/>
        <s v="SHER009"/>
        <s v="SHER010"/>
        <s v="SHIM001"/>
        <s v="SHKR001"/>
        <s v="SHOE001"/>
        <s v="SKET001"/>
        <s v="SLWE001"/>
        <s v="SOEE001"/>
        <s v="SOLE001"/>
        <s v="SOLE004"/>
        <s v="SUBH002"/>
        <s v="SUHE013"/>
        <s v="SUHE015"/>
        <s v="SUHE016"/>
        <s v="SULT003"/>
        <s v="SULT004"/>
        <s v="SUME011"/>
        <s v="TEHE001"/>
        <s v="TEHE002"/>
        <s v="TEHE003"/>
        <s v="TESS001"/>
        <s v="THED001"/>
        <s v="THEG001"/>
        <s v="THEG002"/>
        <s v="THEG003"/>
        <s v="THEM002"/>
        <s v="THEN001"/>
        <s v="THES001"/>
        <s v="TIMH001"/>
        <s v="TREC001"/>
        <s v="TURK002"/>
        <s v="USEP001"/>
        <s v="VIVE001"/>
        <s v="WEDE003"/>
        <s v="WEEL003"/>
        <s v="WEET001"/>
        <s v="WEFE006"/>
        <s v="WEFE010"/>
        <s v="WEFE011"/>
        <s v="WEJI001"/>
        <s v="WELE010"/>
        <s v="WESE001"/>
        <s v="WESS001"/>
        <s v="WESS002"/>
        <s v="WEST001"/>
        <s v="WEYN001"/>
        <s v="WLEE001"/>
        <s v="WYND001"/>
        <s v="YEKE001"/>
        <s v="YESE007"/>
        <s v="YESE008"/>
        <s v="YESS004"/>
        <s v="YESS005"/>
        <s v="YESS007"/>
        <s v="YHYE001"/>
        <s v="YOUL001"/>
        <s v="YOUS005"/>
        <s v="YOUS012"/>
        <s v="YOUS025"/>
        <s v="YOUS027"/>
        <s v="YOUS036"/>
        <s v="YOUS037"/>
        <s v="YOUS040"/>
        <s v="YOUS042"/>
        <s v="YOUS044"/>
        <s v="YUSE003"/>
        <s v="YUSU003"/>
        <s v="YUSU015"/>
        <s v="ZEHE003"/>
        <s v="ZEHR006"/>
        <s v="ZEHR034"/>
        <s v="ZEHR035"/>
        <s v="ZEHR036"/>
        <s v="ZEHR039"/>
        <s v="ZEHR040"/>
        <s v="ZEHR041"/>
        <s v="ZEHR042"/>
        <s v="ZEHR044"/>
        <s v="ZEIN034"/>
        <s v="ZEIN036"/>
        <s v="ZEIN037"/>
        <s v="ZEIN038"/>
        <s v="ZEIN040"/>
        <s v="ZEIN041"/>
        <s v="ZEIN042"/>
        <s v="ZEIN043"/>
        <s v="ZEIN046"/>
        <s v="ZEIN049"/>
        <s v="ZEIN050"/>
        <s v="ZEIN051"/>
        <s v="ZEKE005"/>
        <s v="ZERE002"/>
        <s v="ZEWI002"/>
        <s v="ZHRE001"/>
        <s v="ZOSE001"/>
        <s v="ZUHE004"/>
        <s v="ZULF001"/>
        <s v="ZULF002"/>
      </sharedItems>
    </cacheField>
    <cacheField name="[Product List].[Category].[Category]" caption="Category" numFmtId="0" hierarchy="6" level="1">
      <sharedItems count="5">
        <s v="Alcoholic Beverages"/>
        <s v="Entertainment Equipment"/>
        <s v="Non-Alcoholic Beverages"/>
        <s v="Snacks and Appetizers"/>
        <s v="Tobacco Products"/>
      </sharedItems>
    </cacheField>
    <cacheField name="[Product List].[Sub category].[Sub category]" caption="Sub category" numFmtId="0" hierarchy="5" level="1">
      <sharedItems count="5">
        <s v=" Spirits"/>
        <s v=" Wines"/>
        <s v="Beers"/>
        <s v="Cigarettes"/>
        <s v="Soft Drinks"/>
      </sharedItems>
    </cacheField>
    <cacheField name="[Sales].[Sales Person].[Sales Person]" caption="Sales Person" numFmtId="0" hierarchy="9" level="1">
      <sharedItems count="7">
        <s v="Amelia"/>
        <s v="Isabella"/>
        <s v="Joan"/>
        <s v="Mia"/>
        <s v="Olivia"/>
        <s v="Sally"/>
        <s v="Sophia"/>
      </sharedItems>
    </cacheField>
    <cacheField name="[Calendar].[Quarter].[Quarter]" caption="Quarter" numFmtId="0" hierarchy="4" level="1">
      <sharedItems containsSemiMixedTypes="0" containsNonDate="0" containsString="0"/>
    </cacheField>
  </cacheFields>
  <cacheHierarchies count="39">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Quarter]" caption="Quarter" attribute="1" defaultMemberUniqueName="[Calendar].[Quarter].[All]" allUniqueName="[Calendar].[Quarter].[All]" dimensionUniqueName="[Calendar]" displayFolder="" count="2" memberValueDatatype="130" unbalanced="0">
      <fieldsUsage count="2">
        <fieldUsage x="-1"/>
        <fieldUsage x="6"/>
      </fieldsUsage>
    </cacheHierarchy>
    <cacheHierarchy uniqueName="[Product List].[Sub category]" caption="Sub category" attribute="1" defaultMemberUniqueName="[Product List].[Sub category].[All]" allUniqueName="[Product List].[Sub category].[All]" dimensionUniqueName="[Product List]" displayFolder="" count="2" memberValueDatatype="130" unbalanced="0">
      <fieldsUsage count="2">
        <fieldUsage x="-1"/>
        <fieldUsage x="4"/>
      </fieldsUsage>
    </cacheHierarchy>
    <cacheHierarchy uniqueName="[Product List].[Category]" caption="Category" attribute="1" defaultMemberUniqueName="[Product List].[Category].[All]" allUniqueName="[Product List].[Category].[All]" dimensionUniqueName="[Product List]" displayFolder="" count="2" memberValueDatatype="130" unbalanced="0">
      <fieldsUsage count="2">
        <fieldUsage x="-1"/>
        <fieldUsage x="3"/>
      </fieldsUsage>
    </cacheHierarchy>
    <cacheHierarchy uniqueName="[Sales].[Account]" caption="Account" attribute="1" defaultMemberUniqueName="[Sales].[Account].[All]" allUniqueName="[Sales].[Account].[All]" dimensionUniqueName="[Sales]" displayFolder="" count="2" memberValueDatatype="130" unbalanced="0">
      <fieldsUsage count="2">
        <fieldUsage x="-1"/>
        <fieldUsage x="2"/>
      </fieldsUsage>
    </cacheHierarchy>
    <cacheHierarchy uniqueName="[Sales].[Quantity]" caption="Quantity" attribute="1" defaultMemberUniqueName="[Sales].[Quantity].[All]" allUniqueName="[Sales].[Quantity].[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2" memberValueDatatype="130" unbalanced="0">
      <fieldsUsage count="2">
        <fieldUsage x="-1"/>
        <fieldUsage x="5"/>
      </fieldsUsage>
    </cacheHierarchy>
    <cacheHierarchy uniqueName="[Calendar].[Day of Week]" caption="Day of Week" attribute="1" defaultMemberUniqueName="[Calendar].[Day of Week].[All]" allUniqueName="[Calendar].[Day of Week].[All]" dimensionUniqueName="[Calendar]" displayFolder="" count="0" memberValueDatatype="20"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QuarterNum]" caption="QuarterNum" attribute="1" defaultMemberUniqueName="[Calendar].[QuarterNum].[All]" allUniqueName="[Calendar].[QuarterNum].[All]" dimensionUniqueName="[Calendar]" displayFolder="" count="0" memberValueDatatype="130" unbalanced="0" hidden="1"/>
    <cacheHierarchy uniqueName="[Product List].[Simple Code]" caption="Simple Code" attribute="1" defaultMemberUniqueName="[Product List].[Simple Code].[All]" allUniqueName="[Product List].[Simple Code].[All]" dimensionUniqueName="[Product List]" displayFolder="" count="0" memberValueDatatype="130" unbalanced="0" hidden="1"/>
    <cacheHierarchy uniqueName="[Sales].[Amount]" caption="Amount" attribute="1" defaultMemberUniqueName="[Sales].[Amount].[All]" allUniqueName="[Sales].[Amount].[All]" dimensionUniqueName="[Sales]" displayFolder="" count="0" memberValueDatatype="5" unbalanced="0" hidden="1"/>
    <cacheHierarchy uniqueName="[Sales].[Date]" caption="Date" attribute="1" time="1" defaultMemberUniqueName="[Sales].[Date].[All]" allUniqueName="[Sales].[Date].[All]" dimensionUniqueName="[Sales]" displayFolder="" count="0" memberValueDatatype="7" unbalanced="0" hidden="1"/>
    <cacheHierarchy uniqueName="[Sales].[Inv Num]" caption="Inv Num" attribute="1" defaultMemberUniqueName="[Sales].[Inv Num].[All]" allUniqueName="[Sales].[Inv Num].[All]" dimensionUniqueName="[Sales]" displayFolder="" count="0" memberValueDatatype="130" unbalanced="0" hidden="1"/>
    <cacheHierarchy uniqueName="[Sales].[Item Code]" caption="Item Code" attribute="1" defaultMemberUniqueName="[Sales].[Item Code].[All]" allUniqueName="[Sales].[Item Code].[All]" dimensionUniqueName="[Sales]" displayFolder="" count="2" memberValueDatatype="130" unbalanced="0" hidden="1">
      <fieldsUsage count="2">
        <fieldUsage x="-1"/>
        <fieldUsage x="1"/>
      </fieldsUsage>
    </cacheHierarchy>
    <cacheHierarchy uniqueName="[Sales].[Profit]" caption="Profit" attribute="1" defaultMemberUniqueName="[Sales].[Profit].[All]" allUniqueName="[Sales].[Profit].[All]" dimensionUniqueName="[Sales]" displayFolder="" count="0" memberValueDatatype="5" unbalanced="0" hidden="1"/>
    <cacheHierarchy uniqueName="[Sales].[Tran]" caption="Tran" attribute="1" defaultMemberUniqueName="[Sales].[Tran].[All]" allUniqueName="[Sales].[Tran].[All]" dimensionUniqueName="[Sales]" displayFolder="" count="0" memberValueDatatype="130" unbalanced="0" hidden="1"/>
    <cacheHierarchy uniqueName="[Measures].[Revenue]" caption="Revenue" measure="1" displayFolder="" measureGroup="Calculations" count="0" oneField="1">
      <fieldsUsage count="1">
        <fieldUsage x="0"/>
      </fieldsUsage>
    </cacheHierarchy>
    <cacheHierarchy uniqueName="[Measures].[Gross Profit]" caption="Gross Profit" measure="1" displayFolder="" measureGroup="Calculations" count="0"/>
    <cacheHierarchy uniqueName="[Measures].[Footfalls]" caption="Footfalls" measure="1" displayFolder="" measureGroup="Calculations" count="0"/>
    <cacheHierarchy uniqueName="[Measures].[GP Margin]" caption="GP Margin" measure="1" displayFolder="" measureGroup="Calculations" count="0"/>
    <cacheHierarchy uniqueName="[Measures].[Orders]" caption="Orders" measure="1" displayFolder="" measureGroup="Calculations" count="0"/>
    <cacheHierarchy uniqueName="[Measures].[Avg Inv Value]" caption="Avg Inv Value" measure="1" displayFolder="" measureGroup="Calculations" count="0"/>
    <cacheHierarchy uniqueName="[Measures].[Rev PM]" caption="Rev PM" measure="1" displayFolder="" measureGroup="Calculations" count="0"/>
    <cacheHierarchy uniqueName="[Measures].[MoM Growth]" caption="MoM Growth" measure="1" displayFolder="" measureGroup="Calculations" count="0"/>
    <cacheHierarchy uniqueName="[Measures].[GP PP]" caption="GP PP" measure="1" displayFolder="" measureGroup="Calculations" count="0"/>
    <cacheHierarchy uniqueName="[Measures].[AoV PP]" caption="AoV PP" measure="1" displayFolder="" measureGroup="Calculations" count="0"/>
    <cacheHierarchy uniqueName="[Measures].[Footfall PP]" caption="Footfall PP" measure="1" displayFolder="" measureGroup="Calculations" count="0"/>
    <cacheHierarchy uniqueName="[Measures].[Orders PP]" caption="Orders PP" measure="1" displayFolder="" measureGroup="Calculations" count="0"/>
    <cacheHierarchy uniqueName="[Measures].[MoM GP]" caption="MoM GP" measure="1" displayFolder="" measureGroup="Calculations" count="0"/>
    <cacheHierarchy uniqueName="[Measures].[AoV Growth]" caption="AoV Growth" measure="1" displayFolder="" measureGroup="Calculations" count="0"/>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XL_Count Calculations]" caption="__XL_Count Calculations" measure="1" displayFolder="" measureGroup="Calculations" count="0" hidden="1"/>
    <cacheHierarchy uniqueName="[Measures].[__XL_Count Product List]" caption="__XL_Count Product List" measure="1" displayFolder="" measureGroup="Product List"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Product List" uniqueName="[Product List]" caption="Product List"/>
    <dimension name="Sales" uniqueName="[Sales]" caption="Sales"/>
  </dimensions>
  <measureGroups count="4">
    <measureGroup name="Calculations" caption="Calculations"/>
    <measureGroup name="Calendar" caption="Calendar"/>
    <measureGroup name="Product List" caption="Product List"/>
    <measureGroup name="Sales" caption="Sales"/>
  </measureGroups>
  <maps count="5">
    <map measureGroup="1" dimension="0"/>
    <map measureGroup="2" dimension="2"/>
    <map measureGroup="3" dimension="0"/>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ce Mekolle" refreshedDate="45107.494218981483" backgroundQuery="1" createdVersion="8" refreshedVersion="8" minRefreshableVersion="3" recordCount="0" supportSubquery="1" supportAdvancedDrill="1" xr:uid="{AD0C5DD7-992B-4A68-996A-4FC3E08AA038}">
  <cacheSource type="external" connectionId="6"/>
  <cacheFields count="5">
    <cacheField name="[Product List].[Sub category].[Sub category]" caption="Sub category" numFmtId="0" hierarchy="5" level="1">
      <sharedItems count="5">
        <s v=" Spirits"/>
        <s v=" Wines"/>
        <s v="Beers"/>
        <s v="Cigarettes"/>
        <s v="Soft Drinks"/>
      </sharedItems>
    </cacheField>
    <cacheField name="[Calendar].[Quarter].[Quarter]" caption="Quarter" numFmtId="0" hierarchy="4" level="1">
      <sharedItems containsSemiMixedTypes="0" containsNonDate="0" containsString="0"/>
    </cacheField>
    <cacheField name="[Sales].[Account].[Account]" caption="Account" numFmtId="0" hierarchy="7" level="1">
      <sharedItems count="10">
        <s v="EBBE013"/>
        <s v="ELME001"/>
        <s v="MERV001"/>
        <s v="MESS001"/>
        <s v="MSLE001"/>
        <s v="PEGE001"/>
        <s v="PERK001"/>
        <s v="SOLE004"/>
        <s v="THEG001"/>
        <s v="WEET001"/>
      </sharedItems>
    </cacheField>
    <cacheField name="[Measures].[Revenue]" caption="Revenue" numFmtId="0" hierarchy="20" level="32767"/>
    <cacheField name="[Product List].[Category].[Category]" caption="Category" numFmtId="0" hierarchy="6" level="1">
      <sharedItems containsSemiMixedTypes="0" containsNonDate="0" containsString="0"/>
    </cacheField>
  </cacheFields>
  <cacheHierarchies count="39">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Quarter]" caption="Quarter" attribute="1" defaultMemberUniqueName="[Calendar].[Quarter].[All]" allUniqueName="[Calendar].[Quarter].[All]" dimensionUniqueName="[Calendar]" displayFolder="" count="2" memberValueDatatype="130" unbalanced="0">
      <fieldsUsage count="2">
        <fieldUsage x="-1"/>
        <fieldUsage x="1"/>
      </fieldsUsage>
    </cacheHierarchy>
    <cacheHierarchy uniqueName="[Product List].[Sub category]" caption="Sub category" attribute="1" defaultMemberUniqueName="[Product List].[Sub category].[All]" allUniqueName="[Product List].[Sub category].[All]" dimensionUniqueName="[Product List]" displayFolder="" count="2" memberValueDatatype="130" unbalanced="0">
      <fieldsUsage count="2">
        <fieldUsage x="-1"/>
        <fieldUsage x="0"/>
      </fieldsUsage>
    </cacheHierarchy>
    <cacheHierarchy uniqueName="[Product List].[Category]" caption="Category" attribute="1" defaultMemberUniqueName="[Product List].[Category].[All]" allUniqueName="[Product List].[Category].[All]" dimensionUniqueName="[Product List]" displayFolder="" count="2" memberValueDatatype="130" unbalanced="0">
      <fieldsUsage count="2">
        <fieldUsage x="-1"/>
        <fieldUsage x="4"/>
      </fieldsUsage>
    </cacheHierarchy>
    <cacheHierarchy uniqueName="[Sales].[Account]" caption="Account" attribute="1" defaultMemberUniqueName="[Sales].[Account].[All]" allUniqueName="[Sales].[Account].[All]" dimensionUniqueName="[Sales]" displayFolder="" count="2" memberValueDatatype="130" unbalanced="0">
      <fieldsUsage count="2">
        <fieldUsage x="-1"/>
        <fieldUsage x="2"/>
      </fieldsUsage>
    </cacheHierarchy>
    <cacheHierarchy uniqueName="[Sales].[Quantity]" caption="Quantity" attribute="1" defaultMemberUniqueName="[Sales].[Quantity].[All]" allUniqueName="[Sales].[Quantity].[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2" memberValueDatatype="130" unbalanced="0"/>
    <cacheHierarchy uniqueName="[Calendar].[Day of Week]" caption="Day of Week" attribute="1" defaultMemberUniqueName="[Calendar].[Day of Week].[All]" allUniqueName="[Calendar].[Day of Week].[All]" dimensionUniqueName="[Calendar]" displayFolder="" count="0" memberValueDatatype="20"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QuarterNum]" caption="QuarterNum" attribute="1" defaultMemberUniqueName="[Calendar].[QuarterNum].[All]" allUniqueName="[Calendar].[QuarterNum].[All]" dimensionUniqueName="[Calendar]" displayFolder="" count="0" memberValueDatatype="130" unbalanced="0" hidden="1"/>
    <cacheHierarchy uniqueName="[Product List].[Simple Code]" caption="Simple Code" attribute="1" defaultMemberUniqueName="[Product List].[Simple Code].[All]" allUniqueName="[Product List].[Simple Code].[All]" dimensionUniqueName="[Product List]" displayFolder="" count="0" memberValueDatatype="130" unbalanced="0" hidden="1"/>
    <cacheHierarchy uniqueName="[Sales].[Amount]" caption="Amount" attribute="1" defaultMemberUniqueName="[Sales].[Amount].[All]" allUniqueName="[Sales].[Amount].[All]" dimensionUniqueName="[Sales]" displayFolder="" count="0" memberValueDatatype="5" unbalanced="0" hidden="1"/>
    <cacheHierarchy uniqueName="[Sales].[Date]" caption="Date" attribute="1" time="1" defaultMemberUniqueName="[Sales].[Date].[All]" allUniqueName="[Sales].[Date].[All]" dimensionUniqueName="[Sales]" displayFolder="" count="0" memberValueDatatype="7" unbalanced="0" hidden="1"/>
    <cacheHierarchy uniqueName="[Sales].[Inv Num]" caption="Inv Num" attribute="1" defaultMemberUniqueName="[Sales].[Inv Num].[All]" allUniqueName="[Sales].[Inv Num].[All]" dimensionUniqueName="[Sales]" displayFolder="" count="0" memberValueDatatype="130" unbalanced="0" hidden="1"/>
    <cacheHierarchy uniqueName="[Sales].[Item Code]" caption="Item Code" attribute="1" defaultMemberUniqueName="[Sales].[Item Code].[All]" allUniqueName="[Sales].[Item Code].[All]" dimensionUniqueName="[Sales]" displayFolder="" count="0" memberValueDatatype="130" unbalanced="0" hidden="1"/>
    <cacheHierarchy uniqueName="[Sales].[Profit]" caption="Profit" attribute="1" defaultMemberUniqueName="[Sales].[Profit].[All]" allUniqueName="[Sales].[Profit].[All]" dimensionUniqueName="[Sales]" displayFolder="" count="0" memberValueDatatype="5" unbalanced="0" hidden="1"/>
    <cacheHierarchy uniqueName="[Sales].[Tran]" caption="Tran" attribute="1" defaultMemberUniqueName="[Sales].[Tran].[All]" allUniqueName="[Sales].[Tran].[All]" dimensionUniqueName="[Sales]" displayFolder="" count="0" memberValueDatatype="130" unbalanced="0" hidden="1"/>
    <cacheHierarchy uniqueName="[Measures].[Revenue]" caption="Revenue" measure="1" displayFolder="" measureGroup="Calculations" count="0" oneField="1">
      <fieldsUsage count="1">
        <fieldUsage x="3"/>
      </fieldsUsage>
    </cacheHierarchy>
    <cacheHierarchy uniqueName="[Measures].[Gross Profit]" caption="Gross Profit" measure="1" displayFolder="" measureGroup="Calculations" count="0"/>
    <cacheHierarchy uniqueName="[Measures].[Footfalls]" caption="Footfalls" measure="1" displayFolder="" measureGroup="Calculations" count="0"/>
    <cacheHierarchy uniqueName="[Measures].[GP Margin]" caption="GP Margin" measure="1" displayFolder="" measureGroup="Calculations" count="0"/>
    <cacheHierarchy uniqueName="[Measures].[Orders]" caption="Orders" measure="1" displayFolder="" measureGroup="Calculations" count="0"/>
    <cacheHierarchy uniqueName="[Measures].[Avg Inv Value]" caption="Avg Inv Value" measure="1" displayFolder="" measureGroup="Calculations" count="0"/>
    <cacheHierarchy uniqueName="[Measures].[Rev PM]" caption="Rev PM" measure="1" displayFolder="" measureGroup="Calculations" count="0"/>
    <cacheHierarchy uniqueName="[Measures].[MoM Growth]" caption="MoM Growth" measure="1" displayFolder="" measureGroup="Calculations" count="0"/>
    <cacheHierarchy uniqueName="[Measures].[GP PP]" caption="GP PP" measure="1" displayFolder="" measureGroup="Calculations" count="0"/>
    <cacheHierarchy uniqueName="[Measures].[AoV PP]" caption="AoV PP" measure="1" displayFolder="" measureGroup="Calculations" count="0"/>
    <cacheHierarchy uniqueName="[Measures].[Footfall PP]" caption="Footfall PP" measure="1" displayFolder="" measureGroup="Calculations" count="0"/>
    <cacheHierarchy uniqueName="[Measures].[Orders PP]" caption="Orders PP" measure="1" displayFolder="" measureGroup="Calculations" count="0"/>
    <cacheHierarchy uniqueName="[Measures].[MoM GP]" caption="MoM GP" measure="1" displayFolder="" measureGroup="Calculations" count="0"/>
    <cacheHierarchy uniqueName="[Measures].[AoV Growth]" caption="AoV Growth" measure="1" displayFolder="" measureGroup="Calculations" count="0"/>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XL_Count Calculations]" caption="__XL_Count Calculations" measure="1" displayFolder="" measureGroup="Calculations" count="0" hidden="1"/>
    <cacheHierarchy uniqueName="[Measures].[__XL_Count Product List]" caption="__XL_Count Product List" measure="1" displayFolder="" measureGroup="Product List"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Product List" uniqueName="[Product List]" caption="Product List"/>
    <dimension name="Sales" uniqueName="[Sales]" caption="Sales"/>
  </dimensions>
  <measureGroups count="4">
    <measureGroup name="Calculations" caption="Calculations"/>
    <measureGroup name="Calendar" caption="Calendar"/>
    <measureGroup name="Product List" caption="Product List"/>
    <measureGroup name="Sales" caption="Sales"/>
  </measureGroups>
  <maps count="5">
    <map measureGroup="1" dimension="0"/>
    <map measureGroup="2" dimension="2"/>
    <map measureGroup="3" dimension="0"/>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ce Mekolle" refreshedDate="45107.494219328706" backgroundQuery="1" createdVersion="8" refreshedVersion="8" minRefreshableVersion="3" recordCount="0" supportSubquery="1" supportAdvancedDrill="1" xr:uid="{EDED4B10-0920-4D98-BE81-08A93473DE5D}">
  <cacheSource type="external" connectionId="6"/>
  <cacheFields count="5">
    <cacheField name="[Product List].[Sub category].[Sub category]" caption="Sub category" numFmtId="0" hierarchy="5" level="1">
      <sharedItems count="5">
        <s v=" Spirits"/>
        <s v=" Wines"/>
        <s v="Beers"/>
        <s v="Cigarettes"/>
        <s v="Soft Drinks"/>
      </sharedItems>
    </cacheField>
    <cacheField name="[Calendar].[Quarter].[Quarter]" caption="Quarter" numFmtId="0" hierarchy="4" level="1">
      <sharedItems containsSemiMixedTypes="0" containsNonDate="0" containsString="0"/>
    </cacheField>
    <cacheField name="[Sales].[Account].[Account]" caption="Account" numFmtId="0" hierarchy="7" level="1">
      <sharedItems count="10">
        <s v="EBBE013"/>
        <s v="ELME001"/>
        <s v="MERV001"/>
        <s v="MESS001"/>
        <s v="MSLE001"/>
        <s v="PEGE001"/>
        <s v="PERK001"/>
        <s v="SOLE004"/>
        <s v="THEG001"/>
        <s v="WEET001"/>
      </sharedItems>
    </cacheField>
    <cacheField name="[Measures].[GP Margin]" caption="GP Margin" numFmtId="0" hierarchy="23" level="32767"/>
    <cacheField name="[Product List].[Category].[Category]" caption="Category" numFmtId="0" hierarchy="6" level="1">
      <sharedItems containsSemiMixedTypes="0" containsNonDate="0" containsString="0"/>
    </cacheField>
  </cacheFields>
  <cacheHierarchies count="39">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Quarter]" caption="Quarter" attribute="1" defaultMemberUniqueName="[Calendar].[Quarter].[All]" allUniqueName="[Calendar].[Quarter].[All]" dimensionUniqueName="[Calendar]" displayFolder="" count="2" memberValueDatatype="130" unbalanced="0">
      <fieldsUsage count="2">
        <fieldUsage x="-1"/>
        <fieldUsage x="1"/>
      </fieldsUsage>
    </cacheHierarchy>
    <cacheHierarchy uniqueName="[Product List].[Sub category]" caption="Sub category" attribute="1" defaultMemberUniqueName="[Product List].[Sub category].[All]" allUniqueName="[Product List].[Sub category].[All]" dimensionUniqueName="[Product List]" displayFolder="" count="2" memberValueDatatype="130" unbalanced="0">
      <fieldsUsage count="2">
        <fieldUsage x="-1"/>
        <fieldUsage x="0"/>
      </fieldsUsage>
    </cacheHierarchy>
    <cacheHierarchy uniqueName="[Product List].[Category]" caption="Category" attribute="1" defaultMemberUniqueName="[Product List].[Category].[All]" allUniqueName="[Product List].[Category].[All]" dimensionUniqueName="[Product List]" displayFolder="" count="2" memberValueDatatype="130" unbalanced="0">
      <fieldsUsage count="2">
        <fieldUsage x="-1"/>
        <fieldUsage x="4"/>
      </fieldsUsage>
    </cacheHierarchy>
    <cacheHierarchy uniqueName="[Sales].[Account]" caption="Account" attribute="1" defaultMemberUniqueName="[Sales].[Account].[All]" allUniqueName="[Sales].[Account].[All]" dimensionUniqueName="[Sales]" displayFolder="" count="2" memberValueDatatype="130" unbalanced="0">
      <fieldsUsage count="2">
        <fieldUsage x="-1"/>
        <fieldUsage x="2"/>
      </fieldsUsage>
    </cacheHierarchy>
    <cacheHierarchy uniqueName="[Sales].[Quantity]" caption="Quantity" attribute="1" defaultMemberUniqueName="[Sales].[Quantity].[All]" allUniqueName="[Sales].[Quantity].[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2" memberValueDatatype="130" unbalanced="0"/>
    <cacheHierarchy uniqueName="[Calendar].[Day of Week]" caption="Day of Week" attribute="1" defaultMemberUniqueName="[Calendar].[Day of Week].[All]" allUniqueName="[Calendar].[Day of Week].[All]" dimensionUniqueName="[Calendar]" displayFolder="" count="0" memberValueDatatype="20"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QuarterNum]" caption="QuarterNum" attribute="1" defaultMemberUniqueName="[Calendar].[QuarterNum].[All]" allUniqueName="[Calendar].[QuarterNum].[All]" dimensionUniqueName="[Calendar]" displayFolder="" count="0" memberValueDatatype="130" unbalanced="0" hidden="1"/>
    <cacheHierarchy uniqueName="[Product List].[Simple Code]" caption="Simple Code" attribute="1" defaultMemberUniqueName="[Product List].[Simple Code].[All]" allUniqueName="[Product List].[Simple Code].[All]" dimensionUniqueName="[Product List]" displayFolder="" count="0" memberValueDatatype="130" unbalanced="0" hidden="1"/>
    <cacheHierarchy uniqueName="[Sales].[Amount]" caption="Amount" attribute="1" defaultMemberUniqueName="[Sales].[Amount].[All]" allUniqueName="[Sales].[Amount].[All]" dimensionUniqueName="[Sales]" displayFolder="" count="0" memberValueDatatype="5" unbalanced="0" hidden="1"/>
    <cacheHierarchy uniqueName="[Sales].[Date]" caption="Date" attribute="1" time="1" defaultMemberUniqueName="[Sales].[Date].[All]" allUniqueName="[Sales].[Date].[All]" dimensionUniqueName="[Sales]" displayFolder="" count="0" memberValueDatatype="7" unbalanced="0" hidden="1"/>
    <cacheHierarchy uniqueName="[Sales].[Inv Num]" caption="Inv Num" attribute="1" defaultMemberUniqueName="[Sales].[Inv Num].[All]" allUniqueName="[Sales].[Inv Num].[All]" dimensionUniqueName="[Sales]" displayFolder="" count="0" memberValueDatatype="130" unbalanced="0" hidden="1"/>
    <cacheHierarchy uniqueName="[Sales].[Item Code]" caption="Item Code" attribute="1" defaultMemberUniqueName="[Sales].[Item Code].[All]" allUniqueName="[Sales].[Item Code].[All]" dimensionUniqueName="[Sales]" displayFolder="" count="0" memberValueDatatype="130" unbalanced="0" hidden="1"/>
    <cacheHierarchy uniqueName="[Sales].[Profit]" caption="Profit" attribute="1" defaultMemberUniqueName="[Sales].[Profit].[All]" allUniqueName="[Sales].[Profit].[All]" dimensionUniqueName="[Sales]" displayFolder="" count="0" memberValueDatatype="5" unbalanced="0" hidden="1"/>
    <cacheHierarchy uniqueName="[Sales].[Tran]" caption="Tran" attribute="1" defaultMemberUniqueName="[Sales].[Tran].[All]" allUniqueName="[Sales].[Tran].[All]" dimensionUniqueName="[Sales]" displayFolder="" count="0" memberValueDatatype="130" unbalanced="0" hidden="1"/>
    <cacheHierarchy uniqueName="[Measures].[Revenue]" caption="Revenue" measure="1" displayFolder="" measureGroup="Calculations" count="0"/>
    <cacheHierarchy uniqueName="[Measures].[Gross Profit]" caption="Gross Profit" measure="1" displayFolder="" measureGroup="Calculations" count="0"/>
    <cacheHierarchy uniqueName="[Measures].[Footfalls]" caption="Footfalls" measure="1" displayFolder="" measureGroup="Calculations" count="0"/>
    <cacheHierarchy uniqueName="[Measures].[GP Margin]" caption="GP Margin" measure="1" displayFolder="" measureGroup="Calculations" count="0" oneField="1">
      <fieldsUsage count="1">
        <fieldUsage x="3"/>
      </fieldsUsage>
    </cacheHierarchy>
    <cacheHierarchy uniqueName="[Measures].[Orders]" caption="Orders" measure="1" displayFolder="" measureGroup="Calculations" count="0"/>
    <cacheHierarchy uniqueName="[Measures].[Avg Inv Value]" caption="Avg Inv Value" measure="1" displayFolder="" measureGroup="Calculations" count="0"/>
    <cacheHierarchy uniqueName="[Measures].[Rev PM]" caption="Rev PM" measure="1" displayFolder="" measureGroup="Calculations" count="0"/>
    <cacheHierarchy uniqueName="[Measures].[MoM Growth]" caption="MoM Growth" measure="1" displayFolder="" measureGroup="Calculations" count="0"/>
    <cacheHierarchy uniqueName="[Measures].[GP PP]" caption="GP PP" measure="1" displayFolder="" measureGroup="Calculations" count="0"/>
    <cacheHierarchy uniqueName="[Measures].[AoV PP]" caption="AoV PP" measure="1" displayFolder="" measureGroup="Calculations" count="0"/>
    <cacheHierarchy uniqueName="[Measures].[Footfall PP]" caption="Footfall PP" measure="1" displayFolder="" measureGroup="Calculations" count="0"/>
    <cacheHierarchy uniqueName="[Measures].[Orders PP]" caption="Orders PP" measure="1" displayFolder="" measureGroup="Calculations" count="0"/>
    <cacheHierarchy uniqueName="[Measures].[MoM GP]" caption="MoM GP" measure="1" displayFolder="" measureGroup="Calculations" count="0"/>
    <cacheHierarchy uniqueName="[Measures].[AoV Growth]" caption="AoV Growth" measure="1" displayFolder="" measureGroup="Calculations" count="0"/>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XL_Count Calculations]" caption="__XL_Count Calculations" measure="1" displayFolder="" measureGroup="Calculations" count="0" hidden="1"/>
    <cacheHierarchy uniqueName="[Measures].[__XL_Count Product List]" caption="__XL_Count Product List" measure="1" displayFolder="" measureGroup="Product List"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Product List" uniqueName="[Product List]" caption="Product List"/>
    <dimension name="Sales" uniqueName="[Sales]" caption="Sales"/>
  </dimensions>
  <measureGroups count="4">
    <measureGroup name="Calculations" caption="Calculations"/>
    <measureGroup name="Calendar" caption="Calendar"/>
    <measureGroup name="Product List" caption="Product List"/>
    <measureGroup name="Sales" caption="Sales"/>
  </measureGroups>
  <maps count="5">
    <map measureGroup="1" dimension="0"/>
    <map measureGroup="2" dimension="2"/>
    <map measureGroup="3" dimension="0"/>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ce Mekolle" refreshedDate="45107.494219791668" backgroundQuery="1" createdVersion="8" refreshedVersion="8" minRefreshableVersion="3" recordCount="0" supportSubquery="1" supportAdvancedDrill="1" xr:uid="{9B39A0B8-CFA3-4B2B-93F3-90FAAB6F6089}">
  <cacheSource type="external" connectionId="6"/>
  <cacheFields count="4">
    <cacheField name="[Calendar].[Date].[Date]" caption="Date" numFmtId="0" level="1">
      <sharedItems containsSemiMixedTypes="0" containsNonDate="0" containsDate="1" containsString="0" minDate="2018-01-02T00:00:00" maxDate="2018-04-01T00:00:00" count="76">
        <d v="2018-01-02T00:00:00"/>
        <d v="2018-01-03T00:00:00"/>
        <d v="2018-01-04T00:00:00"/>
        <d v="2018-01-06T00:00:00"/>
        <d v="2018-01-07T00:00:00"/>
        <d v="2018-01-08T00:00:00"/>
        <d v="2018-01-09T00:00:00"/>
        <d v="2018-01-10T00:00:00"/>
        <d v="2018-01-11T00:00:00"/>
        <d v="2018-01-13T00:00:00"/>
        <d v="2018-01-14T00:00:00"/>
        <d v="2018-01-15T00:00:00"/>
        <d v="2018-01-16T00:00:00"/>
        <d v="2018-01-17T00:00:00"/>
        <d v="2018-01-18T00:00:00"/>
        <d v="2018-01-20T00:00:00"/>
        <d v="2018-01-21T00:00:00"/>
        <d v="2018-01-22T00:00:00"/>
        <d v="2018-01-23T00:00:00"/>
        <d v="2018-01-24T00:00:00"/>
        <d v="2018-01-25T00:00:00"/>
        <d v="2018-01-27T00:00:00"/>
        <d v="2018-01-28T00:00:00"/>
        <d v="2018-01-29T00:00:00"/>
        <d v="2018-01-30T00:00:00"/>
        <d v="2018-01-31T00:00:00"/>
        <d v="2018-02-01T00:00:00"/>
        <d v="2018-02-03T00:00:00"/>
        <d v="2018-02-04T00:00:00"/>
        <d v="2018-02-05T00:00:00"/>
        <d v="2018-02-06T00:00:00"/>
        <d v="2018-02-07T00:00:00"/>
        <d v="2018-02-08T00:00:00"/>
        <d v="2018-02-10T00:00:00"/>
        <d v="2018-02-11T00:00:00"/>
        <d v="2018-02-12T00:00:00"/>
        <d v="2018-02-13T00:00:00"/>
        <d v="2018-02-14T00:00:00"/>
        <d v="2018-02-15T00:00:00"/>
        <d v="2018-02-17T00:00:00"/>
        <d v="2018-02-18T00:00:00"/>
        <d v="2018-02-19T00:00:00"/>
        <d v="2018-02-20T00:00:00"/>
        <d v="2018-02-21T00:00:00"/>
        <d v="2018-02-22T00:00:00"/>
        <d v="2018-02-24T00:00:00"/>
        <d v="2018-02-25T00:00:00"/>
        <d v="2018-02-26T00:00:00"/>
        <d v="2018-02-27T00:00:00"/>
        <d v="2018-02-28T00:00:00"/>
        <d v="2018-03-01T00:00:00"/>
        <d v="2018-03-03T00:00:00"/>
        <d v="2018-03-04T00:00:00"/>
        <d v="2018-03-05T00:00:00"/>
        <d v="2018-03-06T00:00:00"/>
        <d v="2018-03-07T00:00:00"/>
        <d v="2018-03-08T00:00:00"/>
        <d v="2018-03-10T00:00:00"/>
        <d v="2018-03-11T00:00:00"/>
        <d v="2018-03-12T00:00:00"/>
        <d v="2018-03-13T00:00:00"/>
        <d v="2018-03-14T00:00:00"/>
        <d v="2018-03-15T00:00:00"/>
        <d v="2018-03-17T00:00:00"/>
        <d v="2018-03-18T00:00:00"/>
        <d v="2018-03-19T00:00:00"/>
        <d v="2018-03-20T00:00:00"/>
        <d v="2018-03-21T00:00:00"/>
        <d v="2018-03-22T00:00:00"/>
        <d v="2018-03-24T00:00:00"/>
        <d v="2018-03-25T00:00:00"/>
        <d v="2018-03-26T00:00:00"/>
        <d v="2018-03-27T00:00:00"/>
        <d v="2018-03-28T00:00:00"/>
        <d v="2018-03-29T00:00:00"/>
        <d v="2018-03-31T00:00:00"/>
      </sharedItems>
    </cacheField>
    <cacheField name="[Calendar].[Quarter].[Quarter]" caption="Quarter" numFmtId="0" hierarchy="4" level="1">
      <sharedItems containsSemiMixedTypes="0" containsNonDate="0" containsString="0"/>
    </cacheField>
    <cacheField name="[Measures].[Footfalls]" caption="Footfalls" numFmtId="0" hierarchy="22" level="32767"/>
    <cacheField name="[Product List].[Category].[Category]" caption="Category" numFmtId="0" hierarchy="6" level="1">
      <sharedItems containsSemiMixedTypes="0" containsNonDate="0" containsString="0"/>
    </cacheField>
  </cacheFields>
  <cacheHierarchies count="39">
    <cacheHierarchy uniqueName="[Calendar].[Date]" caption="Date" attribute="1" time="1" defaultMemberUniqueName="[Calendar].[Date].[All]" allUniqueName="[Calendar].[Date].[All]" dimensionUniqueName="[Calendar]" displayFolder="" count="2" memberValueDatatype="7" unbalanced="0">
      <fieldsUsage count="2">
        <fieldUsage x="-1"/>
        <fieldUsage x="0"/>
      </fieldsUsage>
    </cacheHierarchy>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Quarter]" caption="Quarter" attribute="1" defaultMemberUniqueName="[Calendar].[Quarter].[All]" allUniqueName="[Calendar].[Quarter].[All]" dimensionUniqueName="[Calendar]" displayFolder="" count="2" memberValueDatatype="130" unbalanced="0">
      <fieldsUsage count="2">
        <fieldUsage x="-1"/>
        <fieldUsage x="1"/>
      </fieldsUsage>
    </cacheHierarchy>
    <cacheHierarchy uniqueName="[Product List].[Sub category]" caption="Sub category" attribute="1" defaultMemberUniqueName="[Product List].[Sub category].[All]" allUniqueName="[Product List].[Sub category].[All]" dimensionUniqueName="[Product List]" displayFolder="" count="0" memberValueDatatype="130" unbalanced="0"/>
    <cacheHierarchy uniqueName="[Product List].[Category]" caption="Category" attribute="1" defaultMemberUniqueName="[Product List].[Category].[All]" allUniqueName="[Product List].[Category].[All]" dimensionUniqueName="[Product List]" displayFolder="" count="2" memberValueDatatype="130" unbalanced="0">
      <fieldsUsage count="2">
        <fieldUsage x="-1"/>
        <fieldUsage x="3"/>
      </fieldsUsage>
    </cacheHierarchy>
    <cacheHierarchy uniqueName="[Sales].[Account]" caption="Account" attribute="1" defaultMemberUniqueName="[Sales].[Account].[All]" allUniqueName="[Sales].[Account].[All]" dimensionUniqueName="[Sales]" displayFolder="" count="2"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Calendar].[Day of Week]" caption="Day of Week" attribute="1" defaultMemberUniqueName="[Calendar].[Day of Week].[All]" allUniqueName="[Calendar].[Day of Week].[All]" dimensionUniqueName="[Calendar]" displayFolder="" count="0" memberValueDatatype="20"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QuarterNum]" caption="QuarterNum" attribute="1" defaultMemberUniqueName="[Calendar].[QuarterNum].[All]" allUniqueName="[Calendar].[QuarterNum].[All]" dimensionUniqueName="[Calendar]" displayFolder="" count="0" memberValueDatatype="130" unbalanced="0" hidden="1"/>
    <cacheHierarchy uniqueName="[Product List].[Simple Code]" caption="Simple Code" attribute="1" defaultMemberUniqueName="[Product List].[Simple Code].[All]" allUniqueName="[Product List].[Simple Code].[All]" dimensionUniqueName="[Product List]" displayFolder="" count="0" memberValueDatatype="130" unbalanced="0" hidden="1"/>
    <cacheHierarchy uniqueName="[Sales].[Amount]" caption="Amount" attribute="1" defaultMemberUniqueName="[Sales].[Amount].[All]" allUniqueName="[Sales].[Amount].[All]" dimensionUniqueName="[Sales]" displayFolder="" count="0" memberValueDatatype="5" unbalanced="0" hidden="1"/>
    <cacheHierarchy uniqueName="[Sales].[Date]" caption="Date" attribute="1" time="1" defaultMemberUniqueName="[Sales].[Date].[All]" allUniqueName="[Sales].[Date].[All]" dimensionUniqueName="[Sales]" displayFolder="" count="0" memberValueDatatype="7" unbalanced="0" hidden="1"/>
    <cacheHierarchy uniqueName="[Sales].[Inv Num]" caption="Inv Num" attribute="1" defaultMemberUniqueName="[Sales].[Inv Num].[All]" allUniqueName="[Sales].[Inv Num].[All]" dimensionUniqueName="[Sales]" displayFolder="" count="0" memberValueDatatype="130" unbalanced="0" hidden="1"/>
    <cacheHierarchy uniqueName="[Sales].[Item Code]" caption="Item Code" attribute="1" defaultMemberUniqueName="[Sales].[Item Code].[All]" allUniqueName="[Sales].[Item Code].[All]" dimensionUniqueName="[Sales]" displayFolder="" count="2" memberValueDatatype="130" unbalanced="0" hidden="1"/>
    <cacheHierarchy uniqueName="[Sales].[Profit]" caption="Profit" attribute="1" defaultMemberUniqueName="[Sales].[Profit].[All]" allUniqueName="[Sales].[Profit].[All]" dimensionUniqueName="[Sales]" displayFolder="" count="0" memberValueDatatype="5" unbalanced="0" hidden="1"/>
    <cacheHierarchy uniqueName="[Sales].[Tran]" caption="Tran" attribute="1" defaultMemberUniqueName="[Sales].[Tran].[All]" allUniqueName="[Sales].[Tran].[All]" dimensionUniqueName="[Sales]" displayFolder="" count="0" memberValueDatatype="130" unbalanced="0" hidden="1"/>
    <cacheHierarchy uniqueName="[Measures].[Revenue]" caption="Revenue" measure="1" displayFolder="" measureGroup="Calculations" count="0"/>
    <cacheHierarchy uniqueName="[Measures].[Gross Profit]" caption="Gross Profit" measure="1" displayFolder="" measureGroup="Calculations" count="0"/>
    <cacheHierarchy uniqueName="[Measures].[Footfalls]" caption="Footfalls" measure="1" displayFolder="" measureGroup="Calculations" count="0" oneField="1">
      <fieldsUsage count="1">
        <fieldUsage x="2"/>
      </fieldsUsage>
    </cacheHierarchy>
    <cacheHierarchy uniqueName="[Measures].[GP Margin]" caption="GP Margin" measure="1" displayFolder="" measureGroup="Calculations" count="0"/>
    <cacheHierarchy uniqueName="[Measures].[Orders]" caption="Orders" measure="1" displayFolder="" measureGroup="Calculations" count="0"/>
    <cacheHierarchy uniqueName="[Measures].[Avg Inv Value]" caption="Avg Inv Value" measure="1" displayFolder="" measureGroup="Calculations" count="0"/>
    <cacheHierarchy uniqueName="[Measures].[Rev PM]" caption="Rev PM" measure="1" displayFolder="" measureGroup="Calculations" count="0"/>
    <cacheHierarchy uniqueName="[Measures].[MoM Growth]" caption="MoM Growth" measure="1" displayFolder="" measureGroup="Calculations" count="0"/>
    <cacheHierarchy uniqueName="[Measures].[GP PP]" caption="GP PP" measure="1" displayFolder="" measureGroup="Calculations" count="0"/>
    <cacheHierarchy uniqueName="[Measures].[AoV PP]" caption="AoV PP" measure="1" displayFolder="" measureGroup="Calculations" count="0"/>
    <cacheHierarchy uniqueName="[Measures].[Footfall PP]" caption="Footfall PP" measure="1" displayFolder="" measureGroup="Calculations" count="0"/>
    <cacheHierarchy uniqueName="[Measures].[Orders PP]" caption="Orders PP" measure="1" displayFolder="" measureGroup="Calculations" count="0"/>
    <cacheHierarchy uniqueName="[Measures].[MoM GP]" caption="MoM GP" measure="1" displayFolder="" measureGroup="Calculations" count="0"/>
    <cacheHierarchy uniqueName="[Measures].[AoV Growth]" caption="AoV Growth" measure="1" displayFolder="" measureGroup="Calculations" count="0"/>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XL_Count Calculations]" caption="__XL_Count Calculations" measure="1" displayFolder="" measureGroup="Calculations" count="0" hidden="1"/>
    <cacheHierarchy uniqueName="[Measures].[__XL_Count Product List]" caption="__XL_Count Product List" measure="1" displayFolder="" measureGroup="Product List"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Product List" uniqueName="[Product List]" caption="Product List"/>
    <dimension name="Sales" uniqueName="[Sales]" caption="Sales"/>
  </dimensions>
  <measureGroups count="4">
    <measureGroup name="Calculations" caption="Calculations"/>
    <measureGroup name="Calendar" caption="Calendar"/>
    <measureGroup name="Product List" caption="Product List"/>
    <measureGroup name="Sales" caption="Sales"/>
  </measureGroups>
  <maps count="5">
    <map measureGroup="1" dimension="0"/>
    <map measureGroup="2" dimension="2"/>
    <map measureGroup="3" dimension="0"/>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ce Mekolle" refreshedDate="45106.773385300927" backgroundQuery="1" createdVersion="3" refreshedVersion="8" minRefreshableVersion="3" recordCount="0" supportSubquery="1" supportAdvancedDrill="1" xr:uid="{E449F021-9895-4D8F-83F1-235E895B09D3}">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Quarter]" caption="Quarter" attribute="1" defaultMemberUniqueName="[Calendar].[Quarter].[All]" allUniqueName="[Calendar].[Quarter].[All]" dimensionUniqueName="[Calendar]" displayFolder="" count="2" memberValueDatatype="130" unbalanced="0"/>
    <cacheHierarchy uniqueName="[Product List].[Sub category]" caption="Sub category" attribute="1" defaultMemberUniqueName="[Product List].[Sub category].[All]" allUniqueName="[Product List].[Sub category].[All]" dimensionUniqueName="[Product List]" displayFolder="" count="0" memberValueDatatype="130" unbalanced="0"/>
    <cacheHierarchy uniqueName="[Product List].[Category]" caption="Category" attribute="1" defaultMemberUniqueName="[Product List].[Category].[All]" allUniqueName="[Product List].[Category].[All]" dimensionUniqueName="[Product List]" displayFolder="" count="2" memberValueDatatype="130" unbalanced="0"/>
    <cacheHierarchy uniqueName="[Sales].[Account]" caption="Account" attribute="1" defaultMemberUniqueName="[Sales].[Account].[All]" allUniqueName="[Sales].[Account].[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Calendar].[Day of Week]" caption="Day of Week" attribute="1" defaultMemberUniqueName="[Calendar].[Day of Week].[All]" allUniqueName="[Calendar].[Day of Week].[All]" dimensionUniqueName="[Calendar]" displayFolder="" count="0" memberValueDatatype="20"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QuarterNum]" caption="QuarterNum" attribute="1" defaultMemberUniqueName="[Calendar].[QuarterNum].[All]" allUniqueName="[Calendar].[QuarterNum].[All]" dimensionUniqueName="[Calendar]" displayFolder="" count="0" memberValueDatatype="130" unbalanced="0" hidden="1"/>
    <cacheHierarchy uniqueName="[Product List].[Simple Code]" caption="Simple Code" attribute="1" defaultMemberUniqueName="[Product List].[Simple Code].[All]" allUniqueName="[Product List].[Simple Code].[All]" dimensionUniqueName="[Product List]" displayFolder="" count="0" memberValueDatatype="130" unbalanced="0" hidden="1"/>
    <cacheHierarchy uniqueName="[Sales].[Amount]" caption="Amount" attribute="1" defaultMemberUniqueName="[Sales].[Amount].[All]" allUniqueName="[Sales].[Amount].[All]" dimensionUniqueName="[Sales]" displayFolder="" count="0" memberValueDatatype="5" unbalanced="0" hidden="1"/>
    <cacheHierarchy uniqueName="[Sales].[Date]" caption="Date" attribute="1" time="1" defaultMemberUniqueName="[Sales].[Date].[All]" allUniqueName="[Sales].[Date].[All]" dimensionUniqueName="[Sales]" displayFolder="" count="0" memberValueDatatype="7" unbalanced="0" hidden="1"/>
    <cacheHierarchy uniqueName="[Sales].[Inv Num]" caption="Inv Num" attribute="1" defaultMemberUniqueName="[Sales].[Inv Num].[All]" allUniqueName="[Sales].[Inv Num].[All]" dimensionUniqueName="[Sales]" displayFolder="" count="0" memberValueDatatype="130" unbalanced="0" hidden="1"/>
    <cacheHierarchy uniqueName="[Sales].[Item Code]" caption="Item Code" attribute="1" defaultMemberUniqueName="[Sales].[Item Code].[All]" allUniqueName="[Sales].[Item Code].[All]" dimensionUniqueName="[Sales]" displayFolder="" count="0" memberValueDatatype="130" unbalanced="0" hidden="1"/>
    <cacheHierarchy uniqueName="[Sales].[Profit]" caption="Profit" attribute="1" defaultMemberUniqueName="[Sales].[Profit].[All]" allUniqueName="[Sales].[Profit].[All]" dimensionUniqueName="[Sales]" displayFolder="" count="0" memberValueDatatype="5" unbalanced="0" hidden="1"/>
    <cacheHierarchy uniqueName="[Sales].[Tran]" caption="Tran" attribute="1" defaultMemberUniqueName="[Sales].[Tran].[All]" allUniqueName="[Sales].[Tran].[All]" dimensionUniqueName="[Sales]" displayFolder="" count="0" memberValueDatatype="130" unbalanced="0" hidden="1"/>
    <cacheHierarchy uniqueName="[Measures].[Revenue]" caption="Revenue" measure="1" displayFolder="" measureGroup="Calculations" count="0"/>
    <cacheHierarchy uniqueName="[Measures].[Gross Profit]" caption="Gross Profit" measure="1" displayFolder="" measureGroup="Calculations" count="0"/>
    <cacheHierarchy uniqueName="[Measures].[Footfalls]" caption="Footfalls" measure="1" displayFolder="" measureGroup="Calculations" count="0"/>
    <cacheHierarchy uniqueName="[Measures].[GP Margin]" caption="GP Margin" measure="1" displayFolder="" measureGroup="Calculations" count="0"/>
    <cacheHierarchy uniqueName="[Measures].[Orders]" caption="Orders" measure="1" displayFolder="" measureGroup="Calculations" count="0"/>
    <cacheHierarchy uniqueName="[Measures].[Avg Inv Value]" caption="Avg Inv Value" measure="1" displayFolder="" measureGroup="Calculations" count="0"/>
    <cacheHierarchy uniqueName="[Measures].[Rev PM]" caption="Rev PM" measure="1" displayFolder="" measureGroup="Calculations" count="0"/>
    <cacheHierarchy uniqueName="[Measures].[MoM Growth]" caption="MoM Growth" measure="1" displayFolder="" measureGroup="Calculations" count="0"/>
    <cacheHierarchy uniqueName="[Measures].[GP PP]" caption="GP PP" measure="1" displayFolder="" measureGroup="Calculations" count="0"/>
    <cacheHierarchy uniqueName="[Measures].[AoV PP]" caption="AoV PP" measure="1" displayFolder="" measureGroup="Calculations" count="0"/>
    <cacheHierarchy uniqueName="[Measures].[Footfall PP]" caption="Footfall PP" measure="1" displayFolder="" measureGroup="Calculations" count="0"/>
    <cacheHierarchy uniqueName="[Measures].[Orders PP]" caption="Orders PP" measure="1" displayFolder="" measureGroup="Calculations" count="0"/>
    <cacheHierarchy uniqueName="[Measures].[MoM GP]" caption="MoM GP" measure="1" displayFolder="" measureGroup="Calculations" count="0"/>
    <cacheHierarchy uniqueName="[Measures].[AoV Growth]" caption="AoV Growth" measure="1" displayFolder="" measureGroup="Calculations" count="0"/>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XL_Count Calculations]" caption="__XL_Count Calculations" measure="1" displayFolder="" measureGroup="Calculations" count="0" hidden="1"/>
    <cacheHierarchy uniqueName="[Measures].[__XL_Count Product List]" caption="__XL_Count Product List" measure="1" displayFolder="" measureGroup="Product Lis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8971678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ce Mekolle" refreshedDate="45107.494214814818" backgroundQuery="1" createdVersion="8" refreshedVersion="8" minRefreshableVersion="3" recordCount="0" supportSubquery="1" supportAdvancedDrill="1" xr:uid="{40E6FFF9-91EC-4F07-A0A0-D3F1CF9F963A}">
  <cacheSource type="external" connectionId="6"/>
  <cacheFields count="4">
    <cacheField name="[Calendar].[Day Name].[Day Name]" caption="Day Name" numFmtId="0" hierarchy="3" level="1">
      <sharedItems count="6">
        <s v="Mon"/>
        <s v="Tue"/>
        <s v="Wed"/>
        <s v="Thu"/>
        <s v="Sat"/>
        <s v="Sun"/>
      </sharedItems>
    </cacheField>
    <cacheField name="[Measures].[Avg Inv Value]" caption="Avg Inv Value" numFmtId="0" hierarchy="25" level="32767"/>
    <cacheField name="[Calendar].[Quarter].[Quarter]" caption="Quarter" numFmtId="0" hierarchy="4" level="1">
      <sharedItems containsSemiMixedTypes="0" containsNonDate="0" containsString="0"/>
    </cacheField>
    <cacheField name="[Product List].[Category].[Category]" caption="Category" numFmtId="0" hierarchy="6" level="1">
      <sharedItems containsSemiMixedTypes="0" containsNonDate="0" containsString="0"/>
    </cacheField>
  </cacheFields>
  <cacheHierarchies count="39">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2" memberValueDatatype="130" unbalanced="0">
      <fieldsUsage count="2">
        <fieldUsage x="-1"/>
        <fieldUsage x="0"/>
      </fieldsUsage>
    </cacheHierarchy>
    <cacheHierarchy uniqueName="[Calendar].[Quarter]" caption="Quarter" attribute="1" defaultMemberUniqueName="[Calendar].[Quarter].[All]" allUniqueName="[Calendar].[Quarter].[All]" dimensionUniqueName="[Calendar]" displayFolder="" count="2" memberValueDatatype="130" unbalanced="0">
      <fieldsUsage count="2">
        <fieldUsage x="-1"/>
        <fieldUsage x="2"/>
      </fieldsUsage>
    </cacheHierarchy>
    <cacheHierarchy uniqueName="[Product List].[Sub category]" caption="Sub category" attribute="1" defaultMemberUniqueName="[Product List].[Sub category].[All]" allUniqueName="[Product List].[Sub category].[All]" dimensionUniqueName="[Product List]" displayFolder="" count="0" memberValueDatatype="130" unbalanced="0"/>
    <cacheHierarchy uniqueName="[Product List].[Category]" caption="Category" attribute="1" defaultMemberUniqueName="[Product List].[Category].[All]" allUniqueName="[Product List].[Category].[All]" dimensionUniqueName="[Product List]" displayFolder="" count="2" memberValueDatatype="130" unbalanced="0">
      <fieldsUsage count="2">
        <fieldUsage x="-1"/>
        <fieldUsage x="3"/>
      </fieldsUsage>
    </cacheHierarchy>
    <cacheHierarchy uniqueName="[Sales].[Account]" caption="Account" attribute="1" defaultMemberUniqueName="[Sales].[Account].[All]" allUniqueName="[Sales].[Account].[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Calendar].[Day of Week]" caption="Day of Week" attribute="1" defaultMemberUniqueName="[Calendar].[Day of Week].[All]" allUniqueName="[Calendar].[Day of Week].[All]" dimensionUniqueName="[Calendar]" displayFolder="" count="0" memberValueDatatype="20"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QuarterNum]" caption="QuarterNum" attribute="1" defaultMemberUniqueName="[Calendar].[QuarterNum].[All]" allUniqueName="[Calendar].[QuarterNum].[All]" dimensionUniqueName="[Calendar]" displayFolder="" count="0" memberValueDatatype="130" unbalanced="0" hidden="1"/>
    <cacheHierarchy uniqueName="[Product List].[Simple Code]" caption="Simple Code" attribute="1" defaultMemberUniqueName="[Product List].[Simple Code].[All]" allUniqueName="[Product List].[Simple Code].[All]" dimensionUniqueName="[Product List]" displayFolder="" count="0" memberValueDatatype="130" unbalanced="0" hidden="1"/>
    <cacheHierarchy uniqueName="[Sales].[Amount]" caption="Amount" attribute="1" defaultMemberUniqueName="[Sales].[Amount].[All]" allUniqueName="[Sales].[Amount].[All]" dimensionUniqueName="[Sales]" displayFolder="" count="0" memberValueDatatype="5" unbalanced="0" hidden="1"/>
    <cacheHierarchy uniqueName="[Sales].[Date]" caption="Date" attribute="1" time="1" defaultMemberUniqueName="[Sales].[Date].[All]" allUniqueName="[Sales].[Date].[All]" dimensionUniqueName="[Sales]" displayFolder="" count="0" memberValueDatatype="7" unbalanced="0" hidden="1"/>
    <cacheHierarchy uniqueName="[Sales].[Inv Num]" caption="Inv Num" attribute="1" defaultMemberUniqueName="[Sales].[Inv Num].[All]" allUniqueName="[Sales].[Inv Num].[All]" dimensionUniqueName="[Sales]" displayFolder="" count="0" memberValueDatatype="130" unbalanced="0" hidden="1"/>
    <cacheHierarchy uniqueName="[Sales].[Item Code]" caption="Item Code" attribute="1" defaultMemberUniqueName="[Sales].[Item Code].[All]" allUniqueName="[Sales].[Item Code].[All]" dimensionUniqueName="[Sales]" displayFolder="" count="0" memberValueDatatype="130" unbalanced="0" hidden="1"/>
    <cacheHierarchy uniqueName="[Sales].[Profit]" caption="Profit" attribute="1" defaultMemberUniqueName="[Sales].[Profit].[All]" allUniqueName="[Sales].[Profit].[All]" dimensionUniqueName="[Sales]" displayFolder="" count="0" memberValueDatatype="5" unbalanced="0" hidden="1"/>
    <cacheHierarchy uniqueName="[Sales].[Tran]" caption="Tran" attribute="1" defaultMemberUniqueName="[Sales].[Tran].[All]" allUniqueName="[Sales].[Tran].[All]" dimensionUniqueName="[Sales]" displayFolder="" count="0" memberValueDatatype="130" unbalanced="0" hidden="1"/>
    <cacheHierarchy uniqueName="[Measures].[Revenue]" caption="Revenue" measure="1" displayFolder="" measureGroup="Calculations" count="0"/>
    <cacheHierarchy uniqueName="[Measures].[Gross Profit]" caption="Gross Profit" measure="1" displayFolder="" measureGroup="Calculations" count="0"/>
    <cacheHierarchy uniqueName="[Measures].[Footfalls]" caption="Footfalls" measure="1" displayFolder="" measureGroup="Calculations" count="0"/>
    <cacheHierarchy uniqueName="[Measures].[GP Margin]" caption="GP Margin" measure="1" displayFolder="" measureGroup="Calculations" count="0"/>
    <cacheHierarchy uniqueName="[Measures].[Orders]" caption="Orders" measure="1" displayFolder="" measureGroup="Calculations" count="0"/>
    <cacheHierarchy uniqueName="[Measures].[Avg Inv Value]" caption="Avg Inv Value" measure="1" displayFolder="" measureGroup="Calculations" count="0" oneField="1">
      <fieldsUsage count="1">
        <fieldUsage x="1"/>
      </fieldsUsage>
    </cacheHierarchy>
    <cacheHierarchy uniqueName="[Measures].[Rev PM]" caption="Rev PM" measure="1" displayFolder="" measureGroup="Calculations" count="0"/>
    <cacheHierarchy uniqueName="[Measures].[MoM Growth]" caption="MoM Growth" measure="1" displayFolder="" measureGroup="Calculations" count="0"/>
    <cacheHierarchy uniqueName="[Measures].[GP PP]" caption="GP PP" measure="1" displayFolder="" measureGroup="Calculations" count="0"/>
    <cacheHierarchy uniqueName="[Measures].[AoV PP]" caption="AoV PP" measure="1" displayFolder="" measureGroup="Calculations" count="0"/>
    <cacheHierarchy uniqueName="[Measures].[Footfall PP]" caption="Footfall PP" measure="1" displayFolder="" measureGroup="Calculations" count="0"/>
    <cacheHierarchy uniqueName="[Measures].[Orders PP]" caption="Orders PP" measure="1" displayFolder="" measureGroup="Calculations" count="0"/>
    <cacheHierarchy uniqueName="[Measures].[MoM GP]" caption="MoM GP" measure="1" displayFolder="" measureGroup="Calculations" count="0"/>
    <cacheHierarchy uniqueName="[Measures].[AoV Growth]" caption="AoV Growth" measure="1" displayFolder="" measureGroup="Calculations" count="0"/>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XL_Count Calculations]" caption="__XL_Count Calculations" measure="1" displayFolder="" measureGroup="Calculations" count="0" hidden="1"/>
    <cacheHierarchy uniqueName="[Measures].[__XL_Count Product List]" caption="__XL_Count Product List" measure="1" displayFolder="" measureGroup="Product List"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Product List" uniqueName="[Product List]" caption="Product List"/>
    <dimension name="Sales" uniqueName="[Sales]" caption="Sales"/>
  </dimensions>
  <measureGroups count="4">
    <measureGroup name="Calculations" caption="Calculations"/>
    <measureGroup name="Calendar" caption="Calendar"/>
    <measureGroup name="Product List" caption="Product List"/>
    <measureGroup name="Sales" caption="Sales"/>
  </measureGroups>
  <maps count="5">
    <map measureGroup="1" dimension="0"/>
    <map measureGroup="2" dimension="2"/>
    <map measureGroup="3" dimension="0"/>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ce Mekolle" refreshedDate="45107.494215162034" backgroundQuery="1" createdVersion="8" refreshedVersion="8" minRefreshableVersion="3" recordCount="0" supportSubquery="1" supportAdvancedDrill="1" xr:uid="{3722EA46-FEC5-40E1-B4D4-79B46C4E7FDE}">
  <cacheSource type="external" connectionId="6"/>
  <cacheFields count="5">
    <cacheField name="[Measures].[Revenue]" caption="Revenue" numFmtId="0" hierarchy="20" level="32767"/>
    <cacheField name="[Sales].[Item Code].[Item Code]" caption="Item Code" numFmtId="0" hierarchy="17" level="1">
      <sharedItems containsNonDate="0" count="114">
        <s v="ANEDCBEG"/>
        <s v="ANEDCBGE"/>
        <s v="ANEDCBIG"/>
        <s v="ANEDCDBN"/>
        <s v="ANEDCDBR"/>
        <s v="ANEDCDBW"/>
        <s v="ANEDCDGN"/>
        <s v="ANEDCEGY"/>
        <s v="ANEDCGRY"/>
        <s v="ANEDCLBL"/>
        <s v="ANEDCMGD"/>
        <s v="ANEDCPTE"/>
        <s v="ANEDCRBL"/>
        <s v="ANJDCLBR"/>
        <s v="ANJDCPUT"/>
        <s v="BNGDCBEI"/>
        <s v="BNGDCBR1"/>
        <s v="BNGDCBRO"/>
        <s v="BNGDCBWN"/>
        <s v="BNGDCDBN"/>
        <s v="BNGDCDGE"/>
        <s v="BNGDCDGR"/>
        <s v="BNGDCDGY"/>
        <s v="BNGDCGEY"/>
        <s v="BNGDCGR1"/>
        <s v="BNGDCGRA"/>
        <s v="BNGDCLB1"/>
        <s v="BNGDCLB2"/>
        <s v="BNGDCLB3"/>
        <s v="BNGDCLBN"/>
        <s v="BNGDCLBR"/>
        <s v="BNGDCLBW"/>
        <s v="BNGDCLG1"/>
        <s v="BNGDCLGY"/>
        <s v="BNGDCMSH"/>
        <s v="BNGDCMUH"/>
        <s v="BNGDCOWT"/>
        <s v="BNGDCPWH"/>
        <s v="DAFDCGRB"/>
        <s v="DAFDCGRE"/>
        <s v="DAFDCLBU"/>
        <s v="DAFDCLGE"/>
        <s v="DAFDCLGY"/>
        <s v="DANDCAWG"/>
        <s v="DANDCBRW"/>
        <s v="DANDCCHW"/>
        <s v="DANDCGYW"/>
        <s v="DANDCNAW"/>
        <s v="DANDCNRW"/>
        <s v="DANDCNWD"/>
        <s v="DEVDCDBG"/>
        <s v="DEVDCDGY"/>
        <s v="DEVDCGPT"/>
        <s v="ERSDCBRN"/>
        <s v="ERSDCGEY"/>
        <s v="ERSDCGRY"/>
        <s v="EURDCGHY"/>
        <s v="EURDCPRD"/>
        <s v="FARDCDGY"/>
        <s v="FARDCLGY"/>
        <s v="IMEDVWOO"/>
        <s v="INTDCBLG"/>
        <s v="K3013"/>
        <s v="KUKDCBEG"/>
        <s v="KUKDCBIG"/>
        <s v="KUKDCBLW"/>
        <s v="KUKDCCHC"/>
        <s v="KUKDCDG1"/>
        <s v="KUKDCGEY"/>
        <s v="KUKDCGR1"/>
        <s v="KUKDCGRE"/>
        <s v="KUKDCGYW"/>
        <s v="KUKDCLBN"/>
        <s v="KUKDCLGY"/>
        <s v="KUKDCSTR"/>
        <s v="LOUDCCGY"/>
        <s v="LOUDCDWA"/>
        <s v="LOUDCLG1"/>
        <s v="LOUDCLGW"/>
        <s v="LOUDCLWN"/>
        <s v="LOUDCSDW"/>
        <s v="LOUDCSND"/>
        <s v="LOUDCSOA"/>
        <s v="LOUDCSOK"/>
        <s v="LOUDCSW1"/>
        <s v="LOUDCSWN"/>
        <s v="NDEDCBEI"/>
        <s v="NDEDCDBU"/>
        <s v="NDEDCLBR"/>
        <s v="NDEDCLPK"/>
        <s v="NDEDCWAL"/>
        <s v="OPHELIAX"/>
        <s v="QFWDCSAT"/>
        <s v="QIYDCBEI"/>
        <s v="QIYDCBLU"/>
        <s v="STEDCLGY"/>
        <s v="STEDCWHT"/>
        <s v="STFDCBGE"/>
        <s v="STFDCDGR"/>
        <s v="STLDCBLC"/>
        <s v="STLDCBLG"/>
        <s v="STLDCBLK"/>
        <s v="STLDCDGY"/>
        <s v="STLDCSND"/>
        <s v="STLDCTAU"/>
        <s v="TOMDCBGE"/>
        <s v="ZHEDCBL1"/>
        <s v="ZHEDCBLC"/>
        <s v="ZHEDCGRY"/>
        <s v="ZHEDCNBL"/>
        <s v="ZHEDCTRQ"/>
        <s v="ZHEDCWHI"/>
        <s v="ZHEDCWHT"/>
        <s v="ZHEDCWIT"/>
      </sharedItems>
    </cacheField>
    <cacheField name="[Sales].[Account].[Account]" caption="Account" numFmtId="0" hierarchy="7" level="1">
      <sharedItems count="1000">
        <s v="BDF0001"/>
        <s v="BDOO001"/>
        <s v="BEDE004"/>
        <s v="BEDE007"/>
        <s v="BEDR006"/>
        <s v="BEDR008"/>
        <s v="BEHR004"/>
        <s v="BEHR008"/>
        <s v="BELU001"/>
        <s v="BEN0001"/>
        <s v="BESE002"/>
        <s v="BESE005"/>
        <s v="BESH001"/>
        <s v="BESH005"/>
        <s v="BESH006"/>
        <s v="BESH007"/>
        <s v="BESM002"/>
        <s v="BESM003"/>
        <s v="BESS011"/>
        <s v="BETO006"/>
        <s v="BINF001"/>
        <s v="BLOS002"/>
        <s v="BRER001"/>
        <s v="BRIT001"/>
        <s v="BUDO003"/>
        <s v="BUEL001"/>
        <s v="BUSE001"/>
        <s v="BUSH002"/>
        <s v="BUSY001"/>
        <s v="BUTH003"/>
        <s v="BUTH004"/>
        <s v="CERO002"/>
        <s v="CESH"/>
        <s v="CESH001"/>
        <s v="CHED001"/>
        <s v="CHEK001"/>
        <s v="CHEN002"/>
        <s v="CHER004"/>
        <s v="DELE013"/>
        <s v="DENE001"/>
        <s v="DENE008"/>
        <s v="DENE017"/>
        <s v="DENN001"/>
        <s v="DEVI001"/>
        <s v="DEVI002"/>
        <s v="DIEN002"/>
        <s v="DIKK001"/>
        <s v="DINE002"/>
        <s v="DINE006"/>
        <s v="DINE008"/>
        <s v="DIRL001"/>
        <s v="DIVI001"/>
        <s v="DLEL001"/>
        <s v="DOME001"/>
        <s v="DOUD001"/>
        <s v="DREL001"/>
        <s v="DREM001"/>
        <s v="DRSH002"/>
        <s v="DUNC001"/>
        <s v="EBBB001"/>
        <s v="EBBE013"/>
        <s v="EBBE017"/>
        <s v="EBDE001"/>
        <s v="EBDE003"/>
        <s v="EBDO001"/>
        <s v="EBDU058"/>
        <s v="EBDU069"/>
        <s v="EBDU070"/>
        <s v="EBDU078"/>
        <s v="EBDU086"/>
        <s v="EBDU119"/>
        <s v="EBDU139"/>
        <s v="EBDU143"/>
        <s v="EBDU152"/>
        <s v="EBDU155"/>
        <s v="EBDU156"/>
        <s v="EBDU158"/>
        <s v="EBDU160"/>
        <s v="EBDU161"/>
        <s v="EBDU162"/>
        <s v="EBDU163"/>
        <s v="EBDU164"/>
        <s v="EBDU165"/>
        <s v="EBDU166"/>
        <s v="EBDU168"/>
        <s v="EBDU170"/>
        <s v="EBDU174"/>
        <s v="EBDU175"/>
        <s v="EBDU178"/>
        <s v="EBDU180"/>
        <s v="EBDU181"/>
        <s v="EBDU182"/>
        <s v="EBDU183"/>
        <s v="EBDU184"/>
        <s v="EBDU186"/>
        <s v="EBDU188"/>
        <s v="EBDU189"/>
        <s v="EBDU190"/>
        <s v="EBDU192"/>
        <s v="EBDU193"/>
        <s v="EBDU195"/>
        <s v="EBDU198"/>
        <s v="EBDU199"/>
        <s v="EBEE011"/>
        <s v="EBEE012"/>
        <s v="EBES002"/>
        <s v="EBOR001"/>
        <s v="EBRE006"/>
        <s v="EBRE023"/>
        <s v="EBRE024"/>
        <s v="EBRE025"/>
        <s v="EBRE026"/>
        <s v="EBRE028"/>
        <s v="EBRE029"/>
        <s v="EBTI001"/>
        <s v="EDEL022"/>
        <s v="EDEL024"/>
        <s v="EDEL025"/>
        <s v="EDEL026"/>
        <s v="EDEM006"/>
        <s v="EDNE003"/>
        <s v="EDNE017"/>
        <s v="EDRI001"/>
        <s v="EELE006"/>
        <s v="EFEF006"/>
        <s v="EFEF008"/>
        <s v="EFEF009"/>
        <s v="EHLE007"/>
        <s v="EHLE008"/>
        <s v="EHME007"/>
        <s v="EHME014"/>
        <s v="EHME025"/>
        <s v="EHME030"/>
        <s v="EHME033"/>
        <s v="EHME034"/>
        <s v="EHME062"/>
        <s v="EHME088"/>
        <s v="EHME089"/>
        <s v="EHME112"/>
        <s v="EHME115"/>
        <s v="EHME120"/>
        <s v="EHME123"/>
        <s v="EHME125"/>
        <s v="EHME126"/>
        <s v="EHME128"/>
        <s v="EHME130"/>
        <s v="EHME131"/>
        <s v="EHME132"/>
        <s v="EHME133"/>
        <s v="EHME135"/>
        <s v="EHME136"/>
        <s v="EHME138"/>
        <s v="EHME139"/>
        <s v="EHME141"/>
        <s v="EHME143"/>
        <s v="EHME146"/>
        <s v="EHME149"/>
        <s v="EHME155"/>
        <s v="EHME157"/>
        <s v="EHME158"/>
        <s v="EHME160"/>
        <s v="EHME163"/>
        <s v="EHME166"/>
        <s v="EHME167"/>
        <s v="EHME168"/>
        <s v="EHSE002"/>
        <s v="EISH003"/>
        <s v="EISH010"/>
        <s v="ELDO001"/>
        <s v="ELEE006"/>
        <s v="ELEE007"/>
        <s v="ELEE009"/>
        <s v="ELEE010"/>
        <s v="ELEE011"/>
        <s v="ELEF001"/>
        <s v="ELFO001"/>
        <s v="ELGH002"/>
        <s v="ELHE008"/>
        <s v="ELIB004"/>
        <s v="ELIE001"/>
        <s v="ELIE005"/>
        <s v="ELIE006"/>
        <s v="ELIE023"/>
        <s v="ELIE063"/>
        <s v="ELIE064"/>
        <s v="ELIE066"/>
        <s v="ELIE068"/>
        <s v="ELIE071"/>
        <s v="ELIE072"/>
        <s v="ELIE073"/>
        <s v="ELIE074"/>
        <s v="ELIE075"/>
        <s v="ELIE076"/>
        <s v="ELIE079"/>
        <s v="ELIE080"/>
        <s v="ELIE081"/>
        <s v="ELIE082"/>
        <s v="ELIH001"/>
        <s v="ELIH013"/>
        <s v="ELIH018"/>
        <s v="ELIH020"/>
        <s v="ELIH021"/>
        <s v="ELII003"/>
        <s v="ELII006"/>
        <s v="ELIJ008"/>
        <s v="ELIJ012"/>
        <s v="ELIM016"/>
        <s v="ELIM017"/>
        <s v="ELIM018"/>
        <s v="ELIM019"/>
        <s v="ELIM020"/>
        <s v="ELIM021"/>
        <s v="ELIN006"/>
        <s v="ELIR004"/>
        <s v="ELJO001"/>
        <s v="ELME001"/>
        <s v="ELRE001"/>
        <s v="ELSE002"/>
        <s v="ELZO001"/>
        <s v="EMED003"/>
        <s v="EMEE011"/>
        <s v="EMEE021"/>
        <s v="EMEE024"/>
        <s v="EMEE027"/>
        <s v="EMEL001"/>
        <s v="EMEL030"/>
        <s v="EMEL036"/>
        <s v="EMEL038"/>
        <s v="EMEL041"/>
        <s v="EMEL043"/>
        <s v="EMEN004"/>
        <s v="EMEN005"/>
        <s v="EMEN008"/>
        <s v="EMEN022"/>
        <s v="EMEN027"/>
        <s v="EMEN029"/>
        <s v="EMEN031"/>
        <s v="EMEN032"/>
        <s v="EMEN034"/>
        <s v="EMEN035"/>
        <s v="EMEN036"/>
        <s v="EMEN037"/>
        <s v="EMEN039"/>
        <s v="EMEN040"/>
        <s v="EMEN041"/>
        <s v="EMEN045"/>
        <s v="EMEU001"/>
        <s v="EMIN018"/>
        <s v="EMLE002"/>
        <s v="EMLE003"/>
        <s v="EMLY001"/>
        <s v="EMME003"/>
        <s v="EMME005"/>
        <s v="EMME012"/>
        <s v="EMNE006"/>
        <s v="ENES001"/>
        <s v="ENES003"/>
        <s v="ENES004"/>
        <s v="ENES006"/>
        <s v="ENES007"/>
        <s v="ENIL001"/>
        <s v="ENNM001"/>
        <s v="ENWE004"/>
        <s v="EPEX001"/>
        <s v="EQBE002"/>
        <s v="EQUE001"/>
        <s v="ERMI001"/>
        <s v="ESEE003"/>
        <s v="ESHR002"/>
        <s v="ESME003"/>
        <s v="ESME014"/>
        <s v="ESMM001"/>
        <s v="ESRE008"/>
        <s v="ETEF001"/>
        <s v="ETEL001"/>
        <s v="EWET005"/>
        <s v="EWET006"/>
        <s v="EYDE003"/>
        <s v="EYED001"/>
        <s v="EYOO003"/>
        <s v="EZIZ005"/>
        <s v="FDEL001"/>
        <s v="FEDE004"/>
        <s v="FEDE005"/>
        <s v="FEDH002"/>
        <s v="FEDH004"/>
        <s v="FEDH013"/>
        <s v="FEDH014"/>
        <s v="FEDH015"/>
        <s v="FEHE018"/>
        <s v="FEHE020"/>
        <s v="FEHE022"/>
        <s v="FEHI001"/>
        <s v="FEIS014"/>
        <s v="FEIS015"/>
        <s v="FEIS022"/>
        <s v="FEIS023"/>
        <s v="FEIS024"/>
        <s v="FEIS026"/>
        <s v="FEJE005"/>
        <s v="FELE001"/>
        <s v="FEOZ001"/>
        <s v="FEQE001"/>
        <s v="FERE003"/>
        <s v="FERE004"/>
        <s v="FERE005"/>
        <s v="FERE007"/>
        <s v="FERE008"/>
        <s v="FERZ001"/>
        <s v="FETE002"/>
        <s v="FETE015"/>
        <s v="FETE030"/>
        <s v="FETE032"/>
        <s v="FETE033"/>
        <s v="FETE034"/>
        <s v="FETE035"/>
        <s v="FETE039"/>
        <s v="FETE040"/>
        <s v="FETH010"/>
        <s v="FETH011"/>
        <s v="FETH012"/>
        <s v="FETH013"/>
        <s v="FETI001"/>
        <s v="FETI008"/>
        <s v="FETI018"/>
        <s v="FETI030"/>
        <s v="FETI034"/>
        <s v="FETI058"/>
        <s v="FETI074"/>
        <s v="FETI079"/>
        <s v="FETI080"/>
        <s v="FETI093"/>
        <s v="FETI094"/>
        <s v="FETI096"/>
        <s v="FETI097"/>
        <s v="FETI099"/>
        <s v="FETI100"/>
        <s v="FETI102"/>
        <s v="FETI104"/>
        <s v="FETI105"/>
        <s v="FETI107"/>
        <s v="FETI109"/>
        <s v="FETI110"/>
        <s v="FETM003"/>
        <s v="FEUZ002"/>
        <s v="FEYQ001"/>
        <s v="FEYZ003"/>
        <s v="FEYZ006"/>
        <s v="FIDD001"/>
        <s v="GELE001"/>
        <s v="GELI001"/>
        <s v="GELI002"/>
        <s v="GERM001"/>
        <s v="GHED001"/>
        <s v="GHED005"/>
        <s v="GHEN004"/>
        <s v="GHEZ003"/>
        <s v="GHEZ004"/>
        <s v="GHIZ001"/>
        <s v="GHUL003"/>
        <s v="GIGI001"/>
        <s v="GMEL001"/>
        <s v="GOPE002"/>
        <s v="GUIL001"/>
        <s v="HEBE001"/>
        <s v="HEDR001"/>
        <s v="HEFE001"/>
        <s v="HEIF005"/>
        <s v="HEIF006"/>
        <s v="HEIF007"/>
        <s v="HEJE003"/>
        <s v="HELE002"/>
        <s v="HELE006"/>
        <s v="HELH001"/>
        <s v="HEME022"/>
        <s v="HEME023"/>
        <s v="HEME025"/>
        <s v="HEME026"/>
        <s v="HEME027"/>
        <s v="HEMZ001"/>
        <s v="HEMZ002"/>
        <s v="HENE003"/>
        <s v="HENE016"/>
        <s v="HENE020"/>
        <s v="HENE021"/>
        <s v="HENE024"/>
        <s v="HENE026"/>
        <s v="HENE028"/>
        <s v="HENI009"/>
        <s v="HENY003"/>
        <s v="HERE002"/>
        <s v="HESE002"/>
        <s v="HESE008"/>
        <s v="HESE022"/>
        <s v="HESE026"/>
        <s v="HESE028"/>
        <s v="HESE029"/>
        <s v="HESE031"/>
        <s v="HESE032"/>
        <s v="HESH007"/>
        <s v="HESH008"/>
        <s v="HESN001"/>
        <s v="HESS008"/>
        <s v="HESS024"/>
        <s v="HESS041"/>
        <s v="HESS042"/>
        <s v="HESS043"/>
        <s v="HESS044"/>
        <s v="HESS045"/>
        <s v="HESS047"/>
        <s v="HEWR004"/>
        <s v="HEWR006"/>
        <s v="HEWR007"/>
        <s v="HEWR008"/>
        <s v="HEWR009"/>
        <s v="HEYE005"/>
        <s v="HEZI001"/>
        <s v="HIND005"/>
        <s v="HNED001"/>
        <s v="HNED002"/>
        <s v="HNEN001"/>
        <s v="HOID001"/>
        <s v="HOLL001"/>
        <s v="HORI001"/>
        <s v="HOUS001"/>
        <s v="HUBE002"/>
        <s v="HUDE009"/>
        <s v="HUDE018"/>
        <s v="HUDE021"/>
        <s v="HUDE022"/>
        <s v="HUDE023"/>
        <s v="HUSE021"/>
        <s v="HUSE022"/>
        <s v="HUSE023"/>
        <s v="HUSE025"/>
        <s v="HUSS036"/>
        <s v="HUSS037"/>
        <s v="HUSS040"/>
        <s v="HUSS075"/>
        <s v="HUSS079"/>
        <s v="HUSS080"/>
        <s v="HUSS081"/>
        <s v="HUSS083"/>
        <s v="HUSS086"/>
        <s v="HUSS090"/>
        <s v="HUSS093"/>
        <s v="HUSS094"/>
        <s v="HUSS095"/>
        <s v="HUSS096"/>
        <s v="HUSS098"/>
        <s v="HUSS099"/>
        <s v="HUSS103"/>
        <s v="HUSS104"/>
        <s v="HUSS105"/>
        <s v="IBCE001"/>
        <s v="IBRE008"/>
        <s v="IBRE010"/>
        <s v="IBRE012"/>
        <s v="IBRE013"/>
        <s v="IBRE014"/>
        <s v="IDFE001"/>
        <s v="IMPE001"/>
        <s v="ISEE009"/>
        <s v="ISEH001"/>
        <s v="ISES001"/>
        <s v="ISES002"/>
        <s v="ISEY001"/>
        <s v="ISME004"/>
        <s v="ISME006"/>
        <s v="IYEZ001"/>
        <s v="JEEF004"/>
        <s v="JEEF005"/>
        <s v="JEFE004"/>
        <s v="JEFF005"/>
        <s v="JEFF010"/>
        <s v="JEFF011"/>
        <s v="JEFF012"/>
        <s v="JEHE005"/>
        <s v="JEHE006"/>
        <s v="JELE002"/>
        <s v="JEME003"/>
        <s v="JEME004"/>
        <s v="JEME008"/>
        <s v="JEME009"/>
        <s v="JEME010"/>
        <s v="JEME011"/>
        <s v="JEME012"/>
        <s v="JEME013"/>
        <s v="JEMI004"/>
        <s v="JEMI005"/>
        <s v="JENE001"/>
        <s v="JENE002"/>
        <s v="JESE003"/>
        <s v="JESE004"/>
        <s v="JESI001"/>
        <s v="JESS015"/>
        <s v="JESS020"/>
        <s v="JESS021"/>
        <s v="JEVE001"/>
        <s v="JEWE005"/>
        <s v="JIMM001"/>
        <s v="JMEL001"/>
        <s v="JOHN004"/>
        <s v="JOSE001"/>
        <s v="JOSE003"/>
        <s v="JOSE004"/>
        <s v="JUME005"/>
        <s v="KEHD001"/>
        <s v="KERI004"/>
        <s v="KERL002"/>
        <s v="KEWT002"/>
        <s v="KEWT008"/>
        <s v="KHEL015"/>
        <s v="KHEL037"/>
        <s v="KHEL058"/>
        <s v="KHEL068"/>
        <s v="KHEL071"/>
        <s v="KHEL072"/>
        <s v="KHEL073"/>
        <s v="KHEL074"/>
        <s v="KHEL075"/>
        <s v="KHEL077"/>
        <s v="KHEL080"/>
        <s v="KHEL081"/>
        <s v="KHEL085"/>
        <s v="KHEL086"/>
        <s v="KHEL087"/>
        <s v="KHEL088"/>
        <s v="KHEL089"/>
        <s v="KHEL090"/>
        <s v="KHEW008"/>
        <s v="KHUL003"/>
        <s v="KING001"/>
        <s v="KUME001"/>
        <s v="LEEN001"/>
        <s v="LEGO001"/>
        <s v="LEGO002"/>
        <s v="LEIL006"/>
        <s v="LEIL007"/>
        <s v="LEIT001"/>
        <s v="LEON001"/>
        <s v="LETE004"/>
        <s v="LETI011"/>
        <s v="LETI012"/>
        <s v="LETI013"/>
        <s v="LETI014"/>
        <s v="LEYL019"/>
        <s v="LEYL021"/>
        <s v="LEYL022"/>
        <s v="LEYL023"/>
        <s v="LEYL024"/>
        <s v="LULW010"/>
        <s v="LULW011"/>
        <s v="LULW012"/>
        <s v="LUME002"/>
        <s v="LUME005"/>
        <s v="LUMI001"/>
        <s v="MEDE002"/>
        <s v="MEGD001"/>
        <s v="MEGE002"/>
        <s v="MEHE005"/>
        <s v="MEHE011"/>
        <s v="MEHE012"/>
        <s v="MEHM001"/>
        <s v="MEHM042"/>
        <s v="MEHM045"/>
        <s v="MEHM046"/>
        <s v="MEHM048"/>
        <s v="MEHM049"/>
        <s v="MEHM050"/>
        <s v="MEHM051"/>
        <s v="MEHM052"/>
        <s v="MEHM053"/>
        <s v="MEHM054"/>
        <s v="MEHM055"/>
        <s v="MEHM056"/>
        <s v="MEHR001"/>
        <s v="MEI0002"/>
        <s v="MEIL001"/>
        <s v="MEIS007"/>
        <s v="MEIT002"/>
        <s v="MEJE001"/>
        <s v="MEJE016"/>
        <s v="MEJI002"/>
        <s v="MEKI001"/>
        <s v="MELI001"/>
        <s v="MELI002"/>
        <s v="MENE021"/>
        <s v="MENS008"/>
        <s v="MENS009"/>
        <s v="MERI042"/>
        <s v="MERI046"/>
        <s v="MERI048"/>
        <s v="MERI057"/>
        <s v="MERI058"/>
        <s v="MERI060"/>
        <s v="MERI064"/>
        <s v="MERI065"/>
        <s v="MERI068"/>
        <s v="MERJ001"/>
        <s v="MERS001"/>
        <s v="MERT003"/>
        <s v="MERV001"/>
        <s v="MERW013"/>
        <s v="MERW017"/>
        <s v="MERY001"/>
        <s v="MERY006"/>
        <s v="MERY021"/>
        <s v="MERY038"/>
        <s v="MERY040"/>
        <s v="MERY041"/>
        <s v="MERY042"/>
        <s v="MERY044"/>
        <s v="MERY046"/>
        <s v="MESH003"/>
        <s v="MESJ001"/>
        <s v="MESO005"/>
        <s v="MESO008"/>
        <s v="MESO009"/>
        <s v="MESO011"/>
        <s v="MESS001"/>
        <s v="MEYB001"/>
        <s v="MEYE007"/>
        <s v="MEYH001"/>
        <s v="MEYS006"/>
        <s v="MEZE001"/>
        <s v="MEZE004"/>
        <s v="MGEE001"/>
        <s v="MIRE003"/>
        <s v="MISH001"/>
        <s v="MMCH001"/>
        <s v="MMTE001"/>
        <s v="MOBI005"/>
        <s v="MODE002"/>
        <s v="MOET001"/>
        <s v="MOEY001"/>
        <s v="MOHD003"/>
        <s v="MOHD013"/>
        <s v="MOHD026"/>
        <s v="MOHE051"/>
        <s v="MOHE060"/>
        <s v="MOHE070"/>
        <s v="MOHE074"/>
        <s v="MOHE077"/>
        <s v="MOHE095"/>
        <s v="MOHE144"/>
        <s v="MOHE145"/>
        <s v="MOHE152"/>
        <s v="MOHE154"/>
        <s v="MOHE175"/>
        <s v="MOHE179"/>
        <s v="MOHE192"/>
        <s v="MOHE197"/>
        <s v="MOHE198"/>
        <s v="MOHE200"/>
        <s v="MOHE205"/>
        <s v="MOHE210"/>
        <s v="MOHE216"/>
        <s v="MOHE219"/>
        <s v="MOHE220"/>
        <s v="MOHE221"/>
        <s v="MOHE222"/>
        <s v="MOHE224"/>
        <s v="MOHE225"/>
        <s v="MOHE226"/>
        <s v="MOHE227"/>
        <s v="MOHE231"/>
        <s v="MOHE232"/>
        <s v="MOHE238"/>
        <s v="MOHE240"/>
        <s v="MOHE241"/>
        <s v="MOHE243"/>
        <s v="MOHE244"/>
        <s v="MOHE247"/>
        <s v="MOHE249"/>
        <s v="MOHE251"/>
        <s v="MOHE252"/>
        <s v="MOHE253"/>
        <s v="MOHE256"/>
        <s v="MOHE257"/>
        <s v="MOHE262"/>
        <s v="MOHE263"/>
        <s v="MOHE266"/>
        <s v="MOHE269"/>
        <s v="MOHE271"/>
        <s v="MOHE272"/>
        <s v="MOHE274"/>
        <s v="MOHE278"/>
        <s v="MOHE283"/>
        <s v="MOHE284"/>
        <s v="MOHE286"/>
        <s v="MOHE287"/>
        <s v="MOHE289"/>
        <s v="MOHE290"/>
        <s v="MOHE291"/>
        <s v="MOHS011"/>
        <s v="MONE015"/>
        <s v="MONE027"/>
        <s v="MONE029"/>
        <s v="MONE030"/>
        <s v="MONE031"/>
        <s v="MOON002"/>
        <s v="MOSH001"/>
        <s v="MOUS001"/>
        <s v="MOUS002"/>
        <s v="MRSE003"/>
        <s v="MRSE007"/>
        <s v="MSLE001"/>
        <s v="MSNE001"/>
        <s v="MUHE002"/>
        <s v="MUNE007"/>
        <s v="MUNE009"/>
        <s v="MUNE010"/>
        <s v="MUNI005"/>
        <s v="MUSE001"/>
        <s v="MUSE002"/>
        <s v="MUST008"/>
        <s v="MUTH001"/>
        <s v="NEBE011"/>
        <s v="NEDE001"/>
        <s v="NEDE008"/>
        <s v="NEDE011"/>
        <s v="NEDE012"/>
        <s v="NEDE024"/>
        <s v="NEDH002"/>
        <s v="NEEE005"/>
        <s v="NEEE006"/>
        <s v="NEHE001"/>
        <s v="NEHE002"/>
        <s v="NEHE007"/>
        <s v="NEHL001"/>
        <s v="NEIF002"/>
        <s v="NEJE010"/>
        <s v="NEJE011"/>
        <s v="NEJL010"/>
        <s v="NEJL011"/>
        <s v="NEJM001"/>
        <s v="NERD018"/>
        <s v="NERD024"/>
        <s v="NERD025"/>
        <s v="NERJ004"/>
        <s v="NESS003"/>
        <s v="NESS015"/>
        <s v="NEWE008"/>
        <s v="NEWE013"/>
        <s v="NEWE015"/>
        <s v="NEYE006"/>
        <s v="NEZH002"/>
        <s v="NEZH003"/>
        <s v="NIDH001"/>
        <s v="NIVE001"/>
        <s v="NIZE001"/>
        <s v="NOOF005"/>
        <s v="NOOH002"/>
        <s v="NOOR021"/>
        <s v="NOOR025"/>
        <s v="NOOR036"/>
        <s v="NOOR042"/>
        <s v="NOOR046"/>
        <s v="NOOR052"/>
        <s v="NOOR053"/>
        <s v="NOOR054"/>
        <s v="NOOR055"/>
        <s v="NOOR057"/>
        <s v="NORY001"/>
        <s v="NOSE001"/>
        <s v="NOUF004"/>
        <s v="NOUF005"/>
        <s v="NUZU001"/>
        <s v="OLEN001"/>
        <s v="OMEE001"/>
        <s v="OMER005"/>
        <s v="OMER006"/>
        <s v="OMRE003"/>
        <s v="OSEM010"/>
        <s v="OSEM011"/>
        <s v="OSEN001"/>
        <s v="OSSI001"/>
        <s v="OSSI002"/>
        <s v="PEBL001"/>
        <s v="PEGE001"/>
        <s v="PERK001"/>
        <s v="PETE001"/>
        <s v="PETE002"/>
        <s v="PEUL002"/>
        <s v="PGSP001"/>
        <s v="PLEY001"/>
        <s v="POON001"/>
        <s v="QESE001"/>
        <s v="REBI001"/>
        <s v="REBI003"/>
        <s v="REBI004"/>
        <s v="REDI001"/>
        <s v="REED007"/>
        <s v="REEL001"/>
        <s v="REEM015"/>
        <s v="REEM016"/>
        <s v="REEM017"/>
        <s v="REEM019"/>
        <s v="REHE007"/>
        <s v="REHE008"/>
        <s v="REJE002"/>
        <s v="REJE006"/>
        <s v="REND001"/>
        <s v="RENE007"/>
        <s v="RENI002"/>
        <s v="RENY001"/>
        <s v="RESH013"/>
        <s v="RESH023"/>
        <s v="RESH025"/>
        <s v="RESH026"/>
        <s v="REYE001"/>
        <s v="RIME001"/>
        <s v="RINE002"/>
        <s v="ROYE004"/>
        <s v="ROYM001"/>
        <s v="RUQE002"/>
        <s v="SEBE005"/>
        <s v="SEDI006"/>
        <s v="SEED003"/>
        <s v="SEEY002"/>
        <s v="SEEY003"/>
        <s v="SEFE001"/>
        <s v="SEHE005"/>
        <s v="SEID001"/>
        <s v="SEID002"/>
        <s v="SEIY001"/>
        <s v="SEKI002"/>
        <s v="SELE015"/>
        <s v="SELE016"/>
        <s v="SELE017"/>
        <s v="SELE019"/>
        <s v="SELE020"/>
        <s v="SELI002"/>
        <s v="SELM001"/>
        <s v="SELM008"/>
        <s v="SELM017"/>
        <s v="SELM020"/>
        <s v="SELM024"/>
        <s v="SELM026"/>
        <s v="SELM027"/>
        <s v="SELM029"/>
        <s v="SELM032"/>
        <s v="SELM033"/>
        <s v="SELW006"/>
        <s v="SEME003"/>
        <s v="SEME022"/>
        <s v="SEME025"/>
        <s v="SEMI005"/>
        <s v="SEMI007"/>
        <s v="SEMI008"/>
        <s v="SEMI010"/>
        <s v="SEMI012"/>
        <s v="SEMI013"/>
        <s v="SENE004"/>
        <s v="SENT001"/>
        <s v="SERE024"/>
        <s v="SERE031"/>
        <s v="SERE038"/>
        <s v="SERE048"/>
        <s v="SERE049"/>
        <s v="SERE050"/>
        <s v="SERE051"/>
        <s v="SERE052"/>
        <s v="SERE053"/>
        <s v="SERE054"/>
        <s v="SERE055"/>
        <s v="SERE057"/>
        <s v="SERE058"/>
        <s v="SEUD005"/>
        <s v="SEUD006"/>
        <s v="SEWS006"/>
        <s v="SEWS008"/>
        <s v="SEWS017"/>
        <s v="SEYD003"/>
        <s v="SEYD004"/>
        <s v="SEYE022"/>
        <s v="SEYE031"/>
        <s v="SEYE038"/>
        <s v="SEYE039"/>
        <s v="SEYE040"/>
        <s v="SEYE042"/>
        <s v="SEYE044"/>
        <s v="SEYE045"/>
        <s v="SEYE046"/>
        <s v="SEYE047"/>
        <s v="SHEF001"/>
        <s v="SHEH004"/>
        <s v="SHEI001"/>
        <s v="SHEI025"/>
        <s v="SHEI026"/>
        <s v="SHEI028"/>
        <s v="SHEI029"/>
        <s v="SHEI030"/>
        <s v="SHEK001"/>
        <s v="SHEK005"/>
        <s v="SHEK006"/>
        <s v="SHEK007"/>
        <s v="SHEM001"/>
        <s v="SHEM002"/>
        <s v="SHEM003"/>
        <s v="SHER007"/>
        <s v="SHER009"/>
        <s v="SHER010"/>
        <s v="SHIM001"/>
        <s v="SHKR001"/>
        <s v="SHOE001"/>
        <s v="SKET001"/>
        <s v="SLWE001"/>
        <s v="SOEE001"/>
        <s v="SOLE001"/>
        <s v="SOLE004"/>
        <s v="SUBH002"/>
        <s v="SUHE013"/>
        <s v="SUHE015"/>
        <s v="SUHE016"/>
        <s v="SULT003"/>
        <s v="SULT004"/>
        <s v="SUME011"/>
        <s v="TEHE001"/>
        <s v="TEHE002"/>
        <s v="TEHE003"/>
        <s v="TESS001"/>
        <s v="THED001"/>
        <s v="THEG001"/>
        <s v="THEG002"/>
        <s v="THEG003"/>
        <s v="THEM002"/>
        <s v="THEN001"/>
        <s v="THES001"/>
        <s v="TIMH001"/>
        <s v="TREC001"/>
        <s v="TURK002"/>
        <s v="USEP001"/>
        <s v="VIVE001"/>
        <s v="WEDE003"/>
        <s v="WEEL003"/>
        <s v="WEET001"/>
        <s v="WEFE006"/>
        <s v="WEFE010"/>
        <s v="WEFE011"/>
        <s v="WEJI001"/>
        <s v="WELE010"/>
        <s v="WESE001"/>
        <s v="WESS001"/>
        <s v="WESS002"/>
        <s v="WEST001"/>
        <s v="WEYN001"/>
        <s v="WLEE001"/>
        <s v="WYND001"/>
        <s v="YEKE001"/>
        <s v="YESE007"/>
        <s v="YESE008"/>
        <s v="YESS004"/>
        <s v="YESS005"/>
        <s v="YESS007"/>
        <s v="YHYE001"/>
        <s v="YOUL001"/>
        <s v="YOUS005"/>
        <s v="YOUS012"/>
        <s v="YOUS025"/>
        <s v="YOUS027"/>
        <s v="YOUS036"/>
        <s v="YOUS037"/>
        <s v="YOUS040"/>
        <s v="YOUS042"/>
        <s v="YOUS044"/>
        <s v="YUSE003"/>
        <s v="YUSU003"/>
        <s v="YUSU015"/>
        <s v="ZEHE003"/>
        <s v="ZEHR006"/>
        <s v="ZEHR034"/>
        <s v="ZEHR035"/>
        <s v="ZEHR036"/>
        <s v="ZEHR039"/>
        <s v="ZEHR040"/>
        <s v="ZEHR041"/>
        <s v="ZEHR042"/>
        <s v="ZEHR044"/>
        <s v="ZEIN034"/>
        <s v="ZEIN036"/>
        <s v="ZEIN037"/>
        <s v="ZEIN038"/>
        <s v="ZEIN040"/>
        <s v="ZEIN041"/>
        <s v="ZEIN042"/>
        <s v="ZEIN043"/>
        <s v="ZEIN046"/>
        <s v="ZEIN049"/>
        <s v="ZEIN050"/>
        <s v="ZEIN051"/>
        <s v="ZEKE005"/>
        <s v="ZERE002"/>
        <s v="ZEWI002"/>
        <s v="ZHRE001"/>
        <s v="ZOSE001"/>
        <s v="ZUHE004"/>
        <s v="ZULF001"/>
        <s v="ZULF002"/>
      </sharedItems>
    </cacheField>
    <cacheField name="[Product List].[Category].[Category]" caption="Category" numFmtId="0" hierarchy="6" level="1">
      <sharedItems count="5">
        <s v="Alcoholic Beverages"/>
        <s v="Entertainment Equipment"/>
        <s v="Non-Alcoholic Beverages"/>
        <s v="Snacks and Appetizers"/>
        <s v="Tobacco Products"/>
      </sharedItems>
    </cacheField>
    <cacheField name="[Calendar].[Quarter].[Quarter]" caption="Quarter" numFmtId="0" hierarchy="4" level="1">
      <sharedItems containsSemiMixedTypes="0" containsNonDate="0" containsString="0"/>
    </cacheField>
  </cacheFields>
  <cacheHierarchies count="39">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Quarter]" caption="Quarter" attribute="1" defaultMemberUniqueName="[Calendar].[Quarter].[All]" allUniqueName="[Calendar].[Quarter].[All]" dimensionUniqueName="[Calendar]" displayFolder="" count="2" memberValueDatatype="130" unbalanced="0">
      <fieldsUsage count="2">
        <fieldUsage x="-1"/>
        <fieldUsage x="4"/>
      </fieldsUsage>
    </cacheHierarchy>
    <cacheHierarchy uniqueName="[Product List].[Sub category]" caption="Sub category" attribute="1" defaultMemberUniqueName="[Product List].[Sub category].[All]" allUniqueName="[Product List].[Sub category].[All]" dimensionUniqueName="[Product List]" displayFolder="" count="0" memberValueDatatype="130" unbalanced="0"/>
    <cacheHierarchy uniqueName="[Product List].[Category]" caption="Category" attribute="1" defaultMemberUniqueName="[Product List].[Category].[All]" allUniqueName="[Product List].[Category].[All]" dimensionUniqueName="[Product List]" displayFolder="" count="2" memberValueDatatype="130" unbalanced="0">
      <fieldsUsage count="2">
        <fieldUsage x="-1"/>
        <fieldUsage x="3"/>
      </fieldsUsage>
    </cacheHierarchy>
    <cacheHierarchy uniqueName="[Sales].[Account]" caption="Account" attribute="1" defaultMemberUniqueName="[Sales].[Account].[All]" allUniqueName="[Sales].[Account].[All]" dimensionUniqueName="[Sales]" displayFolder="" count="2" memberValueDatatype="130" unbalanced="0">
      <fieldsUsage count="2">
        <fieldUsage x="-1"/>
        <fieldUsage x="2"/>
      </fieldsUsage>
    </cacheHierarchy>
    <cacheHierarchy uniqueName="[Sales].[Quantity]" caption="Quantity" attribute="1" defaultMemberUniqueName="[Sales].[Quantity].[All]" allUniqueName="[Sales].[Quantity].[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Calendar].[Day of Week]" caption="Day of Week" attribute="1" defaultMemberUniqueName="[Calendar].[Day of Week].[All]" allUniqueName="[Calendar].[Day of Week].[All]" dimensionUniqueName="[Calendar]" displayFolder="" count="0" memberValueDatatype="20"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QuarterNum]" caption="QuarterNum" attribute="1" defaultMemberUniqueName="[Calendar].[QuarterNum].[All]" allUniqueName="[Calendar].[QuarterNum].[All]" dimensionUniqueName="[Calendar]" displayFolder="" count="0" memberValueDatatype="130" unbalanced="0" hidden="1"/>
    <cacheHierarchy uniqueName="[Product List].[Simple Code]" caption="Simple Code" attribute="1" defaultMemberUniqueName="[Product List].[Simple Code].[All]" allUniqueName="[Product List].[Simple Code].[All]" dimensionUniqueName="[Product List]" displayFolder="" count="0" memberValueDatatype="130" unbalanced="0" hidden="1"/>
    <cacheHierarchy uniqueName="[Sales].[Amount]" caption="Amount" attribute="1" defaultMemberUniqueName="[Sales].[Amount].[All]" allUniqueName="[Sales].[Amount].[All]" dimensionUniqueName="[Sales]" displayFolder="" count="0" memberValueDatatype="5" unbalanced="0" hidden="1"/>
    <cacheHierarchy uniqueName="[Sales].[Date]" caption="Date" attribute="1" time="1" defaultMemberUniqueName="[Sales].[Date].[All]" allUniqueName="[Sales].[Date].[All]" dimensionUniqueName="[Sales]" displayFolder="" count="0" memberValueDatatype="7" unbalanced="0" hidden="1"/>
    <cacheHierarchy uniqueName="[Sales].[Inv Num]" caption="Inv Num" attribute="1" defaultMemberUniqueName="[Sales].[Inv Num].[All]" allUniqueName="[Sales].[Inv Num].[All]" dimensionUniqueName="[Sales]" displayFolder="" count="0" memberValueDatatype="130" unbalanced="0" hidden="1"/>
    <cacheHierarchy uniqueName="[Sales].[Item Code]" caption="Item Code" attribute="1" defaultMemberUniqueName="[Sales].[Item Code].[All]" allUniqueName="[Sales].[Item Code].[All]" dimensionUniqueName="[Sales]" displayFolder="" count="2" memberValueDatatype="130" unbalanced="0" hidden="1">
      <fieldsUsage count="2">
        <fieldUsage x="-1"/>
        <fieldUsage x="1"/>
      </fieldsUsage>
    </cacheHierarchy>
    <cacheHierarchy uniqueName="[Sales].[Profit]" caption="Profit" attribute="1" defaultMemberUniqueName="[Sales].[Profit].[All]" allUniqueName="[Sales].[Profit].[All]" dimensionUniqueName="[Sales]" displayFolder="" count="0" memberValueDatatype="5" unbalanced="0" hidden="1"/>
    <cacheHierarchy uniqueName="[Sales].[Tran]" caption="Tran" attribute="1" defaultMemberUniqueName="[Sales].[Tran].[All]" allUniqueName="[Sales].[Tran].[All]" dimensionUniqueName="[Sales]" displayFolder="" count="0" memberValueDatatype="130" unbalanced="0" hidden="1"/>
    <cacheHierarchy uniqueName="[Measures].[Revenue]" caption="Revenue" measure="1" displayFolder="" measureGroup="Calculations" count="0" oneField="1">
      <fieldsUsage count="1">
        <fieldUsage x="0"/>
      </fieldsUsage>
    </cacheHierarchy>
    <cacheHierarchy uniqueName="[Measures].[Gross Profit]" caption="Gross Profit" measure="1" displayFolder="" measureGroup="Calculations" count="0"/>
    <cacheHierarchy uniqueName="[Measures].[Footfalls]" caption="Footfalls" measure="1" displayFolder="" measureGroup="Calculations" count="0"/>
    <cacheHierarchy uniqueName="[Measures].[GP Margin]" caption="GP Margin" measure="1" displayFolder="" measureGroup="Calculations" count="0"/>
    <cacheHierarchy uniqueName="[Measures].[Orders]" caption="Orders" measure="1" displayFolder="" measureGroup="Calculations" count="0"/>
    <cacheHierarchy uniqueName="[Measures].[Avg Inv Value]" caption="Avg Inv Value" measure="1" displayFolder="" measureGroup="Calculations" count="0"/>
    <cacheHierarchy uniqueName="[Measures].[Rev PM]" caption="Rev PM" measure="1" displayFolder="" measureGroup="Calculations" count="0"/>
    <cacheHierarchy uniqueName="[Measures].[MoM Growth]" caption="MoM Growth" measure="1" displayFolder="" measureGroup="Calculations" count="0"/>
    <cacheHierarchy uniqueName="[Measures].[GP PP]" caption="GP PP" measure="1" displayFolder="" measureGroup="Calculations" count="0"/>
    <cacheHierarchy uniqueName="[Measures].[AoV PP]" caption="AoV PP" measure="1" displayFolder="" measureGroup="Calculations" count="0"/>
    <cacheHierarchy uniqueName="[Measures].[Footfall PP]" caption="Footfall PP" measure="1" displayFolder="" measureGroup="Calculations" count="0"/>
    <cacheHierarchy uniqueName="[Measures].[Orders PP]" caption="Orders PP" measure="1" displayFolder="" measureGroup="Calculations" count="0"/>
    <cacheHierarchy uniqueName="[Measures].[MoM GP]" caption="MoM GP" measure="1" displayFolder="" measureGroup="Calculations" count="0"/>
    <cacheHierarchy uniqueName="[Measures].[AoV Growth]" caption="AoV Growth" measure="1" displayFolder="" measureGroup="Calculations" count="0"/>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XL_Count Calculations]" caption="__XL_Count Calculations" measure="1" displayFolder="" measureGroup="Calculations" count="0" hidden="1"/>
    <cacheHierarchy uniqueName="[Measures].[__XL_Count Product List]" caption="__XL_Count Product List" measure="1" displayFolder="" measureGroup="Product List"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Product List" uniqueName="[Product List]" caption="Product List"/>
    <dimension name="Sales" uniqueName="[Sales]" caption="Sales"/>
  </dimensions>
  <measureGroups count="4">
    <measureGroup name="Calculations" caption="Calculations"/>
    <measureGroup name="Calendar" caption="Calendar"/>
    <measureGroup name="Product List" caption="Product List"/>
    <measureGroup name="Sales" caption="Sales"/>
  </measureGroups>
  <maps count="5">
    <map measureGroup="1" dimension="0"/>
    <map measureGroup="2" dimension="2"/>
    <map measureGroup="3" dimension="0"/>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ce Mekolle" refreshedDate="45107.494215509258" backgroundQuery="1" createdVersion="8" refreshedVersion="8" minRefreshableVersion="3" recordCount="0" supportSubquery="1" supportAdvancedDrill="1" xr:uid="{5A907AFE-B470-4F09-AE0C-F4E737EA99A4}">
  <cacheSource type="external" connectionId="6"/>
  <cacheFields count="6">
    <cacheField name="[Measures].[Revenue]" caption="Revenue" numFmtId="0" hierarchy="20" level="32767"/>
    <cacheField name="[Sales].[Item Code].[Item Code]" caption="Item Code" numFmtId="0" hierarchy="17" level="1">
      <sharedItems containsNonDate="0" count="114">
        <s v="ANEDCBEG"/>
        <s v="ANEDCBGE"/>
        <s v="ANEDCBIG"/>
        <s v="ANEDCDBN"/>
        <s v="ANEDCDBR"/>
        <s v="ANEDCDBW"/>
        <s v="ANEDCDGN"/>
        <s v="ANEDCEGY"/>
        <s v="ANEDCGRY"/>
        <s v="ANEDCLBL"/>
        <s v="ANEDCMGD"/>
        <s v="ANEDCPTE"/>
        <s v="ANEDCRBL"/>
        <s v="ANJDCLBR"/>
        <s v="ANJDCPUT"/>
        <s v="BNGDCBEI"/>
        <s v="BNGDCBR1"/>
        <s v="BNGDCBRO"/>
        <s v="BNGDCBWN"/>
        <s v="BNGDCDBN"/>
        <s v="BNGDCDGE"/>
        <s v="BNGDCDGR"/>
        <s v="BNGDCDGY"/>
        <s v="BNGDCGEY"/>
        <s v="BNGDCGR1"/>
        <s v="BNGDCGRA"/>
        <s v="BNGDCLB1"/>
        <s v="BNGDCLB2"/>
        <s v="BNGDCLB3"/>
        <s v="BNGDCLBN"/>
        <s v="BNGDCLBR"/>
        <s v="BNGDCLBW"/>
        <s v="BNGDCLG1"/>
        <s v="BNGDCLGY"/>
        <s v="BNGDCMSH"/>
        <s v="BNGDCMUH"/>
        <s v="BNGDCOWT"/>
        <s v="BNGDCPWH"/>
        <s v="DAFDCGRB"/>
        <s v="DAFDCGRE"/>
        <s v="DAFDCLBU"/>
        <s v="DAFDCLGE"/>
        <s v="DAFDCLGY"/>
        <s v="DANDCAWG"/>
        <s v="DANDCBRW"/>
        <s v="DANDCCHW"/>
        <s v="DANDCGYW"/>
        <s v="DANDCNAW"/>
        <s v="DANDCNRW"/>
        <s v="DANDCNWD"/>
        <s v="DEVDCDBG"/>
        <s v="DEVDCDGY"/>
        <s v="DEVDCGPT"/>
        <s v="ERSDCBRN"/>
        <s v="ERSDCGEY"/>
        <s v="ERSDCGRY"/>
        <s v="EURDCGHY"/>
        <s v="EURDCPRD"/>
        <s v="FARDCDGY"/>
        <s v="FARDCLGY"/>
        <s v="IMEDVWOO"/>
        <s v="INTDCBLG"/>
        <s v="K3013"/>
        <s v="KUKDCBEG"/>
        <s v="KUKDCBIG"/>
        <s v="KUKDCBLW"/>
        <s v="KUKDCCHC"/>
        <s v="KUKDCDG1"/>
        <s v="KUKDCGEY"/>
        <s v="KUKDCGR1"/>
        <s v="KUKDCGRE"/>
        <s v="KUKDCGYW"/>
        <s v="KUKDCLBN"/>
        <s v="KUKDCLGY"/>
        <s v="KUKDCSTR"/>
        <s v="LOUDCCGY"/>
        <s v="LOUDCDWA"/>
        <s v="LOUDCLG1"/>
        <s v="LOUDCLGW"/>
        <s v="LOUDCLWN"/>
        <s v="LOUDCSDW"/>
        <s v="LOUDCSND"/>
        <s v="LOUDCSOA"/>
        <s v="LOUDCSOK"/>
        <s v="LOUDCSW1"/>
        <s v="LOUDCSWN"/>
        <s v="NDEDCBEI"/>
        <s v="NDEDCDBU"/>
        <s v="NDEDCLBR"/>
        <s v="NDEDCLPK"/>
        <s v="NDEDCWAL"/>
        <s v="OPHELIAX"/>
        <s v="QFWDCSAT"/>
        <s v="QIYDCBEI"/>
        <s v="QIYDCBLU"/>
        <s v="STEDCLGY"/>
        <s v="STEDCWHT"/>
        <s v="STFDCBGE"/>
        <s v="STFDCDGR"/>
        <s v="STLDCBLC"/>
        <s v="STLDCBLG"/>
        <s v="STLDCBLK"/>
        <s v="STLDCDGY"/>
        <s v="STLDCSND"/>
        <s v="STLDCTAU"/>
        <s v="TOMDCBGE"/>
        <s v="ZHEDCBL1"/>
        <s v="ZHEDCBLC"/>
        <s v="ZHEDCGRY"/>
        <s v="ZHEDCNBL"/>
        <s v="ZHEDCTRQ"/>
        <s v="ZHEDCWHI"/>
        <s v="ZHEDCWHT"/>
        <s v="ZHEDCWIT"/>
      </sharedItems>
    </cacheField>
    <cacheField name="[Sales].[Account].[Account]" caption="Account" numFmtId="0" hierarchy="7" level="1">
      <sharedItems count="1000">
        <s v="BDF0001"/>
        <s v="BDOO001"/>
        <s v="BEDE004"/>
        <s v="BEDE007"/>
        <s v="BEDR006"/>
        <s v="BEDR008"/>
        <s v="BEHR004"/>
        <s v="BEHR008"/>
        <s v="BELU001"/>
        <s v="BEN0001"/>
        <s v="BESE002"/>
        <s v="BESE005"/>
        <s v="BESH001"/>
        <s v="BESH005"/>
        <s v="BESH006"/>
        <s v="BESH007"/>
        <s v="BESM002"/>
        <s v="BESM003"/>
        <s v="BESS011"/>
        <s v="BETO006"/>
        <s v="BINF001"/>
        <s v="BLOS002"/>
        <s v="BRER001"/>
        <s v="BRIT001"/>
        <s v="BUDO003"/>
        <s v="BUEL001"/>
        <s v="BUSE001"/>
        <s v="BUSH002"/>
        <s v="BUSY001"/>
        <s v="BUTH003"/>
        <s v="BUTH004"/>
        <s v="CERO002"/>
        <s v="CESH"/>
        <s v="CESH001"/>
        <s v="CHED001"/>
        <s v="CHEK001"/>
        <s v="CHEN002"/>
        <s v="CHER004"/>
        <s v="DELE013"/>
        <s v="DENE001"/>
        <s v="DENE008"/>
        <s v="DENE017"/>
        <s v="DENN001"/>
        <s v="DEVI001"/>
        <s v="DEVI002"/>
        <s v="DIEN002"/>
        <s v="DIKK001"/>
        <s v="DINE002"/>
        <s v="DINE006"/>
        <s v="DINE008"/>
        <s v="DIRL001"/>
        <s v="DIVI001"/>
        <s v="DLEL001"/>
        <s v="DOME001"/>
        <s v="DOUD001"/>
        <s v="DREL001"/>
        <s v="DREM001"/>
        <s v="DRSH002"/>
        <s v="DUNC001"/>
        <s v="EBBB001"/>
        <s v="EBBE013"/>
        <s v="EBBE017"/>
        <s v="EBDE001"/>
        <s v="EBDE003"/>
        <s v="EBDO001"/>
        <s v="EBDU058"/>
        <s v="EBDU069"/>
        <s v="EBDU070"/>
        <s v="EBDU078"/>
        <s v="EBDU086"/>
        <s v="EBDU119"/>
        <s v="EBDU139"/>
        <s v="EBDU143"/>
        <s v="EBDU152"/>
        <s v="EBDU155"/>
        <s v="EBDU156"/>
        <s v="EBDU158"/>
        <s v="EBDU160"/>
        <s v="EBDU161"/>
        <s v="EBDU162"/>
        <s v="EBDU163"/>
        <s v="EBDU164"/>
        <s v="EBDU165"/>
        <s v="EBDU166"/>
        <s v="EBDU168"/>
        <s v="EBDU170"/>
        <s v="EBDU174"/>
        <s v="EBDU175"/>
        <s v="EBDU178"/>
        <s v="EBDU180"/>
        <s v="EBDU181"/>
        <s v="EBDU182"/>
        <s v="EBDU183"/>
        <s v="EBDU184"/>
        <s v="EBDU186"/>
        <s v="EBDU188"/>
        <s v="EBDU189"/>
        <s v="EBDU190"/>
        <s v="EBDU192"/>
        <s v="EBDU193"/>
        <s v="EBDU195"/>
        <s v="EBDU198"/>
        <s v="EBDU199"/>
        <s v="EBEE011"/>
        <s v="EBEE012"/>
        <s v="EBES002"/>
        <s v="EBOR001"/>
        <s v="EBRE006"/>
        <s v="EBRE023"/>
        <s v="EBRE024"/>
        <s v="EBRE025"/>
        <s v="EBRE026"/>
        <s v="EBRE028"/>
        <s v="EBRE029"/>
        <s v="EBTI001"/>
        <s v="EDEL022"/>
        <s v="EDEL024"/>
        <s v="EDEL025"/>
        <s v="EDEL026"/>
        <s v="EDEM006"/>
        <s v="EDNE003"/>
        <s v="EDNE017"/>
        <s v="EDRI001"/>
        <s v="EELE006"/>
        <s v="EFEF006"/>
        <s v="EFEF008"/>
        <s v="EFEF009"/>
        <s v="EHLE007"/>
        <s v="EHLE008"/>
        <s v="EHME007"/>
        <s v="EHME014"/>
        <s v="EHME025"/>
        <s v="EHME030"/>
        <s v="EHME033"/>
        <s v="EHME034"/>
        <s v="EHME062"/>
        <s v="EHME088"/>
        <s v="EHME089"/>
        <s v="EHME112"/>
        <s v="EHME115"/>
        <s v="EHME120"/>
        <s v="EHME123"/>
        <s v="EHME125"/>
        <s v="EHME126"/>
        <s v="EHME128"/>
        <s v="EHME130"/>
        <s v="EHME131"/>
        <s v="EHME132"/>
        <s v="EHME133"/>
        <s v="EHME135"/>
        <s v="EHME136"/>
        <s v="EHME138"/>
        <s v="EHME139"/>
        <s v="EHME141"/>
        <s v="EHME143"/>
        <s v="EHME146"/>
        <s v="EHME149"/>
        <s v="EHME155"/>
        <s v="EHME157"/>
        <s v="EHME158"/>
        <s v="EHME160"/>
        <s v="EHME163"/>
        <s v="EHME166"/>
        <s v="EHME167"/>
        <s v="EHME168"/>
        <s v="EHSE002"/>
        <s v="EISH003"/>
        <s v="EISH010"/>
        <s v="ELDO001"/>
        <s v="ELEE006"/>
        <s v="ELEE007"/>
        <s v="ELEE009"/>
        <s v="ELEE010"/>
        <s v="ELEE011"/>
        <s v="ELEF001"/>
        <s v="ELFO001"/>
        <s v="ELGH002"/>
        <s v="ELHE008"/>
        <s v="ELIB004"/>
        <s v="ELIE001"/>
        <s v="ELIE005"/>
        <s v="ELIE006"/>
        <s v="ELIE023"/>
        <s v="ELIE063"/>
        <s v="ELIE064"/>
        <s v="ELIE066"/>
        <s v="ELIE068"/>
        <s v="ELIE071"/>
        <s v="ELIE072"/>
        <s v="ELIE073"/>
        <s v="ELIE074"/>
        <s v="ELIE075"/>
        <s v="ELIE076"/>
        <s v="ELIE079"/>
        <s v="ELIE080"/>
        <s v="ELIE081"/>
        <s v="ELIE082"/>
        <s v="ELIH001"/>
        <s v="ELIH013"/>
        <s v="ELIH018"/>
        <s v="ELIH020"/>
        <s v="ELIH021"/>
        <s v="ELII003"/>
        <s v="ELII006"/>
        <s v="ELIJ008"/>
        <s v="ELIJ012"/>
        <s v="ELIM016"/>
        <s v="ELIM017"/>
        <s v="ELIM018"/>
        <s v="ELIM019"/>
        <s v="ELIM020"/>
        <s v="ELIM021"/>
        <s v="ELIN006"/>
        <s v="ELIR004"/>
        <s v="ELJO001"/>
        <s v="ELME001"/>
        <s v="ELRE001"/>
        <s v="ELSE002"/>
        <s v="ELZO001"/>
        <s v="EMED003"/>
        <s v="EMEE011"/>
        <s v="EMEE021"/>
        <s v="EMEE024"/>
        <s v="EMEE027"/>
        <s v="EMEL001"/>
        <s v="EMEL030"/>
        <s v="EMEL036"/>
        <s v="EMEL038"/>
        <s v="EMEL041"/>
        <s v="EMEL043"/>
        <s v="EMEN004"/>
        <s v="EMEN005"/>
        <s v="EMEN008"/>
        <s v="EMEN022"/>
        <s v="EMEN027"/>
        <s v="EMEN029"/>
        <s v="EMEN031"/>
        <s v="EMEN032"/>
        <s v="EMEN034"/>
        <s v="EMEN035"/>
        <s v="EMEN036"/>
        <s v="EMEN037"/>
        <s v="EMEN039"/>
        <s v="EMEN040"/>
        <s v="EMEN041"/>
        <s v="EMEN045"/>
        <s v="EMEU001"/>
        <s v="EMIN018"/>
        <s v="EMLE002"/>
        <s v="EMLE003"/>
        <s v="EMLY001"/>
        <s v="EMME003"/>
        <s v="EMME005"/>
        <s v="EMME012"/>
        <s v="EMNE006"/>
        <s v="ENES001"/>
        <s v="ENES003"/>
        <s v="ENES004"/>
        <s v="ENES006"/>
        <s v="ENES007"/>
        <s v="ENIL001"/>
        <s v="ENNM001"/>
        <s v="ENWE004"/>
        <s v="EPEX001"/>
        <s v="EQBE002"/>
        <s v="EQUE001"/>
        <s v="ERMI001"/>
        <s v="ESEE003"/>
        <s v="ESHR002"/>
        <s v="ESME003"/>
        <s v="ESME014"/>
        <s v="ESMM001"/>
        <s v="ESRE008"/>
        <s v="ETEF001"/>
        <s v="ETEL001"/>
        <s v="EWET005"/>
        <s v="EWET006"/>
        <s v="EYDE003"/>
        <s v="EYED001"/>
        <s v="EYOO003"/>
        <s v="EZIZ005"/>
        <s v="FDEL001"/>
        <s v="FEDE004"/>
        <s v="FEDE005"/>
        <s v="FEDH002"/>
        <s v="FEDH004"/>
        <s v="FEDH013"/>
        <s v="FEDH014"/>
        <s v="FEDH015"/>
        <s v="FEHE018"/>
        <s v="FEHE020"/>
        <s v="FEHE022"/>
        <s v="FEHI001"/>
        <s v="FEIS014"/>
        <s v="FEIS015"/>
        <s v="FEIS022"/>
        <s v="FEIS023"/>
        <s v="FEIS024"/>
        <s v="FEIS026"/>
        <s v="FEJE005"/>
        <s v="FELE001"/>
        <s v="FEOZ001"/>
        <s v="FEQE001"/>
        <s v="FERE003"/>
        <s v="FERE004"/>
        <s v="FERE005"/>
        <s v="FERE007"/>
        <s v="FERE008"/>
        <s v="FERZ001"/>
        <s v="FETE002"/>
        <s v="FETE015"/>
        <s v="FETE030"/>
        <s v="FETE032"/>
        <s v="FETE033"/>
        <s v="FETE034"/>
        <s v="FETE035"/>
        <s v="FETE039"/>
        <s v="FETE040"/>
        <s v="FETH010"/>
        <s v="FETH011"/>
        <s v="FETH012"/>
        <s v="FETH013"/>
        <s v="FETI001"/>
        <s v="FETI008"/>
        <s v="FETI018"/>
        <s v="FETI030"/>
        <s v="FETI034"/>
        <s v="FETI058"/>
        <s v="FETI074"/>
        <s v="FETI079"/>
        <s v="FETI080"/>
        <s v="FETI093"/>
        <s v="FETI094"/>
        <s v="FETI096"/>
        <s v="FETI097"/>
        <s v="FETI099"/>
        <s v="FETI100"/>
        <s v="FETI102"/>
        <s v="FETI104"/>
        <s v="FETI105"/>
        <s v="FETI107"/>
        <s v="FETI109"/>
        <s v="FETI110"/>
        <s v="FETM003"/>
        <s v="FEUZ002"/>
        <s v="FEYQ001"/>
        <s v="FEYZ003"/>
        <s v="FEYZ006"/>
        <s v="FIDD001"/>
        <s v="GELE001"/>
        <s v="GELI001"/>
        <s v="GELI002"/>
        <s v="GERM001"/>
        <s v="GHED001"/>
        <s v="GHED005"/>
        <s v="GHEN004"/>
        <s v="GHEZ003"/>
        <s v="GHEZ004"/>
        <s v="GHIZ001"/>
        <s v="GHUL003"/>
        <s v="GIGI001"/>
        <s v="GMEL001"/>
        <s v="GOPE002"/>
        <s v="GUIL001"/>
        <s v="HEBE001"/>
        <s v="HEDR001"/>
        <s v="HEFE001"/>
        <s v="HEIF005"/>
        <s v="HEIF006"/>
        <s v="HEIF007"/>
        <s v="HEJE003"/>
        <s v="HELE002"/>
        <s v="HELE006"/>
        <s v="HELH001"/>
        <s v="HEME022"/>
        <s v="HEME023"/>
        <s v="HEME025"/>
        <s v="HEME026"/>
        <s v="HEME027"/>
        <s v="HEMZ001"/>
        <s v="HEMZ002"/>
        <s v="HENE003"/>
        <s v="HENE016"/>
        <s v="HENE020"/>
        <s v="HENE021"/>
        <s v="HENE024"/>
        <s v="HENE026"/>
        <s v="HENE028"/>
        <s v="HENI009"/>
        <s v="HENY003"/>
        <s v="HERE002"/>
        <s v="HESE002"/>
        <s v="HESE008"/>
        <s v="HESE022"/>
        <s v="HESE026"/>
        <s v="HESE028"/>
        <s v="HESE029"/>
        <s v="HESE031"/>
        <s v="HESE032"/>
        <s v="HESH007"/>
        <s v="HESH008"/>
        <s v="HESN001"/>
        <s v="HESS008"/>
        <s v="HESS024"/>
        <s v="HESS041"/>
        <s v="HESS042"/>
        <s v="HESS043"/>
        <s v="HESS044"/>
        <s v="HESS045"/>
        <s v="HESS047"/>
        <s v="HEWR004"/>
        <s v="HEWR006"/>
        <s v="HEWR007"/>
        <s v="HEWR008"/>
        <s v="HEWR009"/>
        <s v="HEYE005"/>
        <s v="HEZI001"/>
        <s v="HIND005"/>
        <s v="HNED001"/>
        <s v="HNED002"/>
        <s v="HNEN001"/>
        <s v="HOID001"/>
        <s v="HOLL001"/>
        <s v="HORI001"/>
        <s v="HOUS001"/>
        <s v="HUBE002"/>
        <s v="HUDE009"/>
        <s v="HUDE018"/>
        <s v="HUDE021"/>
        <s v="HUDE022"/>
        <s v="HUDE023"/>
        <s v="HUSE021"/>
        <s v="HUSE022"/>
        <s v="HUSE023"/>
        <s v="HUSE025"/>
        <s v="HUSS036"/>
        <s v="HUSS037"/>
        <s v="HUSS040"/>
        <s v="HUSS075"/>
        <s v="HUSS079"/>
        <s v="HUSS080"/>
        <s v="HUSS081"/>
        <s v="HUSS083"/>
        <s v="HUSS086"/>
        <s v="HUSS090"/>
        <s v="HUSS093"/>
        <s v="HUSS094"/>
        <s v="HUSS095"/>
        <s v="HUSS096"/>
        <s v="HUSS098"/>
        <s v="HUSS099"/>
        <s v="HUSS103"/>
        <s v="HUSS104"/>
        <s v="HUSS105"/>
        <s v="IBCE001"/>
        <s v="IBRE008"/>
        <s v="IBRE010"/>
        <s v="IBRE012"/>
        <s v="IBRE013"/>
        <s v="IBRE014"/>
        <s v="IDFE001"/>
        <s v="IMPE001"/>
        <s v="ISEE009"/>
        <s v="ISEH001"/>
        <s v="ISES001"/>
        <s v="ISES002"/>
        <s v="ISEY001"/>
        <s v="ISME004"/>
        <s v="ISME006"/>
        <s v="IYEZ001"/>
        <s v="JEEF004"/>
        <s v="JEEF005"/>
        <s v="JEFE004"/>
        <s v="JEFF005"/>
        <s v="JEFF010"/>
        <s v="JEFF011"/>
        <s v="JEFF012"/>
        <s v="JEHE005"/>
        <s v="JEHE006"/>
        <s v="JELE002"/>
        <s v="JEME003"/>
        <s v="JEME004"/>
        <s v="JEME008"/>
        <s v="JEME009"/>
        <s v="JEME010"/>
        <s v="JEME011"/>
        <s v="JEME012"/>
        <s v="JEME013"/>
        <s v="JEMI004"/>
        <s v="JEMI005"/>
        <s v="JENE001"/>
        <s v="JENE002"/>
        <s v="JESE003"/>
        <s v="JESE004"/>
        <s v="JESI001"/>
        <s v="JESS015"/>
        <s v="JESS020"/>
        <s v="JESS021"/>
        <s v="JEVE001"/>
        <s v="JEWE005"/>
        <s v="JIMM001"/>
        <s v="JMEL001"/>
        <s v="JOHN004"/>
        <s v="JOSE001"/>
        <s v="JOSE003"/>
        <s v="JOSE004"/>
        <s v="JUME005"/>
        <s v="KEHD001"/>
        <s v="KERI004"/>
        <s v="KERL002"/>
        <s v="KEWT002"/>
        <s v="KEWT008"/>
        <s v="KHEL015"/>
        <s v="KHEL037"/>
        <s v="KHEL058"/>
        <s v="KHEL068"/>
        <s v="KHEL071"/>
        <s v="KHEL072"/>
        <s v="KHEL073"/>
        <s v="KHEL074"/>
        <s v="KHEL075"/>
        <s v="KHEL077"/>
        <s v="KHEL080"/>
        <s v="KHEL081"/>
        <s v="KHEL085"/>
        <s v="KHEL086"/>
        <s v="KHEL087"/>
        <s v="KHEL088"/>
        <s v="KHEL089"/>
        <s v="KHEL090"/>
        <s v="KHEW008"/>
        <s v="KHUL003"/>
        <s v="KING001"/>
        <s v="KUME001"/>
        <s v="LEEN001"/>
        <s v="LEGO001"/>
        <s v="LEGO002"/>
        <s v="LEIL006"/>
        <s v="LEIL007"/>
        <s v="LEIT001"/>
        <s v="LEON001"/>
        <s v="LETE004"/>
        <s v="LETI011"/>
        <s v="LETI012"/>
        <s v="LETI013"/>
        <s v="LETI014"/>
        <s v="LEYL019"/>
        <s v="LEYL021"/>
        <s v="LEYL022"/>
        <s v="LEYL023"/>
        <s v="LEYL024"/>
        <s v="LULW010"/>
        <s v="LULW011"/>
        <s v="LULW012"/>
        <s v="LUME002"/>
        <s v="LUME005"/>
        <s v="LUMI001"/>
        <s v="MEDE002"/>
        <s v="MEGD001"/>
        <s v="MEGE002"/>
        <s v="MEHE005"/>
        <s v="MEHE011"/>
        <s v="MEHE012"/>
        <s v="MEHM001"/>
        <s v="MEHM042"/>
        <s v="MEHM045"/>
        <s v="MEHM046"/>
        <s v="MEHM048"/>
        <s v="MEHM049"/>
        <s v="MEHM050"/>
        <s v="MEHM051"/>
        <s v="MEHM052"/>
        <s v="MEHM053"/>
        <s v="MEHM054"/>
        <s v="MEHM055"/>
        <s v="MEHM056"/>
        <s v="MEHR001"/>
        <s v="MEI0002"/>
        <s v="MEIL001"/>
        <s v="MEIS007"/>
        <s v="MEIT002"/>
        <s v="MEJE001"/>
        <s v="MEJE016"/>
        <s v="MEJI002"/>
        <s v="MEKI001"/>
        <s v="MELI001"/>
        <s v="MELI002"/>
        <s v="MENE021"/>
        <s v="MENS008"/>
        <s v="MENS009"/>
        <s v="MERI042"/>
        <s v="MERI046"/>
        <s v="MERI048"/>
        <s v="MERI057"/>
        <s v="MERI058"/>
        <s v="MERI060"/>
        <s v="MERI064"/>
        <s v="MERI065"/>
        <s v="MERI068"/>
        <s v="MERJ001"/>
        <s v="MERS001"/>
        <s v="MERT003"/>
        <s v="MERV001"/>
        <s v="MERW013"/>
        <s v="MERW017"/>
        <s v="MERY001"/>
        <s v="MERY006"/>
        <s v="MERY021"/>
        <s v="MERY038"/>
        <s v="MERY040"/>
        <s v="MERY041"/>
        <s v="MERY042"/>
        <s v="MERY044"/>
        <s v="MERY046"/>
        <s v="MESH003"/>
        <s v="MESJ001"/>
        <s v="MESO005"/>
        <s v="MESO008"/>
        <s v="MESO009"/>
        <s v="MESO011"/>
        <s v="MESS001"/>
        <s v="MEYB001"/>
        <s v="MEYE007"/>
        <s v="MEYH001"/>
        <s v="MEYS006"/>
        <s v="MEZE001"/>
        <s v="MEZE004"/>
        <s v="MGEE001"/>
        <s v="MIRE003"/>
        <s v="MISH001"/>
        <s v="MMCH001"/>
        <s v="MMTE001"/>
        <s v="MOBI005"/>
        <s v="MODE002"/>
        <s v="MOET001"/>
        <s v="MOEY001"/>
        <s v="MOHD003"/>
        <s v="MOHD013"/>
        <s v="MOHD026"/>
        <s v="MOHE051"/>
        <s v="MOHE060"/>
        <s v="MOHE070"/>
        <s v="MOHE074"/>
        <s v="MOHE077"/>
        <s v="MOHE095"/>
        <s v="MOHE144"/>
        <s v="MOHE145"/>
        <s v="MOHE152"/>
        <s v="MOHE154"/>
        <s v="MOHE175"/>
        <s v="MOHE179"/>
        <s v="MOHE192"/>
        <s v="MOHE197"/>
        <s v="MOHE198"/>
        <s v="MOHE200"/>
        <s v="MOHE205"/>
        <s v="MOHE210"/>
        <s v="MOHE216"/>
        <s v="MOHE219"/>
        <s v="MOHE220"/>
        <s v="MOHE221"/>
        <s v="MOHE222"/>
        <s v="MOHE224"/>
        <s v="MOHE225"/>
        <s v="MOHE226"/>
        <s v="MOHE227"/>
        <s v="MOHE231"/>
        <s v="MOHE232"/>
        <s v="MOHE238"/>
        <s v="MOHE240"/>
        <s v="MOHE241"/>
        <s v="MOHE243"/>
        <s v="MOHE244"/>
        <s v="MOHE247"/>
        <s v="MOHE249"/>
        <s v="MOHE251"/>
        <s v="MOHE252"/>
        <s v="MOHE253"/>
        <s v="MOHE256"/>
        <s v="MOHE257"/>
        <s v="MOHE262"/>
        <s v="MOHE263"/>
        <s v="MOHE266"/>
        <s v="MOHE269"/>
        <s v="MOHE271"/>
        <s v="MOHE272"/>
        <s v="MOHE274"/>
        <s v="MOHE278"/>
        <s v="MOHE283"/>
        <s v="MOHE284"/>
        <s v="MOHE286"/>
        <s v="MOHE287"/>
        <s v="MOHE289"/>
        <s v="MOHE290"/>
        <s v="MOHE291"/>
        <s v="MOHS011"/>
        <s v="MONE015"/>
        <s v="MONE027"/>
        <s v="MONE029"/>
        <s v="MONE030"/>
        <s v="MONE031"/>
        <s v="MOON002"/>
        <s v="MOSH001"/>
        <s v="MOUS001"/>
        <s v="MOUS002"/>
        <s v="MRSE003"/>
        <s v="MRSE007"/>
        <s v="MSLE001"/>
        <s v="MSNE001"/>
        <s v="MUHE002"/>
        <s v="MUNE007"/>
        <s v="MUNE009"/>
        <s v="MUNE010"/>
        <s v="MUNI005"/>
        <s v="MUSE001"/>
        <s v="MUSE002"/>
        <s v="MUST008"/>
        <s v="MUTH001"/>
        <s v="NEBE011"/>
        <s v="NEDE001"/>
        <s v="NEDE008"/>
        <s v="NEDE011"/>
        <s v="NEDE012"/>
        <s v="NEDE024"/>
        <s v="NEDH002"/>
        <s v="NEEE005"/>
        <s v="NEEE006"/>
        <s v="NEHE001"/>
        <s v="NEHE002"/>
        <s v="NEHE007"/>
        <s v="NEHL001"/>
        <s v="NEIF002"/>
        <s v="NEJE010"/>
        <s v="NEJE011"/>
        <s v="NEJL010"/>
        <s v="NEJL011"/>
        <s v="NEJM001"/>
        <s v="NERD018"/>
        <s v="NERD024"/>
        <s v="NERD025"/>
        <s v="NERJ004"/>
        <s v="NESS003"/>
        <s v="NESS015"/>
        <s v="NEWE008"/>
        <s v="NEWE013"/>
        <s v="NEWE015"/>
        <s v="NEYE006"/>
        <s v="NEZH002"/>
        <s v="NEZH003"/>
        <s v="NIDH001"/>
        <s v="NIVE001"/>
        <s v="NIZE001"/>
        <s v="NOOF005"/>
        <s v="NOOH002"/>
        <s v="NOOR021"/>
        <s v="NOOR025"/>
        <s v="NOOR036"/>
        <s v="NOOR042"/>
        <s v="NOOR046"/>
        <s v="NOOR052"/>
        <s v="NOOR053"/>
        <s v="NOOR054"/>
        <s v="NOOR055"/>
        <s v="NOOR057"/>
        <s v="NORY001"/>
        <s v="NOSE001"/>
        <s v="NOUF004"/>
        <s v="NOUF005"/>
        <s v="NUZU001"/>
        <s v="OLEN001"/>
        <s v="OMEE001"/>
        <s v="OMER005"/>
        <s v="OMER006"/>
        <s v="OMRE003"/>
        <s v="OSEM010"/>
        <s v="OSEM011"/>
        <s v="OSEN001"/>
        <s v="OSSI001"/>
        <s v="OSSI002"/>
        <s v="PEBL001"/>
        <s v="PEGE001"/>
        <s v="PERK001"/>
        <s v="PETE001"/>
        <s v="PETE002"/>
        <s v="PEUL002"/>
        <s v="PGSP001"/>
        <s v="PLEY001"/>
        <s v="POON001"/>
        <s v="QESE001"/>
        <s v="REBI001"/>
        <s v="REBI003"/>
        <s v="REBI004"/>
        <s v="REDI001"/>
        <s v="REED007"/>
        <s v="REEL001"/>
        <s v="REEM015"/>
        <s v="REEM016"/>
        <s v="REEM017"/>
        <s v="REEM019"/>
        <s v="REHE007"/>
        <s v="REHE008"/>
        <s v="REJE002"/>
        <s v="REJE006"/>
        <s v="REND001"/>
        <s v="RENE007"/>
        <s v="RENI002"/>
        <s v="RENY001"/>
        <s v="RESH013"/>
        <s v="RESH023"/>
        <s v="RESH025"/>
        <s v="RESH026"/>
        <s v="REYE001"/>
        <s v="RIME001"/>
        <s v="RINE002"/>
        <s v="ROYE004"/>
        <s v="ROYM001"/>
        <s v="RUQE002"/>
        <s v="SEBE005"/>
        <s v="SEDI006"/>
        <s v="SEED003"/>
        <s v="SEEY002"/>
        <s v="SEEY003"/>
        <s v="SEFE001"/>
        <s v="SEHE005"/>
        <s v="SEID001"/>
        <s v="SEID002"/>
        <s v="SEIY001"/>
        <s v="SEKI002"/>
        <s v="SELE015"/>
        <s v="SELE016"/>
        <s v="SELE017"/>
        <s v="SELE019"/>
        <s v="SELE020"/>
        <s v="SELI002"/>
        <s v="SELM001"/>
        <s v="SELM008"/>
        <s v="SELM017"/>
        <s v="SELM020"/>
        <s v="SELM024"/>
        <s v="SELM026"/>
        <s v="SELM027"/>
        <s v="SELM029"/>
        <s v="SELM032"/>
        <s v="SELM033"/>
        <s v="SELW006"/>
        <s v="SEME003"/>
        <s v="SEME022"/>
        <s v="SEME025"/>
        <s v="SEMI005"/>
        <s v="SEMI007"/>
        <s v="SEMI008"/>
        <s v="SEMI010"/>
        <s v="SEMI012"/>
        <s v="SEMI013"/>
        <s v="SENE004"/>
        <s v="SENT001"/>
        <s v="SERE024"/>
        <s v="SERE031"/>
        <s v="SERE038"/>
        <s v="SERE048"/>
        <s v="SERE049"/>
        <s v="SERE050"/>
        <s v="SERE051"/>
        <s v="SERE052"/>
        <s v="SERE053"/>
        <s v="SERE054"/>
        <s v="SERE055"/>
        <s v="SERE057"/>
        <s v="SERE058"/>
        <s v="SEUD005"/>
        <s v="SEUD006"/>
        <s v="SEWS006"/>
        <s v="SEWS008"/>
        <s v="SEWS017"/>
        <s v="SEYD003"/>
        <s v="SEYD004"/>
        <s v="SEYE022"/>
        <s v="SEYE031"/>
        <s v="SEYE038"/>
        <s v="SEYE039"/>
        <s v="SEYE040"/>
        <s v="SEYE042"/>
        <s v="SEYE044"/>
        <s v="SEYE045"/>
        <s v="SEYE046"/>
        <s v="SEYE047"/>
        <s v="SHEF001"/>
        <s v="SHEH004"/>
        <s v="SHEI001"/>
        <s v="SHEI025"/>
        <s v="SHEI026"/>
        <s v="SHEI028"/>
        <s v="SHEI029"/>
        <s v="SHEI030"/>
        <s v="SHEK001"/>
        <s v="SHEK005"/>
        <s v="SHEK006"/>
        <s v="SHEK007"/>
        <s v="SHEM001"/>
        <s v="SHEM002"/>
        <s v="SHEM003"/>
        <s v="SHER007"/>
        <s v="SHER009"/>
        <s v="SHER010"/>
        <s v="SHIM001"/>
        <s v="SHKR001"/>
        <s v="SHOE001"/>
        <s v="SKET001"/>
        <s v="SLWE001"/>
        <s v="SOEE001"/>
        <s v="SOLE001"/>
        <s v="SOLE004"/>
        <s v="SUBH002"/>
        <s v="SUHE013"/>
        <s v="SUHE015"/>
        <s v="SUHE016"/>
        <s v="SULT003"/>
        <s v="SULT004"/>
        <s v="SUME011"/>
        <s v="TEHE001"/>
        <s v="TEHE002"/>
        <s v="TEHE003"/>
        <s v="TESS001"/>
        <s v="THED001"/>
        <s v="THEG001"/>
        <s v="THEG002"/>
        <s v="THEG003"/>
        <s v="THEM002"/>
        <s v="THEN001"/>
        <s v="THES001"/>
        <s v="TIMH001"/>
        <s v="TREC001"/>
        <s v="TURK002"/>
        <s v="USEP001"/>
        <s v="VIVE001"/>
        <s v="WEDE003"/>
        <s v="WEEL003"/>
        <s v="WEET001"/>
        <s v="WEFE006"/>
        <s v="WEFE010"/>
        <s v="WEFE011"/>
        <s v="WEJI001"/>
        <s v="WELE010"/>
        <s v="WESE001"/>
        <s v="WESS001"/>
        <s v="WESS002"/>
        <s v="WEST001"/>
        <s v="WEYN001"/>
        <s v="WLEE001"/>
        <s v="WYND001"/>
        <s v="YEKE001"/>
        <s v="YESE007"/>
        <s v="YESE008"/>
        <s v="YESS004"/>
        <s v="YESS005"/>
        <s v="YESS007"/>
        <s v="YHYE001"/>
        <s v="YOUL001"/>
        <s v="YOUS005"/>
        <s v="YOUS012"/>
        <s v="YOUS025"/>
        <s v="YOUS027"/>
        <s v="YOUS036"/>
        <s v="YOUS037"/>
        <s v="YOUS040"/>
        <s v="YOUS042"/>
        <s v="YOUS044"/>
        <s v="YUSE003"/>
        <s v="YUSU003"/>
        <s v="YUSU015"/>
        <s v="ZEHE003"/>
        <s v="ZEHR006"/>
        <s v="ZEHR034"/>
        <s v="ZEHR035"/>
        <s v="ZEHR036"/>
        <s v="ZEHR039"/>
        <s v="ZEHR040"/>
        <s v="ZEHR041"/>
        <s v="ZEHR042"/>
        <s v="ZEHR044"/>
        <s v="ZEIN034"/>
        <s v="ZEIN036"/>
        <s v="ZEIN037"/>
        <s v="ZEIN038"/>
        <s v="ZEIN040"/>
        <s v="ZEIN041"/>
        <s v="ZEIN042"/>
        <s v="ZEIN043"/>
        <s v="ZEIN046"/>
        <s v="ZEIN049"/>
        <s v="ZEIN050"/>
        <s v="ZEIN051"/>
        <s v="ZEKE005"/>
        <s v="ZERE002"/>
        <s v="ZEWI002"/>
        <s v="ZHRE001"/>
        <s v="ZOSE001"/>
        <s v="ZUHE004"/>
        <s v="ZULF001"/>
        <s v="ZULF002"/>
      </sharedItems>
    </cacheField>
    <cacheField name="[Product List].[Category].[Category]" caption="Category" numFmtId="0" hierarchy="6" level="1">
      <sharedItems count="5">
        <s v="Alcoholic Beverages"/>
        <s v="Entertainment Equipment"/>
        <s v="Non-Alcoholic Beverages"/>
        <s v="Snacks and Appetizers"/>
        <s v="Tobacco Products"/>
      </sharedItems>
    </cacheField>
    <cacheField name="[Calendar].[Day Name].[Day Name]" caption="Day Name" numFmtId="0" hierarchy="3" level="1">
      <sharedItems count="6">
        <s v="Mon"/>
        <s v="Tue"/>
        <s v="Wed"/>
        <s v="Thu"/>
        <s v="Sat"/>
        <s v="Sun"/>
      </sharedItems>
    </cacheField>
    <cacheField name="[Calendar].[Quarter].[Quarter]" caption="Quarter" numFmtId="0" hierarchy="4" level="1">
      <sharedItems containsSemiMixedTypes="0" containsNonDate="0" containsString="0"/>
    </cacheField>
  </cacheFields>
  <cacheHierarchies count="39">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2" memberValueDatatype="130" unbalanced="0">
      <fieldsUsage count="2">
        <fieldUsage x="-1"/>
        <fieldUsage x="4"/>
      </fieldsUsage>
    </cacheHierarchy>
    <cacheHierarchy uniqueName="[Calendar].[Quarter]" caption="Quarter" attribute="1" defaultMemberUniqueName="[Calendar].[Quarter].[All]" allUniqueName="[Calendar].[Quarter].[All]" dimensionUniqueName="[Calendar]" displayFolder="" count="2" memberValueDatatype="130" unbalanced="0">
      <fieldsUsage count="2">
        <fieldUsage x="-1"/>
        <fieldUsage x="5"/>
      </fieldsUsage>
    </cacheHierarchy>
    <cacheHierarchy uniqueName="[Product List].[Sub category]" caption="Sub category" attribute="1" defaultMemberUniqueName="[Product List].[Sub category].[All]" allUniqueName="[Product List].[Sub category].[All]" dimensionUniqueName="[Product List]" displayFolder="" count="0" memberValueDatatype="130" unbalanced="0"/>
    <cacheHierarchy uniqueName="[Product List].[Category]" caption="Category" attribute="1" defaultMemberUniqueName="[Product List].[Category].[All]" allUniqueName="[Product List].[Category].[All]" dimensionUniqueName="[Product List]" displayFolder="" count="2" memberValueDatatype="130" unbalanced="0">
      <fieldsUsage count="2">
        <fieldUsage x="-1"/>
        <fieldUsage x="3"/>
      </fieldsUsage>
    </cacheHierarchy>
    <cacheHierarchy uniqueName="[Sales].[Account]" caption="Account" attribute="1" defaultMemberUniqueName="[Sales].[Account].[All]" allUniqueName="[Sales].[Account].[All]" dimensionUniqueName="[Sales]" displayFolder="" count="2" memberValueDatatype="130" unbalanced="0">
      <fieldsUsage count="2">
        <fieldUsage x="-1"/>
        <fieldUsage x="2"/>
      </fieldsUsage>
    </cacheHierarchy>
    <cacheHierarchy uniqueName="[Sales].[Quantity]" caption="Quantity" attribute="1" defaultMemberUniqueName="[Sales].[Quantity].[All]" allUniqueName="[Sales].[Quantity].[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Calendar].[Day of Week]" caption="Day of Week" attribute="1" defaultMemberUniqueName="[Calendar].[Day of Week].[All]" allUniqueName="[Calendar].[Day of Week].[All]" dimensionUniqueName="[Calendar]" displayFolder="" count="0" memberValueDatatype="20"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QuarterNum]" caption="QuarterNum" attribute="1" defaultMemberUniqueName="[Calendar].[QuarterNum].[All]" allUniqueName="[Calendar].[QuarterNum].[All]" dimensionUniqueName="[Calendar]" displayFolder="" count="0" memberValueDatatype="130" unbalanced="0" hidden="1"/>
    <cacheHierarchy uniqueName="[Product List].[Simple Code]" caption="Simple Code" attribute="1" defaultMemberUniqueName="[Product List].[Simple Code].[All]" allUniqueName="[Product List].[Simple Code].[All]" dimensionUniqueName="[Product List]" displayFolder="" count="0" memberValueDatatype="130" unbalanced="0" hidden="1"/>
    <cacheHierarchy uniqueName="[Sales].[Amount]" caption="Amount" attribute="1" defaultMemberUniqueName="[Sales].[Amount].[All]" allUniqueName="[Sales].[Amount].[All]" dimensionUniqueName="[Sales]" displayFolder="" count="0" memberValueDatatype="5" unbalanced="0" hidden="1"/>
    <cacheHierarchy uniqueName="[Sales].[Date]" caption="Date" attribute="1" time="1" defaultMemberUniqueName="[Sales].[Date].[All]" allUniqueName="[Sales].[Date].[All]" dimensionUniqueName="[Sales]" displayFolder="" count="0" memberValueDatatype="7" unbalanced="0" hidden="1"/>
    <cacheHierarchy uniqueName="[Sales].[Inv Num]" caption="Inv Num" attribute="1" defaultMemberUniqueName="[Sales].[Inv Num].[All]" allUniqueName="[Sales].[Inv Num].[All]" dimensionUniqueName="[Sales]" displayFolder="" count="0" memberValueDatatype="130" unbalanced="0" hidden="1"/>
    <cacheHierarchy uniqueName="[Sales].[Item Code]" caption="Item Code" attribute="1" defaultMemberUniqueName="[Sales].[Item Code].[All]" allUniqueName="[Sales].[Item Code].[All]" dimensionUniqueName="[Sales]" displayFolder="" count="2" memberValueDatatype="130" unbalanced="0" hidden="1">
      <fieldsUsage count="2">
        <fieldUsage x="-1"/>
        <fieldUsage x="1"/>
      </fieldsUsage>
    </cacheHierarchy>
    <cacheHierarchy uniqueName="[Sales].[Profit]" caption="Profit" attribute="1" defaultMemberUniqueName="[Sales].[Profit].[All]" allUniqueName="[Sales].[Profit].[All]" dimensionUniqueName="[Sales]" displayFolder="" count="0" memberValueDatatype="5" unbalanced="0" hidden="1"/>
    <cacheHierarchy uniqueName="[Sales].[Tran]" caption="Tran" attribute="1" defaultMemberUniqueName="[Sales].[Tran].[All]" allUniqueName="[Sales].[Tran].[All]" dimensionUniqueName="[Sales]" displayFolder="" count="0" memberValueDatatype="130" unbalanced="0" hidden="1"/>
    <cacheHierarchy uniqueName="[Measures].[Revenue]" caption="Revenue" measure="1" displayFolder="" measureGroup="Calculations" count="0" oneField="1">
      <fieldsUsage count="1">
        <fieldUsage x="0"/>
      </fieldsUsage>
    </cacheHierarchy>
    <cacheHierarchy uniqueName="[Measures].[Gross Profit]" caption="Gross Profit" measure="1" displayFolder="" measureGroup="Calculations" count="0"/>
    <cacheHierarchy uniqueName="[Measures].[Footfalls]" caption="Footfalls" measure="1" displayFolder="" measureGroup="Calculations" count="0"/>
    <cacheHierarchy uniqueName="[Measures].[GP Margin]" caption="GP Margin" measure="1" displayFolder="" measureGroup="Calculations" count="0"/>
    <cacheHierarchy uniqueName="[Measures].[Orders]" caption="Orders" measure="1" displayFolder="" measureGroup="Calculations" count="0"/>
    <cacheHierarchy uniqueName="[Measures].[Avg Inv Value]" caption="Avg Inv Value" measure="1" displayFolder="" measureGroup="Calculations" count="0"/>
    <cacheHierarchy uniqueName="[Measures].[Rev PM]" caption="Rev PM" measure="1" displayFolder="" measureGroup="Calculations" count="0"/>
    <cacheHierarchy uniqueName="[Measures].[MoM Growth]" caption="MoM Growth" measure="1" displayFolder="" measureGroup="Calculations" count="0"/>
    <cacheHierarchy uniqueName="[Measures].[GP PP]" caption="GP PP" measure="1" displayFolder="" measureGroup="Calculations" count="0"/>
    <cacheHierarchy uniqueName="[Measures].[AoV PP]" caption="AoV PP" measure="1" displayFolder="" measureGroup="Calculations" count="0"/>
    <cacheHierarchy uniqueName="[Measures].[Footfall PP]" caption="Footfall PP" measure="1" displayFolder="" measureGroup="Calculations" count="0"/>
    <cacheHierarchy uniqueName="[Measures].[Orders PP]" caption="Orders PP" measure="1" displayFolder="" measureGroup="Calculations" count="0"/>
    <cacheHierarchy uniqueName="[Measures].[MoM GP]" caption="MoM GP" measure="1" displayFolder="" measureGroup="Calculations" count="0"/>
    <cacheHierarchy uniqueName="[Measures].[AoV Growth]" caption="AoV Growth" measure="1" displayFolder="" measureGroup="Calculations" count="0"/>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XL_Count Calculations]" caption="__XL_Count Calculations" measure="1" displayFolder="" measureGroup="Calculations" count="0" hidden="1"/>
    <cacheHierarchy uniqueName="[Measures].[__XL_Count Product List]" caption="__XL_Count Product List" measure="1" displayFolder="" measureGroup="Product List"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Product List" uniqueName="[Product List]" caption="Product List"/>
    <dimension name="Sales" uniqueName="[Sales]" caption="Sales"/>
  </dimensions>
  <measureGroups count="4">
    <measureGroup name="Calculations" caption="Calculations"/>
    <measureGroup name="Calendar" caption="Calendar"/>
    <measureGroup name="Product List" caption="Product List"/>
    <measureGroup name="Sales" caption="Sales"/>
  </measureGroups>
  <maps count="5">
    <map measureGroup="1" dimension="0"/>
    <map measureGroup="2" dimension="2"/>
    <map measureGroup="3" dimension="0"/>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ce Mekolle" refreshedDate="45107.494215856481" backgroundQuery="1" createdVersion="8" refreshedVersion="8" minRefreshableVersion="3" recordCount="0" supportSubquery="1" supportAdvancedDrill="1" xr:uid="{77291342-C163-48F1-B4FD-C00F54373781}">
  <cacheSource type="external" connectionId="6"/>
  <cacheFields count="4">
    <cacheField name="[Calendar].[Day Name].[Day Name]" caption="Day Name" numFmtId="0" hierarchy="3" level="1">
      <sharedItems count="6">
        <s v="Mon"/>
        <s v="Tue"/>
        <s v="Wed"/>
        <s v="Thu"/>
        <s v="Sat"/>
        <s v="Sun"/>
      </sharedItems>
    </cacheField>
    <cacheField name="[Measures].[Footfalls]" caption="Footfalls" numFmtId="0" hierarchy="22" level="32767"/>
    <cacheField name="[Calendar].[Quarter].[Quarter]" caption="Quarter" numFmtId="0" hierarchy="4" level="1">
      <sharedItems containsSemiMixedTypes="0" containsNonDate="0" containsString="0"/>
    </cacheField>
    <cacheField name="[Product List].[Category].[Category]" caption="Category" numFmtId="0" hierarchy="6" level="1">
      <sharedItems containsSemiMixedTypes="0" containsNonDate="0" containsString="0"/>
    </cacheField>
  </cacheFields>
  <cacheHierarchies count="39">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2" memberValueDatatype="130" unbalanced="0">
      <fieldsUsage count="2">
        <fieldUsage x="-1"/>
        <fieldUsage x="0"/>
      </fieldsUsage>
    </cacheHierarchy>
    <cacheHierarchy uniqueName="[Calendar].[Quarter]" caption="Quarter" attribute="1" defaultMemberUniqueName="[Calendar].[Quarter].[All]" allUniqueName="[Calendar].[Quarter].[All]" dimensionUniqueName="[Calendar]" displayFolder="" count="2" memberValueDatatype="130" unbalanced="0">
      <fieldsUsage count="2">
        <fieldUsage x="-1"/>
        <fieldUsage x="2"/>
      </fieldsUsage>
    </cacheHierarchy>
    <cacheHierarchy uniqueName="[Product List].[Sub category]" caption="Sub category" attribute="1" defaultMemberUniqueName="[Product List].[Sub category].[All]" allUniqueName="[Product List].[Sub category].[All]" dimensionUniqueName="[Product List]" displayFolder="" count="0" memberValueDatatype="130" unbalanced="0"/>
    <cacheHierarchy uniqueName="[Product List].[Category]" caption="Category" attribute="1" defaultMemberUniqueName="[Product List].[Category].[All]" allUniqueName="[Product List].[Category].[All]" dimensionUniqueName="[Product List]" displayFolder="" count="2" memberValueDatatype="130" unbalanced="0">
      <fieldsUsage count="2">
        <fieldUsage x="-1"/>
        <fieldUsage x="3"/>
      </fieldsUsage>
    </cacheHierarchy>
    <cacheHierarchy uniqueName="[Sales].[Account]" caption="Account" attribute="1" defaultMemberUniqueName="[Sales].[Account].[All]" allUniqueName="[Sales].[Account].[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Calendar].[Day of Week]" caption="Day of Week" attribute="1" defaultMemberUniqueName="[Calendar].[Day of Week].[All]" allUniqueName="[Calendar].[Day of Week].[All]" dimensionUniqueName="[Calendar]" displayFolder="" count="0" memberValueDatatype="20"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QuarterNum]" caption="QuarterNum" attribute="1" defaultMemberUniqueName="[Calendar].[QuarterNum].[All]" allUniqueName="[Calendar].[QuarterNum].[All]" dimensionUniqueName="[Calendar]" displayFolder="" count="0" memberValueDatatype="130" unbalanced="0" hidden="1"/>
    <cacheHierarchy uniqueName="[Product List].[Simple Code]" caption="Simple Code" attribute="1" defaultMemberUniqueName="[Product List].[Simple Code].[All]" allUniqueName="[Product List].[Simple Code].[All]" dimensionUniqueName="[Product List]" displayFolder="" count="0" memberValueDatatype="130" unbalanced="0" hidden="1"/>
    <cacheHierarchy uniqueName="[Sales].[Amount]" caption="Amount" attribute="1" defaultMemberUniqueName="[Sales].[Amount].[All]" allUniqueName="[Sales].[Amount].[All]" dimensionUniqueName="[Sales]" displayFolder="" count="0" memberValueDatatype="5" unbalanced="0" hidden="1"/>
    <cacheHierarchy uniqueName="[Sales].[Date]" caption="Date" attribute="1" time="1" defaultMemberUniqueName="[Sales].[Date].[All]" allUniqueName="[Sales].[Date].[All]" dimensionUniqueName="[Sales]" displayFolder="" count="0" memberValueDatatype="7" unbalanced="0" hidden="1"/>
    <cacheHierarchy uniqueName="[Sales].[Inv Num]" caption="Inv Num" attribute="1" defaultMemberUniqueName="[Sales].[Inv Num].[All]" allUniqueName="[Sales].[Inv Num].[All]" dimensionUniqueName="[Sales]" displayFolder="" count="0" memberValueDatatype="130" unbalanced="0" hidden="1"/>
    <cacheHierarchy uniqueName="[Sales].[Item Code]" caption="Item Code" attribute="1" defaultMemberUniqueName="[Sales].[Item Code].[All]" allUniqueName="[Sales].[Item Code].[All]" dimensionUniqueName="[Sales]" displayFolder="" count="0" memberValueDatatype="130" unbalanced="0" hidden="1"/>
    <cacheHierarchy uniqueName="[Sales].[Profit]" caption="Profit" attribute="1" defaultMemberUniqueName="[Sales].[Profit].[All]" allUniqueName="[Sales].[Profit].[All]" dimensionUniqueName="[Sales]" displayFolder="" count="0" memberValueDatatype="5" unbalanced="0" hidden="1"/>
    <cacheHierarchy uniqueName="[Sales].[Tran]" caption="Tran" attribute="1" defaultMemberUniqueName="[Sales].[Tran].[All]" allUniqueName="[Sales].[Tran].[All]" dimensionUniqueName="[Sales]" displayFolder="" count="0" memberValueDatatype="130" unbalanced="0" hidden="1"/>
    <cacheHierarchy uniqueName="[Measures].[Revenue]" caption="Revenue" measure="1" displayFolder="" measureGroup="Calculations" count="0"/>
    <cacheHierarchy uniqueName="[Measures].[Gross Profit]" caption="Gross Profit" measure="1" displayFolder="" measureGroup="Calculations" count="0"/>
    <cacheHierarchy uniqueName="[Measures].[Footfalls]" caption="Footfalls" measure="1" displayFolder="" measureGroup="Calculations" count="0" oneField="1">
      <fieldsUsage count="1">
        <fieldUsage x="1"/>
      </fieldsUsage>
    </cacheHierarchy>
    <cacheHierarchy uniqueName="[Measures].[GP Margin]" caption="GP Margin" measure="1" displayFolder="" measureGroup="Calculations" count="0"/>
    <cacheHierarchy uniqueName="[Measures].[Orders]" caption="Orders" measure="1" displayFolder="" measureGroup="Calculations" count="0"/>
    <cacheHierarchy uniqueName="[Measures].[Avg Inv Value]" caption="Avg Inv Value" measure="1" displayFolder="" measureGroup="Calculations" count="0"/>
    <cacheHierarchy uniqueName="[Measures].[Rev PM]" caption="Rev PM" measure="1" displayFolder="" measureGroup="Calculations" count="0"/>
    <cacheHierarchy uniqueName="[Measures].[MoM Growth]" caption="MoM Growth" measure="1" displayFolder="" measureGroup="Calculations" count="0"/>
    <cacheHierarchy uniqueName="[Measures].[GP PP]" caption="GP PP" measure="1" displayFolder="" measureGroup="Calculations" count="0"/>
    <cacheHierarchy uniqueName="[Measures].[AoV PP]" caption="AoV PP" measure="1" displayFolder="" measureGroup="Calculations" count="0"/>
    <cacheHierarchy uniqueName="[Measures].[Footfall PP]" caption="Footfall PP" measure="1" displayFolder="" measureGroup="Calculations" count="0"/>
    <cacheHierarchy uniqueName="[Measures].[Orders PP]" caption="Orders PP" measure="1" displayFolder="" measureGroup="Calculations" count="0"/>
    <cacheHierarchy uniqueName="[Measures].[MoM GP]" caption="MoM GP" measure="1" displayFolder="" measureGroup="Calculations" count="0"/>
    <cacheHierarchy uniqueName="[Measures].[AoV Growth]" caption="AoV Growth" measure="1" displayFolder="" measureGroup="Calculations" count="0"/>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XL_Count Calculations]" caption="__XL_Count Calculations" measure="1" displayFolder="" measureGroup="Calculations" count="0" hidden="1"/>
    <cacheHierarchy uniqueName="[Measures].[__XL_Count Product List]" caption="__XL_Count Product List" measure="1" displayFolder="" measureGroup="Product List"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Product List" uniqueName="[Product List]" caption="Product List"/>
    <dimension name="Sales" uniqueName="[Sales]" caption="Sales"/>
  </dimensions>
  <measureGroups count="4">
    <measureGroup name="Calculations" caption="Calculations"/>
    <measureGroup name="Calendar" caption="Calendar"/>
    <measureGroup name="Product List" caption="Product List"/>
    <measureGroup name="Sales" caption="Sales"/>
  </measureGroups>
  <maps count="5">
    <map measureGroup="1" dimension="0"/>
    <map measureGroup="2" dimension="2"/>
    <map measureGroup="3" dimension="0"/>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ce Mekolle" refreshedDate="45107.494216435189" backgroundQuery="1" createdVersion="8" refreshedVersion="8" minRefreshableVersion="3" recordCount="0" supportSubquery="1" supportAdvancedDrill="1" xr:uid="{AF326D4A-EA50-4594-B91D-5E65DCC22230}">
  <cacheSource type="external" connectionId="6"/>
  <cacheFields count="6">
    <cacheField name="[Measures].[Revenue]" caption="Revenue" numFmtId="0" hierarchy="20" level="32767"/>
    <cacheField name="[Sales].[Item Code].[Item Code]" caption="Item Code" numFmtId="0" hierarchy="17" level="1">
      <sharedItems containsNonDate="0" count="114">
        <s v="ANEDCBEG"/>
        <s v="ANEDCBGE"/>
        <s v="ANEDCBIG"/>
        <s v="ANEDCDBN"/>
        <s v="ANEDCDBR"/>
        <s v="ANEDCDBW"/>
        <s v="ANEDCDGN"/>
        <s v="ANEDCEGY"/>
        <s v="ANEDCGRY"/>
        <s v="ANEDCLBL"/>
        <s v="ANEDCMGD"/>
        <s v="ANEDCPTE"/>
        <s v="ANEDCRBL"/>
        <s v="ANJDCLBR"/>
        <s v="ANJDCPUT"/>
        <s v="BNGDCBEI"/>
        <s v="BNGDCBR1"/>
        <s v="BNGDCBRO"/>
        <s v="BNGDCBWN"/>
        <s v="BNGDCDBN"/>
        <s v="BNGDCDGE"/>
        <s v="BNGDCDGR"/>
        <s v="BNGDCDGY"/>
        <s v="BNGDCGEY"/>
        <s v="BNGDCGR1"/>
        <s v="BNGDCGRA"/>
        <s v="BNGDCLB1"/>
        <s v="BNGDCLB2"/>
        <s v="BNGDCLB3"/>
        <s v="BNGDCLBN"/>
        <s v="BNGDCLBR"/>
        <s v="BNGDCLBW"/>
        <s v="BNGDCLG1"/>
        <s v="BNGDCLGY"/>
        <s v="BNGDCMSH"/>
        <s v="BNGDCMUH"/>
        <s v="BNGDCOWT"/>
        <s v="BNGDCPWH"/>
        <s v="DAFDCGRB"/>
        <s v="DAFDCGRE"/>
        <s v="DAFDCLBU"/>
        <s v="DAFDCLGE"/>
        <s v="DAFDCLGY"/>
        <s v="DANDCAWG"/>
        <s v="DANDCBRW"/>
        <s v="DANDCCHW"/>
        <s v="DANDCGYW"/>
        <s v="DANDCNAW"/>
        <s v="DANDCNRW"/>
        <s v="DANDCNWD"/>
        <s v="DEVDCDBG"/>
        <s v="DEVDCDGY"/>
        <s v="DEVDCGPT"/>
        <s v="ERSDCBRN"/>
        <s v="ERSDCGEY"/>
        <s v="ERSDCGRY"/>
        <s v="EURDCGHY"/>
        <s v="EURDCPRD"/>
        <s v="FARDCDGY"/>
        <s v="FARDCLGY"/>
        <s v="IMEDVWOO"/>
        <s v="INTDCBLG"/>
        <s v="K3013"/>
        <s v="KUKDCBEG"/>
        <s v="KUKDCBIG"/>
        <s v="KUKDCBLW"/>
        <s v="KUKDCCHC"/>
        <s v="KUKDCDG1"/>
        <s v="KUKDCGEY"/>
        <s v="KUKDCGR1"/>
        <s v="KUKDCGRE"/>
        <s v="KUKDCGYW"/>
        <s v="KUKDCLBN"/>
        <s v="KUKDCLGY"/>
        <s v="KUKDCSTR"/>
        <s v="LOUDCCGY"/>
        <s v="LOUDCDWA"/>
        <s v="LOUDCLG1"/>
        <s v="LOUDCLGW"/>
        <s v="LOUDCLWN"/>
        <s v="LOUDCSDW"/>
        <s v="LOUDCSND"/>
        <s v="LOUDCSOA"/>
        <s v="LOUDCSOK"/>
        <s v="LOUDCSW1"/>
        <s v="LOUDCSWN"/>
        <s v="NDEDCBEI"/>
        <s v="NDEDCDBU"/>
        <s v="NDEDCLBR"/>
        <s v="NDEDCLPK"/>
        <s v="NDEDCWAL"/>
        <s v="OPHELIAX"/>
        <s v="QFWDCSAT"/>
        <s v="QIYDCBEI"/>
        <s v="QIYDCBLU"/>
        <s v="STEDCLGY"/>
        <s v="STEDCWHT"/>
        <s v="STFDCBGE"/>
        <s v="STFDCDGR"/>
        <s v="STLDCBLC"/>
        <s v="STLDCBLG"/>
        <s v="STLDCBLK"/>
        <s v="STLDCDGY"/>
        <s v="STLDCSND"/>
        <s v="STLDCTAU"/>
        <s v="TOMDCBGE"/>
        <s v="ZHEDCBL1"/>
        <s v="ZHEDCBLC"/>
        <s v="ZHEDCGRY"/>
        <s v="ZHEDCNBL"/>
        <s v="ZHEDCTRQ"/>
        <s v="ZHEDCWHI"/>
        <s v="ZHEDCWHT"/>
        <s v="ZHEDCWIT"/>
      </sharedItems>
    </cacheField>
    <cacheField name="[Sales].[Account].[Account]" caption="Account" numFmtId="0" hierarchy="7" level="1">
      <sharedItems count="1000">
        <s v="BDF0001"/>
        <s v="BDOO001"/>
        <s v="BEDE004"/>
        <s v="BEDE007"/>
        <s v="BEDR006"/>
        <s v="BEDR008"/>
        <s v="BEHR004"/>
        <s v="BEHR008"/>
        <s v="BELU001"/>
        <s v="BEN0001"/>
        <s v="BESE002"/>
        <s v="BESE005"/>
        <s v="BESH001"/>
        <s v="BESH005"/>
        <s v="BESH006"/>
        <s v="BESH007"/>
        <s v="BESM002"/>
        <s v="BESM003"/>
        <s v="BESS011"/>
        <s v="BETO006"/>
        <s v="BINF001"/>
        <s v="BLOS002"/>
        <s v="BRER001"/>
        <s v="BRIT001"/>
        <s v="BUDO003"/>
        <s v="BUEL001"/>
        <s v="BUSE001"/>
        <s v="BUSH002"/>
        <s v="BUSY001"/>
        <s v="BUTH003"/>
        <s v="BUTH004"/>
        <s v="CERO002"/>
        <s v="CESH"/>
        <s v="CESH001"/>
        <s v="CHED001"/>
        <s v="CHEK001"/>
        <s v="CHEN002"/>
        <s v="CHER004"/>
        <s v="DELE013"/>
        <s v="DENE001"/>
        <s v="DENE008"/>
        <s v="DENE017"/>
        <s v="DENN001"/>
        <s v="DEVI001"/>
        <s v="DEVI002"/>
        <s v="DIEN002"/>
        <s v="DIKK001"/>
        <s v="DINE002"/>
        <s v="DINE006"/>
        <s v="DINE008"/>
        <s v="DIRL001"/>
        <s v="DIVI001"/>
        <s v="DLEL001"/>
        <s v="DOME001"/>
        <s v="DOUD001"/>
        <s v="DREL001"/>
        <s v="DREM001"/>
        <s v="DRSH002"/>
        <s v="DUNC001"/>
        <s v="EBBB001"/>
        <s v="EBBE013"/>
        <s v="EBBE017"/>
        <s v="EBDE001"/>
        <s v="EBDE003"/>
        <s v="EBDO001"/>
        <s v="EBDU058"/>
        <s v="EBDU069"/>
        <s v="EBDU070"/>
        <s v="EBDU078"/>
        <s v="EBDU086"/>
        <s v="EBDU119"/>
        <s v="EBDU139"/>
        <s v="EBDU143"/>
        <s v="EBDU152"/>
        <s v="EBDU155"/>
        <s v="EBDU156"/>
        <s v="EBDU158"/>
        <s v="EBDU160"/>
        <s v="EBDU161"/>
        <s v="EBDU162"/>
        <s v="EBDU163"/>
        <s v="EBDU164"/>
        <s v="EBDU165"/>
        <s v="EBDU166"/>
        <s v="EBDU168"/>
        <s v="EBDU170"/>
        <s v="EBDU174"/>
        <s v="EBDU175"/>
        <s v="EBDU178"/>
        <s v="EBDU180"/>
        <s v="EBDU181"/>
        <s v="EBDU182"/>
        <s v="EBDU183"/>
        <s v="EBDU184"/>
        <s v="EBDU186"/>
        <s v="EBDU188"/>
        <s v="EBDU189"/>
        <s v="EBDU190"/>
        <s v="EBDU192"/>
        <s v="EBDU193"/>
        <s v="EBDU195"/>
        <s v="EBDU198"/>
        <s v="EBDU199"/>
        <s v="EBEE011"/>
        <s v="EBEE012"/>
        <s v="EBES002"/>
        <s v="EBOR001"/>
        <s v="EBRE006"/>
        <s v="EBRE023"/>
        <s v="EBRE024"/>
        <s v="EBRE025"/>
        <s v="EBRE026"/>
        <s v="EBRE028"/>
        <s v="EBRE029"/>
        <s v="EBTI001"/>
        <s v="EDEL022"/>
        <s v="EDEL024"/>
        <s v="EDEL025"/>
        <s v="EDEL026"/>
        <s v="EDEM006"/>
        <s v="EDNE003"/>
        <s v="EDNE017"/>
        <s v="EDRI001"/>
        <s v="EELE006"/>
        <s v="EFEF006"/>
        <s v="EFEF008"/>
        <s v="EFEF009"/>
        <s v="EHLE007"/>
        <s v="EHLE008"/>
        <s v="EHME007"/>
        <s v="EHME014"/>
        <s v="EHME025"/>
        <s v="EHME030"/>
        <s v="EHME033"/>
        <s v="EHME034"/>
        <s v="EHME062"/>
        <s v="EHME088"/>
        <s v="EHME089"/>
        <s v="EHME112"/>
        <s v="EHME115"/>
        <s v="EHME120"/>
        <s v="EHME123"/>
        <s v="EHME125"/>
        <s v="EHME126"/>
        <s v="EHME128"/>
        <s v="EHME130"/>
        <s v="EHME131"/>
        <s v="EHME132"/>
        <s v="EHME133"/>
        <s v="EHME135"/>
        <s v="EHME136"/>
        <s v="EHME138"/>
        <s v="EHME139"/>
        <s v="EHME141"/>
        <s v="EHME143"/>
        <s v="EHME146"/>
        <s v="EHME149"/>
        <s v="EHME155"/>
        <s v="EHME157"/>
        <s v="EHME158"/>
        <s v="EHME160"/>
        <s v="EHME163"/>
        <s v="EHME166"/>
        <s v="EHME167"/>
        <s v="EHME168"/>
        <s v="EHSE002"/>
        <s v="EISH003"/>
        <s v="EISH010"/>
        <s v="ELDO001"/>
        <s v="ELEE006"/>
        <s v="ELEE007"/>
        <s v="ELEE009"/>
        <s v="ELEE010"/>
        <s v="ELEE011"/>
        <s v="ELEF001"/>
        <s v="ELFO001"/>
        <s v="ELGH002"/>
        <s v="ELHE008"/>
        <s v="ELIB004"/>
        <s v="ELIE001"/>
        <s v="ELIE005"/>
        <s v="ELIE006"/>
        <s v="ELIE023"/>
        <s v="ELIE063"/>
        <s v="ELIE064"/>
        <s v="ELIE066"/>
        <s v="ELIE068"/>
        <s v="ELIE071"/>
        <s v="ELIE072"/>
        <s v="ELIE073"/>
        <s v="ELIE074"/>
        <s v="ELIE075"/>
        <s v="ELIE076"/>
        <s v="ELIE079"/>
        <s v="ELIE080"/>
        <s v="ELIE081"/>
        <s v="ELIE082"/>
        <s v="ELIH001"/>
        <s v="ELIH013"/>
        <s v="ELIH018"/>
        <s v="ELIH020"/>
        <s v="ELIH021"/>
        <s v="ELII003"/>
        <s v="ELII006"/>
        <s v="ELIJ008"/>
        <s v="ELIJ012"/>
        <s v="ELIM016"/>
        <s v="ELIM017"/>
        <s v="ELIM018"/>
        <s v="ELIM019"/>
        <s v="ELIM020"/>
        <s v="ELIM021"/>
        <s v="ELIN006"/>
        <s v="ELIR004"/>
        <s v="ELJO001"/>
        <s v="ELME001"/>
        <s v="ELRE001"/>
        <s v="ELSE002"/>
        <s v="ELZO001"/>
        <s v="EMED003"/>
        <s v="EMEE011"/>
        <s v="EMEE021"/>
        <s v="EMEE024"/>
        <s v="EMEE027"/>
        <s v="EMEL001"/>
        <s v="EMEL030"/>
        <s v="EMEL036"/>
        <s v="EMEL038"/>
        <s v="EMEL041"/>
        <s v="EMEL043"/>
        <s v="EMEN004"/>
        <s v="EMEN005"/>
        <s v="EMEN008"/>
        <s v="EMEN022"/>
        <s v="EMEN027"/>
        <s v="EMEN029"/>
        <s v="EMEN031"/>
        <s v="EMEN032"/>
        <s v="EMEN034"/>
        <s v="EMEN035"/>
        <s v="EMEN036"/>
        <s v="EMEN037"/>
        <s v="EMEN039"/>
        <s v="EMEN040"/>
        <s v="EMEN041"/>
        <s v="EMEN045"/>
        <s v="EMEU001"/>
        <s v="EMIN018"/>
        <s v="EMLE002"/>
        <s v="EMLE003"/>
        <s v="EMLY001"/>
        <s v="EMME003"/>
        <s v="EMME005"/>
        <s v="EMME012"/>
        <s v="EMNE006"/>
        <s v="ENES001"/>
        <s v="ENES003"/>
        <s v="ENES004"/>
        <s v="ENES006"/>
        <s v="ENES007"/>
        <s v="ENIL001"/>
        <s v="ENNM001"/>
        <s v="ENWE004"/>
        <s v="EPEX001"/>
        <s v="EQBE002"/>
        <s v="EQUE001"/>
        <s v="ERMI001"/>
        <s v="ESEE003"/>
        <s v="ESHR002"/>
        <s v="ESME003"/>
        <s v="ESME014"/>
        <s v="ESMM001"/>
        <s v="ESRE008"/>
        <s v="ETEF001"/>
        <s v="ETEL001"/>
        <s v="EWET005"/>
        <s v="EWET006"/>
        <s v="EYDE003"/>
        <s v="EYED001"/>
        <s v="EYOO003"/>
        <s v="EZIZ005"/>
        <s v="FDEL001"/>
        <s v="FEDE004"/>
        <s v="FEDE005"/>
        <s v="FEDH002"/>
        <s v="FEDH004"/>
        <s v="FEDH013"/>
        <s v="FEDH014"/>
        <s v="FEDH015"/>
        <s v="FEHE018"/>
        <s v="FEHE020"/>
        <s v="FEHE022"/>
        <s v="FEHI001"/>
        <s v="FEIS014"/>
        <s v="FEIS015"/>
        <s v="FEIS022"/>
        <s v="FEIS023"/>
        <s v="FEIS024"/>
        <s v="FEIS026"/>
        <s v="FEJE005"/>
        <s v="FELE001"/>
        <s v="FEOZ001"/>
        <s v="FEQE001"/>
        <s v="FERE003"/>
        <s v="FERE004"/>
        <s v="FERE005"/>
        <s v="FERE007"/>
        <s v="FERE008"/>
        <s v="FERZ001"/>
        <s v="FETE002"/>
        <s v="FETE015"/>
        <s v="FETE030"/>
        <s v="FETE032"/>
        <s v="FETE033"/>
        <s v="FETE034"/>
        <s v="FETE035"/>
        <s v="FETE039"/>
        <s v="FETE040"/>
        <s v="FETH010"/>
        <s v="FETH011"/>
        <s v="FETH012"/>
        <s v="FETH013"/>
        <s v="FETI001"/>
        <s v="FETI008"/>
        <s v="FETI018"/>
        <s v="FETI030"/>
        <s v="FETI034"/>
        <s v="FETI058"/>
        <s v="FETI074"/>
        <s v="FETI079"/>
        <s v="FETI080"/>
        <s v="FETI093"/>
        <s v="FETI094"/>
        <s v="FETI096"/>
        <s v="FETI097"/>
        <s v="FETI099"/>
        <s v="FETI100"/>
        <s v="FETI102"/>
        <s v="FETI104"/>
        <s v="FETI105"/>
        <s v="FETI107"/>
        <s v="FETI109"/>
        <s v="FETI110"/>
        <s v="FETM003"/>
        <s v="FEUZ002"/>
        <s v="FEYQ001"/>
        <s v="FEYZ003"/>
        <s v="FEYZ006"/>
        <s v="FIDD001"/>
        <s v="GELE001"/>
        <s v="GELI001"/>
        <s v="GELI002"/>
        <s v="GERM001"/>
        <s v="GHED001"/>
        <s v="GHED005"/>
        <s v="GHEN004"/>
        <s v="GHEZ003"/>
        <s v="GHEZ004"/>
        <s v="GHIZ001"/>
        <s v="GHUL003"/>
        <s v="GIGI001"/>
        <s v="GMEL001"/>
        <s v="GOPE002"/>
        <s v="GUIL001"/>
        <s v="HEBE001"/>
        <s v="HEDR001"/>
        <s v="HEFE001"/>
        <s v="HEIF005"/>
        <s v="HEIF006"/>
        <s v="HEIF007"/>
        <s v="HEJE003"/>
        <s v="HELE002"/>
        <s v="HELE006"/>
        <s v="HELH001"/>
        <s v="HEME022"/>
        <s v="HEME023"/>
        <s v="HEME025"/>
        <s v="HEME026"/>
        <s v="HEME027"/>
        <s v="HEMZ001"/>
        <s v="HEMZ002"/>
        <s v="HENE003"/>
        <s v="HENE016"/>
        <s v="HENE020"/>
        <s v="HENE021"/>
        <s v="HENE024"/>
        <s v="HENE026"/>
        <s v="HENE028"/>
        <s v="HENI009"/>
        <s v="HENY003"/>
        <s v="HERE002"/>
        <s v="HESE002"/>
        <s v="HESE008"/>
        <s v="HESE022"/>
        <s v="HESE026"/>
        <s v="HESE028"/>
        <s v="HESE029"/>
        <s v="HESE031"/>
        <s v="HESE032"/>
        <s v="HESH007"/>
        <s v="HESH008"/>
        <s v="HESN001"/>
        <s v="HESS008"/>
        <s v="HESS024"/>
        <s v="HESS041"/>
        <s v="HESS042"/>
        <s v="HESS043"/>
        <s v="HESS044"/>
        <s v="HESS045"/>
        <s v="HESS047"/>
        <s v="HEWR004"/>
        <s v="HEWR006"/>
        <s v="HEWR007"/>
        <s v="HEWR008"/>
        <s v="HEWR009"/>
        <s v="HEYE005"/>
        <s v="HEZI001"/>
        <s v="HIND005"/>
        <s v="HNED001"/>
        <s v="HNED002"/>
        <s v="HNEN001"/>
        <s v="HOID001"/>
        <s v="HOLL001"/>
        <s v="HORI001"/>
        <s v="HOUS001"/>
        <s v="HUBE002"/>
        <s v="HUDE009"/>
        <s v="HUDE018"/>
        <s v="HUDE021"/>
        <s v="HUDE022"/>
        <s v="HUDE023"/>
        <s v="HUSE021"/>
        <s v="HUSE022"/>
        <s v="HUSE023"/>
        <s v="HUSE025"/>
        <s v="HUSS036"/>
        <s v="HUSS037"/>
        <s v="HUSS040"/>
        <s v="HUSS075"/>
        <s v="HUSS079"/>
        <s v="HUSS080"/>
        <s v="HUSS081"/>
        <s v="HUSS083"/>
        <s v="HUSS086"/>
        <s v="HUSS090"/>
        <s v="HUSS093"/>
        <s v="HUSS094"/>
        <s v="HUSS095"/>
        <s v="HUSS096"/>
        <s v="HUSS098"/>
        <s v="HUSS099"/>
        <s v="HUSS103"/>
        <s v="HUSS104"/>
        <s v="HUSS105"/>
        <s v="IBCE001"/>
        <s v="IBRE008"/>
        <s v="IBRE010"/>
        <s v="IBRE012"/>
        <s v="IBRE013"/>
        <s v="IBRE014"/>
        <s v="IDFE001"/>
        <s v="IMPE001"/>
        <s v="ISEE009"/>
        <s v="ISEH001"/>
        <s v="ISES001"/>
        <s v="ISES002"/>
        <s v="ISEY001"/>
        <s v="ISME004"/>
        <s v="ISME006"/>
        <s v="IYEZ001"/>
        <s v="JEEF004"/>
        <s v="JEEF005"/>
        <s v="JEFE004"/>
        <s v="JEFF005"/>
        <s v="JEFF010"/>
        <s v="JEFF011"/>
        <s v="JEFF012"/>
        <s v="JEHE005"/>
        <s v="JEHE006"/>
        <s v="JELE002"/>
        <s v="JEME003"/>
        <s v="JEME004"/>
        <s v="JEME008"/>
        <s v="JEME009"/>
        <s v="JEME010"/>
        <s v="JEME011"/>
        <s v="JEME012"/>
        <s v="JEME013"/>
        <s v="JEMI004"/>
        <s v="JEMI005"/>
        <s v="JENE001"/>
        <s v="JENE002"/>
        <s v="JESE003"/>
        <s v="JESE004"/>
        <s v="JESI001"/>
        <s v="JESS015"/>
        <s v="JESS020"/>
        <s v="JESS021"/>
        <s v="JEVE001"/>
        <s v="JEWE005"/>
        <s v="JIMM001"/>
        <s v="JMEL001"/>
        <s v="JOHN004"/>
        <s v="JOSE001"/>
        <s v="JOSE003"/>
        <s v="JOSE004"/>
        <s v="JUME005"/>
        <s v="KEHD001"/>
        <s v="KERI004"/>
        <s v="KERL002"/>
        <s v="KEWT002"/>
        <s v="KEWT008"/>
        <s v="KHEL015"/>
        <s v="KHEL037"/>
        <s v="KHEL058"/>
        <s v="KHEL068"/>
        <s v="KHEL071"/>
        <s v="KHEL072"/>
        <s v="KHEL073"/>
        <s v="KHEL074"/>
        <s v="KHEL075"/>
        <s v="KHEL077"/>
        <s v="KHEL080"/>
        <s v="KHEL081"/>
        <s v="KHEL085"/>
        <s v="KHEL086"/>
        <s v="KHEL087"/>
        <s v="KHEL088"/>
        <s v="KHEL089"/>
        <s v="KHEL090"/>
        <s v="KHEW008"/>
        <s v="KHUL003"/>
        <s v="KING001"/>
        <s v="KUME001"/>
        <s v="LEEN001"/>
        <s v="LEGO001"/>
        <s v="LEGO002"/>
        <s v="LEIL006"/>
        <s v="LEIL007"/>
        <s v="LEIT001"/>
        <s v="LEON001"/>
        <s v="LETE004"/>
        <s v="LETI011"/>
        <s v="LETI012"/>
        <s v="LETI013"/>
        <s v="LETI014"/>
        <s v="LEYL019"/>
        <s v="LEYL021"/>
        <s v="LEYL022"/>
        <s v="LEYL023"/>
        <s v="LEYL024"/>
        <s v="LULW010"/>
        <s v="LULW011"/>
        <s v="LULW012"/>
        <s v="LUME002"/>
        <s v="LUME005"/>
        <s v="LUMI001"/>
        <s v="MEDE002"/>
        <s v="MEGD001"/>
        <s v="MEGE002"/>
        <s v="MEHE005"/>
        <s v="MEHE011"/>
        <s v="MEHE012"/>
        <s v="MEHM001"/>
        <s v="MEHM042"/>
        <s v="MEHM045"/>
        <s v="MEHM046"/>
        <s v="MEHM048"/>
        <s v="MEHM049"/>
        <s v="MEHM050"/>
        <s v="MEHM051"/>
        <s v="MEHM052"/>
        <s v="MEHM053"/>
        <s v="MEHM054"/>
        <s v="MEHM055"/>
        <s v="MEHM056"/>
        <s v="MEHR001"/>
        <s v="MEI0002"/>
        <s v="MEIL001"/>
        <s v="MEIS007"/>
        <s v="MEIT002"/>
        <s v="MEJE001"/>
        <s v="MEJE016"/>
        <s v="MEJI002"/>
        <s v="MEKI001"/>
        <s v="MELI001"/>
        <s v="MELI002"/>
        <s v="MENE021"/>
        <s v="MENS008"/>
        <s v="MENS009"/>
        <s v="MERI042"/>
        <s v="MERI046"/>
        <s v="MERI048"/>
        <s v="MERI057"/>
        <s v="MERI058"/>
        <s v="MERI060"/>
        <s v="MERI064"/>
        <s v="MERI065"/>
        <s v="MERI068"/>
        <s v="MERJ001"/>
        <s v="MERS001"/>
        <s v="MERT003"/>
        <s v="MERV001"/>
        <s v="MERW013"/>
        <s v="MERW017"/>
        <s v="MERY001"/>
        <s v="MERY006"/>
        <s v="MERY021"/>
        <s v="MERY038"/>
        <s v="MERY040"/>
        <s v="MERY041"/>
        <s v="MERY042"/>
        <s v="MERY044"/>
        <s v="MERY046"/>
        <s v="MESH003"/>
        <s v="MESJ001"/>
        <s v="MESO005"/>
        <s v="MESO008"/>
        <s v="MESO009"/>
        <s v="MESO011"/>
        <s v="MESS001"/>
        <s v="MEYB001"/>
        <s v="MEYE007"/>
        <s v="MEYH001"/>
        <s v="MEYS006"/>
        <s v="MEZE001"/>
        <s v="MEZE004"/>
        <s v="MGEE001"/>
        <s v="MIRE003"/>
        <s v="MISH001"/>
        <s v="MMCH001"/>
        <s v="MMTE001"/>
        <s v="MOBI005"/>
        <s v="MODE002"/>
        <s v="MOET001"/>
        <s v="MOEY001"/>
        <s v="MOHD003"/>
        <s v="MOHD013"/>
        <s v="MOHD026"/>
        <s v="MOHE051"/>
        <s v="MOHE060"/>
        <s v="MOHE070"/>
        <s v="MOHE074"/>
        <s v="MOHE077"/>
        <s v="MOHE095"/>
        <s v="MOHE144"/>
        <s v="MOHE145"/>
        <s v="MOHE152"/>
        <s v="MOHE154"/>
        <s v="MOHE175"/>
        <s v="MOHE179"/>
        <s v="MOHE192"/>
        <s v="MOHE197"/>
        <s v="MOHE198"/>
        <s v="MOHE200"/>
        <s v="MOHE205"/>
        <s v="MOHE210"/>
        <s v="MOHE216"/>
        <s v="MOHE219"/>
        <s v="MOHE220"/>
        <s v="MOHE221"/>
        <s v="MOHE222"/>
        <s v="MOHE224"/>
        <s v="MOHE225"/>
        <s v="MOHE226"/>
        <s v="MOHE227"/>
        <s v="MOHE231"/>
        <s v="MOHE232"/>
        <s v="MOHE238"/>
        <s v="MOHE240"/>
        <s v="MOHE241"/>
        <s v="MOHE243"/>
        <s v="MOHE244"/>
        <s v="MOHE247"/>
        <s v="MOHE249"/>
        <s v="MOHE251"/>
        <s v="MOHE252"/>
        <s v="MOHE253"/>
        <s v="MOHE256"/>
        <s v="MOHE257"/>
        <s v="MOHE262"/>
        <s v="MOHE263"/>
        <s v="MOHE266"/>
        <s v="MOHE269"/>
        <s v="MOHE271"/>
        <s v="MOHE272"/>
        <s v="MOHE274"/>
        <s v="MOHE278"/>
        <s v="MOHE283"/>
        <s v="MOHE284"/>
        <s v="MOHE286"/>
        <s v="MOHE287"/>
        <s v="MOHE289"/>
        <s v="MOHE290"/>
        <s v="MOHE291"/>
        <s v="MOHS011"/>
        <s v="MONE015"/>
        <s v="MONE027"/>
        <s v="MONE029"/>
        <s v="MONE030"/>
        <s v="MONE031"/>
        <s v="MOON002"/>
        <s v="MOSH001"/>
        <s v="MOUS001"/>
        <s v="MOUS002"/>
        <s v="MRSE003"/>
        <s v="MRSE007"/>
        <s v="MSLE001"/>
        <s v="MSNE001"/>
        <s v="MUHE002"/>
        <s v="MUNE007"/>
        <s v="MUNE009"/>
        <s v="MUNE010"/>
        <s v="MUNI005"/>
        <s v="MUSE001"/>
        <s v="MUSE002"/>
        <s v="MUST008"/>
        <s v="MUTH001"/>
        <s v="NEBE011"/>
        <s v="NEDE001"/>
        <s v="NEDE008"/>
        <s v="NEDE011"/>
        <s v="NEDE012"/>
        <s v="NEDE024"/>
        <s v="NEDH002"/>
        <s v="NEEE005"/>
        <s v="NEEE006"/>
        <s v="NEHE001"/>
        <s v="NEHE002"/>
        <s v="NEHE007"/>
        <s v="NEHL001"/>
        <s v="NEIF002"/>
        <s v="NEJE010"/>
        <s v="NEJE011"/>
        <s v="NEJL010"/>
        <s v="NEJL011"/>
        <s v="NEJM001"/>
        <s v="NERD018"/>
        <s v="NERD024"/>
        <s v="NERD025"/>
        <s v="NERJ004"/>
        <s v="NESS003"/>
        <s v="NESS015"/>
        <s v="NEWE008"/>
        <s v="NEWE013"/>
        <s v="NEWE015"/>
        <s v="NEYE006"/>
        <s v="NEZH002"/>
        <s v="NEZH003"/>
        <s v="NIDH001"/>
        <s v="NIVE001"/>
        <s v="NIZE001"/>
        <s v="NOOF005"/>
        <s v="NOOH002"/>
        <s v="NOOR021"/>
        <s v="NOOR025"/>
        <s v="NOOR036"/>
        <s v="NOOR042"/>
        <s v="NOOR046"/>
        <s v="NOOR052"/>
        <s v="NOOR053"/>
        <s v="NOOR054"/>
        <s v="NOOR055"/>
        <s v="NOOR057"/>
        <s v="NORY001"/>
        <s v="NOSE001"/>
        <s v="NOUF004"/>
        <s v="NOUF005"/>
        <s v="NUZU001"/>
        <s v="OLEN001"/>
        <s v="OMEE001"/>
        <s v="OMER005"/>
        <s v="OMER006"/>
        <s v="OMRE003"/>
        <s v="OSEM010"/>
        <s v="OSEM011"/>
        <s v="OSEN001"/>
        <s v="OSSI001"/>
        <s v="OSSI002"/>
        <s v="PEBL001"/>
        <s v="PEGE001"/>
        <s v="PERK001"/>
        <s v="PETE001"/>
        <s v="PETE002"/>
        <s v="PEUL002"/>
        <s v="PGSP001"/>
        <s v="PLEY001"/>
        <s v="POON001"/>
        <s v="QESE001"/>
        <s v="REBI001"/>
        <s v="REBI003"/>
        <s v="REBI004"/>
        <s v="REDI001"/>
        <s v="REED007"/>
        <s v="REEL001"/>
        <s v="REEM015"/>
        <s v="REEM016"/>
        <s v="REEM017"/>
        <s v="REEM019"/>
        <s v="REHE007"/>
        <s v="REHE008"/>
        <s v="REJE002"/>
        <s v="REJE006"/>
        <s v="REND001"/>
        <s v="RENE007"/>
        <s v="RENI002"/>
        <s v="RENY001"/>
        <s v="RESH013"/>
        <s v="RESH023"/>
        <s v="RESH025"/>
        <s v="RESH026"/>
        <s v="REYE001"/>
        <s v="RIME001"/>
        <s v="RINE002"/>
        <s v="ROYE004"/>
        <s v="ROYM001"/>
        <s v="RUQE002"/>
        <s v="SEBE005"/>
        <s v="SEDI006"/>
        <s v="SEED003"/>
        <s v="SEEY002"/>
        <s v="SEEY003"/>
        <s v="SEFE001"/>
        <s v="SEHE005"/>
        <s v="SEID001"/>
        <s v="SEID002"/>
        <s v="SEIY001"/>
        <s v="SEKI002"/>
        <s v="SELE015"/>
        <s v="SELE016"/>
        <s v="SELE017"/>
        <s v="SELE019"/>
        <s v="SELE020"/>
        <s v="SELI002"/>
        <s v="SELM001"/>
        <s v="SELM008"/>
        <s v="SELM017"/>
        <s v="SELM020"/>
        <s v="SELM024"/>
        <s v="SELM026"/>
        <s v="SELM027"/>
        <s v="SELM029"/>
        <s v="SELM032"/>
        <s v="SELM033"/>
        <s v="SELW006"/>
        <s v="SEME003"/>
        <s v="SEME022"/>
        <s v="SEME025"/>
        <s v="SEMI005"/>
        <s v="SEMI007"/>
        <s v="SEMI008"/>
        <s v="SEMI010"/>
        <s v="SEMI012"/>
        <s v="SEMI013"/>
        <s v="SENE004"/>
        <s v="SENT001"/>
        <s v="SERE024"/>
        <s v="SERE031"/>
        <s v="SERE038"/>
        <s v="SERE048"/>
        <s v="SERE049"/>
        <s v="SERE050"/>
        <s v="SERE051"/>
        <s v="SERE052"/>
        <s v="SERE053"/>
        <s v="SERE054"/>
        <s v="SERE055"/>
        <s v="SERE057"/>
        <s v="SERE058"/>
        <s v="SEUD005"/>
        <s v="SEUD006"/>
        <s v="SEWS006"/>
        <s v="SEWS008"/>
        <s v="SEWS017"/>
        <s v="SEYD003"/>
        <s v="SEYD004"/>
        <s v="SEYE022"/>
        <s v="SEYE031"/>
        <s v="SEYE038"/>
        <s v="SEYE039"/>
        <s v="SEYE040"/>
        <s v="SEYE042"/>
        <s v="SEYE044"/>
        <s v="SEYE045"/>
        <s v="SEYE046"/>
        <s v="SEYE047"/>
        <s v="SHEF001"/>
        <s v="SHEH004"/>
        <s v="SHEI001"/>
        <s v="SHEI025"/>
        <s v="SHEI026"/>
        <s v="SHEI028"/>
        <s v="SHEI029"/>
        <s v="SHEI030"/>
        <s v="SHEK001"/>
        <s v="SHEK005"/>
        <s v="SHEK006"/>
        <s v="SHEK007"/>
        <s v="SHEM001"/>
        <s v="SHEM002"/>
        <s v="SHEM003"/>
        <s v="SHER007"/>
        <s v="SHER009"/>
        <s v="SHER010"/>
        <s v="SHIM001"/>
        <s v="SHKR001"/>
        <s v="SHOE001"/>
        <s v="SKET001"/>
        <s v="SLWE001"/>
        <s v="SOEE001"/>
        <s v="SOLE001"/>
        <s v="SOLE004"/>
        <s v="SUBH002"/>
        <s v="SUHE013"/>
        <s v="SUHE015"/>
        <s v="SUHE016"/>
        <s v="SULT003"/>
        <s v="SULT004"/>
        <s v="SUME011"/>
        <s v="TEHE001"/>
        <s v="TEHE002"/>
        <s v="TEHE003"/>
        <s v="TESS001"/>
        <s v="THED001"/>
        <s v="THEG001"/>
        <s v="THEG002"/>
        <s v="THEG003"/>
        <s v="THEM002"/>
        <s v="THEN001"/>
        <s v="THES001"/>
        <s v="TIMH001"/>
        <s v="TREC001"/>
        <s v="TURK002"/>
        <s v="USEP001"/>
        <s v="VIVE001"/>
        <s v="WEDE003"/>
        <s v="WEEL003"/>
        <s v="WEET001"/>
        <s v="WEFE006"/>
        <s v="WEFE010"/>
        <s v="WEFE011"/>
        <s v="WEJI001"/>
        <s v="WELE010"/>
        <s v="WESE001"/>
        <s v="WESS001"/>
        <s v="WESS002"/>
        <s v="WEST001"/>
        <s v="WEYN001"/>
        <s v="WLEE001"/>
        <s v="WYND001"/>
        <s v="YEKE001"/>
        <s v="YESE007"/>
        <s v="YESE008"/>
        <s v="YESS004"/>
        <s v="YESS005"/>
        <s v="YESS007"/>
        <s v="YHYE001"/>
        <s v="YOUL001"/>
        <s v="YOUS005"/>
        <s v="YOUS012"/>
        <s v="YOUS025"/>
        <s v="YOUS027"/>
        <s v="YOUS036"/>
        <s v="YOUS037"/>
        <s v="YOUS040"/>
        <s v="YOUS042"/>
        <s v="YOUS044"/>
        <s v="YUSE003"/>
        <s v="YUSU003"/>
        <s v="YUSU015"/>
        <s v="ZEHE003"/>
        <s v="ZEHR006"/>
        <s v="ZEHR034"/>
        <s v="ZEHR035"/>
        <s v="ZEHR036"/>
        <s v="ZEHR039"/>
        <s v="ZEHR040"/>
        <s v="ZEHR041"/>
        <s v="ZEHR042"/>
        <s v="ZEHR044"/>
        <s v="ZEIN034"/>
        <s v="ZEIN036"/>
        <s v="ZEIN037"/>
        <s v="ZEIN038"/>
        <s v="ZEIN040"/>
        <s v="ZEIN041"/>
        <s v="ZEIN042"/>
        <s v="ZEIN043"/>
        <s v="ZEIN046"/>
        <s v="ZEIN049"/>
        <s v="ZEIN050"/>
        <s v="ZEIN051"/>
        <s v="ZEKE005"/>
        <s v="ZERE002"/>
        <s v="ZEWI002"/>
        <s v="ZHRE001"/>
        <s v="ZOSE001"/>
        <s v="ZUHE004"/>
        <s v="ZULF001"/>
        <s v="ZULF002"/>
      </sharedItems>
    </cacheField>
    <cacheField name="[Product List].[Category].[Category]" caption="Category" numFmtId="0" hierarchy="6" level="1">
      <sharedItems count="5">
        <s v="Alcoholic Beverages"/>
        <s v="Entertainment Equipment"/>
        <s v="Non-Alcoholic Beverages"/>
        <s v="Snacks and Appetizers"/>
        <s v="Tobacco Products"/>
      </sharedItems>
    </cacheField>
    <cacheField name="[Calendar].[Date].[Date]" caption="Date" numFmtId="0" level="1">
      <sharedItems containsSemiMixedTypes="0" containsNonDate="0" containsDate="1" containsString="0" minDate="2018-01-02T00:00:00" maxDate="2018-04-01T00:00:00" count="76">
        <d v="2018-01-02T00:00:00"/>
        <d v="2018-01-03T00:00:00"/>
        <d v="2018-01-04T00:00:00"/>
        <d v="2018-01-06T00:00:00"/>
        <d v="2018-01-07T00:00:00"/>
        <d v="2018-01-08T00:00:00"/>
        <d v="2018-01-09T00:00:00"/>
        <d v="2018-01-10T00:00:00"/>
        <d v="2018-01-11T00:00:00"/>
        <d v="2018-01-13T00:00:00"/>
        <d v="2018-01-14T00:00:00"/>
        <d v="2018-01-15T00:00:00"/>
        <d v="2018-01-16T00:00:00"/>
        <d v="2018-01-17T00:00:00"/>
        <d v="2018-01-18T00:00:00"/>
        <d v="2018-01-20T00:00:00"/>
        <d v="2018-01-21T00:00:00"/>
        <d v="2018-01-22T00:00:00"/>
        <d v="2018-01-23T00:00:00"/>
        <d v="2018-01-24T00:00:00"/>
        <d v="2018-01-25T00:00:00"/>
        <d v="2018-01-27T00:00:00"/>
        <d v="2018-01-28T00:00:00"/>
        <d v="2018-01-29T00:00:00"/>
        <d v="2018-01-30T00:00:00"/>
        <d v="2018-01-31T00:00:00"/>
        <d v="2018-02-01T00:00:00"/>
        <d v="2018-02-03T00:00:00"/>
        <d v="2018-02-04T00:00:00"/>
        <d v="2018-02-05T00:00:00"/>
        <d v="2018-02-06T00:00:00"/>
        <d v="2018-02-07T00:00:00"/>
        <d v="2018-02-08T00:00:00"/>
        <d v="2018-02-10T00:00:00"/>
        <d v="2018-02-11T00:00:00"/>
        <d v="2018-02-12T00:00:00"/>
        <d v="2018-02-13T00:00:00"/>
        <d v="2018-02-14T00:00:00"/>
        <d v="2018-02-15T00:00:00"/>
        <d v="2018-02-17T00:00:00"/>
        <d v="2018-02-18T00:00:00"/>
        <d v="2018-02-19T00:00:00"/>
        <d v="2018-02-20T00:00:00"/>
        <d v="2018-02-21T00:00:00"/>
        <d v="2018-02-22T00:00:00"/>
        <d v="2018-02-24T00:00:00"/>
        <d v="2018-02-25T00:00:00"/>
        <d v="2018-02-26T00:00:00"/>
        <d v="2018-02-27T00:00:00"/>
        <d v="2018-02-28T00:00:00"/>
        <d v="2018-03-01T00:00:00"/>
        <d v="2018-03-03T00:00:00"/>
        <d v="2018-03-04T00:00:00"/>
        <d v="2018-03-05T00:00:00"/>
        <d v="2018-03-06T00:00:00"/>
        <d v="2018-03-07T00:00:00"/>
        <d v="2018-03-08T00:00:00"/>
        <d v="2018-03-10T00:00:00"/>
        <d v="2018-03-11T00:00:00"/>
        <d v="2018-03-12T00:00:00"/>
        <d v="2018-03-13T00:00:00"/>
        <d v="2018-03-14T00:00:00"/>
        <d v="2018-03-15T00:00:00"/>
        <d v="2018-03-17T00:00:00"/>
        <d v="2018-03-18T00:00:00"/>
        <d v="2018-03-19T00:00:00"/>
        <d v="2018-03-20T00:00:00"/>
        <d v="2018-03-21T00:00:00"/>
        <d v="2018-03-22T00:00:00"/>
        <d v="2018-03-24T00:00:00"/>
        <d v="2018-03-25T00:00:00"/>
        <d v="2018-03-26T00:00:00"/>
        <d v="2018-03-27T00:00:00"/>
        <d v="2018-03-28T00:00:00"/>
        <d v="2018-03-29T00:00:00"/>
        <d v="2018-03-31T00:00:00"/>
      </sharedItems>
    </cacheField>
    <cacheField name="[Calendar].[Quarter].[Quarter]" caption="Quarter" numFmtId="0" hierarchy="4" level="1">
      <sharedItems containsSemiMixedTypes="0" containsNonDate="0" containsString="0"/>
    </cacheField>
  </cacheFields>
  <cacheHierarchies count="39">
    <cacheHierarchy uniqueName="[Calendar].[Date]" caption="Date" attribute="1" time="1" defaultMemberUniqueName="[Calendar].[Date].[All]" allUniqueName="[Calendar].[Date].[All]" dimensionUniqueName="[Calendar]" displayFolder="" count="2" memberValueDatatype="7" unbalanced="0">
      <fieldsUsage count="2">
        <fieldUsage x="-1"/>
        <fieldUsage x="4"/>
      </fieldsUsage>
    </cacheHierarchy>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Quarter]" caption="Quarter" attribute="1" defaultMemberUniqueName="[Calendar].[Quarter].[All]" allUniqueName="[Calendar].[Quarter].[All]" dimensionUniqueName="[Calendar]" displayFolder="" count="2" memberValueDatatype="130" unbalanced="0">
      <fieldsUsage count="2">
        <fieldUsage x="-1"/>
        <fieldUsage x="5"/>
      </fieldsUsage>
    </cacheHierarchy>
    <cacheHierarchy uniqueName="[Product List].[Sub category]" caption="Sub category" attribute="1" defaultMemberUniqueName="[Product List].[Sub category].[All]" allUniqueName="[Product List].[Sub category].[All]" dimensionUniqueName="[Product List]" displayFolder="" count="0" memberValueDatatype="130" unbalanced="0"/>
    <cacheHierarchy uniqueName="[Product List].[Category]" caption="Category" attribute="1" defaultMemberUniqueName="[Product List].[Category].[All]" allUniqueName="[Product List].[Category].[All]" dimensionUniqueName="[Product List]" displayFolder="" count="2" memberValueDatatype="130" unbalanced="0">
      <fieldsUsage count="2">
        <fieldUsage x="-1"/>
        <fieldUsage x="3"/>
      </fieldsUsage>
    </cacheHierarchy>
    <cacheHierarchy uniqueName="[Sales].[Account]" caption="Account" attribute="1" defaultMemberUniqueName="[Sales].[Account].[All]" allUniqueName="[Sales].[Account].[All]" dimensionUniqueName="[Sales]" displayFolder="" count="2" memberValueDatatype="130" unbalanced="0">
      <fieldsUsage count="2">
        <fieldUsage x="-1"/>
        <fieldUsage x="2"/>
      </fieldsUsage>
    </cacheHierarchy>
    <cacheHierarchy uniqueName="[Sales].[Quantity]" caption="Quantity" attribute="1" defaultMemberUniqueName="[Sales].[Quantity].[All]" allUniqueName="[Sales].[Quantity].[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Calendar].[Day of Week]" caption="Day of Week" attribute="1" defaultMemberUniqueName="[Calendar].[Day of Week].[All]" allUniqueName="[Calendar].[Day of Week].[All]" dimensionUniqueName="[Calendar]" displayFolder="" count="0" memberValueDatatype="20"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QuarterNum]" caption="QuarterNum" attribute="1" defaultMemberUniqueName="[Calendar].[QuarterNum].[All]" allUniqueName="[Calendar].[QuarterNum].[All]" dimensionUniqueName="[Calendar]" displayFolder="" count="0" memberValueDatatype="130" unbalanced="0" hidden="1"/>
    <cacheHierarchy uniqueName="[Product List].[Simple Code]" caption="Simple Code" attribute="1" defaultMemberUniqueName="[Product List].[Simple Code].[All]" allUniqueName="[Product List].[Simple Code].[All]" dimensionUniqueName="[Product List]" displayFolder="" count="0" memberValueDatatype="130" unbalanced="0" hidden="1"/>
    <cacheHierarchy uniqueName="[Sales].[Amount]" caption="Amount" attribute="1" defaultMemberUniqueName="[Sales].[Amount].[All]" allUniqueName="[Sales].[Amount].[All]" dimensionUniqueName="[Sales]" displayFolder="" count="0" memberValueDatatype="5" unbalanced="0" hidden="1"/>
    <cacheHierarchy uniqueName="[Sales].[Date]" caption="Date" attribute="1" time="1" defaultMemberUniqueName="[Sales].[Date].[All]" allUniqueName="[Sales].[Date].[All]" dimensionUniqueName="[Sales]" displayFolder="" count="0" memberValueDatatype="7" unbalanced="0" hidden="1"/>
    <cacheHierarchy uniqueName="[Sales].[Inv Num]" caption="Inv Num" attribute="1" defaultMemberUniqueName="[Sales].[Inv Num].[All]" allUniqueName="[Sales].[Inv Num].[All]" dimensionUniqueName="[Sales]" displayFolder="" count="0" memberValueDatatype="130" unbalanced="0" hidden="1"/>
    <cacheHierarchy uniqueName="[Sales].[Item Code]" caption="Item Code" attribute="1" defaultMemberUniqueName="[Sales].[Item Code].[All]" allUniqueName="[Sales].[Item Code].[All]" dimensionUniqueName="[Sales]" displayFolder="" count="2" memberValueDatatype="130" unbalanced="0" hidden="1">
      <fieldsUsage count="2">
        <fieldUsage x="-1"/>
        <fieldUsage x="1"/>
      </fieldsUsage>
    </cacheHierarchy>
    <cacheHierarchy uniqueName="[Sales].[Profit]" caption="Profit" attribute="1" defaultMemberUniqueName="[Sales].[Profit].[All]" allUniqueName="[Sales].[Profit].[All]" dimensionUniqueName="[Sales]" displayFolder="" count="0" memberValueDatatype="5" unbalanced="0" hidden="1"/>
    <cacheHierarchy uniqueName="[Sales].[Tran]" caption="Tran" attribute="1" defaultMemberUniqueName="[Sales].[Tran].[All]" allUniqueName="[Sales].[Tran].[All]" dimensionUniqueName="[Sales]" displayFolder="" count="0" memberValueDatatype="130" unbalanced="0" hidden="1"/>
    <cacheHierarchy uniqueName="[Measures].[Revenue]" caption="Revenue" measure="1" displayFolder="" measureGroup="Calculations" count="0" oneField="1">
      <fieldsUsage count="1">
        <fieldUsage x="0"/>
      </fieldsUsage>
    </cacheHierarchy>
    <cacheHierarchy uniqueName="[Measures].[Gross Profit]" caption="Gross Profit" measure="1" displayFolder="" measureGroup="Calculations" count="0"/>
    <cacheHierarchy uniqueName="[Measures].[Footfalls]" caption="Footfalls" measure="1" displayFolder="" measureGroup="Calculations" count="0"/>
    <cacheHierarchy uniqueName="[Measures].[GP Margin]" caption="GP Margin" measure="1" displayFolder="" measureGroup="Calculations" count="0"/>
    <cacheHierarchy uniqueName="[Measures].[Orders]" caption="Orders" measure="1" displayFolder="" measureGroup="Calculations" count="0"/>
    <cacheHierarchy uniqueName="[Measures].[Avg Inv Value]" caption="Avg Inv Value" measure="1" displayFolder="" measureGroup="Calculations" count="0"/>
    <cacheHierarchy uniqueName="[Measures].[Rev PM]" caption="Rev PM" measure="1" displayFolder="" measureGroup="Calculations" count="0"/>
    <cacheHierarchy uniqueName="[Measures].[MoM Growth]" caption="MoM Growth" measure="1" displayFolder="" measureGroup="Calculations" count="0"/>
    <cacheHierarchy uniqueName="[Measures].[GP PP]" caption="GP PP" measure="1" displayFolder="" measureGroup="Calculations" count="0"/>
    <cacheHierarchy uniqueName="[Measures].[AoV PP]" caption="AoV PP" measure="1" displayFolder="" measureGroup="Calculations" count="0"/>
    <cacheHierarchy uniqueName="[Measures].[Footfall PP]" caption="Footfall PP" measure="1" displayFolder="" measureGroup="Calculations" count="0"/>
    <cacheHierarchy uniqueName="[Measures].[Orders PP]" caption="Orders PP" measure="1" displayFolder="" measureGroup="Calculations" count="0"/>
    <cacheHierarchy uniqueName="[Measures].[MoM GP]" caption="MoM GP" measure="1" displayFolder="" measureGroup="Calculations" count="0"/>
    <cacheHierarchy uniqueName="[Measures].[AoV Growth]" caption="AoV Growth" measure="1" displayFolder="" measureGroup="Calculations" count="0"/>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XL_Count Calculations]" caption="__XL_Count Calculations" measure="1" displayFolder="" measureGroup="Calculations" count="0" hidden="1"/>
    <cacheHierarchy uniqueName="[Measures].[__XL_Count Product List]" caption="__XL_Count Product List" measure="1" displayFolder="" measureGroup="Product List"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Product List" uniqueName="[Product List]" caption="Product List"/>
    <dimension name="Sales" uniqueName="[Sales]" caption="Sales"/>
  </dimensions>
  <measureGroups count="4">
    <measureGroup name="Calculations" caption="Calculations"/>
    <measureGroup name="Calendar" caption="Calendar"/>
    <measureGroup name="Product List" caption="Product List"/>
    <measureGroup name="Sales" caption="Sales"/>
  </measureGroups>
  <maps count="5">
    <map measureGroup="1" dimension="0"/>
    <map measureGroup="2" dimension="2"/>
    <map measureGroup="3" dimension="0"/>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ce Mekolle" refreshedDate="45107.494216782405" backgroundQuery="1" createdVersion="8" refreshedVersion="8" minRefreshableVersion="3" recordCount="0" supportSubquery="1" supportAdvancedDrill="1" xr:uid="{FB177E7B-9B52-4FB7-8B6D-55AC7F2E4BDE}">
  <cacheSource type="external" connectionId="6"/>
  <cacheFields count="4">
    <cacheField name="[Calendar].[Day Name].[Day Name]" caption="Day Name" numFmtId="0" hierarchy="3" level="1">
      <sharedItems count="6">
        <s v="Mon"/>
        <s v="Tue"/>
        <s v="Wed"/>
        <s v="Thu"/>
        <s v="Sat"/>
        <s v="Sun"/>
      </sharedItems>
    </cacheField>
    <cacheField name="[Measures].[GP Margin]" caption="GP Margin" numFmtId="0" hierarchy="23" level="32767"/>
    <cacheField name="[Calendar].[Quarter].[Quarter]" caption="Quarter" numFmtId="0" hierarchy="4" level="1">
      <sharedItems containsSemiMixedTypes="0" containsNonDate="0" containsString="0"/>
    </cacheField>
    <cacheField name="[Product List].[Category].[Category]" caption="Category" numFmtId="0" hierarchy="6" level="1">
      <sharedItems containsSemiMixedTypes="0" containsNonDate="0" containsString="0"/>
    </cacheField>
  </cacheFields>
  <cacheHierarchies count="39">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2" memberValueDatatype="130" unbalanced="0">
      <fieldsUsage count="2">
        <fieldUsage x="-1"/>
        <fieldUsage x="0"/>
      </fieldsUsage>
    </cacheHierarchy>
    <cacheHierarchy uniqueName="[Calendar].[Quarter]" caption="Quarter" attribute="1" defaultMemberUniqueName="[Calendar].[Quarter].[All]" allUniqueName="[Calendar].[Quarter].[All]" dimensionUniqueName="[Calendar]" displayFolder="" count="2" memberValueDatatype="130" unbalanced="0">
      <fieldsUsage count="2">
        <fieldUsage x="-1"/>
        <fieldUsage x="2"/>
      </fieldsUsage>
    </cacheHierarchy>
    <cacheHierarchy uniqueName="[Product List].[Sub category]" caption="Sub category" attribute="1" defaultMemberUniqueName="[Product List].[Sub category].[All]" allUniqueName="[Product List].[Sub category].[All]" dimensionUniqueName="[Product List]" displayFolder="" count="0" memberValueDatatype="130" unbalanced="0"/>
    <cacheHierarchy uniqueName="[Product List].[Category]" caption="Category" attribute="1" defaultMemberUniqueName="[Product List].[Category].[All]" allUniqueName="[Product List].[Category].[All]" dimensionUniqueName="[Product List]" displayFolder="" count="2" memberValueDatatype="130" unbalanced="0">
      <fieldsUsage count="2">
        <fieldUsage x="-1"/>
        <fieldUsage x="3"/>
      </fieldsUsage>
    </cacheHierarchy>
    <cacheHierarchy uniqueName="[Sales].[Account]" caption="Account" attribute="1" defaultMemberUniqueName="[Sales].[Account].[All]" allUniqueName="[Sales].[Account].[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Calendar].[Day of Week]" caption="Day of Week" attribute="1" defaultMemberUniqueName="[Calendar].[Day of Week].[All]" allUniqueName="[Calendar].[Day of Week].[All]" dimensionUniqueName="[Calendar]" displayFolder="" count="0" memberValueDatatype="20"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QuarterNum]" caption="QuarterNum" attribute="1" defaultMemberUniqueName="[Calendar].[QuarterNum].[All]" allUniqueName="[Calendar].[QuarterNum].[All]" dimensionUniqueName="[Calendar]" displayFolder="" count="0" memberValueDatatype="130" unbalanced="0" hidden="1"/>
    <cacheHierarchy uniqueName="[Product List].[Simple Code]" caption="Simple Code" attribute="1" defaultMemberUniqueName="[Product List].[Simple Code].[All]" allUniqueName="[Product List].[Simple Code].[All]" dimensionUniqueName="[Product List]" displayFolder="" count="0" memberValueDatatype="130" unbalanced="0" hidden="1"/>
    <cacheHierarchy uniqueName="[Sales].[Amount]" caption="Amount" attribute="1" defaultMemberUniqueName="[Sales].[Amount].[All]" allUniqueName="[Sales].[Amount].[All]" dimensionUniqueName="[Sales]" displayFolder="" count="0" memberValueDatatype="5" unbalanced="0" hidden="1"/>
    <cacheHierarchy uniqueName="[Sales].[Date]" caption="Date" attribute="1" time="1" defaultMemberUniqueName="[Sales].[Date].[All]" allUniqueName="[Sales].[Date].[All]" dimensionUniqueName="[Sales]" displayFolder="" count="0" memberValueDatatype="7" unbalanced="0" hidden="1"/>
    <cacheHierarchy uniqueName="[Sales].[Inv Num]" caption="Inv Num" attribute="1" defaultMemberUniqueName="[Sales].[Inv Num].[All]" allUniqueName="[Sales].[Inv Num].[All]" dimensionUniqueName="[Sales]" displayFolder="" count="0" memberValueDatatype="130" unbalanced="0" hidden="1"/>
    <cacheHierarchy uniqueName="[Sales].[Item Code]" caption="Item Code" attribute="1" defaultMemberUniqueName="[Sales].[Item Code].[All]" allUniqueName="[Sales].[Item Code].[All]" dimensionUniqueName="[Sales]" displayFolder="" count="0" memberValueDatatype="130" unbalanced="0" hidden="1"/>
    <cacheHierarchy uniqueName="[Sales].[Profit]" caption="Profit" attribute="1" defaultMemberUniqueName="[Sales].[Profit].[All]" allUniqueName="[Sales].[Profit].[All]" dimensionUniqueName="[Sales]" displayFolder="" count="0" memberValueDatatype="5" unbalanced="0" hidden="1"/>
    <cacheHierarchy uniqueName="[Sales].[Tran]" caption="Tran" attribute="1" defaultMemberUniqueName="[Sales].[Tran].[All]" allUniqueName="[Sales].[Tran].[All]" dimensionUniqueName="[Sales]" displayFolder="" count="0" memberValueDatatype="130" unbalanced="0" hidden="1"/>
    <cacheHierarchy uniqueName="[Measures].[Revenue]" caption="Revenue" measure="1" displayFolder="" measureGroup="Calculations" count="0"/>
    <cacheHierarchy uniqueName="[Measures].[Gross Profit]" caption="Gross Profit" measure="1" displayFolder="" measureGroup="Calculations" count="0"/>
    <cacheHierarchy uniqueName="[Measures].[Footfalls]" caption="Footfalls" measure="1" displayFolder="" measureGroup="Calculations" count="0"/>
    <cacheHierarchy uniqueName="[Measures].[GP Margin]" caption="GP Margin" measure="1" displayFolder="" measureGroup="Calculations" count="0" oneField="1">
      <fieldsUsage count="1">
        <fieldUsage x="1"/>
      </fieldsUsage>
    </cacheHierarchy>
    <cacheHierarchy uniqueName="[Measures].[Orders]" caption="Orders" measure="1" displayFolder="" measureGroup="Calculations" count="0"/>
    <cacheHierarchy uniqueName="[Measures].[Avg Inv Value]" caption="Avg Inv Value" measure="1" displayFolder="" measureGroup="Calculations" count="0"/>
    <cacheHierarchy uniqueName="[Measures].[Rev PM]" caption="Rev PM" measure="1" displayFolder="" measureGroup="Calculations" count="0"/>
    <cacheHierarchy uniqueName="[Measures].[MoM Growth]" caption="MoM Growth" measure="1" displayFolder="" measureGroup="Calculations" count="0"/>
    <cacheHierarchy uniqueName="[Measures].[GP PP]" caption="GP PP" measure="1" displayFolder="" measureGroup="Calculations" count="0"/>
    <cacheHierarchy uniqueName="[Measures].[AoV PP]" caption="AoV PP" measure="1" displayFolder="" measureGroup="Calculations" count="0"/>
    <cacheHierarchy uniqueName="[Measures].[Footfall PP]" caption="Footfall PP" measure="1" displayFolder="" measureGroup="Calculations" count="0"/>
    <cacheHierarchy uniqueName="[Measures].[Orders PP]" caption="Orders PP" measure="1" displayFolder="" measureGroup="Calculations" count="0"/>
    <cacheHierarchy uniqueName="[Measures].[MoM GP]" caption="MoM GP" measure="1" displayFolder="" measureGroup="Calculations" count="0"/>
    <cacheHierarchy uniqueName="[Measures].[AoV Growth]" caption="AoV Growth" measure="1" displayFolder="" measureGroup="Calculations" count="0"/>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XL_Count Calculations]" caption="__XL_Count Calculations" measure="1" displayFolder="" measureGroup="Calculations" count="0" hidden="1"/>
    <cacheHierarchy uniqueName="[Measures].[__XL_Count Product List]" caption="__XL_Count Product List" measure="1" displayFolder="" measureGroup="Product List"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Product List" uniqueName="[Product List]" caption="Product List"/>
    <dimension name="Sales" uniqueName="[Sales]" caption="Sales"/>
  </dimensions>
  <measureGroups count="4">
    <measureGroup name="Calculations" caption="Calculations"/>
    <measureGroup name="Calendar" caption="Calendar"/>
    <measureGroup name="Product List" caption="Product List"/>
    <measureGroup name="Sales" caption="Sales"/>
  </measureGroups>
  <maps count="5">
    <map measureGroup="1" dimension="0"/>
    <map measureGroup="2" dimension="2"/>
    <map measureGroup="3" dimension="0"/>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ce Mekolle" refreshedDate="45107.494217129628" backgroundQuery="1" createdVersion="8" refreshedVersion="8" minRefreshableVersion="3" recordCount="0" supportSubquery="1" supportAdvancedDrill="1" xr:uid="{293AEEF9-41F6-4B40-A9B6-3F0ABD7C3ABE}">
  <cacheSource type="external" connectionId="6"/>
  <cacheFields count="4">
    <cacheField name="[Product List].[Category].[Category]" caption="Category" numFmtId="0" hierarchy="6" level="1">
      <sharedItems count="1">
        <s v="Alcoholic Beverages"/>
      </sharedItems>
    </cacheField>
    <cacheField name="[Measures].[Gross Profit]" caption="Gross Profit" numFmtId="0" hierarchy="21" level="32767"/>
    <cacheField name="[Measures].[GP Margin]" caption="GP Margin" numFmtId="0" hierarchy="23" level="32767"/>
    <cacheField name="[Calendar].[Quarter].[Quarter]" caption="Quarter" numFmtId="0" hierarchy="4" level="1">
      <sharedItems containsSemiMixedTypes="0" containsNonDate="0" containsString="0"/>
    </cacheField>
  </cacheFields>
  <cacheHierarchies count="39">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Quarter]" caption="Quarter" attribute="1" defaultMemberUniqueName="[Calendar].[Quarter].[All]" allUniqueName="[Calendar].[Quarter].[All]" dimensionUniqueName="[Calendar]" displayFolder="" count="2" memberValueDatatype="130" unbalanced="0">
      <fieldsUsage count="2">
        <fieldUsage x="-1"/>
        <fieldUsage x="3"/>
      </fieldsUsage>
    </cacheHierarchy>
    <cacheHierarchy uniqueName="[Product List].[Sub category]" caption="Sub category" attribute="1" defaultMemberUniqueName="[Product List].[Sub category].[All]" allUniqueName="[Product List].[Sub category].[All]" dimensionUniqueName="[Product List]" displayFolder="" count="0" memberValueDatatype="130" unbalanced="0"/>
    <cacheHierarchy uniqueName="[Product List].[Category]" caption="Category" attribute="1" defaultMemberUniqueName="[Product List].[Category].[All]" allUniqueName="[Product List].[Category].[All]" dimensionUniqueName="[Product List]" displayFolder="" count="2" memberValueDatatype="130" unbalanced="0">
      <fieldsUsage count="2">
        <fieldUsage x="-1"/>
        <fieldUsage x="0"/>
      </fieldsUsage>
    </cacheHierarchy>
    <cacheHierarchy uniqueName="[Sales].[Account]" caption="Account" attribute="1" defaultMemberUniqueName="[Sales].[Account].[All]" allUniqueName="[Sales].[Account].[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Calendar].[Day of Week]" caption="Day of Week" attribute="1" defaultMemberUniqueName="[Calendar].[Day of Week].[All]" allUniqueName="[Calendar].[Day of Week].[All]" dimensionUniqueName="[Calendar]" displayFolder="" count="0" memberValueDatatype="20"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QuarterNum]" caption="QuarterNum" attribute="1" defaultMemberUniqueName="[Calendar].[QuarterNum].[All]" allUniqueName="[Calendar].[QuarterNum].[All]" dimensionUniqueName="[Calendar]" displayFolder="" count="0" memberValueDatatype="130" unbalanced="0" hidden="1"/>
    <cacheHierarchy uniqueName="[Product List].[Simple Code]" caption="Simple Code" attribute="1" defaultMemberUniqueName="[Product List].[Simple Code].[All]" allUniqueName="[Product List].[Simple Code].[All]" dimensionUniqueName="[Product List]" displayFolder="" count="0" memberValueDatatype="130" unbalanced="0" hidden="1"/>
    <cacheHierarchy uniqueName="[Sales].[Amount]" caption="Amount" attribute="1" defaultMemberUniqueName="[Sales].[Amount].[All]" allUniqueName="[Sales].[Amount].[All]" dimensionUniqueName="[Sales]" displayFolder="" count="0" memberValueDatatype="5" unbalanced="0" hidden="1"/>
    <cacheHierarchy uniqueName="[Sales].[Date]" caption="Date" attribute="1" time="1" defaultMemberUniqueName="[Sales].[Date].[All]" allUniqueName="[Sales].[Date].[All]" dimensionUniqueName="[Sales]" displayFolder="" count="0" memberValueDatatype="7" unbalanced="0" hidden="1"/>
    <cacheHierarchy uniqueName="[Sales].[Inv Num]" caption="Inv Num" attribute="1" defaultMemberUniqueName="[Sales].[Inv Num].[All]" allUniqueName="[Sales].[Inv Num].[All]" dimensionUniqueName="[Sales]" displayFolder="" count="0" memberValueDatatype="130" unbalanced="0" hidden="1"/>
    <cacheHierarchy uniqueName="[Sales].[Item Code]" caption="Item Code" attribute="1" defaultMemberUniqueName="[Sales].[Item Code].[All]" allUniqueName="[Sales].[Item Code].[All]" dimensionUniqueName="[Sales]" displayFolder="" count="0" memberValueDatatype="130" unbalanced="0" hidden="1"/>
    <cacheHierarchy uniqueName="[Sales].[Profit]" caption="Profit" attribute="1" defaultMemberUniqueName="[Sales].[Profit].[All]" allUniqueName="[Sales].[Profit].[All]" dimensionUniqueName="[Sales]" displayFolder="" count="0" memberValueDatatype="5" unbalanced="0" hidden="1"/>
    <cacheHierarchy uniqueName="[Sales].[Tran]" caption="Tran" attribute="1" defaultMemberUniqueName="[Sales].[Tran].[All]" allUniqueName="[Sales].[Tran].[All]" dimensionUniqueName="[Sales]" displayFolder="" count="0" memberValueDatatype="130" unbalanced="0" hidden="1"/>
    <cacheHierarchy uniqueName="[Measures].[Revenue]" caption="Revenue" measure="1" displayFolder="" measureGroup="Calculations" count="0"/>
    <cacheHierarchy uniqueName="[Measures].[Gross Profit]" caption="Gross Profit" measure="1" displayFolder="" measureGroup="Calculations" count="0" oneField="1">
      <fieldsUsage count="1">
        <fieldUsage x="1"/>
      </fieldsUsage>
    </cacheHierarchy>
    <cacheHierarchy uniqueName="[Measures].[Footfalls]" caption="Footfalls" measure="1" displayFolder="" measureGroup="Calculations" count="0"/>
    <cacheHierarchy uniqueName="[Measures].[GP Margin]" caption="GP Margin" measure="1" displayFolder="" measureGroup="Calculations" count="0" oneField="1">
      <fieldsUsage count="1">
        <fieldUsage x="2"/>
      </fieldsUsage>
    </cacheHierarchy>
    <cacheHierarchy uniqueName="[Measures].[Orders]" caption="Orders" measure="1" displayFolder="" measureGroup="Calculations" count="0"/>
    <cacheHierarchy uniqueName="[Measures].[Avg Inv Value]" caption="Avg Inv Value" measure="1" displayFolder="" measureGroup="Calculations" count="0"/>
    <cacheHierarchy uniqueName="[Measures].[Rev PM]" caption="Rev PM" measure="1" displayFolder="" measureGroup="Calculations" count="0"/>
    <cacheHierarchy uniqueName="[Measures].[MoM Growth]" caption="MoM Growth" measure="1" displayFolder="" measureGroup="Calculations" count="0"/>
    <cacheHierarchy uniqueName="[Measures].[GP PP]" caption="GP PP" measure="1" displayFolder="" measureGroup="Calculations" count="0"/>
    <cacheHierarchy uniqueName="[Measures].[AoV PP]" caption="AoV PP" measure="1" displayFolder="" measureGroup="Calculations" count="0"/>
    <cacheHierarchy uniqueName="[Measures].[Footfall PP]" caption="Footfall PP" measure="1" displayFolder="" measureGroup="Calculations" count="0"/>
    <cacheHierarchy uniqueName="[Measures].[Orders PP]" caption="Orders PP" measure="1" displayFolder="" measureGroup="Calculations" count="0"/>
    <cacheHierarchy uniqueName="[Measures].[MoM GP]" caption="MoM GP" measure="1" displayFolder="" measureGroup="Calculations" count="0"/>
    <cacheHierarchy uniqueName="[Measures].[AoV Growth]" caption="AoV Growth" measure="1" displayFolder="" measureGroup="Calculations" count="0"/>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XL_Count Calculations]" caption="__XL_Count Calculations" measure="1" displayFolder="" measureGroup="Calculations" count="0" hidden="1"/>
    <cacheHierarchy uniqueName="[Measures].[__XL_Count Product List]" caption="__XL_Count Product List" measure="1" displayFolder="" measureGroup="Product List"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Product List" uniqueName="[Product List]" caption="Product List"/>
    <dimension name="Sales" uniqueName="[Sales]" caption="Sales"/>
  </dimensions>
  <measureGroups count="4">
    <measureGroup name="Calculations" caption="Calculations"/>
    <measureGroup name="Calendar" caption="Calendar"/>
    <measureGroup name="Product List" caption="Product List"/>
    <measureGroup name="Sales" caption="Sales"/>
  </measureGroups>
  <maps count="5">
    <map measureGroup="1" dimension="0"/>
    <map measureGroup="2" dimension="2"/>
    <map measureGroup="3" dimension="0"/>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ce Mekolle" refreshedDate="45107.494217476851" backgroundQuery="1" createdVersion="8" refreshedVersion="8" minRefreshableVersion="3" recordCount="0" supportSubquery="1" supportAdvancedDrill="1" xr:uid="{B0E683C2-E539-45A1-A0DF-96E255FAF7A6}">
  <cacheSource type="external" connectionId="6"/>
  <cacheFields count="5">
    <cacheField name="[Product List].[Sub category].[Sub category]" caption="Sub category" numFmtId="0" hierarchy="5" level="1">
      <sharedItems count="5">
        <s v=" Spirits"/>
        <s v=" Wines"/>
        <s v="Beers"/>
        <s v="Cigarettes"/>
        <s v="Soft Drinks"/>
      </sharedItems>
    </cacheField>
    <cacheField name="[Sales].[Sales Person].[Sales Person]" caption="Sales Person" numFmtId="0" hierarchy="9" level="1">
      <sharedItems count="7">
        <s v="Amelia"/>
        <s v="Isabella"/>
        <s v="Joan"/>
        <s v="Mia"/>
        <s v="Olivia"/>
        <s v="Sally"/>
        <s v="Sophia"/>
      </sharedItems>
    </cacheField>
    <cacheField name="[Measures].[GP Margin]" caption="GP Margin" numFmtId="0" hierarchy="23" level="32767"/>
    <cacheField name="[Calendar].[Quarter].[Quarter]" caption="Quarter" numFmtId="0" hierarchy="4" level="1">
      <sharedItems containsSemiMixedTypes="0" containsNonDate="0" containsString="0"/>
    </cacheField>
    <cacheField name="[Product List].[Category].[Category]" caption="Category" numFmtId="0" hierarchy="6" level="1">
      <sharedItems containsSemiMixedTypes="0" containsNonDate="0" containsString="0"/>
    </cacheField>
  </cacheFields>
  <cacheHierarchies count="39">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Quarter]" caption="Quarter" attribute="1" defaultMemberUniqueName="[Calendar].[Quarter].[All]" allUniqueName="[Calendar].[Quarter].[All]" dimensionUniqueName="[Calendar]" displayFolder="" count="2" memberValueDatatype="130" unbalanced="0">
      <fieldsUsage count="2">
        <fieldUsage x="-1"/>
        <fieldUsage x="3"/>
      </fieldsUsage>
    </cacheHierarchy>
    <cacheHierarchy uniqueName="[Product List].[Sub category]" caption="Sub category" attribute="1" defaultMemberUniqueName="[Product List].[Sub category].[All]" allUniqueName="[Product List].[Sub category].[All]" dimensionUniqueName="[Product List]" displayFolder="" count="2" memberValueDatatype="130" unbalanced="0">
      <fieldsUsage count="2">
        <fieldUsage x="-1"/>
        <fieldUsage x="0"/>
      </fieldsUsage>
    </cacheHierarchy>
    <cacheHierarchy uniqueName="[Product List].[Category]" caption="Category" attribute="1" defaultMemberUniqueName="[Product List].[Category].[All]" allUniqueName="[Product List].[Category].[All]" dimensionUniqueName="[Product List]" displayFolder="" count="2" memberValueDatatype="130" unbalanced="0">
      <fieldsUsage count="2">
        <fieldUsage x="-1"/>
        <fieldUsage x="4"/>
      </fieldsUsage>
    </cacheHierarchy>
    <cacheHierarchy uniqueName="[Sales].[Account]" caption="Account" attribute="1" defaultMemberUniqueName="[Sales].[Account].[All]" allUniqueName="[Sales].[Account].[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2" memberValueDatatype="130" unbalanced="0">
      <fieldsUsage count="2">
        <fieldUsage x="-1"/>
        <fieldUsage x="1"/>
      </fieldsUsage>
    </cacheHierarchy>
    <cacheHierarchy uniqueName="[Calendar].[Day of Week]" caption="Day of Week" attribute="1" defaultMemberUniqueName="[Calendar].[Day of Week].[All]" allUniqueName="[Calendar].[Day of Week].[All]" dimensionUniqueName="[Calendar]" displayFolder="" count="0" memberValueDatatype="20"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QuarterNum]" caption="QuarterNum" attribute="1" defaultMemberUniqueName="[Calendar].[QuarterNum].[All]" allUniqueName="[Calendar].[QuarterNum].[All]" dimensionUniqueName="[Calendar]" displayFolder="" count="0" memberValueDatatype="130" unbalanced="0" hidden="1"/>
    <cacheHierarchy uniqueName="[Product List].[Simple Code]" caption="Simple Code" attribute="1" defaultMemberUniqueName="[Product List].[Simple Code].[All]" allUniqueName="[Product List].[Simple Code].[All]" dimensionUniqueName="[Product List]" displayFolder="" count="0" memberValueDatatype="130" unbalanced="0" hidden="1"/>
    <cacheHierarchy uniqueName="[Sales].[Amount]" caption="Amount" attribute="1" defaultMemberUniqueName="[Sales].[Amount].[All]" allUniqueName="[Sales].[Amount].[All]" dimensionUniqueName="[Sales]" displayFolder="" count="0" memberValueDatatype="5" unbalanced="0" hidden="1"/>
    <cacheHierarchy uniqueName="[Sales].[Date]" caption="Date" attribute="1" time="1" defaultMemberUniqueName="[Sales].[Date].[All]" allUniqueName="[Sales].[Date].[All]" dimensionUniqueName="[Sales]" displayFolder="" count="0" memberValueDatatype="7" unbalanced="0" hidden="1"/>
    <cacheHierarchy uniqueName="[Sales].[Inv Num]" caption="Inv Num" attribute="1" defaultMemberUniqueName="[Sales].[Inv Num].[All]" allUniqueName="[Sales].[Inv Num].[All]" dimensionUniqueName="[Sales]" displayFolder="" count="0" memberValueDatatype="130" unbalanced="0" hidden="1"/>
    <cacheHierarchy uniqueName="[Sales].[Item Code]" caption="Item Code" attribute="1" defaultMemberUniqueName="[Sales].[Item Code].[All]" allUniqueName="[Sales].[Item Code].[All]" dimensionUniqueName="[Sales]" displayFolder="" count="0" memberValueDatatype="130" unbalanced="0" hidden="1"/>
    <cacheHierarchy uniqueName="[Sales].[Profit]" caption="Profit" attribute="1" defaultMemberUniqueName="[Sales].[Profit].[All]" allUniqueName="[Sales].[Profit].[All]" dimensionUniqueName="[Sales]" displayFolder="" count="0" memberValueDatatype="5" unbalanced="0" hidden="1"/>
    <cacheHierarchy uniqueName="[Sales].[Tran]" caption="Tran" attribute="1" defaultMemberUniqueName="[Sales].[Tran].[All]" allUniqueName="[Sales].[Tran].[All]" dimensionUniqueName="[Sales]" displayFolder="" count="0" memberValueDatatype="130" unbalanced="0" hidden="1"/>
    <cacheHierarchy uniqueName="[Measures].[Revenue]" caption="Revenue" measure="1" displayFolder="" measureGroup="Calculations" count="0"/>
    <cacheHierarchy uniqueName="[Measures].[Gross Profit]" caption="Gross Profit" measure="1" displayFolder="" measureGroup="Calculations" count="0"/>
    <cacheHierarchy uniqueName="[Measures].[Footfalls]" caption="Footfalls" measure="1" displayFolder="" measureGroup="Calculations" count="0"/>
    <cacheHierarchy uniqueName="[Measures].[GP Margin]" caption="GP Margin" measure="1" displayFolder="" measureGroup="Calculations" count="0" oneField="1">
      <fieldsUsage count="1">
        <fieldUsage x="2"/>
      </fieldsUsage>
    </cacheHierarchy>
    <cacheHierarchy uniqueName="[Measures].[Orders]" caption="Orders" measure="1" displayFolder="" measureGroup="Calculations" count="0"/>
    <cacheHierarchy uniqueName="[Measures].[Avg Inv Value]" caption="Avg Inv Value" measure="1" displayFolder="" measureGroup="Calculations" count="0"/>
    <cacheHierarchy uniqueName="[Measures].[Rev PM]" caption="Rev PM" measure="1" displayFolder="" measureGroup="Calculations" count="0"/>
    <cacheHierarchy uniqueName="[Measures].[MoM Growth]" caption="MoM Growth" measure="1" displayFolder="" measureGroup="Calculations" count="0"/>
    <cacheHierarchy uniqueName="[Measures].[GP PP]" caption="GP PP" measure="1" displayFolder="" measureGroup="Calculations" count="0"/>
    <cacheHierarchy uniqueName="[Measures].[AoV PP]" caption="AoV PP" measure="1" displayFolder="" measureGroup="Calculations" count="0"/>
    <cacheHierarchy uniqueName="[Measures].[Footfall PP]" caption="Footfall PP" measure="1" displayFolder="" measureGroup="Calculations" count="0"/>
    <cacheHierarchy uniqueName="[Measures].[Orders PP]" caption="Orders PP" measure="1" displayFolder="" measureGroup="Calculations" count="0"/>
    <cacheHierarchy uniqueName="[Measures].[MoM GP]" caption="MoM GP" measure="1" displayFolder="" measureGroup="Calculations" count="0"/>
    <cacheHierarchy uniqueName="[Measures].[AoV Growth]" caption="AoV Growth" measure="1" displayFolder="" measureGroup="Calculations" count="0"/>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XL_Count Calculations]" caption="__XL_Count Calculations" measure="1" displayFolder="" measureGroup="Calculations" count="0" hidden="1"/>
    <cacheHierarchy uniqueName="[Measures].[__XL_Count Product List]" caption="__XL_Count Product List" measure="1" displayFolder="" measureGroup="Product List"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Product List" uniqueName="[Product List]" caption="Product List"/>
    <dimension name="Sales" uniqueName="[Sales]" caption="Sales"/>
  </dimensions>
  <measureGroups count="4">
    <measureGroup name="Calculations" caption="Calculations"/>
    <measureGroup name="Calendar" caption="Calendar"/>
    <measureGroup name="Product List" caption="Product List"/>
    <measureGroup name="Sales" caption="Sales"/>
  </measureGroups>
  <maps count="5">
    <map measureGroup="1" dimension="0"/>
    <map measureGroup="2" dimension="2"/>
    <map measureGroup="3" dimension="0"/>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89933E-C6A7-44E8-A625-21A3A0BA5FBE}" name="PivotTable5" cacheId="1095" applyNumberFormats="0" applyBorderFormats="0" applyFontFormats="0" applyPatternFormats="0" applyAlignmentFormats="0" applyWidthHeightFormats="1" dataCaption="Values" tag="44dbb550-6cf9-492a-83c6-0f5fa2838e41" updatedVersion="8" minRefreshableVersion="3" colGrandTotals="0" itemPrintTitles="1" createdVersion="8" indent="0" outline="1" outlineData="1" multipleFieldFilters="0" chartFormat="27">
  <location ref="BG3:BH80" firstHeaderRow="1" firstDataRow="1" firstDataCol="1"/>
  <pivotFields count="4">
    <pivotField axis="axisRow" allDrilled="1" subtotalTop="0" showAll="0" dataSourceSort="1" defaultAttributeDrillState="1">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extLst>
        <ext xmlns:x14="http://schemas.microsoft.com/office/spreadsheetml/2009/9/main" uri="{2946ED86-A175-432a-8AC1-64E0C546D7DE}">
          <x14:pivotField fillDownLabels="1"/>
        </ext>
      </extLst>
    </pivotField>
    <pivotField allDrilled="1" subtotalTop="0" showAll="0" dataSourceSort="1" defaultAttributeDrillState="1">
      <extLst>
        <ext xmlns:x14="http://schemas.microsoft.com/office/spreadsheetml/2009/9/main" uri="{2946ED86-A175-432a-8AC1-64E0C546D7DE}">
          <x14:pivotField fillDownLabels="1"/>
        </ext>
      </extLst>
    </pivotField>
    <pivotField dataField="1" subtotalTop="0" showAll="0">
      <extLst>
        <ext xmlns:x14="http://schemas.microsoft.com/office/spreadsheetml/2009/9/main" uri="{2946ED86-A175-432a-8AC1-64E0C546D7DE}">
          <x14:pivotField fillDownLabels="1"/>
        </ext>
      </extLst>
    </pivotField>
    <pivotField allDrilled="1" subtotalTop="0" showAll="0" dataSourceSort="1" defaultAttributeDrillState="1">
      <extLst>
        <ext xmlns:x14="http://schemas.microsoft.com/office/spreadsheetml/2009/9/main" uri="{2946ED86-A175-432a-8AC1-64E0C546D7DE}">
          <x14:pivotField fillDownLabels="1"/>
        </ext>
      </extLst>
    </pivotField>
  </pivotFields>
  <rowFields count="1">
    <field x="0"/>
  </rowFields>
  <row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t="grand">
      <x/>
    </i>
  </rowItems>
  <colItems count="1">
    <i/>
  </colItems>
  <dataFields count="1">
    <dataField fld="2" subtotal="count" baseField="0" baseItem="0"/>
  </dataFields>
  <chartFormats count="1">
    <chartFormat chart="26" format="8"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members count="1" level="1">
        <member name="[Calendar].[Quarter].&amp;[Q-1]"/>
      </members>
    </pivotHierarchy>
    <pivotHierarchy dragToData="1"/>
    <pivotHierarchy multipleItemSelectionAllowed="1" dragToData="1">
      <members count="1" level="1">
        <member name="[Product List].[Category].&amp;[Alcoholic Beverag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alendar]"/>
        <x15:activeTabTopLevelEntity name="[Calculations]"/>
        <x15:activeTabTopLevelEntity name="[Sales]"/>
        <x15:activeTabTopLevelEntity name="[Product List]"/>
      </x15:pivotTableUISettings>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F4252A-0A49-484A-94EA-BFF22F29ECE7}" name="PivotTable2" cacheId="1074" applyNumberFormats="0" applyBorderFormats="0" applyFontFormats="0" applyPatternFormats="0" applyAlignmentFormats="0" applyWidthHeightFormats="1" dataCaption="Values" tag="29fd92f3-2d83-4044-8298-e3af46f02bfc" updatedVersion="8" minRefreshableVersion="3" colGrandTotals="0" itemPrintTitles="1" createdVersion="8" indent="0" outline="1" outlineData="1" multipleFieldFilters="0" chartFormat="16">
  <location ref="AH3:AJ5" firstHeaderRow="0" firstDataRow="1" firstDataCol="1"/>
  <pivotFields count="4">
    <pivotField axis="axisRow" allDrilled="1" subtotalTop="0" showAll="0" sortType="descending" defaultAttributeDrillState="1">
      <items count="2">
        <item s="1" x="0"/>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subtotalTop="0" showAll="0">
      <extLst>
        <ext xmlns:x14="http://schemas.microsoft.com/office/spreadsheetml/2009/9/main" uri="{2946ED86-A175-432a-8AC1-64E0C546D7DE}">
          <x14:pivotField fillDownLabels="1"/>
        </ext>
      </extLst>
    </pivotField>
    <pivotField dataField="1" subtotalTop="0" showAll="0">
      <extLst>
        <ext xmlns:x14="http://schemas.microsoft.com/office/spreadsheetml/2009/9/main" uri="{2946ED86-A175-432a-8AC1-64E0C546D7DE}">
          <x14:pivotField fillDownLabels="1"/>
        </ext>
      </extLst>
    </pivotField>
    <pivotField allDrilled="1" subtotalTop="0" showAll="0" dataSourceSort="1" defaultAttributeDrillState="1">
      <extLst>
        <ext xmlns:x14="http://schemas.microsoft.com/office/spreadsheetml/2009/9/main" uri="{2946ED86-A175-432a-8AC1-64E0C546D7DE}">
          <x14:pivotField fillDownLabels="1"/>
        </ext>
      </extLst>
    </pivotField>
  </pivotFields>
  <rowFields count="1">
    <field x="0"/>
  </rowFields>
  <rowItems count="2">
    <i>
      <x/>
    </i>
    <i t="grand">
      <x/>
    </i>
  </rowItems>
  <colFields count="1">
    <field x="-2"/>
  </colFields>
  <colItems count="2">
    <i>
      <x/>
    </i>
    <i i="1">
      <x v="1"/>
    </i>
  </colItems>
  <dataFields count="2">
    <dataField fld="1" subtotal="count" baseField="0" baseItem="0"/>
    <dataField fld="2" subtotal="count" baseField="0" baseItem="0"/>
  </dataFields>
  <pivotHierarchies count="39">
    <pivotHierarchy dragToData="1"/>
    <pivotHierarchy dragToData="1"/>
    <pivotHierarchy dragToData="1"/>
    <pivotHierarchy dragToData="1"/>
    <pivotHierarchy multipleItemSelectionAllowed="1" dragToData="1">
      <members count="1" level="1">
        <member name="[Calendar].[Quarter].&amp;[Q-1]"/>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alendar]"/>
        <x15:activeTabTopLevelEntity name="[Calculations]"/>
        <x15:activeTabTopLevelEntity name="[Sales]"/>
        <x15:activeTabTopLevelEntity name="[Product List]"/>
      </x15:pivotTableUISettings>
    </ext>
    <ext xmlns:xpdl="http://schemas.microsoft.com/office/spreadsheetml/2016/pivotdefaultlayout" uri="{747A6164-185A-40DC-8AA5-F01512510D54}">
      <xpdl:pivotTableDefinition16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B8FD26C-DFB1-4F34-8430-43E0592DD64C}" name="PivotTable7" cacheId="1077" applyNumberFormats="0" applyBorderFormats="0" applyFontFormats="0" applyPatternFormats="0" applyAlignmentFormats="0" applyWidthHeightFormats="1" dataCaption="Values" tag="dc42e086-3f00-4f50-aadf-22ce5af7c13d" updatedVersion="8" minRefreshableVersion="3" colGrandTotals="0" itemPrintTitles="1" createdVersion="8" indent="0" outline="1" outlineData="1" multipleFieldFilters="0" chartFormat="52">
  <location ref="AX3:AY11" firstHeaderRow="1" firstDataRow="1" firstDataCol="1"/>
  <pivotFields count="5">
    <pivotField allDrilled="1" subtotalTop="0" showAll="0" measureFilter="1" defaultAttributeDrillState="1">
      <items count="6">
        <item x="0"/>
        <item x="1"/>
        <item x="2"/>
        <item x="3"/>
        <item x="4"/>
        <item t="default"/>
      </items>
      <extLst>
        <ext xmlns:x14="http://schemas.microsoft.com/office/spreadsheetml/2009/9/main" uri="{2946ED86-A175-432a-8AC1-64E0C546D7DE}">
          <x14:pivotField fillDownLabels="1"/>
        </ext>
      </extLst>
    </pivotField>
    <pivotField axis="axisRow" allDrilled="1" subtotalTop="0"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subtotalTop="0" showAll="0">
      <extLst>
        <ext xmlns:x14="http://schemas.microsoft.com/office/spreadsheetml/2009/9/main" uri="{2946ED86-A175-432a-8AC1-64E0C546D7DE}">
          <x14:pivotField fillDownLabels="1"/>
        </ext>
      </extLst>
    </pivotField>
    <pivotField allDrilled="1" subtotalTop="0" showAll="0" dataSourceSort="1" defaultAttributeDrillState="1">
      <extLst>
        <ext xmlns:x14="http://schemas.microsoft.com/office/spreadsheetml/2009/9/main" uri="{2946ED86-A175-432a-8AC1-64E0C546D7DE}">
          <x14:pivotField fillDownLabels="1"/>
        </ext>
      </extLst>
    </pivotField>
    <pivotField allDrilled="1" subtotalTop="0" showAll="0" dataSourceSort="1" defaultAttributeDrillState="1">
      <extLst>
        <ext xmlns:x14="http://schemas.microsoft.com/office/spreadsheetml/2009/9/main" uri="{2946ED86-A175-432a-8AC1-64E0C546D7DE}">
          <x14:pivotField fillDownLabels="1"/>
        </ext>
      </extLst>
    </pivotField>
  </pivotFields>
  <rowFields count="1">
    <field x="1"/>
  </rowFields>
  <rowItems count="8">
    <i>
      <x v="2"/>
    </i>
    <i>
      <x/>
    </i>
    <i>
      <x v="4"/>
    </i>
    <i>
      <x v="1"/>
    </i>
    <i>
      <x v="3"/>
    </i>
    <i>
      <x v="6"/>
    </i>
    <i>
      <x v="5"/>
    </i>
    <i t="grand">
      <x/>
    </i>
  </rowItems>
  <colItems count="1">
    <i/>
  </colItems>
  <dataFields count="1">
    <dataField fld="2" subtotal="count" baseField="0" baseItem="0"/>
  </dataFields>
  <chartFormats count="1">
    <chartFormat chart="49" format="5"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members count="1" level="1">
        <member name="[Calendar].[Quarter].&amp;[Q-1]"/>
      </members>
    </pivotHierarchy>
    <pivotHierarchy dragToData="1"/>
    <pivotHierarchy multipleItemSelectionAllowed="1" dragToData="1">
      <members count="1" level="1">
        <member name="[Product List].[Category].&amp;[Alcoholic Beverag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0">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alendar]"/>
        <x15:activeTabTopLevelEntity name="[Calculations]"/>
        <x15:activeTabTopLevelEntity name="[Sales]"/>
        <x15:activeTabTopLevelEntity name="[Product List]"/>
      </x15:pivotTableUISettings>
    </ext>
    <ext xmlns:xpdl="http://schemas.microsoft.com/office/spreadsheetml/2016/pivotdefaultlayout" uri="{747A6164-185A-40DC-8AA5-F01512510D54}">
      <xpdl:pivotTableDefinition16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EA5C4C8-D392-4F9D-AC87-2533FCB4AAE7}" name="SalesRepAoV" cacheId="1083" applyNumberFormats="0" applyBorderFormats="0" applyFontFormats="0" applyPatternFormats="0" applyAlignmentFormats="0" applyWidthHeightFormats="1" dataCaption="Values" tag="4b2cc99f-2314-435d-bd15-f36d5b195a45" updatedVersion="8" minRefreshableVersion="3" colGrandTotals="0" itemPrintTitles="1" createdVersion="8" indent="0" outline="1" outlineData="1" multipleFieldFilters="0" chartFormat="43">
  <location ref="AU3:AV11" firstHeaderRow="1" firstDataRow="1" firstDataCol="1"/>
  <pivotFields count="5">
    <pivotField allDrilled="1" subtotalTop="0" showAll="0" measureFilter="1" defaultAttributeDrillState="1">
      <items count="6">
        <item x="0"/>
        <item x="1"/>
        <item x="2"/>
        <item x="3"/>
        <item x="4"/>
        <item t="default"/>
      </items>
      <extLst>
        <ext xmlns:x14="http://schemas.microsoft.com/office/spreadsheetml/2009/9/main" uri="{2946ED86-A175-432a-8AC1-64E0C546D7DE}">
          <x14:pivotField fillDownLabels="1"/>
        </ext>
      </extLst>
    </pivotField>
    <pivotField axis="axisRow" allDrilled="1" subtotalTop="0"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subtotalTop="0" showAll="0">
      <extLst>
        <ext xmlns:x14="http://schemas.microsoft.com/office/spreadsheetml/2009/9/main" uri="{2946ED86-A175-432a-8AC1-64E0C546D7DE}">
          <x14:pivotField fillDownLabels="1"/>
        </ext>
      </extLst>
    </pivotField>
    <pivotField allDrilled="1" subtotalTop="0" showAll="0" dataSourceSort="1" defaultAttributeDrillState="1">
      <extLst>
        <ext xmlns:x14="http://schemas.microsoft.com/office/spreadsheetml/2009/9/main" uri="{2946ED86-A175-432a-8AC1-64E0C546D7DE}">
          <x14:pivotField fillDownLabels="1"/>
        </ext>
      </extLst>
    </pivotField>
    <pivotField allDrilled="1" subtotalTop="0" showAll="0" dataSourceSort="1" defaultAttributeDrillState="1">
      <extLst>
        <ext xmlns:x14="http://schemas.microsoft.com/office/spreadsheetml/2009/9/main" uri="{2946ED86-A175-432a-8AC1-64E0C546D7DE}">
          <x14:pivotField fillDownLabels="1"/>
        </ext>
      </extLst>
    </pivotField>
  </pivotFields>
  <rowFields count="1">
    <field x="1"/>
  </rowFields>
  <rowItems count="8">
    <i>
      <x v="1"/>
    </i>
    <i>
      <x v="6"/>
    </i>
    <i>
      <x v="5"/>
    </i>
    <i>
      <x v="3"/>
    </i>
    <i>
      <x v="4"/>
    </i>
    <i>
      <x/>
    </i>
    <i>
      <x v="2"/>
    </i>
    <i t="grand">
      <x/>
    </i>
  </rowItems>
  <colItems count="1">
    <i/>
  </colItems>
  <dataFields count="1">
    <dataField fld="2" subtotal="count" baseField="0" baseItem="0"/>
  </dataFields>
  <chartFormats count="1">
    <chartFormat chart="42" format="8"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members count="1" level="1">
        <member name="[Calendar].[Quarter].&amp;[Q-1]"/>
      </members>
    </pivotHierarchy>
    <pivotHierarchy dragToData="1"/>
    <pivotHierarchy multipleItemSelectionAllowed="1" dragToData="1">
      <members count="1" level="1">
        <member name="[Product List].[Category].&amp;[Alcoholic Beverag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0">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alendar]"/>
        <x15:activeTabTopLevelEntity name="[Calculations]"/>
        <x15:activeTabTopLevelEntity name="[Sales]"/>
        <x15:activeTabTopLevelEntity name="[Product List]"/>
      </x15:pivotTableUISettings>
    </ext>
    <ext xmlns:xpdl="http://schemas.microsoft.com/office/spreadsheetml/2016/pivotdefaultlayout" uri="{747A6164-185A-40DC-8AA5-F01512510D54}">
      <xpdl:pivotTableDefinition16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76F248F-AA70-4BFF-9D7F-8E55F5ACB8D0}" name="dayOfWeek" cacheId="1062" applyNumberFormats="0" applyBorderFormats="0" applyFontFormats="0" applyPatternFormats="0" applyAlignmentFormats="0" applyWidthHeightFormats="1" dataCaption="Values" tag="4f7fc004-6e56-4eba-8fdc-2be9ecf92a28" updatedVersion="8" minRefreshableVersion="3" colGrandTotals="0" itemPrintTitles="1" createdVersion="8" indent="0" outline="1" outlineData="1" multipleFieldFilters="0" chartFormat="26">
  <location ref="Y3:Z10" firstHeaderRow="1" firstDataRow="1" firstDataCol="1"/>
  <pivotFields count="6">
    <pivotField dataField="1" showAll="0">
      <extLst>
        <ext xmlns:x14="http://schemas.microsoft.com/office/spreadsheetml/2009/9/main" uri="{2946ED86-A175-432a-8AC1-64E0C546D7DE}">
          <x14:pivotField fillDownLabels="1"/>
        </ext>
      </extLst>
    </pivotField>
    <pivotField allDrilled="1" showAll="0" sortType="descending" defaultAttributeDrillState="1">
      <items count="1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llDrilled="1" subtotalTop="0" showAll="0" sortType="descending" defaultAttributeDrillState="1">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llDrilled="1" subtotalTop="0" showAll="0" sortType="descending" defaultAttributeDrillState="1">
      <items count="6">
        <item s="1"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allDrilled="1" subtotalTop="0" showAll="0" dataSourceSort="1" defaultAttributeDrillState="1">
      <items count="7">
        <item x="0"/>
        <item x="1"/>
        <item x="2"/>
        <item x="3"/>
        <item x="4"/>
        <item x="5"/>
        <item t="default"/>
      </items>
      <extLst>
        <ext xmlns:x14="http://schemas.microsoft.com/office/spreadsheetml/2009/9/main" uri="{2946ED86-A175-432a-8AC1-64E0C546D7DE}">
          <x14:pivotField fillDownLabels="1"/>
        </ext>
      </extLst>
    </pivotField>
    <pivotField allDrilled="1" subtotalTop="0" showAll="0" dataSourceSort="1" defaultAttributeDrillState="1">
      <extLst>
        <ext xmlns:x14="http://schemas.microsoft.com/office/spreadsheetml/2009/9/main" uri="{2946ED86-A175-432a-8AC1-64E0C546D7DE}">
          <x14:pivotField fillDownLabels="1"/>
        </ext>
      </extLst>
    </pivotField>
  </pivotFields>
  <rowFields count="1">
    <field x="4"/>
  </rowFields>
  <rowItems count="7">
    <i>
      <x/>
    </i>
    <i>
      <x v="1"/>
    </i>
    <i>
      <x v="2"/>
    </i>
    <i>
      <x v="3"/>
    </i>
    <i>
      <x v="4"/>
    </i>
    <i>
      <x v="5"/>
    </i>
    <i t="grand">
      <x/>
    </i>
  </rowItems>
  <colItems count="1">
    <i/>
  </colItems>
  <dataFields count="1">
    <dataField fld="0" subtotal="count" baseField="0" baseItem="0" numFmtId="175"/>
  </dataFields>
  <chartFormats count="3">
    <chartFormat chart="15"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members count="1" level="1">
        <member name="[Calendar].[Quarter].&amp;[Q-1]"/>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alendar]"/>
        <x15:activeTabTopLevelEntity name="[Calculations]"/>
        <x15:activeTabTopLevelEntity name="[Sales]"/>
        <x15:activeTabTopLevelEntity name="[Product List]"/>
      </x15:pivotTableUISettings>
    </ext>
    <ext xmlns:xpdl="http://schemas.microsoft.com/office/spreadsheetml/2016/pivotdefaultlayout" uri="{747A6164-185A-40DC-8AA5-F01512510D54}">
      <xpdl:pivotTableDefinition16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BFFB8BC-2FCA-4467-B8DC-73A46EBCC999}" name="PivotTable1" cacheId="1071" applyNumberFormats="0" applyBorderFormats="0" applyFontFormats="0" applyPatternFormats="0" applyAlignmentFormats="0" applyWidthHeightFormats="1" dataCaption="Values" grandTotalCaption="Total" tag="a11d7745-3835-45d5-b6ff-4c9fa2ed574a" updatedVersion="8" minRefreshableVersion="3" colGrandTotals="0" itemPrintTitles="1" createdVersion="8" indent="0" outline="1" outlineData="1" multipleFieldFilters="0" chartFormat="35" rowHeaderCaption="Day">
  <location ref="AE3:AF10" firstHeaderRow="1" firstDataRow="1" firstDataCol="1"/>
  <pivotFields count="4">
    <pivotField axis="axisRow" allDrilled="1" subtotalTop="0" showAll="0" dataSourceSort="1" defaultAttributeDrillState="1">
      <items count="7">
        <item x="0"/>
        <item x="1"/>
        <item x="2"/>
        <item x="3"/>
        <item x="4"/>
        <item x="5"/>
        <item t="default"/>
      </items>
      <extLst>
        <ext xmlns:x14="http://schemas.microsoft.com/office/spreadsheetml/2009/9/main" uri="{2946ED86-A175-432a-8AC1-64E0C546D7DE}">
          <x14:pivotField fillDownLabels="1"/>
        </ext>
      </extLst>
    </pivotField>
    <pivotField dataField="1" subtotalTop="0" showAll="0">
      <extLst>
        <ext xmlns:x14="http://schemas.microsoft.com/office/spreadsheetml/2009/9/main" uri="{2946ED86-A175-432a-8AC1-64E0C546D7DE}">
          <x14:pivotField fillDownLabels="1"/>
        </ext>
      </extLst>
    </pivotField>
    <pivotField allDrilled="1" subtotalTop="0" showAll="0" dataSourceSort="1" defaultAttributeDrillState="1">
      <extLst>
        <ext xmlns:x14="http://schemas.microsoft.com/office/spreadsheetml/2009/9/main" uri="{2946ED86-A175-432a-8AC1-64E0C546D7DE}">
          <x14:pivotField fillDownLabels="1"/>
        </ext>
      </extLst>
    </pivotField>
    <pivotField allDrilled="1" subtotalTop="0" showAll="0" dataSourceSort="1" defaultAttributeDrillState="1">
      <extLst>
        <ext xmlns:x14="http://schemas.microsoft.com/office/spreadsheetml/2009/9/main" uri="{2946ED86-A175-432a-8AC1-64E0C546D7DE}">
          <x14:pivotField fillDownLabels="1"/>
        </ext>
      </extLst>
    </pivotField>
  </pivotFields>
  <rowFields count="1">
    <field x="0"/>
  </rowFields>
  <rowItems count="7">
    <i>
      <x/>
    </i>
    <i>
      <x v="1"/>
    </i>
    <i>
      <x v="2"/>
    </i>
    <i>
      <x v="3"/>
    </i>
    <i>
      <x v="4"/>
    </i>
    <i>
      <x v="5"/>
    </i>
    <i t="grand">
      <x/>
    </i>
  </rowItems>
  <colItems count="1">
    <i/>
  </colItems>
  <dataFields count="1">
    <dataField fld="1" subtotal="count" baseField="0" baseItem="0"/>
  </dataFields>
  <chartFormats count="1">
    <chartFormat chart="29" format="3"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members count="1" level="1">
        <member name="[Calendar].[Quarter].&amp;[Q-1]"/>
      </members>
    </pivotHierarchy>
    <pivotHierarchy dragToData="1"/>
    <pivotHierarchy multipleItemSelectionAllowed="1" dragToData="1">
      <members count="1" level="1">
        <member name="[Product List].[Category].&amp;[Alcoholic Beverag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alendar]"/>
        <x15:activeTabTopLevelEntity name="[Calculations]"/>
        <x15:activeTabTopLevelEntity name="[Sales]"/>
        <x15:activeTabTopLevelEntity name="[Product List]"/>
      </x15:pivotTableUISettings>
    </ext>
    <ext xmlns:xpdl="http://schemas.microsoft.com/office/spreadsheetml/2016/pivotdefaultlayout" uri="{747A6164-185A-40DC-8AA5-F01512510D54}">
      <xpdl:pivotTableDefinition16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F2FE1DF-037F-4692-A7BD-FC8DC13B4029}" name="SalesRepRev" cacheId="1086" applyNumberFormats="0" applyBorderFormats="0" applyFontFormats="0" applyPatternFormats="0" applyAlignmentFormats="0" applyWidthHeightFormats="1" dataCaption="Values" tag="80091580-c025-4d68-9602-5e716e79bc45" updatedVersion="8" minRefreshableVersion="3" colGrandTotals="0" itemPrintTitles="1" createdVersion="8" indent="0" outline="1" outlineData="1" multipleFieldFilters="0" chartFormat="38">
  <location ref="AR3:AS11" firstHeaderRow="1" firstDataRow="1" firstDataCol="1"/>
  <pivotFields count="7">
    <pivotField dataField="1" showAll="0">
      <extLst>
        <ext xmlns:x14="http://schemas.microsoft.com/office/spreadsheetml/2009/9/main" uri="{2946ED86-A175-432a-8AC1-64E0C546D7DE}">
          <x14:pivotField fillDownLabels="1"/>
        </ext>
      </extLst>
    </pivotField>
    <pivotField allDrilled="1" showAll="0" sortType="descending" defaultAttributeDrillState="1">
      <items count="1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llDrilled="1" subtotalTop="0" showAll="0" sortType="descending" defaultAttributeDrillState="1">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llDrilled="1" subtotalTop="0" showAll="0" sortType="descending" defaultAttributeDrillState="1">
      <items count="6">
        <item s="1"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llDrilled="1" subtotalTop="0"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allDrilled="1" subtotalTop="0"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llDrilled="1" subtotalTop="0" showAll="0" dataSourceSort="1" defaultAttributeDrillState="1">
      <extLst>
        <ext xmlns:x14="http://schemas.microsoft.com/office/spreadsheetml/2009/9/main" uri="{2946ED86-A175-432a-8AC1-64E0C546D7DE}">
          <x14:pivotField fillDownLabels="1"/>
        </ext>
      </extLst>
    </pivotField>
  </pivotFields>
  <rowFields count="1">
    <field x="5"/>
  </rowFields>
  <rowItems count="8">
    <i>
      <x v="5"/>
    </i>
    <i>
      <x v="6"/>
    </i>
    <i>
      <x v="1"/>
    </i>
    <i>
      <x v="4"/>
    </i>
    <i>
      <x v="3"/>
    </i>
    <i>
      <x v="2"/>
    </i>
    <i>
      <x/>
    </i>
    <i t="grand">
      <x/>
    </i>
  </rowItems>
  <colItems count="1">
    <i/>
  </colItems>
  <dataFields count="1">
    <dataField fld="0" subtotal="count" baseField="0" baseItem="0" numFmtId="175"/>
  </dataFields>
  <chartFormats count="7">
    <chartFormat chart="15"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7" format="8"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members count="1" level="1">
        <member name="[Calendar].[Quarter].&amp;[Q-1]"/>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count" id="1" iMeasureHier="20">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alendar]"/>
        <x15:activeTabTopLevelEntity name="[Calculations]"/>
        <x15:activeTabTopLevelEntity name="[Sales]"/>
        <x15:activeTabTopLevelEntity name="[Product List]"/>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BF42BD-1B67-4D66-84D7-9AEF473A6D52}" name="PivotTable4" cacheId="1092" applyNumberFormats="0" applyBorderFormats="0" applyFontFormats="0" applyPatternFormats="0" applyAlignmentFormats="0" applyWidthHeightFormats="1" dataCaption="Values" tag="51515621-04ad-4e54-bb17-10d7725bf56f" updatedVersion="8" minRefreshableVersion="3" subtotalHiddenItems="1" colGrandTotals="0" itemPrintTitles="1" createdVersion="8" indent="0" outline="1" outlineData="1" multipleFieldFilters="0" chartFormat="61">
  <location ref="BD3:BE14" firstHeaderRow="1" firstDataRow="1" firstDataCol="1"/>
  <pivotFields count="5">
    <pivotField allDrilled="1" subtotalTop="0" showAll="0" measureFilter="1" defaultAttributeDrillState="1">
      <items count="6">
        <item x="0"/>
        <item x="1"/>
        <item x="2"/>
        <item x="3"/>
        <item x="4"/>
        <item t="default"/>
      </items>
      <extLst>
        <ext xmlns:x14="http://schemas.microsoft.com/office/spreadsheetml/2009/9/main" uri="{2946ED86-A175-432a-8AC1-64E0C546D7DE}">
          <x14:pivotField fillDownLabels="1"/>
        </ext>
      </extLst>
    </pivotField>
    <pivotField allDrilled="1" subtotalTop="0" showAll="0" dataSourceSort="1" defaultAttributeDrillState="1">
      <extLst>
        <ext xmlns:x14="http://schemas.microsoft.com/office/spreadsheetml/2009/9/main" uri="{2946ED86-A175-432a-8AC1-64E0C546D7DE}">
          <x14:pivotField fillDownLabels="1"/>
        </ext>
      </extLst>
    </pivotField>
    <pivotField axis="axisRow" allDrilled="1" subtotalTop="0"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subtotalTop="0" showAll="0">
      <extLst>
        <ext xmlns:x14="http://schemas.microsoft.com/office/spreadsheetml/2009/9/main" uri="{2946ED86-A175-432a-8AC1-64E0C546D7DE}">
          <x14:pivotField fillDownLabels="1"/>
        </ext>
      </extLst>
    </pivotField>
    <pivotField allDrilled="1" subtotalTop="0" showAll="0" dataSourceSort="1" defaultAttributeDrillState="1">
      <extLst>
        <ext xmlns:x14="http://schemas.microsoft.com/office/spreadsheetml/2009/9/main" uri="{2946ED86-A175-432a-8AC1-64E0C546D7DE}">
          <x14:pivotField fillDownLabels="1"/>
        </ext>
      </extLst>
    </pivotField>
  </pivotFields>
  <rowFields count="1">
    <field x="2"/>
  </rowFields>
  <rowItems count="11">
    <i>
      <x v="2"/>
    </i>
    <i>
      <x v="9"/>
    </i>
    <i>
      <x v="4"/>
    </i>
    <i>
      <x v="1"/>
    </i>
    <i>
      <x v="5"/>
    </i>
    <i>
      <x v="7"/>
    </i>
    <i>
      <x v="3"/>
    </i>
    <i>
      <x v="8"/>
    </i>
    <i>
      <x v="6"/>
    </i>
    <i>
      <x/>
    </i>
    <i t="grand">
      <x/>
    </i>
  </rowItems>
  <colItems count="1">
    <i/>
  </colItems>
  <dataFields count="1">
    <dataField fld="3" subtotal="count" baseField="0" baseItem="0"/>
  </dataFields>
  <chartFormats count="1">
    <chartFormat chart="60" format="14"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members count="1" level="1">
        <member name="[Calendar].[Quarter].&amp;[Q-1]"/>
      </members>
    </pivotHierarchy>
    <pivotHierarchy dragToData="1"/>
    <pivotHierarchy multipleItemSelectionAllowed="1" dragToData="1">
      <members count="1" level="1">
        <member name="[Product List].[Category].&amp;[Alcoholic Beverag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count" id="3" iMeasureHier="20">
      <autoFilter ref="A1">
        <filterColumn colId="0">
          <top10 val="10" filterVal="10"/>
        </filterColumn>
      </autoFilter>
    </filter>
    <filter fld="0" type="count" id="1" iMeasureHier="20">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alendar]"/>
        <x15:activeTabTopLevelEntity name="[Calculations]"/>
        <x15:activeTabTopLevelEntity name="[Sales]"/>
        <x15:activeTabTopLevelEntity name="[Product List]"/>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76A2EA-F741-4B7A-8588-E31DE8B454DA}" name="PivotTable3" cacheId="1089" applyNumberFormats="0" applyBorderFormats="0" applyFontFormats="0" applyPatternFormats="0" applyAlignmentFormats="0" applyWidthHeightFormats="1" dataCaption="Values" tag="b0da03c0-4804-430f-af70-7ab6990e9826" updatedVersion="8" minRefreshableVersion="3" subtotalHiddenItems="1" colGrandTotals="0" itemPrintTitles="1" createdVersion="8" indent="0" outline="1" outlineData="1" multipleFieldFilters="0" chartFormat="58">
  <location ref="BA3:BB14" firstHeaderRow="1" firstDataRow="1" firstDataCol="1"/>
  <pivotFields count="5">
    <pivotField allDrilled="1" subtotalTop="0" showAll="0" measureFilter="1" defaultAttributeDrillState="1">
      <items count="6">
        <item x="0"/>
        <item x="1"/>
        <item x="2"/>
        <item x="3"/>
        <item x="4"/>
        <item t="default"/>
      </items>
      <extLst>
        <ext xmlns:x14="http://schemas.microsoft.com/office/spreadsheetml/2009/9/main" uri="{2946ED86-A175-432a-8AC1-64E0C546D7DE}">
          <x14:pivotField fillDownLabels="1"/>
        </ext>
      </extLst>
    </pivotField>
    <pivotField allDrilled="1" subtotalTop="0" showAll="0" dataSourceSort="1" defaultAttributeDrillState="1">
      <extLst>
        <ext xmlns:x14="http://schemas.microsoft.com/office/spreadsheetml/2009/9/main" uri="{2946ED86-A175-432a-8AC1-64E0C546D7DE}">
          <x14:pivotField fillDownLabels="1"/>
        </ext>
      </extLst>
    </pivotField>
    <pivotField axis="axisRow" allDrilled="1" subtotalTop="0"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subtotalTop="0" showAll="0">
      <extLst>
        <ext xmlns:x14="http://schemas.microsoft.com/office/spreadsheetml/2009/9/main" uri="{2946ED86-A175-432a-8AC1-64E0C546D7DE}">
          <x14:pivotField fillDownLabels="1"/>
        </ext>
      </extLst>
    </pivotField>
    <pivotField allDrilled="1" subtotalTop="0" showAll="0" dataSourceSort="1" defaultAttributeDrillState="1">
      <extLst>
        <ext xmlns:x14="http://schemas.microsoft.com/office/spreadsheetml/2009/9/main" uri="{2946ED86-A175-432a-8AC1-64E0C546D7DE}">
          <x14:pivotField fillDownLabels="1"/>
        </ext>
      </extLst>
    </pivotField>
  </pivotFields>
  <rowFields count="1">
    <field x="2"/>
  </rowFields>
  <rowItems count="11">
    <i>
      <x/>
    </i>
    <i>
      <x v="5"/>
    </i>
    <i>
      <x v="1"/>
    </i>
    <i>
      <x v="4"/>
    </i>
    <i>
      <x v="2"/>
    </i>
    <i>
      <x v="9"/>
    </i>
    <i>
      <x v="6"/>
    </i>
    <i>
      <x v="8"/>
    </i>
    <i>
      <x v="7"/>
    </i>
    <i>
      <x v="3"/>
    </i>
    <i t="grand">
      <x/>
    </i>
  </rowItems>
  <colItems count="1">
    <i/>
  </colItems>
  <dataFields count="1">
    <dataField fld="3" subtotal="count" baseField="0" baseItem="0" numFmtId="175"/>
  </dataFields>
  <chartFormats count="1">
    <chartFormat chart="55" format="11"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members count="1" level="1">
        <member name="[Calendar].[Quarter].&amp;[Q-1]"/>
      </members>
    </pivotHierarchy>
    <pivotHierarchy dragToData="1"/>
    <pivotHierarchy multipleItemSelectionAllowed="1" dragToData="1">
      <members count="1" level="1">
        <member name="[Product List].[Category].&amp;[Alcoholic Beverag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20">
      <autoFilter ref="A1">
        <filterColumn colId="0">
          <top10 val="5" filterVal="5"/>
        </filterColumn>
      </autoFilter>
    </filter>
    <filter fld="2" type="count" id="2" iMeasureHier="20">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alendar]"/>
        <x15:activeTabTopLevelEntity name="[Calculations]"/>
        <x15:activeTabTopLevelEntity name="[Sales]"/>
        <x15:activeTabTopLevelEntity name="[Product List]"/>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837892-4DC3-4329-8AB8-28B6453BE289}" name="MonthlyTrend" cacheId="1068" applyNumberFormats="0" applyBorderFormats="0" applyFontFormats="0" applyPatternFormats="0" applyAlignmentFormats="0" applyWidthHeightFormats="1" dataCaption="Values" tag="2e90b13d-b45f-41a1-9268-2721b583c77d" updatedVersion="8" minRefreshableVersion="3" colGrandTotals="0" itemPrintTitles="1" createdVersion="8" indent="0" outline="1" outlineData="1" multipleFieldFilters="0" chartFormat="23">
  <location ref="U3:V80" firstHeaderRow="1" firstDataRow="1" firstDataCol="1"/>
  <pivotFields count="6">
    <pivotField dataField="1" showAll="0">
      <extLst>
        <ext xmlns:x14="http://schemas.microsoft.com/office/spreadsheetml/2009/9/main" uri="{2946ED86-A175-432a-8AC1-64E0C546D7DE}">
          <x14:pivotField fillDownLabels="1"/>
        </ext>
      </extLst>
    </pivotField>
    <pivotField allDrilled="1" showAll="0" sortType="descending" defaultAttributeDrillState="1">
      <items count="1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llDrilled="1" subtotalTop="0" showAll="0" sortType="descending" defaultAttributeDrillState="1">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llDrilled="1" subtotalTop="0" showAll="0" sortType="descending" defaultAttributeDrillState="1">
      <items count="6">
        <item s="1"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allDrilled="1" subtotalTop="0" showAll="0" dataSourceSort="1" defaultAttributeDrillState="1">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extLst>
        <ext xmlns:x14="http://schemas.microsoft.com/office/spreadsheetml/2009/9/main" uri="{2946ED86-A175-432a-8AC1-64E0C546D7DE}">
          <x14:pivotField fillDownLabels="1"/>
        </ext>
      </extLst>
    </pivotField>
    <pivotField allDrilled="1" subtotalTop="0" showAll="0" dataSourceSort="1" defaultAttributeDrillState="1">
      <extLst>
        <ext xmlns:x14="http://schemas.microsoft.com/office/spreadsheetml/2009/9/main" uri="{2946ED86-A175-432a-8AC1-64E0C546D7DE}">
          <x14:pivotField fillDownLabels="1"/>
        </ext>
      </extLst>
    </pivotField>
  </pivotFields>
  <rowFields count="1">
    <field x="4"/>
  </rowFields>
  <row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t="grand">
      <x/>
    </i>
  </rowItems>
  <colItems count="1">
    <i/>
  </colItems>
  <dataFields count="1">
    <dataField fld="0" subtotal="count" baseField="0" baseItem="0"/>
  </dataFields>
  <chartFormats count="4">
    <chartFormat chart="5"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members count="1" level="1">
        <member name="[Calendar].[Quarter].&amp;[Q-1]"/>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alendar]"/>
        <x15:activeTabTopLevelEntity name="[Calculations]"/>
        <x15:activeTabTopLevelEntity name="[Sales]"/>
        <x15:activeTabTopLevelEntity name="[Product List]"/>
      </x15:pivotTableUISettings>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084639-47C4-4981-9C29-CB5C1ADD631C}" name="categorySales" cacheId="1059" applyNumberFormats="0" applyBorderFormats="0" applyFontFormats="0" applyPatternFormats="0" applyAlignmentFormats="0" applyWidthHeightFormats="1" dataCaption="Values" tag="8e9b7ece-e9f4-4e52-89f5-7b95f0462d69" updatedVersion="8" minRefreshableVersion="3" subtotalHiddenItems="1" colGrandTotals="0" itemPrintTitles="1" createdVersion="8" indent="0" outline="1" outlineData="1" multipleFieldFilters="0" chartFormat="18">
  <location ref="R3:S9" firstHeaderRow="1" firstDataRow="1" firstDataCol="1"/>
  <pivotFields count="5">
    <pivotField dataField="1" showAll="0">
      <extLst>
        <ext xmlns:x14="http://schemas.microsoft.com/office/spreadsheetml/2009/9/main" uri="{2946ED86-A175-432a-8AC1-64E0C546D7DE}">
          <x14:pivotField fillDownLabels="1"/>
        </ext>
      </extLst>
    </pivotField>
    <pivotField allDrilled="1" showAll="0" sortType="descending" defaultAttributeDrillState="1">
      <items count="1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llDrilled="1" subtotalTop="0" showAll="0" sortType="descending" defaultAttributeDrillState="1">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allDrilled="1" subtotalTop="0"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llDrilled="1" subtotalTop="0" showAll="0" dataSourceSort="1" defaultAttributeDrillState="1">
      <extLst>
        <ext xmlns:x14="http://schemas.microsoft.com/office/spreadsheetml/2009/9/main" uri="{2946ED86-A175-432a-8AC1-64E0C546D7DE}">
          <x14:pivotField fillDownLabels="1"/>
        </ext>
      </extLst>
    </pivotField>
  </pivotFields>
  <rowFields count="1">
    <field x="3"/>
  </rowFields>
  <rowItems count="6">
    <i>
      <x/>
    </i>
    <i>
      <x v="4"/>
    </i>
    <i>
      <x v="2"/>
    </i>
    <i>
      <x v="3"/>
    </i>
    <i>
      <x v="1"/>
    </i>
    <i t="grand">
      <x/>
    </i>
  </rowItems>
  <colItems count="1">
    <i/>
  </colItems>
  <dataFields count="1">
    <dataField fld="0" subtotal="count" baseField="0" baseItem="0" numFmtId="175"/>
  </dataFields>
  <chartFormats count="1">
    <chartFormat chart="15" format="8"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members count="1" level="1">
        <member name="[Calendar].[Quarter].&amp;[Q-1]"/>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alendar]"/>
        <x15:activeTabTopLevelEntity name="[Calculations]"/>
        <x15:activeTabTopLevelEntity name="[Sales]"/>
        <x15:activeTabTopLevelEntity name="[Product List]"/>
      </x15:pivotTableUISettings>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A24F18-771B-45E4-9EBC-622F42637EE5}" name="footfalls" cacheId="1065" applyNumberFormats="0" applyBorderFormats="0" applyFontFormats="0" applyPatternFormats="0" applyAlignmentFormats="0" applyWidthHeightFormats="1" dataCaption="Values" grandTotalCaption="Total" tag="7b7f75ee-b4fe-480d-b124-7099769239a6" updatedVersion="8" minRefreshableVersion="3" colGrandTotals="0" itemPrintTitles="1" createdVersion="8" indent="0" outline="1" outlineData="1" multipleFieldFilters="0" chartFormat="46" rowHeaderCaption="Day">
  <location ref="AO3:AP10" firstHeaderRow="1" firstDataRow="1" firstDataCol="1"/>
  <pivotFields count="4">
    <pivotField axis="axisRow" allDrilled="1" subtotalTop="0" showAll="0" dataSourceSort="1" defaultAttributeDrillState="1">
      <items count="7">
        <item x="0"/>
        <item x="1"/>
        <item x="2"/>
        <item x="3"/>
        <item x="4"/>
        <item x="5"/>
        <item t="default"/>
      </items>
      <extLst>
        <ext xmlns:x14="http://schemas.microsoft.com/office/spreadsheetml/2009/9/main" uri="{2946ED86-A175-432a-8AC1-64E0C546D7DE}">
          <x14:pivotField fillDownLabels="1"/>
        </ext>
      </extLst>
    </pivotField>
    <pivotField dataField="1" subtotalTop="0" showAll="0">
      <extLst>
        <ext xmlns:x14="http://schemas.microsoft.com/office/spreadsheetml/2009/9/main" uri="{2946ED86-A175-432a-8AC1-64E0C546D7DE}">
          <x14:pivotField fillDownLabels="1"/>
        </ext>
      </extLst>
    </pivotField>
    <pivotField allDrilled="1" subtotalTop="0" showAll="0" dataSourceSort="1" defaultAttributeDrillState="1">
      <extLst>
        <ext xmlns:x14="http://schemas.microsoft.com/office/spreadsheetml/2009/9/main" uri="{2946ED86-A175-432a-8AC1-64E0C546D7DE}">
          <x14:pivotField fillDownLabels="1"/>
        </ext>
      </extLst>
    </pivotField>
    <pivotField allDrilled="1" subtotalTop="0" showAll="0" dataSourceSort="1" defaultAttributeDrillState="1">
      <extLst>
        <ext xmlns:x14="http://schemas.microsoft.com/office/spreadsheetml/2009/9/main" uri="{2946ED86-A175-432a-8AC1-64E0C546D7DE}">
          <x14:pivotField fillDownLabels="1"/>
        </ext>
      </extLst>
    </pivotField>
  </pivotFields>
  <rowFields count="1">
    <field x="0"/>
  </rowFields>
  <rowItems count="7">
    <i>
      <x/>
    </i>
    <i>
      <x v="1"/>
    </i>
    <i>
      <x v="2"/>
    </i>
    <i>
      <x v="3"/>
    </i>
    <i>
      <x v="4"/>
    </i>
    <i>
      <x v="5"/>
    </i>
    <i t="grand">
      <x/>
    </i>
  </rowItems>
  <colItems count="1">
    <i/>
  </colItems>
  <dataFields count="1">
    <dataField fld="1" subtotal="count" baseField="0" baseItem="0"/>
  </dataFields>
  <chartFormats count="1">
    <chartFormat chart="45" format="6"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members count="1" level="1">
        <member name="[Calendar].[Quarter].&amp;[Q-1]"/>
      </members>
    </pivotHierarchy>
    <pivotHierarchy dragToData="1"/>
    <pivotHierarchy multipleItemSelectionAllowed="1" dragToData="1">
      <members count="1" level="1">
        <member name="[Product List].[Category].&amp;[Alcoholic Beverag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alendar]"/>
        <x15:activeTabTopLevelEntity name="[Calculations]"/>
        <x15:activeTabTopLevelEntity name="[Sales]"/>
        <x15:activeTabTopLevelEntity name="[Product List]"/>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B9D500-A0D4-4724-9966-5432C35D6216}" name="Aggregate" cacheId="1053" applyNumberFormats="0" applyBorderFormats="0" applyFontFormats="0" applyPatternFormats="0" applyAlignmentFormats="0" applyWidthHeightFormats="1" dataCaption="Values" tag="67506f60-f212-418f-84cd-1cc0edb06c47" updatedVersion="8" minRefreshableVersion="3" subtotalHiddenItems="1" colGrandTotals="0" itemPrintTitles="1" createdVersion="8" indent="0" compact="0" compactData="0" multipleFieldFilters="0" chartFormat="4">
  <location ref="B3:N7" firstHeaderRow="0" firstDataRow="1" firstDataCol="1"/>
  <pivotFields count="15">
    <pivotField axis="axisRow" compact="0" allDrilled="1" outline="0" subtotalTop="0" showAll="0" dataSourceSort="1" defaultAttributeDrillState="1">
      <items count="4">
        <item x="0"/>
        <item x="1"/>
        <item x="2"/>
        <item t="default"/>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compact="0" allDrilled="1" outline="0" subtotalTop="0" showAll="0" dataSourceSort="1" defaultAttributeDrillState="1">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compact="0" allDrilled="1" outline="0" subtotalTop="0" showAll="0" dataSourceSort="1" defaultAttributeDrillState="1">
      <extLst>
        <ext xmlns:x14="http://schemas.microsoft.com/office/spreadsheetml/2009/9/main" uri="{2946ED86-A175-432a-8AC1-64E0C546D7DE}">
          <x14:pivotField fillDownLabels="1"/>
        </ext>
      </extLst>
    </pivotField>
  </pivotFields>
  <rowFields count="1">
    <field x="0"/>
  </rowFields>
  <rowItems count="4">
    <i>
      <x/>
    </i>
    <i>
      <x v="1"/>
    </i>
    <i>
      <x v="2"/>
    </i>
    <i t="grand">
      <x/>
    </i>
  </rowItems>
  <colFields count="1">
    <field x="-2"/>
  </colFields>
  <colItems count="12">
    <i>
      <x/>
    </i>
    <i i="1">
      <x v="1"/>
    </i>
    <i i="2">
      <x v="2"/>
    </i>
    <i i="3">
      <x v="3"/>
    </i>
    <i i="4">
      <x v="4"/>
    </i>
    <i i="5">
      <x v="5"/>
    </i>
    <i i="6">
      <x v="6"/>
    </i>
    <i i="7">
      <x v="7"/>
    </i>
    <i i="8">
      <x v="8"/>
    </i>
    <i i="9">
      <x v="9"/>
    </i>
    <i i="10">
      <x v="10"/>
    </i>
    <i i="11">
      <x v="11"/>
    </i>
  </colItems>
  <dataFields count="12">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 fld="9" subtotal="count" baseField="0" baseItem="0"/>
    <dataField fld="10" subtotal="count" baseField="0" baseItem="0"/>
    <dataField fld="11" subtotal="count" baseField="0" baseItem="0"/>
    <dataField fld="12" subtotal="count" baseField="0" baseItem="0"/>
    <dataField fld="13" subtotal="count" baseField="0" baseItem="0"/>
  </dataFields>
  <pivotHierarchies count="39">
    <pivotHierarchy dragToData="1"/>
    <pivotHierarchy dragToData="1"/>
    <pivotHierarchy dragToData="1"/>
    <pivotHierarchy dragToData="1"/>
    <pivotHierarchy multipleItemSelectionAllowed="1" dragToData="1">
      <members count="1" level="1">
        <member name="[Calendar].[Quarter].&amp;[Q-1]"/>
      </members>
    </pivotHierarchy>
    <pivotHierarchy dragToData="1"/>
    <pivotHierarchy multipleItemSelectionAllowed="1" dragToData="1">
      <members count="1" level="1">
        <member name="[Product List].[Category].&amp;[Alcoholic Beverag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alendar]"/>
        <x15:activeTabTopLevelEntity name="[Calculations]"/>
        <x15:activeTabTopLevelEntity name="[Product List]"/>
      </x15:pivotTableUISettings>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33752C-9AD1-4085-BF07-BFF847524024}" name="Aov" cacheId="1056" applyNumberFormats="0" applyBorderFormats="0" applyFontFormats="0" applyPatternFormats="0" applyAlignmentFormats="0" applyWidthHeightFormats="1" dataCaption="Values" grandTotalCaption="Total" tag="4c947c9d-812f-413b-8676-6ad1caf76f97" updatedVersion="8" minRefreshableVersion="3" colGrandTotals="0" itemPrintTitles="1" createdVersion="8" indent="0" outline="1" outlineData="1" multipleFieldFilters="0" chartFormat="37" rowHeaderCaption="Day">
  <location ref="AL3:AM10" firstHeaderRow="1" firstDataRow="1" firstDataCol="1"/>
  <pivotFields count="4">
    <pivotField axis="axisRow" allDrilled="1" subtotalTop="0" showAll="0" dataSourceSort="1" defaultAttributeDrillState="1">
      <items count="7">
        <item x="0"/>
        <item x="1"/>
        <item x="2"/>
        <item x="3"/>
        <item x="4"/>
        <item x="5"/>
        <item t="default"/>
      </items>
      <extLst>
        <ext xmlns:x14="http://schemas.microsoft.com/office/spreadsheetml/2009/9/main" uri="{2946ED86-A175-432a-8AC1-64E0C546D7DE}">
          <x14:pivotField fillDownLabels="1"/>
        </ext>
      </extLst>
    </pivotField>
    <pivotField dataField="1" subtotalTop="0" showAll="0">
      <extLst>
        <ext xmlns:x14="http://schemas.microsoft.com/office/spreadsheetml/2009/9/main" uri="{2946ED86-A175-432a-8AC1-64E0C546D7DE}">
          <x14:pivotField fillDownLabels="1"/>
        </ext>
      </extLst>
    </pivotField>
    <pivotField allDrilled="1" subtotalTop="0" showAll="0" dataSourceSort="1" defaultAttributeDrillState="1">
      <extLst>
        <ext xmlns:x14="http://schemas.microsoft.com/office/spreadsheetml/2009/9/main" uri="{2946ED86-A175-432a-8AC1-64E0C546D7DE}">
          <x14:pivotField fillDownLabels="1"/>
        </ext>
      </extLst>
    </pivotField>
    <pivotField allDrilled="1" subtotalTop="0" showAll="0" dataSourceSort="1" defaultAttributeDrillState="1">
      <extLst>
        <ext xmlns:x14="http://schemas.microsoft.com/office/spreadsheetml/2009/9/main" uri="{2946ED86-A175-432a-8AC1-64E0C546D7DE}">
          <x14:pivotField fillDownLabels="1"/>
        </ext>
      </extLst>
    </pivotField>
  </pivotFields>
  <rowFields count="1">
    <field x="0"/>
  </rowFields>
  <rowItems count="7">
    <i>
      <x/>
    </i>
    <i>
      <x v="1"/>
    </i>
    <i>
      <x v="2"/>
    </i>
    <i>
      <x v="3"/>
    </i>
    <i>
      <x v="4"/>
    </i>
    <i>
      <x v="5"/>
    </i>
    <i t="grand">
      <x/>
    </i>
  </rowItems>
  <colItems count="1">
    <i/>
  </colItems>
  <dataFields count="1">
    <dataField fld="1" subtotal="count" baseField="0" baseItem="0"/>
  </dataFields>
  <chartFormats count="1">
    <chartFormat chart="36" format="6"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members count="1" level="1">
        <member name="[Calendar].[Quarter].&amp;[Q-1]"/>
      </members>
    </pivotHierarchy>
    <pivotHierarchy dragToData="1"/>
    <pivotHierarchy multipleItemSelectionAllowed="1" dragToData="1">
      <members count="1" level="1">
        <member name="[Product List].[Category].&amp;[Alcoholic Beverag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alendar]"/>
        <x15:activeTabTopLevelEntity name="[Calculations]"/>
        <x15:activeTabTopLevelEntity name="[Sales]"/>
        <x15:activeTabTopLevelEntity name="[Product List]"/>
      </x15:pivotTableUISettings>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6F49250-FF5E-4420-A728-FCF02CFAB403}" name="PivotTable8" cacheId="1080" applyNumberFormats="0" applyBorderFormats="0" applyFontFormats="0" applyPatternFormats="0" applyAlignmentFormats="0" applyWidthHeightFormats="1" dataCaption="Values" tag="2d245938-7f4f-42a7-9ae4-09de1a54f0ba" updatedVersion="8" minRefreshableVersion="3" colGrandTotals="0" itemPrintTitles="1" createdVersion="8" indent="0" outline="1" outlineData="1" multipleFieldFilters="0" chartFormat="34">
  <location ref="AB3:AC8" firstHeaderRow="1" firstDataRow="1" firstDataCol="1"/>
  <pivotFields count="6">
    <pivotField dataField="1" showAll="0">
      <extLst>
        <ext xmlns:x14="http://schemas.microsoft.com/office/spreadsheetml/2009/9/main" uri="{2946ED86-A175-432a-8AC1-64E0C546D7DE}">
          <x14:pivotField fillDownLabels="1"/>
        </ext>
      </extLst>
    </pivotField>
    <pivotField allDrilled="1" showAll="0" sortType="descending" defaultAttributeDrillState="1">
      <items count="1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llDrilled="1" subtotalTop="0" showAll="0" sortType="descending" defaultAttributeDrillState="1">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llDrilled="1" subtotalTop="0" showAll="0" sortType="descending" defaultAttributeDrillState="1">
      <items count="6">
        <item s="1"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allDrilled="1" subtotalTop="0" showAll="0" measureFilter="1"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llDrilled="1" subtotalTop="0" showAll="0" dataSourceSort="1" defaultAttributeDrillState="1">
      <extLst>
        <ext xmlns:x14="http://schemas.microsoft.com/office/spreadsheetml/2009/9/main" uri="{2946ED86-A175-432a-8AC1-64E0C546D7DE}">
          <x14:pivotField fillDownLabels="1"/>
        </ext>
      </extLst>
    </pivotField>
  </pivotFields>
  <rowFields count="1">
    <field x="4"/>
  </rowFields>
  <rowItems count="5">
    <i>
      <x v="1"/>
    </i>
    <i>
      <x v="3"/>
    </i>
    <i>
      <x v="2"/>
    </i>
    <i>
      <x/>
    </i>
    <i t="grand">
      <x/>
    </i>
  </rowItems>
  <colItems count="1">
    <i/>
  </colItems>
  <dataFields count="1">
    <dataField fld="0" subtotal="count" baseField="0" baseItem="0" numFmtId="175"/>
  </dataFields>
  <chartFormats count="6">
    <chartFormat chart="15"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31" format="8"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members count="1" level="1">
        <member name="[Calendar].[Quarter].&amp;[Q-1]"/>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count" id="1" iMeasureHier="20">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alendar]"/>
        <x15:activeTabTopLevelEntity name="[Calculations]"/>
        <x15:activeTabTopLevelEntity name="[Sales]"/>
        <x15:activeTabTopLevelEntity name="[Product List]"/>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FA0B7FC-93D7-4D14-8AA3-6E6E02B1F4FE}" sourceName="[Product List].[Category]">
  <pivotTables>
    <pivotTable tabId="1" name="Aggregate"/>
    <pivotTable tabId="1" name="Aov"/>
    <pivotTable tabId="1" name="dayOfWeek"/>
    <pivotTable tabId="1" name="footfalls"/>
    <pivotTable tabId="1" name="MonthlyTrend"/>
    <pivotTable tabId="1" name="PivotTable1"/>
    <pivotTable tabId="1" name="PivotTable2"/>
    <pivotTable tabId="1" name="PivotTable7"/>
    <pivotTable tabId="1" name="PivotTable8"/>
    <pivotTable tabId="1" name="SalesRepAoV"/>
    <pivotTable tabId="1" name="SalesRepRev"/>
    <pivotTable tabId="1" name="PivotTable3"/>
    <pivotTable tabId="1" name="PivotTable4"/>
    <pivotTable tabId="1" name="PivotTable5"/>
  </pivotTables>
  <data>
    <olap pivotCacheId="1589716788">
      <levels count="2">
        <level uniqueName="[Product List].[Category].[(All)]" sourceCaption="(All)" count="0"/>
        <level uniqueName="[Product List].[Category].[Category]" sourceCaption="Category" count="5">
          <ranges>
            <range startItem="0">
              <i n="[Product List].[Category].&amp;[Alcoholic Beverages]" c="Alcoholic Beverages"/>
              <i n="[Product List].[Category].&amp;[Entertainment Equipment]" c="Entertainment Equipment"/>
              <i n="[Product List].[Category].&amp;[Non-Alcoholic Beverages]" c="Non-Alcoholic Beverages"/>
              <i n="[Product List].[Category].&amp;[Snacks and Appetizers]" c="Snacks and Appetizers"/>
              <i n="[Product List].[Category].&amp;[Tobacco Products]" c="Tobacco Products"/>
            </range>
          </ranges>
        </level>
      </levels>
      <selections count="1">
        <selection n="[Product List].[Category].&amp;[Alcoholic Beverag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CB66E43E-C572-4651-AF7F-C8FF7D43D402}" sourceName="[Calendar].[Quarter]">
  <pivotTables>
    <pivotTable tabId="1" name="Aggregate"/>
    <pivotTable tabId="1" name="Aov"/>
    <pivotTable tabId="1" name="categorySales"/>
    <pivotTable tabId="1" name="dayOfWeek"/>
    <pivotTable tabId="1" name="footfalls"/>
    <pivotTable tabId="1" name="MonthlyTrend"/>
    <pivotTable tabId="1" name="PivotTable1"/>
    <pivotTable tabId="1" name="PivotTable2"/>
    <pivotTable tabId="1" name="PivotTable7"/>
    <pivotTable tabId="1" name="PivotTable8"/>
    <pivotTable tabId="1" name="SalesRepAoV"/>
    <pivotTable tabId="1" name="SalesRepRev"/>
    <pivotTable tabId="1" name="PivotTable3"/>
    <pivotTable tabId="1" name="PivotTable4"/>
    <pivotTable tabId="1" name="PivotTable5"/>
  </pivotTables>
  <data>
    <olap pivotCacheId="1589716788">
      <levels count="2">
        <level uniqueName="[Calendar].[Quarter].[(All)]" sourceCaption="(All)" count="0"/>
        <level uniqueName="[Calendar].[Quarter].[Quarter]" sourceCaption="Quarter" count="4">
          <ranges>
            <range startItem="0">
              <i n="[Calendar].[Quarter].&amp;[Q-1]" c="Q-1"/>
              <i n="[Calendar].[Quarter].&amp;[Q-2]" c="Q-2"/>
              <i n="[Calendar].[Quarter].&amp;[Q-3]" c="Q-3"/>
              <i n="[Calendar].[Quarter].&amp;[Q-4]" c="Q-4"/>
            </range>
          </ranges>
        </level>
      </levels>
      <selections count="1">
        <selection n="[Calendar].[Quarter].&amp;[Q-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149C6EB-6F23-4B34-BDFF-378E47C8651C}" cache="Slicer_Category" caption="Category" level="1" style="nightClub" rowHeight="247650"/>
  <slicer name="Quarter" xr10:uid="{2067010D-A6DA-4237-9956-0619539BDC2F}" cache="Slicer_Quarter" caption="Quarter" columnCount="2" level="1" style="nightClub"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DE2713-92FB-4997-BBCC-8A8DF28EFF7C}" name="Calculations" displayName="Calculations" ref="B2:B3" insertRow="1" totalsRowShown="0">
  <autoFilter ref="B2:B3" xr:uid="{8BDE2713-92FB-4997-BBCC-8A8DF28EFF7C}"/>
  <tableColumns count="1">
    <tableColumn id="1" xr3:uid="{89BD7A8E-6D51-4097-ACF7-0972F4FDB97A}" name="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5CCEA6-2E66-42A9-BC8F-22947254B80C}" name="Table2" displayName="Table2" ref="D3:F10" totalsRowShown="0">
  <autoFilter ref="D3:F10" xr:uid="{575CCEA6-2E66-42A9-BC8F-22947254B80C}"/>
  <tableColumns count="3">
    <tableColumn id="1" xr3:uid="{5B6B4384-0F0F-411C-9E5D-E36E4D8ABF3C}" name="Group"/>
    <tableColumn id="2" xr3:uid="{AA3AACAE-3DD3-42E2-8D0E-14B6E83287A6}" name="Product Category"/>
    <tableColumn id="3" xr3:uid="{EE0164F1-5544-4521-B7B7-2355B7B7173C}" name="Subcategori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4B2A3E-A304-4408-BCB6-52DB101EF53A}" name="Table4" displayName="Table4" ref="K2:M132" totalsRowShown="0">
  <autoFilter ref="K2:M132" xr:uid="{1C4B2A3E-A304-4408-BCB6-52DB101EF53A}"/>
  <tableColumns count="3">
    <tableColumn id="1" xr3:uid="{7C1EFEAE-C2C1-4B60-9A76-0FA116F93C18}" name="Furniture" dataDxfId="4"/>
    <tableColumn id="2" xr3:uid="{9443B49D-9891-4247-A4E9-2B5C7D6E21D6}" name="Sub category"/>
    <tableColumn id="3" xr3:uid="{925BFD1E-77A2-4B47-88B3-5F22A80BC1B3}" name="Category"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93BEA6D-9019-4399-9302-AF8B559032B7}" name="SalesReps" displayName="SalesReps" ref="H2:I19" totalsRowShown="0">
  <autoFilter ref="H2:I19" xr:uid="{F93BEA6D-9019-4399-9302-AF8B559032B7}"/>
  <tableColumns count="2">
    <tableColumn id="1" xr3:uid="{2BA447AC-4BFE-405A-962A-0B1FB060E4FB}" name="Rep" dataDxfId="2"/>
    <tableColumn id="2" xr3:uid="{E4B0ECF6-6CC1-486C-8934-88ED03B503BF}" name="Sales Pers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Test">
      <a:dk1>
        <a:sysClr val="windowText" lastClr="000000"/>
      </a:dk1>
      <a:lt1>
        <a:sysClr val="window" lastClr="FFFFFF"/>
      </a:lt1>
      <a:dk2>
        <a:srgbClr val="000000"/>
      </a:dk2>
      <a:lt2>
        <a:srgbClr val="F8F8F8"/>
      </a:lt2>
      <a:accent1>
        <a:srgbClr val="003566"/>
      </a:accent1>
      <a:accent2>
        <a:srgbClr val="FFC300"/>
      </a:accent2>
      <a:accent3>
        <a:srgbClr val="D90429"/>
      </a:accent3>
      <a:accent4>
        <a:srgbClr val="E9E9E9"/>
      </a:accent4>
      <a:accent5>
        <a:srgbClr val="000814"/>
      </a:accent5>
      <a:accent6>
        <a:srgbClr val="4D4D4D"/>
      </a:accent6>
      <a:hlink>
        <a:srgbClr val="2B2D42"/>
      </a:hlink>
      <a:folHlink>
        <a:srgbClr val="919191"/>
      </a:folHlink>
    </a:clrScheme>
    <a:fontScheme name="Gill Sans MT">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441D9-746D-4032-B2D6-4B1AC003A536}">
  <dimension ref="B2:BH80"/>
  <sheetViews>
    <sheetView showGridLines="0" topLeftCell="AJ1" workbookViewId="0">
      <selection activeCell="AV4" sqref="AV4"/>
    </sheetView>
  </sheetViews>
  <sheetFormatPr defaultRowHeight="13.8" x14ac:dyDescent="0.25"/>
  <cols>
    <col min="2" max="2" width="11.125" bestFit="1" customWidth="1"/>
    <col min="3" max="3" width="9.875" bestFit="1" customWidth="1"/>
    <col min="4" max="4" width="11.625" bestFit="1" customWidth="1"/>
    <col min="5" max="7" width="9.875" customWidth="1"/>
    <col min="8" max="8" width="12.625" bestFit="1" customWidth="1"/>
    <col min="9" max="9" width="12.625" customWidth="1"/>
    <col min="10" max="10" width="13.125" bestFit="1" customWidth="1"/>
    <col min="11" max="11" width="11.875" bestFit="1" customWidth="1"/>
    <col min="12" max="15" width="12.625" customWidth="1"/>
    <col min="16" max="16" width="8.875" customWidth="1"/>
    <col min="18" max="18" width="21.5" bestFit="1" customWidth="1"/>
    <col min="19" max="19" width="9.875" bestFit="1" customWidth="1"/>
    <col min="21" max="21" width="13.5" bestFit="1" customWidth="1"/>
    <col min="22" max="22" width="9.875" bestFit="1" customWidth="1"/>
    <col min="23" max="23" width="9.875" customWidth="1"/>
    <col min="25" max="25" width="13.5" bestFit="1" customWidth="1"/>
    <col min="26" max="26" width="9.875" bestFit="1" customWidth="1"/>
    <col min="28" max="28" width="13.5" bestFit="1" customWidth="1"/>
    <col min="29" max="29" width="9.875" bestFit="1" customWidth="1"/>
    <col min="31" max="31" width="6.75" bestFit="1" customWidth="1"/>
    <col min="32" max="32" width="9.875" bestFit="1" customWidth="1"/>
    <col min="34" max="34" width="21.5" bestFit="1" customWidth="1"/>
    <col min="35" max="35" width="11.625" bestFit="1" customWidth="1"/>
    <col min="38" max="38" width="6.75" bestFit="1" customWidth="1"/>
    <col min="44" max="44" width="13.5" bestFit="1" customWidth="1"/>
    <col min="45" max="45" width="9.875" bestFit="1" customWidth="1"/>
    <col min="50" max="50" width="13.5" bestFit="1" customWidth="1"/>
    <col min="53" max="53" width="13.5" bestFit="1" customWidth="1"/>
    <col min="59" max="59" width="13.5" bestFit="1" customWidth="1"/>
  </cols>
  <sheetData>
    <row r="2" spans="2:60" x14ac:dyDescent="0.25">
      <c r="C2" s="12">
        <f>GETPIVOTDATA("[Measures].[Revenue]",$B$3)</f>
        <v>488861.46419999999</v>
      </c>
      <c r="D2" s="12">
        <f>GETPIVOTDATA("[Measures].[Gross Profit]",$B$3)</f>
        <v>178531.12929999997</v>
      </c>
      <c r="E2" s="9">
        <f>GETPIVOTDATA("[Measures].[Footfalls]",$B$3)</f>
        <v>200</v>
      </c>
      <c r="F2" s="10">
        <f>GETPIVOTDATA("[Measures].[GP Margin]",$B$3)</f>
        <v>0.36519779605078551</v>
      </c>
      <c r="G2" s="9">
        <f>GETPIVOTDATA("[Measures].[Orders]",$B$3)</f>
        <v>418</v>
      </c>
      <c r="H2" s="2">
        <f>GETPIVOTDATA("[Measures].[Avg Inv Value]",$B$3)</f>
        <v>1169.5250339712918</v>
      </c>
      <c r="I2" s="13">
        <f>GETPIVOTDATA("[Measures].[MoM Growth]",$B$3)</f>
        <v>0.70124508707574673</v>
      </c>
      <c r="J2" s="16">
        <f>GETPIVOTDATA("[Measures].[Revenue]",$B$3)-GETPIVOTDATA("[Measures].[Rev PM]",$B$3)</f>
        <v>201506.35710000002</v>
      </c>
      <c r="K2" s="16">
        <f>GETPIVOTDATA("[Measures].[Gross Profit]",$B$3)-GETPIVOTDATA("[Measures].[GP PP]",$B$3)</f>
        <v>67394.743299999958</v>
      </c>
      <c r="L2" s="13">
        <f>GETPIVOTDATA("[Measures].[MoM GP]",$B$3)</f>
        <v>0.60641474611204238</v>
      </c>
      <c r="M2" s="18">
        <f>GETPIVOTDATA("[Measures].[AoV PP]",$B$3)-H2</f>
        <v>63.758687487935504</v>
      </c>
      <c r="N2" s="13">
        <f>GETPIVOTDATA("[Measures].[AoV Growth]",$B$3)</f>
        <v>-5.1698312706581317E-2</v>
      </c>
      <c r="O2" s="13"/>
      <c r="P2" s="13"/>
    </row>
    <row r="3" spans="2:60" x14ac:dyDescent="0.25">
      <c r="B3" s="1" t="s">
        <v>1</v>
      </c>
      <c r="C3" t="s">
        <v>46</v>
      </c>
      <c r="D3" t="s">
        <v>200</v>
      </c>
      <c r="E3" t="s">
        <v>201</v>
      </c>
      <c r="F3" t="s">
        <v>202</v>
      </c>
      <c r="G3" t="s">
        <v>203</v>
      </c>
      <c r="H3" t="s">
        <v>204</v>
      </c>
      <c r="I3" t="s">
        <v>206</v>
      </c>
      <c r="J3" t="s">
        <v>205</v>
      </c>
      <c r="K3" t="s">
        <v>215</v>
      </c>
      <c r="L3" t="s">
        <v>216</v>
      </c>
      <c r="M3" t="s">
        <v>217</v>
      </c>
      <c r="N3" t="s">
        <v>218</v>
      </c>
      <c r="P3" s="15">
        <f>I2</f>
        <v>0.70124508707574673</v>
      </c>
      <c r="R3" s="1" t="s">
        <v>169</v>
      </c>
      <c r="S3" t="s">
        <v>46</v>
      </c>
      <c r="U3" s="1" t="s">
        <v>169</v>
      </c>
      <c r="V3" t="s">
        <v>46</v>
      </c>
      <c r="Y3" s="1" t="s">
        <v>169</v>
      </c>
      <c r="Z3" t="s">
        <v>46</v>
      </c>
      <c r="AB3" s="1" t="s">
        <v>169</v>
      </c>
      <c r="AC3" t="s">
        <v>46</v>
      </c>
      <c r="AE3" s="1" t="s">
        <v>213</v>
      </c>
      <c r="AF3" t="s">
        <v>202</v>
      </c>
      <c r="AH3" s="1" t="s">
        <v>169</v>
      </c>
      <c r="AI3" t="s">
        <v>200</v>
      </c>
      <c r="AJ3" t="s">
        <v>202</v>
      </c>
      <c r="AL3" s="1" t="s">
        <v>213</v>
      </c>
      <c r="AM3" t="s">
        <v>204</v>
      </c>
      <c r="AO3" s="1" t="s">
        <v>213</v>
      </c>
      <c r="AP3" t="s">
        <v>201</v>
      </c>
      <c r="AR3" s="1" t="s">
        <v>169</v>
      </c>
      <c r="AS3" t="s">
        <v>46</v>
      </c>
      <c r="AU3" s="1" t="s">
        <v>169</v>
      </c>
      <c r="AV3" t="s">
        <v>204</v>
      </c>
      <c r="AX3" s="1" t="s">
        <v>169</v>
      </c>
      <c r="AY3" t="s">
        <v>202</v>
      </c>
      <c r="BA3" s="1" t="s">
        <v>169</v>
      </c>
      <c r="BB3" t="s">
        <v>46</v>
      </c>
      <c r="BD3" s="1" t="s">
        <v>169</v>
      </c>
      <c r="BE3" t="s">
        <v>202</v>
      </c>
      <c r="BG3" s="1" t="s">
        <v>169</v>
      </c>
      <c r="BH3" t="s">
        <v>201</v>
      </c>
    </row>
    <row r="4" spans="2:60" x14ac:dyDescent="0.25">
      <c r="B4" t="s">
        <v>229</v>
      </c>
      <c r="C4" s="2">
        <v>119142.7868</v>
      </c>
      <c r="D4" s="2">
        <v>54704.439999999995</v>
      </c>
      <c r="E4" s="6">
        <v>76</v>
      </c>
      <c r="F4" s="7">
        <v>0.45915024710501395</v>
      </c>
      <c r="G4" s="6">
        <v>115</v>
      </c>
      <c r="H4" s="8">
        <v>1036.0242330434783</v>
      </c>
      <c r="I4" s="7"/>
      <c r="J4" s="8"/>
      <c r="K4" s="20"/>
      <c r="L4" s="14"/>
      <c r="M4" s="17"/>
      <c r="N4" s="14"/>
      <c r="O4" s="14"/>
      <c r="P4" s="15">
        <f>L2</f>
        <v>0.60641474611204238</v>
      </c>
      <c r="R4" s="3" t="s">
        <v>5</v>
      </c>
      <c r="S4" s="19">
        <v>488861.46419999999</v>
      </c>
      <c r="U4" s="11">
        <v>43102</v>
      </c>
      <c r="V4" s="2">
        <v>8492.1280999999999</v>
      </c>
      <c r="Y4" s="3" t="s">
        <v>207</v>
      </c>
      <c r="Z4" s="19">
        <v>90386.512400000007</v>
      </c>
      <c r="AB4" s="3" t="s">
        <v>28</v>
      </c>
      <c r="AC4" s="19">
        <v>197246.33180000001</v>
      </c>
      <c r="AE4" s="3" t="s">
        <v>207</v>
      </c>
      <c r="AF4" s="7">
        <v>0.38234214356079105</v>
      </c>
      <c r="AH4" s="3" t="s">
        <v>5</v>
      </c>
      <c r="AI4" s="2">
        <v>178531.12929999997</v>
      </c>
      <c r="AJ4" s="7">
        <v>0.36519779605078551</v>
      </c>
      <c r="AL4" s="3" t="s">
        <v>207</v>
      </c>
      <c r="AM4" s="8">
        <v>1349.0524238805972</v>
      </c>
      <c r="AO4" s="3" t="s">
        <v>207</v>
      </c>
      <c r="AP4" s="6">
        <v>45</v>
      </c>
      <c r="AR4" s="3" t="s">
        <v>192</v>
      </c>
      <c r="AS4" s="19">
        <v>106771.61380000001</v>
      </c>
      <c r="AU4" s="3" t="s">
        <v>196</v>
      </c>
      <c r="AV4" s="8">
        <v>1735.4314782608694</v>
      </c>
      <c r="AX4" s="3" t="s">
        <v>199</v>
      </c>
      <c r="AY4" s="7">
        <v>0.52118327833975542</v>
      </c>
      <c r="BA4" s="3" t="s">
        <v>219</v>
      </c>
      <c r="BB4" s="19">
        <v>55805.018900000003</v>
      </c>
      <c r="BD4" s="3" t="s">
        <v>221</v>
      </c>
      <c r="BE4" s="7">
        <v>0.58166077723608001</v>
      </c>
      <c r="BG4" s="11">
        <v>43102</v>
      </c>
      <c r="BH4" s="6">
        <v>12</v>
      </c>
    </row>
    <row r="5" spans="2:60" x14ac:dyDescent="0.25">
      <c r="B5" t="s">
        <v>230</v>
      </c>
      <c r="C5" s="2">
        <v>168212.32029999999</v>
      </c>
      <c r="D5" s="2">
        <v>56431.946000000018</v>
      </c>
      <c r="E5" s="6">
        <v>79</v>
      </c>
      <c r="F5" s="7">
        <v>0.33548045648116548</v>
      </c>
      <c r="G5" s="6">
        <v>118</v>
      </c>
      <c r="H5" s="8">
        <v>1425.5281381355931</v>
      </c>
      <c r="I5" s="7">
        <v>0.41185484088408097</v>
      </c>
      <c r="J5" s="8">
        <v>119142.7868</v>
      </c>
      <c r="K5" s="20">
        <v>54704.439999999995</v>
      </c>
      <c r="L5" s="14">
        <v>3.1578899263021931E-2</v>
      </c>
      <c r="M5" s="17">
        <v>1036.0242330434783</v>
      </c>
      <c r="N5" s="14">
        <v>0.37596022628533321</v>
      </c>
      <c r="O5" s="14"/>
      <c r="P5" s="15">
        <f>N2</f>
        <v>-5.1698312706581317E-2</v>
      </c>
      <c r="R5" s="3" t="s">
        <v>11</v>
      </c>
      <c r="S5" s="19">
        <v>235230.32260000001</v>
      </c>
      <c r="U5" s="11">
        <v>43103</v>
      </c>
      <c r="V5" s="2">
        <v>6783.16</v>
      </c>
      <c r="Y5" s="3" t="s">
        <v>208</v>
      </c>
      <c r="Z5" s="19">
        <v>79765.709199999998</v>
      </c>
      <c r="AB5" s="3" t="s">
        <v>26</v>
      </c>
      <c r="AC5" s="19">
        <v>129789.3462</v>
      </c>
      <c r="AE5" s="3" t="s">
        <v>208</v>
      </c>
      <c r="AF5" s="7">
        <v>0.39975897312024428</v>
      </c>
      <c r="AH5" s="3" t="s">
        <v>0</v>
      </c>
      <c r="AI5" s="2">
        <v>178531.12929999997</v>
      </c>
      <c r="AJ5" s="7">
        <v>0.36519779605078551</v>
      </c>
      <c r="AL5" s="3" t="s">
        <v>208</v>
      </c>
      <c r="AM5" s="8">
        <v>1049.5488052631579</v>
      </c>
      <c r="AO5" s="3" t="s">
        <v>208</v>
      </c>
      <c r="AP5" s="6">
        <v>51</v>
      </c>
      <c r="AR5" s="3" t="s">
        <v>193</v>
      </c>
      <c r="AS5" s="19">
        <v>97541.773000000001</v>
      </c>
      <c r="AU5" s="3" t="s">
        <v>193</v>
      </c>
      <c r="AV5" s="8">
        <v>1625.6962166666667</v>
      </c>
      <c r="AX5" s="3" t="s">
        <v>198</v>
      </c>
      <c r="AY5" s="7">
        <v>0.50260788243641263</v>
      </c>
      <c r="BA5" s="3" t="s">
        <v>223</v>
      </c>
      <c r="BB5" s="19">
        <v>38096.117100000003</v>
      </c>
      <c r="BD5" s="3" t="s">
        <v>227</v>
      </c>
      <c r="BE5" s="7">
        <v>0.4205492011781507</v>
      </c>
      <c r="BG5" s="11">
        <v>43103</v>
      </c>
      <c r="BH5" s="6">
        <v>4</v>
      </c>
    </row>
    <row r="6" spans="2:60" x14ac:dyDescent="0.25">
      <c r="B6" t="s">
        <v>231</v>
      </c>
      <c r="C6" s="2">
        <v>201506.35709999999</v>
      </c>
      <c r="D6" s="2">
        <v>67394.743299999929</v>
      </c>
      <c r="E6" s="6">
        <v>76</v>
      </c>
      <c r="F6" s="7">
        <v>0.33445467562372966</v>
      </c>
      <c r="G6" s="6">
        <v>185</v>
      </c>
      <c r="H6" s="8">
        <v>1089.2235518918919</v>
      </c>
      <c r="I6" s="7">
        <v>0.19792864601487836</v>
      </c>
      <c r="J6" s="8">
        <v>168212.32029999996</v>
      </c>
      <c r="K6" s="20">
        <v>56431.946000000011</v>
      </c>
      <c r="L6" s="14">
        <v>0.1942658029195008</v>
      </c>
      <c r="M6" s="17">
        <v>1425.5281381355928</v>
      </c>
      <c r="N6" s="14">
        <v>-0.2359157825418613</v>
      </c>
      <c r="O6" s="14"/>
      <c r="P6" s="7"/>
      <c r="R6" s="3" t="s">
        <v>7</v>
      </c>
      <c r="S6" s="19">
        <v>166037.1232</v>
      </c>
      <c r="U6" s="11">
        <v>43104</v>
      </c>
      <c r="V6" s="2">
        <v>346.87200000000001</v>
      </c>
      <c r="Y6" s="3" t="s">
        <v>209</v>
      </c>
      <c r="Z6" s="19">
        <v>50394.226600000002</v>
      </c>
      <c r="AB6" s="3" t="s">
        <v>27</v>
      </c>
      <c r="AC6" s="19">
        <v>82650.410999999993</v>
      </c>
      <c r="AE6" s="3" t="s">
        <v>209</v>
      </c>
      <c r="AF6" s="7">
        <v>0.33928669916327298</v>
      </c>
      <c r="AL6" s="3" t="s">
        <v>209</v>
      </c>
      <c r="AM6" s="8">
        <v>950.8344641509434</v>
      </c>
      <c r="AO6" s="3" t="s">
        <v>209</v>
      </c>
      <c r="AP6" s="6">
        <v>39</v>
      </c>
      <c r="AR6" s="3" t="s">
        <v>196</v>
      </c>
      <c r="AS6" s="19">
        <v>79829.847999999998</v>
      </c>
      <c r="AU6" s="3" t="s">
        <v>192</v>
      </c>
      <c r="AV6" s="8">
        <v>1318.1680716049384</v>
      </c>
      <c r="AX6" s="3" t="s">
        <v>195</v>
      </c>
      <c r="AY6" s="7">
        <v>0.50046287220474084</v>
      </c>
      <c r="BA6" s="3" t="s">
        <v>220</v>
      </c>
      <c r="BB6" s="19">
        <v>37387.200100000002</v>
      </c>
      <c r="BD6" s="3" t="s">
        <v>222</v>
      </c>
      <c r="BE6" s="7">
        <v>0.41594409955246747</v>
      </c>
      <c r="BG6" s="11">
        <v>43104</v>
      </c>
      <c r="BH6" s="6">
        <v>2</v>
      </c>
    </row>
    <row r="7" spans="2:60" x14ac:dyDescent="0.25">
      <c r="B7" t="s">
        <v>0</v>
      </c>
      <c r="C7" s="2">
        <v>488861.46419999999</v>
      </c>
      <c r="D7" s="2">
        <v>178531.12929999997</v>
      </c>
      <c r="E7" s="6">
        <v>200</v>
      </c>
      <c r="F7" s="7">
        <v>0.36519779605078551</v>
      </c>
      <c r="G7" s="6">
        <v>418</v>
      </c>
      <c r="H7" s="8">
        <v>1169.5250339712918</v>
      </c>
      <c r="I7" s="7">
        <v>0.70124508707574673</v>
      </c>
      <c r="J7" s="8">
        <v>287355.10709999996</v>
      </c>
      <c r="K7" s="20">
        <v>111136.38600000001</v>
      </c>
      <c r="L7" s="14">
        <v>0.60641474611204238</v>
      </c>
      <c r="M7" s="17">
        <v>1233.2837214592273</v>
      </c>
      <c r="N7" s="14">
        <v>-5.1698312706581317E-2</v>
      </c>
      <c r="O7" s="14"/>
      <c r="P7" s="7"/>
      <c r="R7" s="3" t="s">
        <v>9</v>
      </c>
      <c r="S7" s="19">
        <v>113983.0647</v>
      </c>
      <c r="U7" s="11">
        <v>43106</v>
      </c>
      <c r="V7" s="2">
        <v>818.16809999999998</v>
      </c>
      <c r="Y7" s="3" t="s">
        <v>210</v>
      </c>
      <c r="Z7" s="19">
        <v>81133.952300000004</v>
      </c>
      <c r="AB7" s="3" t="s">
        <v>29</v>
      </c>
      <c r="AC7" s="19">
        <v>79175.375199999995</v>
      </c>
      <c r="AE7" s="3" t="s">
        <v>210</v>
      </c>
      <c r="AF7" s="7">
        <v>0.30574225212494671</v>
      </c>
      <c r="AL7" s="3" t="s">
        <v>210</v>
      </c>
      <c r="AM7" s="8">
        <v>1081.7860306666666</v>
      </c>
      <c r="AO7" s="3" t="s">
        <v>210</v>
      </c>
      <c r="AP7" s="6">
        <v>41</v>
      </c>
      <c r="AR7" s="3" t="s">
        <v>195</v>
      </c>
      <c r="AS7" s="19">
        <v>76937.218599999993</v>
      </c>
      <c r="AU7" s="3" t="s">
        <v>197</v>
      </c>
      <c r="AV7" s="8">
        <v>928.53169571428566</v>
      </c>
      <c r="AX7" s="3" t="s">
        <v>196</v>
      </c>
      <c r="AY7" s="7">
        <v>0.38814404231359673</v>
      </c>
      <c r="BA7" s="3" t="s">
        <v>222</v>
      </c>
      <c r="BB7" s="19">
        <v>21894.794300000001</v>
      </c>
      <c r="BD7" s="3" t="s">
        <v>220</v>
      </c>
      <c r="BE7" s="7">
        <v>0.30292435030458459</v>
      </c>
      <c r="BG7" s="11">
        <v>43106</v>
      </c>
      <c r="BH7" s="6">
        <v>2</v>
      </c>
    </row>
    <row r="8" spans="2:60" x14ac:dyDescent="0.25">
      <c r="R8" s="3" t="s">
        <v>17</v>
      </c>
      <c r="S8" s="19">
        <v>2348.4076</v>
      </c>
      <c r="U8" s="11">
        <v>43107</v>
      </c>
      <c r="V8" s="2">
        <v>5795.7334000000001</v>
      </c>
      <c r="Y8" s="3" t="s">
        <v>211</v>
      </c>
      <c r="Z8" s="19">
        <v>111250.6825</v>
      </c>
      <c r="AB8" s="3" t="s">
        <v>0</v>
      </c>
      <c r="AC8" s="19">
        <v>488861.46419999999</v>
      </c>
      <c r="AE8" s="3" t="s">
        <v>211</v>
      </c>
      <c r="AF8" s="7">
        <v>0.36883268379050171</v>
      </c>
      <c r="AL8" s="3" t="s">
        <v>211</v>
      </c>
      <c r="AM8" s="8">
        <v>1738.2919140624999</v>
      </c>
      <c r="AO8" s="3" t="s">
        <v>211</v>
      </c>
      <c r="AP8" s="6">
        <v>46</v>
      </c>
      <c r="AR8" s="3" t="s">
        <v>197</v>
      </c>
      <c r="AS8" s="19">
        <v>64997.218699999998</v>
      </c>
      <c r="AU8" s="3" t="s">
        <v>195</v>
      </c>
      <c r="AV8" s="8">
        <v>884.33584597701145</v>
      </c>
      <c r="AX8" s="3" t="s">
        <v>197</v>
      </c>
      <c r="AY8" s="7">
        <v>0.36573658651027791</v>
      </c>
      <c r="BA8" s="3" t="s">
        <v>221</v>
      </c>
      <c r="BB8" s="19">
        <v>20408.000100000001</v>
      </c>
      <c r="BD8" s="3" t="s">
        <v>223</v>
      </c>
      <c r="BE8" s="7">
        <v>0.28616445007724944</v>
      </c>
      <c r="BG8" s="11">
        <v>43107</v>
      </c>
      <c r="BH8" s="6">
        <v>3</v>
      </c>
    </row>
    <row r="9" spans="2:60" x14ac:dyDescent="0.25">
      <c r="R9" s="3" t="s">
        <v>0</v>
      </c>
      <c r="S9" s="19">
        <v>1006460.3823000001</v>
      </c>
      <c r="U9" s="11">
        <v>43108</v>
      </c>
      <c r="V9" s="2">
        <v>2153.6001000000001</v>
      </c>
      <c r="Y9" s="3" t="s">
        <v>212</v>
      </c>
      <c r="Z9" s="19">
        <v>75930.381200000003</v>
      </c>
      <c r="AE9" s="3" t="s">
        <v>212</v>
      </c>
      <c r="AF9" s="7">
        <v>0.3838837898524865</v>
      </c>
      <c r="AL9" s="3" t="s">
        <v>212</v>
      </c>
      <c r="AM9" s="8">
        <v>914.82386987951816</v>
      </c>
      <c r="AO9" s="3" t="s">
        <v>212</v>
      </c>
      <c r="AP9" s="6">
        <v>55</v>
      </c>
      <c r="AR9" s="3" t="s">
        <v>199</v>
      </c>
      <c r="AS9" s="19">
        <v>55834.034800000001</v>
      </c>
      <c r="AU9" s="3" t="s">
        <v>198</v>
      </c>
      <c r="AV9" s="8">
        <v>868.71966250000003</v>
      </c>
      <c r="AX9" s="3" t="s">
        <v>193</v>
      </c>
      <c r="AY9" s="7">
        <v>0.33383760104504157</v>
      </c>
      <c r="BA9" s="3" t="s">
        <v>227</v>
      </c>
      <c r="BB9" s="19">
        <v>13444.8</v>
      </c>
      <c r="BD9" s="3" t="s">
        <v>225</v>
      </c>
      <c r="BE9" s="7">
        <v>0.23420573249300547</v>
      </c>
      <c r="BG9" s="11">
        <v>43108</v>
      </c>
      <c r="BH9" s="6">
        <v>4</v>
      </c>
    </row>
    <row r="10" spans="2:60" x14ac:dyDescent="0.25">
      <c r="U10" s="11">
        <v>43109</v>
      </c>
      <c r="V10" s="2">
        <v>3128</v>
      </c>
      <c r="Y10" s="3" t="s">
        <v>0</v>
      </c>
      <c r="Z10" s="19">
        <v>488861.46419999999</v>
      </c>
      <c r="AE10" s="3" t="s">
        <v>214</v>
      </c>
      <c r="AF10" s="7">
        <v>0.36519779605078551</v>
      </c>
      <c r="AL10" s="3" t="s">
        <v>214</v>
      </c>
      <c r="AM10" s="8">
        <v>1169.5250339712918</v>
      </c>
      <c r="AO10" s="3" t="s">
        <v>214</v>
      </c>
      <c r="AP10" s="6">
        <v>200</v>
      </c>
      <c r="AR10" s="3" t="s">
        <v>198</v>
      </c>
      <c r="AS10" s="19">
        <v>6949.7573000000002</v>
      </c>
      <c r="AU10" s="3" t="s">
        <v>199</v>
      </c>
      <c r="AV10" s="8">
        <v>845.97022424242425</v>
      </c>
      <c r="AX10" s="3" t="s">
        <v>192</v>
      </c>
      <c r="AY10" s="7">
        <v>0.18838047664687443</v>
      </c>
      <c r="BA10" s="3" t="s">
        <v>224</v>
      </c>
      <c r="BB10" s="19">
        <v>13329.6747</v>
      </c>
      <c r="BD10" s="3" t="s">
        <v>228</v>
      </c>
      <c r="BE10" s="7">
        <v>0.21856843655569749</v>
      </c>
      <c r="BG10" s="11">
        <v>43109</v>
      </c>
      <c r="BH10" s="6">
        <v>3</v>
      </c>
    </row>
    <row r="11" spans="2:60" x14ac:dyDescent="0.25">
      <c r="U11" s="11">
        <v>43110</v>
      </c>
      <c r="V11" s="2">
        <v>1075.3333</v>
      </c>
      <c r="AC11" s="5"/>
      <c r="AR11" s="3" t="s">
        <v>0</v>
      </c>
      <c r="AS11" s="19">
        <v>488861.46419999999</v>
      </c>
      <c r="AU11" s="3" t="s">
        <v>0</v>
      </c>
      <c r="AV11" s="8">
        <v>1169.5250339712918</v>
      </c>
      <c r="AX11" s="3" t="s">
        <v>0</v>
      </c>
      <c r="AY11" s="7">
        <v>0.36519779605078551</v>
      </c>
      <c r="BA11" s="3" t="s">
        <v>226</v>
      </c>
      <c r="BB11" s="19">
        <v>13012.76</v>
      </c>
      <c r="BD11" s="3" t="s">
        <v>226</v>
      </c>
      <c r="BE11" s="7">
        <v>0.16666798588462398</v>
      </c>
      <c r="BG11" s="11">
        <v>43110</v>
      </c>
      <c r="BH11" s="6">
        <v>3</v>
      </c>
    </row>
    <row r="12" spans="2:60" x14ac:dyDescent="0.25">
      <c r="U12" s="11">
        <v>43111</v>
      </c>
      <c r="V12" s="2">
        <v>912.12530000000004</v>
      </c>
      <c r="BA12" s="3" t="s">
        <v>225</v>
      </c>
      <c r="BB12" s="19">
        <v>11384.826800000001</v>
      </c>
      <c r="BD12" s="3" t="s">
        <v>224</v>
      </c>
      <c r="BE12" s="7">
        <v>0.16666693298974505</v>
      </c>
      <c r="BG12" s="11">
        <v>43111</v>
      </c>
      <c r="BH12" s="6">
        <v>2</v>
      </c>
    </row>
    <row r="13" spans="2:60" x14ac:dyDescent="0.25">
      <c r="U13" s="11">
        <v>43113</v>
      </c>
      <c r="V13" s="2">
        <v>9739.8745999999992</v>
      </c>
      <c r="BA13" s="3" t="s">
        <v>228</v>
      </c>
      <c r="BB13" s="19">
        <v>10950.9069</v>
      </c>
      <c r="BD13" s="3" t="s">
        <v>219</v>
      </c>
      <c r="BE13" s="7">
        <v>0.16666677985839726</v>
      </c>
      <c r="BG13" s="11">
        <v>43113</v>
      </c>
      <c r="BH13" s="6">
        <v>7</v>
      </c>
    </row>
    <row r="14" spans="2:60" x14ac:dyDescent="0.25">
      <c r="U14" s="11">
        <v>43114</v>
      </c>
      <c r="V14" s="2">
        <v>8084.3040000000001</v>
      </c>
      <c r="BA14" s="3" t="s">
        <v>0</v>
      </c>
      <c r="BB14" s="19">
        <v>235714.09890000001</v>
      </c>
      <c r="BD14" s="3" t="s">
        <v>0</v>
      </c>
      <c r="BE14" s="7">
        <v>0.28683127235712413</v>
      </c>
      <c r="BG14" s="11">
        <v>43114</v>
      </c>
      <c r="BH14" s="6">
        <v>6</v>
      </c>
    </row>
    <row r="15" spans="2:60" x14ac:dyDescent="0.25">
      <c r="U15" s="11">
        <v>43115</v>
      </c>
      <c r="V15" s="2">
        <v>13213.802799999999</v>
      </c>
      <c r="BG15" s="11">
        <v>43115</v>
      </c>
      <c r="BH15" s="6">
        <v>6</v>
      </c>
    </row>
    <row r="16" spans="2:60" x14ac:dyDescent="0.25">
      <c r="U16" s="11">
        <v>43116</v>
      </c>
      <c r="V16" s="2">
        <v>2554.48</v>
      </c>
      <c r="BG16" s="11">
        <v>43116</v>
      </c>
      <c r="BH16" s="6">
        <v>2</v>
      </c>
    </row>
    <row r="17" spans="21:60" x14ac:dyDescent="0.25">
      <c r="U17" s="11">
        <v>43117</v>
      </c>
      <c r="V17" s="2">
        <v>787.33069999999998</v>
      </c>
      <c r="BG17" s="11">
        <v>43117</v>
      </c>
      <c r="BH17" s="6">
        <v>2</v>
      </c>
    </row>
    <row r="18" spans="21:60" x14ac:dyDescent="0.25">
      <c r="U18" s="11">
        <v>43118</v>
      </c>
      <c r="V18" s="2">
        <v>2603.7332999999999</v>
      </c>
      <c r="BG18" s="11">
        <v>43118</v>
      </c>
      <c r="BH18" s="6">
        <v>3</v>
      </c>
    </row>
    <row r="19" spans="21:60" x14ac:dyDescent="0.25">
      <c r="U19" s="11">
        <v>43120</v>
      </c>
      <c r="V19" s="2">
        <v>3986.1332000000002</v>
      </c>
      <c r="BG19" s="11">
        <v>43120</v>
      </c>
      <c r="BH19" s="6">
        <v>5</v>
      </c>
    </row>
    <row r="20" spans="21:60" x14ac:dyDescent="0.25">
      <c r="U20" s="11">
        <v>43121</v>
      </c>
      <c r="V20" s="2">
        <v>3576.0001000000002</v>
      </c>
      <c r="BG20" s="11">
        <v>43121</v>
      </c>
      <c r="BH20" s="6">
        <v>4</v>
      </c>
    </row>
    <row r="21" spans="21:60" x14ac:dyDescent="0.25">
      <c r="U21" s="11">
        <v>43122</v>
      </c>
      <c r="V21" s="2">
        <v>2305.0907999999999</v>
      </c>
      <c r="BG21" s="11">
        <v>43122</v>
      </c>
      <c r="BH21" s="6">
        <v>3</v>
      </c>
    </row>
    <row r="22" spans="21:60" x14ac:dyDescent="0.25">
      <c r="U22" s="11">
        <v>43123</v>
      </c>
      <c r="V22" s="2">
        <v>1728.3334</v>
      </c>
      <c r="BG22" s="11">
        <v>43123</v>
      </c>
      <c r="BH22" s="6">
        <v>3</v>
      </c>
    </row>
    <row r="23" spans="21:60" x14ac:dyDescent="0.25">
      <c r="U23" s="11">
        <v>43124</v>
      </c>
      <c r="V23" s="2">
        <v>2333.36</v>
      </c>
      <c r="BG23" s="11">
        <v>43124</v>
      </c>
      <c r="BH23" s="6">
        <v>3</v>
      </c>
    </row>
    <row r="24" spans="21:60" x14ac:dyDescent="0.25">
      <c r="U24" s="11">
        <v>43125</v>
      </c>
      <c r="V24" s="2">
        <v>2033.4853000000001</v>
      </c>
      <c r="BG24" s="11">
        <v>43125</v>
      </c>
      <c r="BH24" s="6">
        <v>2</v>
      </c>
    </row>
    <row r="25" spans="21:60" x14ac:dyDescent="0.25">
      <c r="U25" s="11">
        <v>43127</v>
      </c>
      <c r="V25" s="2">
        <v>18846.2611</v>
      </c>
      <c r="BG25" s="11">
        <v>43127</v>
      </c>
      <c r="BH25" s="6">
        <v>1</v>
      </c>
    </row>
    <row r="26" spans="21:60" x14ac:dyDescent="0.25">
      <c r="U26" s="11">
        <v>43128</v>
      </c>
      <c r="V26" s="2">
        <v>2650.4</v>
      </c>
      <c r="BG26" s="11">
        <v>43128</v>
      </c>
      <c r="BH26" s="6">
        <v>5</v>
      </c>
    </row>
    <row r="27" spans="21:60" x14ac:dyDescent="0.25">
      <c r="U27" s="11">
        <v>43129</v>
      </c>
      <c r="V27" s="2">
        <v>5535.0078000000003</v>
      </c>
      <c r="BG27" s="11">
        <v>43129</v>
      </c>
      <c r="BH27" s="6">
        <v>6</v>
      </c>
    </row>
    <row r="28" spans="21:60" x14ac:dyDescent="0.25">
      <c r="U28" s="11">
        <v>43130</v>
      </c>
      <c r="V28" s="2">
        <v>1776</v>
      </c>
      <c r="BG28" s="11">
        <v>43130</v>
      </c>
      <c r="BH28" s="6">
        <v>1</v>
      </c>
    </row>
    <row r="29" spans="21:60" x14ac:dyDescent="0.25">
      <c r="U29" s="11">
        <v>43131</v>
      </c>
      <c r="V29" s="2">
        <v>7884.0694000000003</v>
      </c>
      <c r="BG29" s="11">
        <v>43131</v>
      </c>
      <c r="BH29" s="6">
        <v>5</v>
      </c>
    </row>
    <row r="30" spans="21:60" x14ac:dyDescent="0.25">
      <c r="U30" s="11">
        <v>43132</v>
      </c>
      <c r="V30" s="2">
        <v>3260.0320000000002</v>
      </c>
      <c r="BG30" s="11">
        <v>43132</v>
      </c>
      <c r="BH30" s="6">
        <v>4</v>
      </c>
    </row>
    <row r="31" spans="21:60" x14ac:dyDescent="0.25">
      <c r="U31" s="11">
        <v>43134</v>
      </c>
      <c r="V31" s="2">
        <v>5112</v>
      </c>
      <c r="BG31" s="11">
        <v>43134</v>
      </c>
      <c r="BH31" s="6">
        <v>7</v>
      </c>
    </row>
    <row r="32" spans="21:60" x14ac:dyDescent="0.25">
      <c r="U32" s="11">
        <v>43135</v>
      </c>
      <c r="V32" s="2">
        <v>3613.3332999999998</v>
      </c>
      <c r="BG32" s="11">
        <v>43135</v>
      </c>
      <c r="BH32" s="6">
        <v>2</v>
      </c>
    </row>
    <row r="33" spans="21:60" x14ac:dyDescent="0.25">
      <c r="U33" s="11">
        <v>43136</v>
      </c>
      <c r="V33" s="2">
        <v>1202.6666</v>
      </c>
      <c r="BG33" s="11">
        <v>43136</v>
      </c>
      <c r="BH33" s="6">
        <v>3</v>
      </c>
    </row>
    <row r="34" spans="21:60" x14ac:dyDescent="0.25">
      <c r="U34" s="11">
        <v>43137</v>
      </c>
      <c r="V34" s="2">
        <v>4542.5438999999997</v>
      </c>
      <c r="BG34" s="11">
        <v>43137</v>
      </c>
      <c r="BH34" s="6">
        <v>3</v>
      </c>
    </row>
    <row r="35" spans="21:60" x14ac:dyDescent="0.25">
      <c r="U35" s="11">
        <v>43138</v>
      </c>
      <c r="V35" s="2">
        <v>2813.8667</v>
      </c>
      <c r="BG35" s="11">
        <v>43138</v>
      </c>
      <c r="BH35" s="6">
        <v>3</v>
      </c>
    </row>
    <row r="36" spans="21:60" x14ac:dyDescent="0.25">
      <c r="U36" s="11">
        <v>43139</v>
      </c>
      <c r="V36" s="2">
        <v>10466.965399999999</v>
      </c>
      <c r="BG36" s="11">
        <v>43139</v>
      </c>
      <c r="BH36" s="6">
        <v>4</v>
      </c>
    </row>
    <row r="37" spans="21:60" x14ac:dyDescent="0.25">
      <c r="U37" s="11">
        <v>43141</v>
      </c>
      <c r="V37" s="2">
        <v>2368.0266999999999</v>
      </c>
      <c r="BG37" s="11">
        <v>43141</v>
      </c>
      <c r="BH37" s="6">
        <v>2</v>
      </c>
    </row>
    <row r="38" spans="21:60" x14ac:dyDescent="0.25">
      <c r="U38" s="11">
        <v>43142</v>
      </c>
      <c r="V38" s="2">
        <v>7101.7173000000003</v>
      </c>
      <c r="BG38" s="11">
        <v>43142</v>
      </c>
      <c r="BH38" s="6">
        <v>4</v>
      </c>
    </row>
    <row r="39" spans="21:60" x14ac:dyDescent="0.25">
      <c r="U39" s="11">
        <v>43143</v>
      </c>
      <c r="V39" s="2">
        <v>13099.6883</v>
      </c>
      <c r="BG39" s="11">
        <v>43143</v>
      </c>
      <c r="BH39" s="6">
        <v>6</v>
      </c>
    </row>
    <row r="40" spans="21:60" x14ac:dyDescent="0.25">
      <c r="U40" s="11">
        <v>43144</v>
      </c>
      <c r="V40" s="2">
        <v>1808.1547</v>
      </c>
      <c r="BG40" s="11">
        <v>43144</v>
      </c>
      <c r="BH40" s="6">
        <v>3</v>
      </c>
    </row>
    <row r="41" spans="21:60" x14ac:dyDescent="0.25">
      <c r="U41" s="11">
        <v>43145</v>
      </c>
      <c r="V41" s="2">
        <v>3351.3225000000002</v>
      </c>
      <c r="BG41" s="11">
        <v>43145</v>
      </c>
      <c r="BH41" s="6">
        <v>5</v>
      </c>
    </row>
    <row r="42" spans="21:60" x14ac:dyDescent="0.25">
      <c r="U42" s="11">
        <v>43146</v>
      </c>
      <c r="V42" s="2">
        <v>15100.4511</v>
      </c>
      <c r="BG42" s="11">
        <v>43146</v>
      </c>
      <c r="BH42" s="6">
        <v>4</v>
      </c>
    </row>
    <row r="43" spans="21:60" x14ac:dyDescent="0.25">
      <c r="U43" s="11">
        <v>43148</v>
      </c>
      <c r="V43" s="2">
        <v>5688.9252999999999</v>
      </c>
      <c r="BG43" s="11">
        <v>43148</v>
      </c>
      <c r="BH43" s="6">
        <v>7</v>
      </c>
    </row>
    <row r="44" spans="21:60" x14ac:dyDescent="0.25">
      <c r="U44" s="11">
        <v>43149</v>
      </c>
      <c r="V44" s="2">
        <v>6226.4611999999997</v>
      </c>
      <c r="BG44" s="11">
        <v>43149</v>
      </c>
      <c r="BH44" s="6">
        <v>7</v>
      </c>
    </row>
    <row r="45" spans="21:60" x14ac:dyDescent="0.25">
      <c r="U45" s="11">
        <v>43150</v>
      </c>
      <c r="V45" s="2">
        <v>7430.4533000000001</v>
      </c>
      <c r="BG45" s="11">
        <v>43150</v>
      </c>
      <c r="BH45" s="6">
        <v>4</v>
      </c>
    </row>
    <row r="46" spans="21:60" x14ac:dyDescent="0.25">
      <c r="U46" s="11">
        <v>43151</v>
      </c>
      <c r="V46" s="2">
        <v>4390.9385000000002</v>
      </c>
      <c r="BG46" s="11">
        <v>43151</v>
      </c>
      <c r="BH46" s="6">
        <v>3</v>
      </c>
    </row>
    <row r="47" spans="21:60" x14ac:dyDescent="0.25">
      <c r="U47" s="11">
        <v>43152</v>
      </c>
      <c r="V47" s="2">
        <v>11001.5947</v>
      </c>
      <c r="BG47" s="11">
        <v>43152</v>
      </c>
      <c r="BH47" s="6">
        <v>3</v>
      </c>
    </row>
    <row r="48" spans="21:60" x14ac:dyDescent="0.25">
      <c r="U48" s="11">
        <v>43153</v>
      </c>
      <c r="V48" s="2">
        <v>4109.7946000000002</v>
      </c>
      <c r="BG48" s="11">
        <v>43153</v>
      </c>
      <c r="BH48" s="6">
        <v>4</v>
      </c>
    </row>
    <row r="49" spans="21:60" x14ac:dyDescent="0.25">
      <c r="U49" s="11">
        <v>43155</v>
      </c>
      <c r="V49" s="2">
        <v>43850.133600000001</v>
      </c>
      <c r="BG49" s="11">
        <v>43155</v>
      </c>
      <c r="BH49" s="6">
        <v>4</v>
      </c>
    </row>
    <row r="50" spans="21:60" x14ac:dyDescent="0.25">
      <c r="U50" s="11">
        <v>43156</v>
      </c>
      <c r="V50" s="2">
        <v>2699.88</v>
      </c>
      <c r="BG50" s="11">
        <v>43156</v>
      </c>
      <c r="BH50" s="6">
        <v>9</v>
      </c>
    </row>
    <row r="51" spans="21:60" x14ac:dyDescent="0.25">
      <c r="U51" s="11">
        <v>43157</v>
      </c>
      <c r="V51" s="2">
        <v>3655.4371999999998</v>
      </c>
      <c r="BG51" s="11">
        <v>43157</v>
      </c>
      <c r="BH51" s="6">
        <v>5</v>
      </c>
    </row>
    <row r="52" spans="21:60" x14ac:dyDescent="0.25">
      <c r="U52" s="11">
        <v>43158</v>
      </c>
      <c r="V52" s="2">
        <v>1809.68</v>
      </c>
      <c r="BG52" s="11">
        <v>43158</v>
      </c>
      <c r="BH52" s="6">
        <v>2</v>
      </c>
    </row>
    <row r="53" spans="21:60" x14ac:dyDescent="0.25">
      <c r="U53" s="11">
        <v>43159</v>
      </c>
      <c r="V53" s="2">
        <v>3508.2534000000001</v>
      </c>
      <c r="BG53" s="11">
        <v>43159</v>
      </c>
      <c r="BH53" s="6">
        <v>5</v>
      </c>
    </row>
    <row r="54" spans="21:60" x14ac:dyDescent="0.25">
      <c r="U54" s="11">
        <v>43160</v>
      </c>
      <c r="V54" s="2">
        <v>12141.0296</v>
      </c>
      <c r="BG54" s="11">
        <v>43160</v>
      </c>
      <c r="BH54" s="6">
        <v>5</v>
      </c>
    </row>
    <row r="55" spans="21:60" x14ac:dyDescent="0.25">
      <c r="U55" s="11">
        <v>43162</v>
      </c>
      <c r="V55" s="2">
        <v>13404.226699999999</v>
      </c>
      <c r="BG55" s="11">
        <v>43162</v>
      </c>
      <c r="BH55" s="6">
        <v>5</v>
      </c>
    </row>
    <row r="56" spans="21:60" x14ac:dyDescent="0.25">
      <c r="U56" s="11">
        <v>43163</v>
      </c>
      <c r="V56" s="2">
        <v>9504.9014000000006</v>
      </c>
      <c r="BG56" s="11">
        <v>43163</v>
      </c>
      <c r="BH56" s="6">
        <v>6</v>
      </c>
    </row>
    <row r="57" spans="21:60" x14ac:dyDescent="0.25">
      <c r="U57" s="11">
        <v>43164</v>
      </c>
      <c r="V57" s="2">
        <v>4440.3973999999998</v>
      </c>
      <c r="BG57" s="11">
        <v>43164</v>
      </c>
      <c r="BH57" s="6">
        <v>4</v>
      </c>
    </row>
    <row r="58" spans="21:60" x14ac:dyDescent="0.25">
      <c r="U58" s="11">
        <v>43165</v>
      </c>
      <c r="V58" s="2">
        <v>12660.565199999999</v>
      </c>
      <c r="BG58" s="11">
        <v>43165</v>
      </c>
      <c r="BH58" s="6">
        <v>7</v>
      </c>
    </row>
    <row r="59" spans="21:60" x14ac:dyDescent="0.25">
      <c r="U59" s="11">
        <v>43166</v>
      </c>
      <c r="V59" s="2">
        <v>1992.72</v>
      </c>
      <c r="BG59" s="11">
        <v>43166</v>
      </c>
      <c r="BH59" s="6">
        <v>3</v>
      </c>
    </row>
    <row r="60" spans="21:60" x14ac:dyDescent="0.25">
      <c r="U60" s="11">
        <v>43167</v>
      </c>
      <c r="V60" s="2">
        <v>9653.6399000000001</v>
      </c>
      <c r="BG60" s="11">
        <v>43167</v>
      </c>
      <c r="BH60" s="6">
        <v>7</v>
      </c>
    </row>
    <row r="61" spans="21:60" x14ac:dyDescent="0.25">
      <c r="U61" s="11">
        <v>43169</v>
      </c>
      <c r="V61" s="2">
        <v>3118.4265999999998</v>
      </c>
      <c r="BG61" s="11">
        <v>43169</v>
      </c>
      <c r="BH61" s="6">
        <v>3</v>
      </c>
    </row>
    <row r="62" spans="21:60" x14ac:dyDescent="0.25">
      <c r="U62" s="11">
        <v>43170</v>
      </c>
      <c r="V62" s="2">
        <v>14320.693300000001</v>
      </c>
      <c r="BG62" s="11">
        <v>43170</v>
      </c>
      <c r="BH62" s="6">
        <v>12</v>
      </c>
    </row>
    <row r="63" spans="21:60" x14ac:dyDescent="0.25">
      <c r="U63" s="11">
        <v>43171</v>
      </c>
      <c r="V63" s="2">
        <v>27981.5281</v>
      </c>
      <c r="BG63" s="11">
        <v>43171</v>
      </c>
      <c r="BH63" s="6">
        <v>5</v>
      </c>
    </row>
    <row r="64" spans="21:60" x14ac:dyDescent="0.25">
      <c r="U64" s="11">
        <v>43172</v>
      </c>
      <c r="V64" s="2">
        <v>8587.0400000000009</v>
      </c>
      <c r="BG64" s="11">
        <v>43172</v>
      </c>
      <c r="BH64" s="6">
        <v>6</v>
      </c>
    </row>
    <row r="65" spans="21:60" x14ac:dyDescent="0.25">
      <c r="U65" s="11">
        <v>43173</v>
      </c>
      <c r="V65" s="2">
        <v>2876.2559000000001</v>
      </c>
      <c r="BG65" s="11">
        <v>43173</v>
      </c>
      <c r="BH65" s="6">
        <v>4</v>
      </c>
    </row>
    <row r="66" spans="21:60" x14ac:dyDescent="0.25">
      <c r="U66" s="11">
        <v>43174</v>
      </c>
      <c r="V66" s="2">
        <v>8379.9064999999991</v>
      </c>
      <c r="BG66" s="11">
        <v>43174</v>
      </c>
      <c r="BH66" s="6">
        <v>10</v>
      </c>
    </row>
    <row r="67" spans="21:60" x14ac:dyDescent="0.25">
      <c r="U67" s="11">
        <v>43176</v>
      </c>
      <c r="V67" s="2">
        <v>1336.8267000000001</v>
      </c>
      <c r="BG67" s="11">
        <v>43176</v>
      </c>
      <c r="BH67" s="6">
        <v>2</v>
      </c>
    </row>
    <row r="68" spans="21:60" x14ac:dyDescent="0.25">
      <c r="U68" s="11">
        <v>43177</v>
      </c>
      <c r="V68" s="2">
        <v>4502.5999000000002</v>
      </c>
      <c r="BG68" s="11">
        <v>43177</v>
      </c>
      <c r="BH68" s="6">
        <v>3</v>
      </c>
    </row>
    <row r="69" spans="21:60" x14ac:dyDescent="0.25">
      <c r="U69" s="11">
        <v>43178</v>
      </c>
      <c r="V69" s="2">
        <v>475.4</v>
      </c>
      <c r="BG69" s="11">
        <v>43178</v>
      </c>
      <c r="BH69" s="6">
        <v>2</v>
      </c>
    </row>
    <row r="70" spans="21:60" x14ac:dyDescent="0.25">
      <c r="U70" s="11">
        <v>43179</v>
      </c>
      <c r="V70" s="2">
        <v>18256.8986</v>
      </c>
      <c r="BG70" s="11">
        <v>43179</v>
      </c>
      <c r="BH70" s="6">
        <v>8</v>
      </c>
    </row>
    <row r="71" spans="21:60" x14ac:dyDescent="0.25">
      <c r="U71" s="11">
        <v>43180</v>
      </c>
      <c r="V71" s="2">
        <v>2574.8481000000002</v>
      </c>
      <c r="BG71" s="11">
        <v>43180</v>
      </c>
      <c r="BH71" s="6">
        <v>3</v>
      </c>
    </row>
    <row r="72" spans="21:60" x14ac:dyDescent="0.25">
      <c r="U72" s="11">
        <v>43181</v>
      </c>
      <c r="V72" s="2">
        <v>3666.6666</v>
      </c>
      <c r="BG72" s="11">
        <v>43181</v>
      </c>
      <c r="BH72" s="6">
        <v>3</v>
      </c>
    </row>
    <row r="73" spans="21:60" x14ac:dyDescent="0.25">
      <c r="U73" s="11">
        <v>43183</v>
      </c>
      <c r="V73" s="2">
        <v>1138.6666</v>
      </c>
      <c r="BG73" s="11">
        <v>43183</v>
      </c>
      <c r="BH73" s="6">
        <v>2</v>
      </c>
    </row>
    <row r="74" spans="21:60" x14ac:dyDescent="0.25">
      <c r="U74" s="11">
        <v>43184</v>
      </c>
      <c r="V74" s="2">
        <v>7854.3572999999997</v>
      </c>
      <c r="BG74" s="11">
        <v>43184</v>
      </c>
      <c r="BH74" s="6">
        <v>4</v>
      </c>
    </row>
    <row r="75" spans="21:60" x14ac:dyDescent="0.25">
      <c r="U75" s="11">
        <v>43185</v>
      </c>
      <c r="V75" s="2">
        <v>8893.44</v>
      </c>
      <c r="BG75" s="11">
        <v>43185</v>
      </c>
      <c r="BH75" s="6">
        <v>2</v>
      </c>
    </row>
    <row r="76" spans="21:60" x14ac:dyDescent="0.25">
      <c r="U76" s="11">
        <v>43186</v>
      </c>
      <c r="V76" s="2">
        <v>10030.9468</v>
      </c>
      <c r="BG76" s="11">
        <v>43186</v>
      </c>
      <c r="BH76" s="6">
        <v>6</v>
      </c>
    </row>
    <row r="77" spans="21:60" x14ac:dyDescent="0.25">
      <c r="U77" s="11">
        <v>43187</v>
      </c>
      <c r="V77" s="2">
        <v>3412.1118999999999</v>
      </c>
      <c r="BG77" s="11">
        <v>43187</v>
      </c>
      <c r="BH77" s="6">
        <v>1</v>
      </c>
    </row>
    <row r="78" spans="21:60" x14ac:dyDescent="0.25">
      <c r="U78" s="11">
        <v>43188</v>
      </c>
      <c r="V78" s="2">
        <v>8459.2507000000005</v>
      </c>
      <c r="BG78" s="11">
        <v>43188</v>
      </c>
      <c r="BH78" s="6">
        <v>1</v>
      </c>
    </row>
    <row r="79" spans="21:60" x14ac:dyDescent="0.25">
      <c r="U79" s="11">
        <v>43190</v>
      </c>
      <c r="V79" s="2">
        <v>1843.0133000000001</v>
      </c>
      <c r="BG79" s="11">
        <v>43190</v>
      </c>
      <c r="BH79" s="6">
        <v>3</v>
      </c>
    </row>
    <row r="80" spans="21:60" x14ac:dyDescent="0.25">
      <c r="U80" s="3" t="s">
        <v>0</v>
      </c>
      <c r="V80" s="2">
        <v>488861.46419999999</v>
      </c>
      <c r="BG80" s="3" t="s">
        <v>0</v>
      </c>
      <c r="BH80" s="6">
        <v>200</v>
      </c>
    </row>
  </sheetData>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8FBD5-DF2C-49B0-A972-B91BBF4D4BB4}">
  <dimension ref="A1"/>
  <sheetViews>
    <sheetView showGridLines="0" showRowColHeaders="0" tabSelected="1" workbookViewId="0">
      <selection activeCell="M45" sqref="M45"/>
    </sheetView>
  </sheetViews>
  <sheetFormatPr defaultRowHeight="13.8" x14ac:dyDescent="0.25"/>
  <sheetData/>
  <sheetProtection sheet="1" objects="1" scenarios="1"/>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AEDE0-0313-42B9-AA47-F8468407EA8B}">
  <dimension ref="B2:M132"/>
  <sheetViews>
    <sheetView topLeftCell="B1" workbookViewId="0">
      <selection activeCell="F17" sqref="F17"/>
    </sheetView>
  </sheetViews>
  <sheetFormatPr defaultRowHeight="13.8" x14ac:dyDescent="0.25"/>
  <cols>
    <col min="4" max="4" width="14.375" bestFit="1" customWidth="1"/>
    <col min="5" max="5" width="22.625" bestFit="1" customWidth="1"/>
    <col min="6" max="6" width="62.25" bestFit="1" customWidth="1"/>
    <col min="8" max="8" width="13.625" customWidth="1"/>
    <col min="9" max="9" width="14.75" customWidth="1"/>
    <col min="11" max="11" width="26.625" bestFit="1" customWidth="1"/>
    <col min="12" max="12" width="14.875" customWidth="1"/>
    <col min="13" max="13" width="21.5" bestFit="1" customWidth="1"/>
  </cols>
  <sheetData>
    <row r="2" spans="2:13" x14ac:dyDescent="0.25">
      <c r="B2" t="s">
        <v>2</v>
      </c>
      <c r="H2" t="s">
        <v>190</v>
      </c>
      <c r="I2" t="s">
        <v>191</v>
      </c>
      <c r="K2" t="s">
        <v>170</v>
      </c>
      <c r="L2" t="s">
        <v>171</v>
      </c>
      <c r="M2" t="s">
        <v>172</v>
      </c>
    </row>
    <row r="3" spans="2:13" x14ac:dyDescent="0.25">
      <c r="D3" t="s">
        <v>19</v>
      </c>
      <c r="E3" t="s">
        <v>3</v>
      </c>
      <c r="F3" t="s">
        <v>4</v>
      </c>
      <c r="H3" s="3" t="s">
        <v>189</v>
      </c>
      <c r="I3" t="s">
        <v>192</v>
      </c>
      <c r="K3" s="4" t="s">
        <v>103</v>
      </c>
      <c r="L3" t="s">
        <v>28</v>
      </c>
      <c r="M3" t="s">
        <v>5</v>
      </c>
    </row>
    <row r="4" spans="2:13" x14ac:dyDescent="0.25">
      <c r="D4" t="s">
        <v>24</v>
      </c>
      <c r="E4" t="s">
        <v>5</v>
      </c>
      <c r="F4" t="s">
        <v>6</v>
      </c>
      <c r="H4" s="3" t="s">
        <v>176</v>
      </c>
      <c r="I4" t="s">
        <v>193</v>
      </c>
      <c r="K4" s="4" t="s">
        <v>50</v>
      </c>
      <c r="L4" t="s">
        <v>26</v>
      </c>
      <c r="M4" t="s">
        <v>5</v>
      </c>
    </row>
    <row r="5" spans="2:13" x14ac:dyDescent="0.25">
      <c r="D5" t="s">
        <v>21</v>
      </c>
      <c r="E5" t="s">
        <v>7</v>
      </c>
      <c r="F5" t="s">
        <v>8</v>
      </c>
      <c r="H5" s="3" t="s">
        <v>174</v>
      </c>
      <c r="I5" t="s">
        <v>194</v>
      </c>
      <c r="K5" s="4" t="s">
        <v>52</v>
      </c>
      <c r="L5" t="s">
        <v>27</v>
      </c>
      <c r="M5" t="s">
        <v>5</v>
      </c>
    </row>
    <row r="6" spans="2:13" x14ac:dyDescent="0.25">
      <c r="D6" t="s">
        <v>20</v>
      </c>
      <c r="E6" t="s">
        <v>9</v>
      </c>
      <c r="F6" t="s">
        <v>10</v>
      </c>
      <c r="H6" s="3" t="s">
        <v>182</v>
      </c>
      <c r="I6" t="s">
        <v>195</v>
      </c>
      <c r="K6" s="4" t="s">
        <v>77</v>
      </c>
      <c r="L6" t="s">
        <v>29</v>
      </c>
      <c r="M6" t="s">
        <v>5</v>
      </c>
    </row>
    <row r="7" spans="2:13" x14ac:dyDescent="0.25">
      <c r="D7" t="s">
        <v>22</v>
      </c>
      <c r="E7" t="s">
        <v>11</v>
      </c>
      <c r="F7" t="s">
        <v>12</v>
      </c>
      <c r="H7" s="3" t="s">
        <v>175</v>
      </c>
      <c r="I7" t="s">
        <v>196</v>
      </c>
      <c r="K7" s="4" t="s">
        <v>48</v>
      </c>
      <c r="L7" t="s">
        <v>28</v>
      </c>
      <c r="M7" t="s">
        <v>5</v>
      </c>
    </row>
    <row r="8" spans="2:13" x14ac:dyDescent="0.25">
      <c r="D8" t="s">
        <v>23</v>
      </c>
      <c r="E8" t="s">
        <v>13</v>
      </c>
      <c r="F8" t="s">
        <v>14</v>
      </c>
      <c r="H8" s="3" t="s">
        <v>186</v>
      </c>
      <c r="I8" t="s">
        <v>197</v>
      </c>
      <c r="K8" s="4" t="s">
        <v>162</v>
      </c>
      <c r="L8" t="s">
        <v>26</v>
      </c>
      <c r="M8" t="s">
        <v>5</v>
      </c>
    </row>
    <row r="9" spans="2:13" x14ac:dyDescent="0.25">
      <c r="E9" t="s">
        <v>15</v>
      </c>
      <c r="F9" t="s">
        <v>16</v>
      </c>
      <c r="H9" s="3" t="s">
        <v>179</v>
      </c>
      <c r="I9" t="s">
        <v>198</v>
      </c>
      <c r="K9" s="4" t="s">
        <v>78</v>
      </c>
      <c r="L9" t="s">
        <v>27</v>
      </c>
      <c r="M9" t="s">
        <v>5</v>
      </c>
    </row>
    <row r="10" spans="2:13" x14ac:dyDescent="0.25">
      <c r="D10" t="s">
        <v>25</v>
      </c>
      <c r="E10" t="s">
        <v>17</v>
      </c>
      <c r="F10" t="s">
        <v>18</v>
      </c>
      <c r="H10" s="3" t="s">
        <v>177</v>
      </c>
      <c r="I10" t="s">
        <v>199</v>
      </c>
      <c r="K10" s="4" t="s">
        <v>143</v>
      </c>
      <c r="L10" t="s">
        <v>29</v>
      </c>
      <c r="M10" t="s">
        <v>5</v>
      </c>
    </row>
    <row r="11" spans="2:13" x14ac:dyDescent="0.25">
      <c r="H11" s="3" t="s">
        <v>185</v>
      </c>
      <c r="I11" t="s">
        <v>197</v>
      </c>
      <c r="K11" s="4" t="s">
        <v>47</v>
      </c>
      <c r="L11" t="s">
        <v>28</v>
      </c>
      <c r="M11" t="s">
        <v>5</v>
      </c>
    </row>
    <row r="12" spans="2:13" x14ac:dyDescent="0.25">
      <c r="H12" s="3" t="s">
        <v>178</v>
      </c>
      <c r="I12" t="s">
        <v>198</v>
      </c>
      <c r="K12" s="4" t="s">
        <v>49</v>
      </c>
      <c r="L12" t="s">
        <v>26</v>
      </c>
      <c r="M12" t="s">
        <v>5</v>
      </c>
    </row>
    <row r="13" spans="2:13" x14ac:dyDescent="0.25">
      <c r="H13" s="3" t="s">
        <v>187</v>
      </c>
      <c r="I13" t="s">
        <v>199</v>
      </c>
      <c r="K13" s="4" t="s">
        <v>69</v>
      </c>
      <c r="L13" t="s">
        <v>27</v>
      </c>
      <c r="M13" t="s">
        <v>5</v>
      </c>
    </row>
    <row r="14" spans="2:13" x14ac:dyDescent="0.25">
      <c r="H14" s="3" t="s">
        <v>183</v>
      </c>
      <c r="I14" t="s">
        <v>194</v>
      </c>
      <c r="K14" s="4" t="s">
        <v>83</v>
      </c>
      <c r="L14" t="s">
        <v>29</v>
      </c>
      <c r="M14" t="s">
        <v>5</v>
      </c>
    </row>
    <row r="15" spans="2:13" x14ac:dyDescent="0.25">
      <c r="H15" s="3" t="s">
        <v>173</v>
      </c>
      <c r="I15" t="s">
        <v>195</v>
      </c>
      <c r="K15" s="4" t="s">
        <v>80</v>
      </c>
      <c r="L15" t="s">
        <v>28</v>
      </c>
      <c r="M15" t="s">
        <v>5</v>
      </c>
    </row>
    <row r="16" spans="2:13" x14ac:dyDescent="0.25">
      <c r="H16" s="3" t="s">
        <v>188</v>
      </c>
      <c r="I16" t="s">
        <v>196</v>
      </c>
      <c r="K16" s="4" t="s">
        <v>66</v>
      </c>
      <c r="L16" t="s">
        <v>26</v>
      </c>
      <c r="M16" t="s">
        <v>5</v>
      </c>
    </row>
    <row r="17" spans="8:13" x14ac:dyDescent="0.25">
      <c r="H17" s="3" t="s">
        <v>184</v>
      </c>
      <c r="I17" t="s">
        <v>192</v>
      </c>
      <c r="K17" s="4" t="s">
        <v>150</v>
      </c>
      <c r="L17" t="s">
        <v>27</v>
      </c>
      <c r="M17" t="s">
        <v>5</v>
      </c>
    </row>
    <row r="18" spans="8:13" x14ac:dyDescent="0.25">
      <c r="H18" s="3" t="s">
        <v>180</v>
      </c>
      <c r="I18" t="s">
        <v>193</v>
      </c>
      <c r="K18" s="4" t="s">
        <v>148</v>
      </c>
      <c r="L18" t="s">
        <v>29</v>
      </c>
      <c r="M18" t="s">
        <v>5</v>
      </c>
    </row>
    <row r="19" spans="8:13" x14ac:dyDescent="0.25">
      <c r="H19" s="3" t="s">
        <v>181</v>
      </c>
      <c r="I19" t="s">
        <v>192</v>
      </c>
      <c r="K19" s="4" t="s">
        <v>142</v>
      </c>
      <c r="L19" t="s">
        <v>28</v>
      </c>
      <c r="M19" t="s">
        <v>5</v>
      </c>
    </row>
    <row r="20" spans="8:13" x14ac:dyDescent="0.25">
      <c r="K20" s="4" t="s">
        <v>118</v>
      </c>
      <c r="L20" t="s">
        <v>26</v>
      </c>
      <c r="M20" t="s">
        <v>5</v>
      </c>
    </row>
    <row r="21" spans="8:13" x14ac:dyDescent="0.25">
      <c r="K21" s="4" t="s">
        <v>64</v>
      </c>
      <c r="L21" t="s">
        <v>27</v>
      </c>
      <c r="M21" t="s">
        <v>5</v>
      </c>
    </row>
    <row r="22" spans="8:13" x14ac:dyDescent="0.25">
      <c r="K22" s="4" t="s">
        <v>133</v>
      </c>
      <c r="L22" t="s">
        <v>29</v>
      </c>
      <c r="M22" t="s">
        <v>5</v>
      </c>
    </row>
    <row r="23" spans="8:13" x14ac:dyDescent="0.25">
      <c r="K23" s="4" t="s">
        <v>51</v>
      </c>
      <c r="L23" t="s">
        <v>28</v>
      </c>
      <c r="M23" t="s">
        <v>5</v>
      </c>
    </row>
    <row r="24" spans="8:13" x14ac:dyDescent="0.25">
      <c r="K24" s="4" t="s">
        <v>120</v>
      </c>
      <c r="L24" t="s">
        <v>26</v>
      </c>
      <c r="M24" t="s">
        <v>5</v>
      </c>
    </row>
    <row r="25" spans="8:13" x14ac:dyDescent="0.25">
      <c r="K25" s="4" t="s">
        <v>137</v>
      </c>
      <c r="L25" t="s">
        <v>27</v>
      </c>
      <c r="M25" t="s">
        <v>5</v>
      </c>
    </row>
    <row r="26" spans="8:13" x14ac:dyDescent="0.25">
      <c r="K26" s="4" t="s">
        <v>161</v>
      </c>
      <c r="L26" t="s">
        <v>29</v>
      </c>
      <c r="M26" t="s">
        <v>5</v>
      </c>
    </row>
    <row r="27" spans="8:13" x14ac:dyDescent="0.25">
      <c r="K27" s="4" t="s">
        <v>92</v>
      </c>
      <c r="L27" t="s">
        <v>28</v>
      </c>
      <c r="M27" t="s">
        <v>5</v>
      </c>
    </row>
    <row r="28" spans="8:13" x14ac:dyDescent="0.25">
      <c r="K28" s="4" t="s">
        <v>134</v>
      </c>
      <c r="L28" t="s">
        <v>26</v>
      </c>
      <c r="M28" t="s">
        <v>5</v>
      </c>
    </row>
    <row r="29" spans="8:13" x14ac:dyDescent="0.25">
      <c r="K29" s="4" t="s">
        <v>156</v>
      </c>
      <c r="L29" t="s">
        <v>27</v>
      </c>
      <c r="M29" t="s">
        <v>5</v>
      </c>
    </row>
    <row r="30" spans="8:13" x14ac:dyDescent="0.25">
      <c r="K30" s="4" t="s">
        <v>141</v>
      </c>
      <c r="L30" t="s">
        <v>29</v>
      </c>
      <c r="M30" t="s">
        <v>5</v>
      </c>
    </row>
    <row r="31" spans="8:13" x14ac:dyDescent="0.25">
      <c r="K31" s="4" t="s">
        <v>101</v>
      </c>
      <c r="L31" t="s">
        <v>30</v>
      </c>
      <c r="M31" t="s">
        <v>7</v>
      </c>
    </row>
    <row r="32" spans="8:13" x14ac:dyDescent="0.25">
      <c r="K32" s="4" t="s">
        <v>167</v>
      </c>
      <c r="L32" t="s">
        <v>31</v>
      </c>
      <c r="M32" t="s">
        <v>7</v>
      </c>
    </row>
    <row r="33" spans="11:13" x14ac:dyDescent="0.25">
      <c r="K33" s="4" t="s">
        <v>87</v>
      </c>
      <c r="L33" t="s">
        <v>32</v>
      </c>
      <c r="M33" t="s">
        <v>7</v>
      </c>
    </row>
    <row r="34" spans="11:13" x14ac:dyDescent="0.25">
      <c r="K34" s="4" t="s">
        <v>107</v>
      </c>
      <c r="L34" t="s">
        <v>33</v>
      </c>
      <c r="M34" t="s">
        <v>7</v>
      </c>
    </row>
    <row r="35" spans="11:13" x14ac:dyDescent="0.25">
      <c r="K35" s="4" t="s">
        <v>138</v>
      </c>
      <c r="L35" t="s">
        <v>30</v>
      </c>
      <c r="M35" t="s">
        <v>7</v>
      </c>
    </row>
    <row r="36" spans="11:13" x14ac:dyDescent="0.25">
      <c r="K36" s="4" t="s">
        <v>102</v>
      </c>
      <c r="L36" t="s">
        <v>31</v>
      </c>
      <c r="M36" t="s">
        <v>7</v>
      </c>
    </row>
    <row r="37" spans="11:13" x14ac:dyDescent="0.25">
      <c r="K37" s="4" t="s">
        <v>145</v>
      </c>
      <c r="L37" t="s">
        <v>32</v>
      </c>
      <c r="M37" t="s">
        <v>7</v>
      </c>
    </row>
    <row r="38" spans="11:13" x14ac:dyDescent="0.25">
      <c r="K38" s="4" t="s">
        <v>147</v>
      </c>
      <c r="L38" t="s">
        <v>33</v>
      </c>
      <c r="M38" t="s">
        <v>7</v>
      </c>
    </row>
    <row r="39" spans="11:13" x14ac:dyDescent="0.25">
      <c r="K39" s="4" t="s">
        <v>139</v>
      </c>
      <c r="L39" t="s">
        <v>30</v>
      </c>
      <c r="M39" t="s">
        <v>7</v>
      </c>
    </row>
    <row r="40" spans="11:13" x14ac:dyDescent="0.25">
      <c r="K40" s="4" t="s">
        <v>88</v>
      </c>
      <c r="L40" t="s">
        <v>31</v>
      </c>
      <c r="M40" t="s">
        <v>7</v>
      </c>
    </row>
    <row r="41" spans="11:13" x14ac:dyDescent="0.25">
      <c r="K41" s="4" t="s">
        <v>64</v>
      </c>
      <c r="L41" t="s">
        <v>32</v>
      </c>
      <c r="M41" t="s">
        <v>7</v>
      </c>
    </row>
    <row r="42" spans="11:13" x14ac:dyDescent="0.25">
      <c r="K42" s="4" t="s">
        <v>76</v>
      </c>
      <c r="L42" t="s">
        <v>33</v>
      </c>
      <c r="M42" t="s">
        <v>7</v>
      </c>
    </row>
    <row r="43" spans="11:13" x14ac:dyDescent="0.25">
      <c r="K43" s="4" t="s">
        <v>121</v>
      </c>
      <c r="L43" t="s">
        <v>30</v>
      </c>
      <c r="M43" t="s">
        <v>7</v>
      </c>
    </row>
    <row r="44" spans="11:13" x14ac:dyDescent="0.25">
      <c r="K44" s="4" t="s">
        <v>83</v>
      </c>
      <c r="L44" t="s">
        <v>31</v>
      </c>
      <c r="M44" t="s">
        <v>7</v>
      </c>
    </row>
    <row r="45" spans="11:13" x14ac:dyDescent="0.25">
      <c r="K45" s="4" t="s">
        <v>146</v>
      </c>
      <c r="L45" t="s">
        <v>32</v>
      </c>
      <c r="M45" t="s">
        <v>7</v>
      </c>
    </row>
    <row r="46" spans="11:13" x14ac:dyDescent="0.25">
      <c r="K46" s="4" t="s">
        <v>144</v>
      </c>
      <c r="L46" t="s">
        <v>33</v>
      </c>
      <c r="M46" t="s">
        <v>7</v>
      </c>
    </row>
    <row r="47" spans="11:13" x14ac:dyDescent="0.25">
      <c r="K47" s="4" t="s">
        <v>152</v>
      </c>
      <c r="L47" t="s">
        <v>30</v>
      </c>
      <c r="M47" t="s">
        <v>7</v>
      </c>
    </row>
    <row r="48" spans="11:13" x14ac:dyDescent="0.25">
      <c r="K48" s="4" t="s">
        <v>136</v>
      </c>
      <c r="L48" t="s">
        <v>31</v>
      </c>
      <c r="M48" t="s">
        <v>7</v>
      </c>
    </row>
    <row r="49" spans="11:13" x14ac:dyDescent="0.25">
      <c r="K49" s="4" t="s">
        <v>140</v>
      </c>
      <c r="L49" t="s">
        <v>32</v>
      </c>
      <c r="M49" t="s">
        <v>7</v>
      </c>
    </row>
    <row r="50" spans="11:13" x14ac:dyDescent="0.25">
      <c r="K50" s="4" t="s">
        <v>159</v>
      </c>
      <c r="L50" t="s">
        <v>33</v>
      </c>
      <c r="M50" t="s">
        <v>7</v>
      </c>
    </row>
    <row r="51" spans="11:13" x14ac:dyDescent="0.25">
      <c r="K51" s="4" t="s">
        <v>63</v>
      </c>
      <c r="L51" t="s">
        <v>30</v>
      </c>
      <c r="M51" t="s">
        <v>7</v>
      </c>
    </row>
    <row r="52" spans="11:13" x14ac:dyDescent="0.25">
      <c r="K52" s="4" t="s">
        <v>84</v>
      </c>
      <c r="L52" t="s">
        <v>39</v>
      </c>
      <c r="M52" t="s">
        <v>11</v>
      </c>
    </row>
    <row r="53" spans="11:13" x14ac:dyDescent="0.25">
      <c r="K53" s="4" t="s">
        <v>85</v>
      </c>
      <c r="L53" t="s">
        <v>40</v>
      </c>
      <c r="M53" t="s">
        <v>11</v>
      </c>
    </row>
    <row r="54" spans="11:13" x14ac:dyDescent="0.25">
      <c r="K54" s="4" t="s">
        <v>155</v>
      </c>
      <c r="L54" t="s">
        <v>41</v>
      </c>
      <c r="M54" t="s">
        <v>11</v>
      </c>
    </row>
    <row r="55" spans="11:13" x14ac:dyDescent="0.25">
      <c r="K55" s="4" t="s">
        <v>98</v>
      </c>
      <c r="L55" t="s">
        <v>39</v>
      </c>
      <c r="M55" t="s">
        <v>11</v>
      </c>
    </row>
    <row r="56" spans="11:13" x14ac:dyDescent="0.25">
      <c r="K56" s="4" t="s">
        <v>74</v>
      </c>
      <c r="L56" t="s">
        <v>40</v>
      </c>
      <c r="M56" t="s">
        <v>11</v>
      </c>
    </row>
    <row r="57" spans="11:13" x14ac:dyDescent="0.25">
      <c r="K57" s="4" t="s">
        <v>59</v>
      </c>
      <c r="L57" t="s">
        <v>41</v>
      </c>
      <c r="M57" t="s">
        <v>11</v>
      </c>
    </row>
    <row r="58" spans="11:13" x14ac:dyDescent="0.25">
      <c r="K58" s="4" t="s">
        <v>117</v>
      </c>
      <c r="L58" t="s">
        <v>39</v>
      </c>
      <c r="M58" t="s">
        <v>11</v>
      </c>
    </row>
    <row r="59" spans="11:13" x14ac:dyDescent="0.25">
      <c r="K59" s="4" t="s">
        <v>91</v>
      </c>
      <c r="L59" t="s">
        <v>40</v>
      </c>
      <c r="M59" t="s">
        <v>11</v>
      </c>
    </row>
    <row r="60" spans="11:13" x14ac:dyDescent="0.25">
      <c r="K60" s="4" t="s">
        <v>68</v>
      </c>
      <c r="L60" t="s">
        <v>41</v>
      </c>
      <c r="M60" t="s">
        <v>11</v>
      </c>
    </row>
    <row r="61" spans="11:13" x14ac:dyDescent="0.25">
      <c r="K61" s="4" t="s">
        <v>66</v>
      </c>
      <c r="L61" t="s">
        <v>39</v>
      </c>
      <c r="M61" t="s">
        <v>11</v>
      </c>
    </row>
    <row r="62" spans="11:13" x14ac:dyDescent="0.25">
      <c r="K62" s="4" t="s">
        <v>166</v>
      </c>
      <c r="L62" t="s">
        <v>40</v>
      </c>
      <c r="M62" t="s">
        <v>11</v>
      </c>
    </row>
    <row r="63" spans="11:13" x14ac:dyDescent="0.25">
      <c r="K63" s="4" t="s">
        <v>69</v>
      </c>
      <c r="L63" t="s">
        <v>41</v>
      </c>
      <c r="M63" t="s">
        <v>11</v>
      </c>
    </row>
    <row r="64" spans="11:13" x14ac:dyDescent="0.25">
      <c r="K64" s="4" t="s">
        <v>86</v>
      </c>
      <c r="L64" t="s">
        <v>39</v>
      </c>
      <c r="M64" t="s">
        <v>11</v>
      </c>
    </row>
    <row r="65" spans="11:13" x14ac:dyDescent="0.25">
      <c r="K65" s="4" t="s">
        <v>60</v>
      </c>
      <c r="L65" t="s">
        <v>40</v>
      </c>
      <c r="M65" t="s">
        <v>11</v>
      </c>
    </row>
    <row r="66" spans="11:13" x14ac:dyDescent="0.25">
      <c r="K66" s="4" t="s">
        <v>157</v>
      </c>
      <c r="L66" t="s">
        <v>41</v>
      </c>
      <c r="M66" t="s">
        <v>11</v>
      </c>
    </row>
    <row r="67" spans="11:13" x14ac:dyDescent="0.25">
      <c r="K67" s="4" t="s">
        <v>93</v>
      </c>
      <c r="L67" t="s">
        <v>39</v>
      </c>
      <c r="M67" t="s">
        <v>11</v>
      </c>
    </row>
    <row r="68" spans="11:13" x14ac:dyDescent="0.25">
      <c r="K68" s="4" t="s">
        <v>97</v>
      </c>
      <c r="L68" t="s">
        <v>40</v>
      </c>
      <c r="M68" t="s">
        <v>11</v>
      </c>
    </row>
    <row r="69" spans="11:13" x14ac:dyDescent="0.25">
      <c r="K69" s="4" t="s">
        <v>149</v>
      </c>
      <c r="L69" t="s">
        <v>41</v>
      </c>
      <c r="M69" t="s">
        <v>11</v>
      </c>
    </row>
    <row r="70" spans="11:13" x14ac:dyDescent="0.25">
      <c r="K70" s="4" t="s">
        <v>73</v>
      </c>
      <c r="L70" t="s">
        <v>34</v>
      </c>
      <c r="M70" t="s">
        <v>9</v>
      </c>
    </row>
    <row r="71" spans="11:13" x14ac:dyDescent="0.25">
      <c r="K71" s="4" t="s">
        <v>106</v>
      </c>
      <c r="L71" t="s">
        <v>35</v>
      </c>
      <c r="M71" t="s">
        <v>9</v>
      </c>
    </row>
    <row r="72" spans="11:13" x14ac:dyDescent="0.25">
      <c r="K72" s="4" t="s">
        <v>135</v>
      </c>
      <c r="L72" t="s">
        <v>36</v>
      </c>
      <c r="M72" t="s">
        <v>9</v>
      </c>
    </row>
    <row r="73" spans="11:13" x14ac:dyDescent="0.25">
      <c r="K73" s="4" t="s">
        <v>79</v>
      </c>
      <c r="L73" t="s">
        <v>37</v>
      </c>
      <c r="M73" t="s">
        <v>9</v>
      </c>
    </row>
    <row r="74" spans="11:13" x14ac:dyDescent="0.25">
      <c r="K74" s="4" t="s">
        <v>117</v>
      </c>
      <c r="L74" t="s">
        <v>38</v>
      </c>
      <c r="M74" t="s">
        <v>9</v>
      </c>
    </row>
    <row r="75" spans="11:13" x14ac:dyDescent="0.25">
      <c r="K75" s="4" t="s">
        <v>163</v>
      </c>
      <c r="L75" t="s">
        <v>34</v>
      </c>
      <c r="M75" t="s">
        <v>9</v>
      </c>
    </row>
    <row r="76" spans="11:13" x14ac:dyDescent="0.25">
      <c r="K76" s="4" t="s">
        <v>81</v>
      </c>
      <c r="L76" t="s">
        <v>35</v>
      </c>
      <c r="M76" t="s">
        <v>9</v>
      </c>
    </row>
    <row r="77" spans="11:13" x14ac:dyDescent="0.25">
      <c r="K77" s="4" t="s">
        <v>82</v>
      </c>
      <c r="L77" t="s">
        <v>36</v>
      </c>
      <c r="M77" t="s">
        <v>9</v>
      </c>
    </row>
    <row r="78" spans="11:13" x14ac:dyDescent="0.25">
      <c r="K78" s="4" t="s">
        <v>63</v>
      </c>
      <c r="L78" t="s">
        <v>37</v>
      </c>
      <c r="M78" t="s">
        <v>9</v>
      </c>
    </row>
    <row r="79" spans="11:13" x14ac:dyDescent="0.25">
      <c r="K79" s="4" t="s">
        <v>53</v>
      </c>
      <c r="L79" t="s">
        <v>38</v>
      </c>
      <c r="M79" t="s">
        <v>9</v>
      </c>
    </row>
    <row r="80" spans="11:13" x14ac:dyDescent="0.25">
      <c r="K80" s="4" t="s">
        <v>70</v>
      </c>
      <c r="L80" t="s">
        <v>34</v>
      </c>
      <c r="M80" t="s">
        <v>9</v>
      </c>
    </row>
    <row r="81" spans="11:13" x14ac:dyDescent="0.25">
      <c r="K81" s="4" t="s">
        <v>137</v>
      </c>
      <c r="L81" t="s">
        <v>35</v>
      </c>
      <c r="M81" t="s">
        <v>9</v>
      </c>
    </row>
    <row r="82" spans="11:13" x14ac:dyDescent="0.25">
      <c r="K82" s="4" t="s">
        <v>95</v>
      </c>
      <c r="L82" t="s">
        <v>36</v>
      </c>
      <c r="M82" t="s">
        <v>9</v>
      </c>
    </row>
    <row r="83" spans="11:13" x14ac:dyDescent="0.25">
      <c r="K83" s="4" t="s">
        <v>132</v>
      </c>
      <c r="L83" t="s">
        <v>37</v>
      </c>
      <c r="M83" t="s">
        <v>9</v>
      </c>
    </row>
    <row r="84" spans="11:13" x14ac:dyDescent="0.25">
      <c r="K84" s="4" t="s">
        <v>71</v>
      </c>
      <c r="L84" t="s">
        <v>38</v>
      </c>
      <c r="M84" t="s">
        <v>9</v>
      </c>
    </row>
    <row r="85" spans="11:13" x14ac:dyDescent="0.25">
      <c r="K85" s="4" t="s">
        <v>67</v>
      </c>
      <c r="L85" t="s">
        <v>34</v>
      </c>
      <c r="M85" t="s">
        <v>9</v>
      </c>
    </row>
    <row r="86" spans="11:13" x14ac:dyDescent="0.25">
      <c r="K86" s="4" t="s">
        <v>160</v>
      </c>
      <c r="L86" t="s">
        <v>35</v>
      </c>
      <c r="M86" t="s">
        <v>9</v>
      </c>
    </row>
    <row r="87" spans="11:13" x14ac:dyDescent="0.25">
      <c r="K87" s="4" t="s">
        <v>96</v>
      </c>
      <c r="L87" t="s">
        <v>36</v>
      </c>
      <c r="M87" t="s">
        <v>9</v>
      </c>
    </row>
    <row r="88" spans="11:13" x14ac:dyDescent="0.25">
      <c r="K88" s="4" t="s">
        <v>168</v>
      </c>
      <c r="L88" t="s">
        <v>37</v>
      </c>
      <c r="M88" t="s">
        <v>9</v>
      </c>
    </row>
    <row r="89" spans="11:13" x14ac:dyDescent="0.25">
      <c r="K89" s="4" t="s">
        <v>62</v>
      </c>
      <c r="L89" t="s">
        <v>38</v>
      </c>
      <c r="M89" t="s">
        <v>9</v>
      </c>
    </row>
    <row r="90" spans="11:13" x14ac:dyDescent="0.25">
      <c r="K90" s="4" t="s">
        <v>75</v>
      </c>
      <c r="L90" t="s">
        <v>34</v>
      </c>
      <c r="M90" t="s">
        <v>9</v>
      </c>
    </row>
    <row r="91" spans="11:13" x14ac:dyDescent="0.25">
      <c r="K91" s="4" t="s">
        <v>104</v>
      </c>
      <c r="L91" t="s">
        <v>35</v>
      </c>
      <c r="M91" t="s">
        <v>9</v>
      </c>
    </row>
    <row r="92" spans="11:13" x14ac:dyDescent="0.25">
      <c r="K92" s="4" t="s">
        <v>118</v>
      </c>
      <c r="L92" t="s">
        <v>36</v>
      </c>
      <c r="M92" t="s">
        <v>9</v>
      </c>
    </row>
    <row r="93" spans="11:13" x14ac:dyDescent="0.25">
      <c r="K93" s="4" t="s">
        <v>164</v>
      </c>
      <c r="L93" t="s">
        <v>37</v>
      </c>
      <c r="M93" t="s">
        <v>9</v>
      </c>
    </row>
    <row r="94" spans="11:13" x14ac:dyDescent="0.25">
      <c r="K94" s="4" t="s">
        <v>55</v>
      </c>
      <c r="L94" t="s">
        <v>38</v>
      </c>
      <c r="M94" t="s">
        <v>9</v>
      </c>
    </row>
    <row r="95" spans="11:13" x14ac:dyDescent="0.25">
      <c r="K95" s="4" t="s">
        <v>158</v>
      </c>
      <c r="L95" t="s">
        <v>34</v>
      </c>
      <c r="M95" t="s">
        <v>9</v>
      </c>
    </row>
    <row r="96" spans="11:13" x14ac:dyDescent="0.25">
      <c r="K96" s="4" t="s">
        <v>100</v>
      </c>
      <c r="L96" t="s">
        <v>35</v>
      </c>
      <c r="M96" t="s">
        <v>9</v>
      </c>
    </row>
    <row r="97" spans="11:13" x14ac:dyDescent="0.25">
      <c r="K97" s="4" t="s">
        <v>154</v>
      </c>
      <c r="L97" t="s">
        <v>36</v>
      </c>
      <c r="M97" t="s">
        <v>9</v>
      </c>
    </row>
    <row r="98" spans="11:13" x14ac:dyDescent="0.25">
      <c r="K98" s="4" t="s">
        <v>90</v>
      </c>
      <c r="L98" t="s">
        <v>37</v>
      </c>
      <c r="M98" t="s">
        <v>9</v>
      </c>
    </row>
    <row r="99" spans="11:13" x14ac:dyDescent="0.25">
      <c r="K99" s="4" t="s">
        <v>119</v>
      </c>
      <c r="L99" t="s">
        <v>38</v>
      </c>
      <c r="M99" t="s">
        <v>9</v>
      </c>
    </row>
    <row r="100" spans="11:13" x14ac:dyDescent="0.25">
      <c r="K100" s="4" t="s">
        <v>61</v>
      </c>
      <c r="L100" t="s">
        <v>34</v>
      </c>
      <c r="M100" t="s">
        <v>9</v>
      </c>
    </row>
    <row r="101" spans="11:13" x14ac:dyDescent="0.25">
      <c r="K101" s="4" t="s">
        <v>105</v>
      </c>
      <c r="L101" t="s">
        <v>35</v>
      </c>
      <c r="M101" t="s">
        <v>9</v>
      </c>
    </row>
    <row r="102" spans="11:13" x14ac:dyDescent="0.25">
      <c r="K102" s="4" t="s">
        <v>165</v>
      </c>
      <c r="L102" t="s">
        <v>36</v>
      </c>
      <c r="M102" t="s">
        <v>9</v>
      </c>
    </row>
    <row r="103" spans="11:13" x14ac:dyDescent="0.25">
      <c r="K103" s="4" t="s">
        <v>72</v>
      </c>
      <c r="L103" t="s">
        <v>37</v>
      </c>
      <c r="M103" t="s">
        <v>9</v>
      </c>
    </row>
    <row r="104" spans="11:13" x14ac:dyDescent="0.25">
      <c r="K104" s="4" t="s">
        <v>54</v>
      </c>
      <c r="L104" t="s">
        <v>38</v>
      </c>
      <c r="M104" t="s">
        <v>9</v>
      </c>
    </row>
    <row r="105" spans="11:13" x14ac:dyDescent="0.25">
      <c r="K105" s="4" t="s">
        <v>56</v>
      </c>
      <c r="L105" t="s">
        <v>34</v>
      </c>
      <c r="M105" t="s">
        <v>9</v>
      </c>
    </row>
    <row r="106" spans="11:13" x14ac:dyDescent="0.25">
      <c r="K106" s="4" t="s">
        <v>151</v>
      </c>
      <c r="L106" t="s">
        <v>35</v>
      </c>
      <c r="M106" t="s">
        <v>9</v>
      </c>
    </row>
    <row r="107" spans="11:13" x14ac:dyDescent="0.25">
      <c r="K107" s="4" t="s">
        <v>153</v>
      </c>
      <c r="L107" t="s">
        <v>36</v>
      </c>
      <c r="M107" t="s">
        <v>9</v>
      </c>
    </row>
    <row r="108" spans="11:13" x14ac:dyDescent="0.25">
      <c r="K108" s="4" t="s">
        <v>94</v>
      </c>
      <c r="L108" t="s">
        <v>37</v>
      </c>
      <c r="M108" t="s">
        <v>9</v>
      </c>
    </row>
    <row r="109" spans="11:13" x14ac:dyDescent="0.25">
      <c r="K109" s="4" t="s">
        <v>99</v>
      </c>
      <c r="L109" t="s">
        <v>38</v>
      </c>
      <c r="M109" t="s">
        <v>9</v>
      </c>
    </row>
    <row r="110" spans="11:13" x14ac:dyDescent="0.25">
      <c r="K110" s="4" t="s">
        <v>57</v>
      </c>
      <c r="L110" t="s">
        <v>34</v>
      </c>
      <c r="M110" t="s">
        <v>9</v>
      </c>
    </row>
    <row r="111" spans="11:13" x14ac:dyDescent="0.25">
      <c r="K111" s="4" t="s">
        <v>65</v>
      </c>
      <c r="L111" t="s">
        <v>35</v>
      </c>
      <c r="M111" t="s">
        <v>9</v>
      </c>
    </row>
    <row r="112" spans="11:13" x14ac:dyDescent="0.25">
      <c r="K112" s="4" t="s">
        <v>89</v>
      </c>
      <c r="L112" t="s">
        <v>36</v>
      </c>
      <c r="M112" t="s">
        <v>9</v>
      </c>
    </row>
    <row r="113" spans="11:13" x14ac:dyDescent="0.25">
      <c r="K113" s="4" t="s">
        <v>58</v>
      </c>
      <c r="L113" t="s">
        <v>37</v>
      </c>
      <c r="M113" t="s">
        <v>9</v>
      </c>
    </row>
    <row r="114" spans="11:13" x14ac:dyDescent="0.25">
      <c r="K114" s="4" t="s">
        <v>129</v>
      </c>
      <c r="L114" t="s">
        <v>42</v>
      </c>
      <c r="M114" t="s">
        <v>17</v>
      </c>
    </row>
    <row r="115" spans="11:13" x14ac:dyDescent="0.25">
      <c r="K115" s="4" t="s">
        <v>126</v>
      </c>
      <c r="L115" t="s">
        <v>43</v>
      </c>
      <c r="M115" t="s">
        <v>17</v>
      </c>
    </row>
    <row r="116" spans="11:13" x14ac:dyDescent="0.25">
      <c r="K116" s="4" t="s">
        <v>124</v>
      </c>
      <c r="L116" t="s">
        <v>44</v>
      </c>
      <c r="M116" t="s">
        <v>17</v>
      </c>
    </row>
    <row r="117" spans="11:13" x14ac:dyDescent="0.25">
      <c r="K117" s="4" t="s">
        <v>111</v>
      </c>
      <c r="L117" t="s">
        <v>45</v>
      </c>
      <c r="M117" t="s">
        <v>17</v>
      </c>
    </row>
    <row r="118" spans="11:13" x14ac:dyDescent="0.25">
      <c r="K118" s="4" t="s">
        <v>123</v>
      </c>
      <c r="L118" t="s">
        <v>42</v>
      </c>
      <c r="M118" t="s">
        <v>17</v>
      </c>
    </row>
    <row r="119" spans="11:13" x14ac:dyDescent="0.25">
      <c r="K119" s="4" t="s">
        <v>125</v>
      </c>
      <c r="L119" t="s">
        <v>43</v>
      </c>
      <c r="M119" t="s">
        <v>17</v>
      </c>
    </row>
    <row r="120" spans="11:13" x14ac:dyDescent="0.25">
      <c r="K120" s="4" t="s">
        <v>116</v>
      </c>
      <c r="L120" t="s">
        <v>44</v>
      </c>
      <c r="M120" t="s">
        <v>17</v>
      </c>
    </row>
    <row r="121" spans="11:13" x14ac:dyDescent="0.25">
      <c r="K121" s="4" t="s">
        <v>113</v>
      </c>
      <c r="L121" t="s">
        <v>45</v>
      </c>
      <c r="M121" t="s">
        <v>17</v>
      </c>
    </row>
    <row r="122" spans="11:13" x14ac:dyDescent="0.25">
      <c r="K122" s="4" t="s">
        <v>128</v>
      </c>
      <c r="L122" t="s">
        <v>42</v>
      </c>
      <c r="M122" t="s">
        <v>17</v>
      </c>
    </row>
    <row r="123" spans="11:13" x14ac:dyDescent="0.25">
      <c r="K123" s="4" t="s">
        <v>122</v>
      </c>
      <c r="L123" t="s">
        <v>43</v>
      </c>
      <c r="M123" t="s">
        <v>17</v>
      </c>
    </row>
    <row r="124" spans="11:13" x14ac:dyDescent="0.25">
      <c r="K124" s="4" t="s">
        <v>127</v>
      </c>
      <c r="L124" t="s">
        <v>44</v>
      </c>
      <c r="M124" t="s">
        <v>17</v>
      </c>
    </row>
    <row r="125" spans="11:13" x14ac:dyDescent="0.25">
      <c r="K125" s="4" t="s">
        <v>131</v>
      </c>
      <c r="L125" t="s">
        <v>45</v>
      </c>
      <c r="M125" t="s">
        <v>17</v>
      </c>
    </row>
    <row r="126" spans="11:13" x14ac:dyDescent="0.25">
      <c r="K126" s="4" t="s">
        <v>130</v>
      </c>
      <c r="L126" t="s">
        <v>42</v>
      </c>
      <c r="M126" t="s">
        <v>17</v>
      </c>
    </row>
    <row r="127" spans="11:13" x14ac:dyDescent="0.25">
      <c r="K127" s="4" t="s">
        <v>108</v>
      </c>
      <c r="L127" t="s">
        <v>43</v>
      </c>
      <c r="M127" t="s">
        <v>17</v>
      </c>
    </row>
    <row r="128" spans="11:13" x14ac:dyDescent="0.25">
      <c r="K128" s="4" t="s">
        <v>109</v>
      </c>
      <c r="L128" t="s">
        <v>44</v>
      </c>
      <c r="M128" t="s">
        <v>17</v>
      </c>
    </row>
    <row r="129" spans="11:13" x14ac:dyDescent="0.25">
      <c r="K129" s="4" t="s">
        <v>115</v>
      </c>
      <c r="L129" t="s">
        <v>45</v>
      </c>
      <c r="M129" t="s">
        <v>17</v>
      </c>
    </row>
    <row r="130" spans="11:13" x14ac:dyDescent="0.25">
      <c r="K130" s="4" t="s">
        <v>114</v>
      </c>
      <c r="L130" t="s">
        <v>42</v>
      </c>
      <c r="M130" t="s">
        <v>17</v>
      </c>
    </row>
    <row r="131" spans="11:13" x14ac:dyDescent="0.25">
      <c r="K131" s="4" t="s">
        <v>112</v>
      </c>
      <c r="L131" t="s">
        <v>43</v>
      </c>
      <c r="M131" t="s">
        <v>17</v>
      </c>
    </row>
    <row r="132" spans="11:13" x14ac:dyDescent="0.25">
      <c r="K132" s="4" t="s">
        <v>110</v>
      </c>
      <c r="L132" t="s">
        <v>44</v>
      </c>
      <c r="M132" t="s">
        <v>17</v>
      </c>
    </row>
  </sheetData>
  <pageMargins left="0.7" right="0.7" top="0.75" bottom="0.75" header="0.3" footer="0.3"/>
  <pageSetup orientation="portrait" r:id="rId1"/>
  <tableParts count="4">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L i q u o r S a l e s _ 9 0 4 a 5 6 a 1 - c 8 9 7 - 4 b 0 b - a 2 f a - 3 0 8 3 f a 1 7 5 d f e " > < C u s t o m C o n t e n t > < ! [ C D A T A [ < T a b l e W i d g e t G r i d S e r i a l i z a t i o n   x m l n s : x s d = " h t t p : / / w w w . w 3 . o r g / 2 0 0 1 / X M L S c h e m a "   x m l n s : x s i = " h t t p : / / w w w . w 3 . o r g / 2 0 0 1 / X M L S c h e m a - i n s t a n c e " > < C o l u m n S u g g e s t e d T y p e   / > < C o l u m n F o r m a t   / > < C o l u m n A c c u r a c y   / > < C o l u m n C u r r e n c y S y m b o l   / > < C o l u m n P o s i t i v e P a t t e r n   / > < C o l u m n N e g a t i v e P a t t e r n   / > < C o l u m n W i d t h s > < i t e m > < k e y > < s t r i n g > I n v o i c e / I t e m   N u m b e r < / s t r i n g > < / k e y > < v a l u e > < i n t > 1 8 2 < / i n t > < / v a l u e > < / i t e m > < i t e m > < k e y > < s t r i n g > D a t e < / s t r i n g > < / k e y > < v a l u e > < i n t > 7 4 < / i n t > < / v a l u e > < / i t e m > < i t e m > < k e y > < s t r i n g > S t o r e   N u m b e r < / s t r i n g > < / k e y > < v a l u e > < i n t > 1 3 8 < / i n t > < / v a l u e > < / i t e m > < i t e m > < k e y > < s t r i n g > S t o r e   N a m e < / s t r i n g > < / k e y > < v a l u e > < i n t > 1 2 4 < / i n t > < / v a l u e > < / i t e m > < i t e m > < k e y > < s t r i n g > A d d r e s s < / s t r i n g > < / k e y > < v a l u e > < i n t > 1 0 0 < / i n t > < / v a l u e > < / i t e m > < i t e m > < k e y > < s t r i n g > C i t y < / s t r i n g > < / k e y > < v a l u e > < i n t > 6 6 < / i n t > < / v a l u e > < / i t e m > < i t e m > < k e y > < s t r i n g > Z i p   C o d e < / s t r i n g > < / k e y > < v a l u e > < i n t > 1 0 6 < / i n t > < / v a l u e > < / i t e m > < i t e m > < k e y > < s t r i n g > S t o r e   L o c a t i o n < / s t r i n g > < / k e y > < v a l u e > < i n t > 1 4 1 < / i n t > < / v a l u e > < / i t e m > < i t e m > < k e y > < s t r i n g > V e n d o r   N a m e < / s t r i n g > < / k e y > < v a l u e > < i n t > 1 4 0 < / i n t > < / v a l u e > < / i t e m > < i t e m > < k e y > < s t r i n g > I t e m   N u m b e r < / s t r i n g > < / k e y > < v a l u e > < i n t > 1 3 0 < / i n t > < / v a l u e > < / i t e m > < i t e m > < k e y > < s t r i n g > I t e m   D e s c r i p t i o n < / s t r i n g > < / k e y > < v a l u e > < i n t > 1 5 1 < / i n t > < / v a l u e > < / i t e m > < i t e m > < k e y > < s t r i n g > P a c k < / s t r i n g > < / k e y > < v a l u e > < i n t > 7 7 < / i n t > < / v a l u e > < / i t e m > < i t e m > < k e y > < s t r i n g > B o t t l e   V o l u m e   ( m l ) < / s t r i n g > < / k e y > < v a l u e > < i n t > 1 6 7 < / i n t > < / v a l u e > < / i t e m > < i t e m > < k e y > < s t r i n g > S t a t e   B o t t l e   C o s t < / s t r i n g > < / k e y > < v a l u e > < i n t > 1 5 2 < / i n t > < / v a l u e > < / i t e m > < i t e m > < k e y > < s t r i n g > S t a t e   B o t t l e   R e t a i l < / s t r i n g > < / k e y > < v a l u e > < i n t > 1 5 9 < / i n t > < / v a l u e > < / i t e m > < i t e m > < k e y > < s t r i n g > B o t t l e s   S o l d < / s t r i n g > < / k e y > < v a l u e > < i n t > 1 2 2 < / i n t > < / v a l u e > < / i t e m > < i t e m > < k e y > < s t r i n g > S a l e   ( D o l l a r s ) < / s t r i n g > < / k e y > < v a l u e > < i n t > 1 3 5 < / i n t > < / v a l u e > < / i t e m > < / C o l u m n W i d t h s > < C o l u m n D i s p l a y I n d e x > < i t e m > < k e y > < s t r i n g > I n v o i c e / I t e m   N u m b e r < / s t r i n g > < / k e y > < v a l u e > < i n t > 0 < / i n t > < / v a l u e > < / i t e m > < i t e m > < k e y > < s t r i n g > D a t e < / s t r i n g > < / k e y > < v a l u e > < i n t > 1 < / i n t > < / v a l u e > < / i t e m > < i t e m > < k e y > < s t r i n g > S t o r e   N u m b e r < / s t r i n g > < / k e y > < v a l u e > < i n t > 2 < / i n t > < / v a l u e > < / i t e m > < i t e m > < k e y > < s t r i n g > S t o r e   N a m e < / s t r i n g > < / k e y > < v a l u e > < i n t > 3 < / i n t > < / v a l u e > < / i t e m > < i t e m > < k e y > < s t r i n g > A d d r e s s < / s t r i n g > < / k e y > < v a l u e > < i n t > 4 < / i n t > < / v a l u e > < / i t e m > < i t e m > < k e y > < s t r i n g > C i t y < / s t r i n g > < / k e y > < v a l u e > < i n t > 5 < / i n t > < / v a l u e > < / i t e m > < i t e m > < k e y > < s t r i n g > Z i p   C o d e < / s t r i n g > < / k e y > < v a l u e > < i n t > 6 < / i n t > < / v a l u e > < / i t e m > < i t e m > < k e y > < s t r i n g > S t o r e   L o c a t i o n < / s t r i n g > < / k e y > < v a l u e > < i n t > 7 < / i n t > < / v a l u e > < / i t e m > < i t e m > < k e y > < s t r i n g > V e n d o r   N a m e < / s t r i n g > < / k e y > < v a l u e > < i n t > 8 < / i n t > < / v a l u e > < / i t e m > < i t e m > < k e y > < s t r i n g > I t e m   N u m b e r < / s t r i n g > < / k e y > < v a l u e > < i n t > 9 < / i n t > < / v a l u e > < / i t e m > < i t e m > < k e y > < s t r i n g > I t e m   D e s c r i p t i o n < / s t r i n g > < / k e y > < v a l u e > < i n t > 1 0 < / i n t > < / v a l u e > < / i t e m > < i t e m > < k e y > < s t r i n g > P a c k < / s t r i n g > < / k e y > < v a l u e > < i n t > 1 1 < / i n t > < / v a l u e > < / i t e m > < i t e m > < k e y > < s t r i n g > B o t t l e   V o l u m e   ( m l ) < / s t r i n g > < / k e y > < v a l u e > < i n t > 1 2 < / i n t > < / v a l u e > < / i t e m > < i t e m > < k e y > < s t r i n g > S t a t e   B o t t l e   C o s t < / s t r i n g > < / k e y > < v a l u e > < i n t > 1 3 < / i n t > < / v a l u e > < / i t e m > < i t e m > < k e y > < s t r i n g > S t a t e   B o t t l e   R e t a i l < / s t r i n g > < / k e y > < v a l u e > < i n t > 1 4 < / i n t > < / v a l u e > < / i t e m > < i t e m > < k e y > < s t r i n g > B o t t l e s   S o l d < / s t r i n g > < / k e y > < v a l u e > < i n t > 1 5 < / i n t > < / v a l u e > < / i t e m > < i t e m > < k e y > < s t r i n g > S a l e   ( D o l l a r s ) < / 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 2 6 < / H e i g h t > < / S a n d b o x E d i t o r . F o r m u l a B a r S t a t e > ] ] > < / C u s t o m C o n t e n t > < / G e m i n i > 
</file>

<file path=customXml/item11.xml>��< ? x m l   v e r s i o n = " 1 . 0 "   e n c o d i n g = " U T F - 1 6 " ? > < G e m i n i   x m l n s = " h t t p : / / g e m i n i / p i v o t c u s t o m i z a t i o n / M a n u a l C a l c M o d e " > < C u s t o m C o n t e n t > < ! [ C D A T A [ F a l s 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C l i e n t W i n d o w X M L " > < C u s t o m C o n t e n t > < ! [ C D A T A [ S a l e s _ f c b 8 6 1 5 7 - d 2 6 5 - 4 6 a 6 - 9 c 6 d - 7 9 4 5 a 3 a 6 9 d b 1 ] ] > < / C u s t o m C o n t e n t > < / G e m i n i > 
</file>

<file path=customXml/item14.xml>��< ? x m l   v e r s i o n = " 1 . 0 "   e n c o d i n g = " U T F - 1 6 " ? > < G e m i n i   x m l n s = " h t t p : / / g e m i n i / p i v o t c u s t o m i z a t i o n / d c c a 9 2 8 e - c 9 0 2 - 4 b d 3 - b 0 f f - 7 f b 9 1 a 8 a 7 1 8 7 " > < C u s t o m C o n t e n t > < ! [ C D A T A [ < ? x m l   v e r s i o n = " 1 . 0 "   e n c o d i n g = " u t f - 1 6 " ? > < S e t t i n g s > < C a l c u l a t e d F i e l d s > < i t e m > < M e a s u r e N a m e > R e v e n u e < / M e a s u r e N a m e > < D i s p l a y N a m e > R e v e n u e < / D i s p l a y N a m e > < V i s i b l e > F a l s e < / V i s i b l e > < / i t e m > < i t e m > < M e a s u r e N a m e > G r o s s   P r o f i t < / M e a s u r e N a m e > < D i s p l a y N a m e > G r o s s   P r o f i t < / D i s p l a y N a m e > < V i s i b l e > F a l s e < / V i s i b l e > < / i t e m > < i t e m > < M e a s u r e N a m e > F o o t f a l l s < / M e a s u r e N a m e > < D i s p l a y N a m e > F o o t f a l l s < / D i s p l a y N a m e > < V i s i b l e > F a l s e < / V i s i b l e > < / i t e m > < i t e m > < M e a s u r e N a m e > G P   M a r g i n < / M e a s u r e N a m e > < D i s p l a y N a m e > G P   M a r g i n < / D i s p l a y N a m e > < V i s i b l e > F a l s e < / V i s i b l e > < / i t e m > < i t e m > < M e a s u r e N a m e > O r d e r s < / M e a s u r e N a m e > < D i s p l a y N a m e > O r d e r s < / D i s p l a y N a m e > < V i s i b l e > F a l s e < / V i s i b l e > < / i t e m > < i t e m > < M e a s u r e N a m e > A v g   I n v   V a l u e < / M e a s u r e N a m e > < D i s p l a y N a m e > A v g   I n v   V a l u e < / D i s p l a y N a m e > < V i s i b l e > F a l s e < / V i s i b l e > < / i t e m > < / C a l c u l a t e d F i e l d s > < S A H o s t H a s h > 0 < / S A H o s t H a s h > < G e m i n i F i e l d L i s t V i s i b l e > T r u e < / G e m i n i F i e l d L i s t V i s i b l e > < / S e t t i n g s > ] ] > < / C u s t o m C o n t e n t > < / G e m i n i > 
</file>

<file path=customXml/item15.xml>��< ? x m l   v e r s i o n = " 1 . 0 "   e n c o d i n g = " U T F - 1 6 " ? > < G e m i n i   x m l n s = " h t t p : / / g e m i n i / p i v o t c u s t o m i z a t i o n / c e b 5 3 f 3 a - 9 b 2 d - 4 f 2 6 - 9 6 4 4 - f 0 a 8 0 8 e 0 d 4 4 1 " > < C u s t o m C o n t e n t > < ! [ C D A T A [ < ? x m l   v e r s i o n = " 1 . 0 "   e n c o d i n g = " u t f - 1 6 " ? > < S e t t i n g s > < C a l c u l a t e d F i e l d s > < i t e m > < M e a s u r e N a m e > R e v e n u e < / M e a s u r e N a m e > < D i s p l a y N a m e > R e v e n u e < / D i s p l a y N a m e > < V i s i b l e > F a l s e < / V i s i b l e > < / i t e m > < i t e m > < M e a s u r e N a m e > G r o s s   P r o f i t < / M e a s u r e N a m e > < D i s p l a y N a m e > G r o s s   P r o f i t < / D i s p l a y N a m e > < V i s i b l e > T r u e < / V i s i b l e > < / i t e m > < i t e m > < M e a s u r e N a m e > F o o t f a l l s < / M e a s u r e N a m e > < D i s p l a y N a m e > F o o t f a l l s < / D i s p l a y N a m e > < V i s i b l e > F a l s e < / V i s i b l e > < / i t e m > < i t e m > < M e a s u r e N a m e > G P   M a r g i n < / M e a s u r e N a m e > < D i s p l a y N a m e > G P   M a r g i n < / D i s p l a y N a m e > < V i s i b l e > F a l s e < / V i s i b l e > < / i t e m > < i t e m > < M e a s u r e N a m e > O r d e r s < / M e a s u r e N a m e > < D i s p l a y N a m e > O r d e r s < / D i s p l a y N a m e > < V i s i b l e > F a l s e < / V i s i b l e > < / i t e m > < i t e m > < M e a s u r e N a m e > A v g   I n v   V a l u e < / M e a s u r e N a m e > < D i s p l a y N a m e > A v g   I n v   V a l u e < / D i s p l a y N a m e > < V i s i b l e > F a l s e < / V i s i b l e > < / i t e m > < / C a l c u l a t e d F i e l d s > < S A H o s t H a s h > 0 < / S A H o s t H a s h > < G e m i n i F i e l d L i s t V i s i b l e > T r u e < / G e m i n i F i e l d L i s t V i s i b l e > < / S e t t i n g s > ] ] > < / C u s t o m C o n t e n t > < / G e m i n i > 
</file>

<file path=customXml/item16.xml>��< ? x m l   v e r s i o n = " 1 . 0 "   e n c o d i n g = " U T F - 1 6 " ? > < G e m i n i   x m l n s = " h t t p : / / g e m i n i / p i v o t c u s t o m i z a t i o n / 6 7 5 0 6 f 6 0 - f 2 1 2 - 4 1 8 f - 8 4 c d - 1 c c 0 e d b 0 6 c 4 7 " > < C u s t o m C o n t e n t > < ! [ C D A T A [ < ? x m l   v e r s i o n = " 1 . 0 "   e n c o d i n g = " u t f - 1 6 " ? > < S e t t i n g s > < C a l c u l a t e d F i e l d s > < i t e m > < M e a s u r e N a m e > R e v e n u e < / M e a s u r e N a m e > < D i s p l a y N a m e > R e v e n u e < / D i s p l a y N a m e > < V i s i b l e > F a l s e < / V i s i b l e > < / i t e m > < i t e m > < M e a s u r e N a m e > G r o s s   P r o f i t < / M e a s u r e N a m e > < D i s p l a y N a m e > G r o s s   P r o f i t < / D i s p l a y N a m e > < V i s i b l e > F a l s e < / V i s i b l e > < / i t e m > < i t e m > < M e a s u r e N a m e > F o o t f a l l s < / M e a s u r e N a m e > < D i s p l a y N a m e > F o o t f a l l s < / D i s p l a y N a m e > < V i s i b l e > T r u e < / V i s i b l e > < / i t e m > < i t e m > < M e a s u r e N a m e > G P   M a r g i n < / M e a s u r e N a m e > < D i s p l a y N a m e > G P   M a r g i n < / D i s p l a y N a m e > < V i s i b l e > T r u e < / V i s i b l e > < / i t e m > < i t e m > < M e a s u r e N a m e > O r d e r s < / M e a s u r e N a m e > < D i s p l a y N a m e > O r d e r s < / D i s p l a y N a m e > < V i s i b l e > F a l s e < / V i s i b l e > < / i t e m > < i t e m > < M e a s u r e N a m e > A v g   I n v   V a l u e < / M e a s u r e N a m e > < D i s p l a y N a m e > A v g   I n v   V a l u e < / D i s p l a y N a m e > < V i s i b l e > T r u e < / V i s i b l e > < / i t e m > < i t e m > < M e a s u r e N a m e > R e v   P M < / M e a s u r e N a m e > < D i s p l a y N a m e > R e v   P M < / D i s p l a y N a m e > < V i s i b l e > F a l s e < / V i s i b l e > < / i t e m > < i t e m > < M e a s u r e N a m e > M o M   G r o w t h < / M e a s u r e N a m e > < D i s p l a y N a m e > M o M   G r o w t h < / D i s p l a y N a m e > < V i s i b l e > T r u e < / V i s i b l e > < / i t e m > < / C a l c u l a t e d F i e l d s > < S A H o s t H a s h > 0 < / S A H o s t H a s h > < G e m i n i F i e l d L i s t V i s i b l e > T r u e < / G e m i n i F i e l d L i s t V i s i b l e > < / S e t t i n g s > ] ] > < / 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X M L _ P r o d u c t   L i s t _ 9 a 9 6 3 3 8 4 - 3 1 b 1 - 4 c a b - b 3 6 1 - 3 e 5 2 c f 4 1 4 e f d " > < C u s t o m C o n t e n t > < ! [ C D A T A [ < T a b l e W i d g e t G r i d S e r i a l i z a t i o n   x m l n s : x s d = " h t t p : / / w w w . w 3 . o r g / 2 0 0 1 / X M L S c h e m a "   x m l n s : x s i = " h t t p : / / w w w . w 3 . o r g / 2 0 0 1 / X M L S c h e m a - i n s t a n c e " > < C o l u m n S u g g e s t e d T y p e   / > < C o l u m n F o r m a t   / > < C o l u m n A c c u r a c y   / > < C o l u m n C u r r e n c y S y m b o l   / > < C o l u m n P o s i t i v e P a t t e r n   / > < C o l u m n N e g a t i v e P a t t e r n   / > < C o l u m n W i d t h s > < i t e m > < k e y > < s t r i n g > S i m p l e   C o d e < / s t r i n g > < / k e y > < v a l u e > < i n t > 1 3 1 < / i n t > < / v a l u e > < / i t e m > < i t e m > < k e y > < s t r i n g > S u b   c a t e g o r y < / s t r i n g > < / k e y > < v a l u e > < i n t > 1 3 3 < / i n t > < / v a l u e > < / i t e m > < i t e m > < k e y > < s t r i n g > C a t e g o r y < / s t r i n g > < / k e y > < v a l u e > < i n t > 1 5 2 < / i n t > < / v a l u e > < / i t e m > < / C o l u m n W i d t h s > < C o l u m n D i s p l a y I n d e x > < i t e m > < k e y > < s t r i n g > S i m p l e   C o d e < / s t r i n g > < / k e y > < v a l u e > < i n t > 0 < / i n t > < / v a l u e > < / i t e m > < i t e m > < k e y > < s t r i n g > S u b   c a t e g o r y < / s t r i n g > < / k e y > < v a l u e > < i n t > 1 < / i n t > < / v a l u e > < / i t e m > < i t e m > < k e y > < s t r i n g > C a t e g o r y < / 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S a l e s R e p s _ e 6 8 5 8 e e 6 - 6 3 a 3 - 4 f 0 d - 8 4 4 a - b d e 3 7 f e d 8 c 4 4 " > < C u s t o m C o n t e n t > < ! [ C D A T A [ < T a b l e W i d g e t G r i d S e r i a l i z a t i o n   x m l n s : x s d = " h t t p : / / w w w . w 3 . o r g / 2 0 0 1 / X M L S c h e m a "   x m l n s : x s i = " h t t p : / / w w w . w 3 . o r g / 2 0 0 1 / X M L S c h e m a - i n s t a n c e " > < C o l u m n S u g g e s t e d T y p e   / > < C o l u m n F o r m a t   / > < C o l u m n A c c u r a c y   / > < C o l u m n C u r r e n c y S y m b o l   / > < C o l u m n P o s i t i v e P a t t e r n   / > < C o l u m n N e g a t i v e P a t t e r n   / > < C o l u m n W i d t h s > < i t e m > < k e y > < s t r i n g > R e p < / s t r i n g > < / k e y > < v a l u e > < i n t > 7 1 < / i n t > < / v a l u e > < / i t e m > < i t e m > < k e y > < s t r i n g > S a l e s   P e r s o n < / s t r i n g > < / k e y > < v a l u e > < i n t > 1 3 5 < / i n t > < / v a l u e > < / i t e m > < / C o l u m n W i d t h s > < C o l u m n D i s p l a y I n d e x > < i t e m > < k e y > < s t r i n g > R e p < / s t r i n g > < / k e y > < v a l u e > < i n t > 0 < / i n t > < / v a l u e > < / i t e m > < i t e m > < k e y > < s t r i n g > S a l e s   P e r s o n < / 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C a l e n d a r _ 6 6 9 8 b 7 2 f - 1 e e 7 - 4 0 d d - 8 c 6 0 - e c 0 8 d 3 e 7 5 e f 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 1 3 4 < / i n t > < / v a l u e > < / i t e m > < i t e m > < k e y > < s t r i n g > Y e a r < / s t r i n g > < / k e y > < v a l u e > < i n t > 7 4 < / i n t > < / v a l u e > < / i t e m > < i t e m > < k e y > < s t r i n g > M o n t h n u m b e r < / s t r i n g > < / k e y > < v a l u e > < i n t > 1 3 9 < / i n t > < / v a l u e > < / i t e m > < i t e m > < k e y > < s t r i n g > M o n t h < / s t r i n g > < / k e y > < v a l u e > < i n t > 8 5 < / i n t > < / v a l u e > < / i t e m > < i t e m > < k e y > < s t r i n g > D a y   o f   W e e k < / s t r i n g > < / k e y > < v a l u e > < i n t > 1 3 0 < / i n t > < / v a l u e > < / i t e m > < i t e m > < k e y > < s t r i n g > D a y   N a m e < / s t r i n g > < / k e y > < v a l u e > < i n t > 1 1 5 < / i n t > < / v a l u e > < / i t e m > < i t e m > < k e y > < s t r i n g > Q u a r t e r < / s t r i n g > < / k e y > < v a l u e > < i n t > 9 4 < / i n t > < / v a l u e > < / i t e m > < i t e m > < k e y > < s t r i n g > Q u a r t e r N u m < / s t r i n g > < / k e y > < v a l u e > < i n t > 1 5 7 < / i n t > < / v a l u e > < / i t e m > < / C o l u m n W i d t h s > < C o l u m n D i s p l a y I n d e x > < i t e m > < k e y > < s t r i n g > D a t e < / s t r i n g > < / k e y > < v a l u e > < i n t > 0 < / i n t > < / v a l u e > < / i t e m > < i t e m > < k e y > < s t r i n g > Y e a r < / s t r i n g > < / k e y > < v a l u e > < i n t > 1 < / i n t > < / v a l u e > < / i t e m > < i t e m > < k e y > < s t r i n g > M o n t h n u m b e r < / s t r i n g > < / k e y > < v a l u e > < i n t > 2 < / i n t > < / v a l u e > < / i t e m > < i t e m > < k e y > < s t r i n g > M o n t h < / s t r i n g > < / k e y > < v a l u e > < i n t > 3 < / i n t > < / v a l u e > < / i t e m > < i t e m > < k e y > < s t r i n g > D a y   o f   W e e k < / s t r i n g > < / k e y > < v a l u e > < i n t > 4 < / i n t > < / v a l u e > < / i t e m > < i t e m > < k e y > < s t r i n g > D a y   N a m e < / s t r i n g > < / k e y > < v a l u e > < i n t > 5 < / i n t > < / v a l u e > < / i t e m > < i t e m > < k e y > < s t r i n g > Q u a r t e r < / s t r i n g > < / k e y > < v a l u e > < i n t > 7 < / i n t > < / v a l u e > < / i t e m > < i t e m > < k e y > < s t r i n g > Q u a r t e r N u m < / 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O r d e r " > < C u s t o m C o n t e n t > < ! [ C D A T A [ S a l e s _ f c b 8 6 1 5 7 - d 2 6 5 - 4 6 a 6 - 9 c 6 d - 7 9 4 5 a 3 a 6 9 d b 1 , C a l e n d a r _ 6 6 9 8 b 7 2 f - 1 e e 7 - 4 0 d d - 8 c 6 0 - e c 0 8 d 3 e 7 5 e f 4 , C a l c u l a t i o n s , P r o d u c t   L i s t _ 9 a 9 6 3 3 8 4 - 3 1 b 1 - 4 c a b - b 3 6 1 - 3 e 5 2 c f 4 1 4 e f d ] ] > < / 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 L i q u o r S a l e s 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 L i q u o r S a l e s 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 C o l u m n s \ I n v o i c e / I t e m   N u m b e r < / K e y > < / D i a g r a m O b j e c t K e y > < D i a g r a m O b j e c t K e y > < K e y > C o l u m n s \ D a t e < / K e y > < / D i a g r a m O b j e c t K e y > < D i a g r a m O b j e c t K e y > < K e y > C o l u m n s \ S t o r e   N u m b e r < / K e y > < / D i a g r a m O b j e c t K e y > < D i a g r a m O b j e c t K e y > < K e y > C o l u m n s \ S t o r e   N a m e < / K e y > < / D i a g r a m O b j e c t K e y > < D i a g r a m O b j e c t K e y > < K e y > C o l u m n s \ A d d r e s s < / K e y > < / D i a g r a m O b j e c t K e y > < D i a g r a m O b j e c t K e y > < K e y > C o l u m n s \ C i t y < / K e y > < / D i a g r a m O b j e c t K e y > < D i a g r a m O b j e c t K e y > < K e y > C o l u m n s \ Z i p   C o d e < / K e y > < / D i a g r a m O b j e c t K e y > < D i a g r a m O b j e c t K e y > < K e y > C o l u m n s \ S t o r e   L o c a t i o n < / K e y > < / D i a g r a m O b j e c t K e y > < D i a g r a m O b j e c t K e y > < K e y > C o l u m n s \ V e n d o r   N a m e < / K e y > < / D i a g r a m O b j e c t K e y > < D i a g r a m O b j e c t K e y > < K e y > C o l u m n s \ I t e m   N u m b e r < / K e y > < / D i a g r a m O b j e c t K e y > < D i a g r a m O b j e c t K e y > < K e y > C o l u m n s \ I t e m   D e s c r i p t i o n < / K e y > < / D i a g r a m O b j e c t K e y > < D i a g r a m O b j e c t K e y > < K e y > C o l u m n s \ P a c k < / K e y > < / D i a g r a m O b j e c t K e y > < D i a g r a m O b j e c t K e y > < K e y > C o l u m n s \ B o t t l e   V o l u m e   ( m l ) < / K e y > < / D i a g r a m O b j e c t K e y > < D i a g r a m O b j e c t K e y > < K e y > C o l u m n s \ S t a t e   B o t t l e   C o s t < / K e y > < / D i a g r a m O b j e c t K e y > < D i a g r a m O b j e c t K e y > < K e y > C o l u m n s \ S t a t e   B o t t l e   R e t a i l < / K e y > < / D i a g r a m O b j e c t K e y > < D i a g r a m O b j e c t K e y > < K e y > C o l u m n s \ B o t t l e s   S o l d < / K e y > < / D i a g r a m O b j e c t K e y > < D i a g r a m O b j e c t K e y > < K e y > C o l u m n s \ S a l e   ( D o l l a r s ) 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 C o l u m n s \ I n v o i c e / I t e m   N u m b e r < / 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 C o l u m n s \ S t o r e   N u m b e r < / K e y > < / a : K e y > < a : V a l u e   i : t y p e = " M e a s u r e G r i d N o d e V i e w S t a t e " > < C o l u m n > 2 < / C o l u m n > < L a y e d O u t > t r u e < / L a y e d O u t > < / a : V a l u e > < / a : K e y V a l u e O f D i a g r a m O b j e c t K e y a n y T y p e z b w N T n L X > < a : K e y V a l u e O f D i a g r a m O b j e c t K e y a n y T y p e z b w N T n L X > < a : K e y > < K e y > C o l u m n s \ S t o r e   N a m e < / K e y > < / a : K e y > < a : V a l u e   i : t y p e = " M e a s u r e G r i d N o d e V i e w S t a t e " > < C o l u m n > 3 < / C o l u m n > < L a y e d O u t > t r u e < / L a y e d O u t > < / a : V a l u e > < / a : K e y V a l u e O f D i a g r a m O b j e c t K e y a n y T y p e z b w N T n L X > < a : K e y V a l u e O f D i a g r a m O b j e c t K e y a n y T y p e z b w N T n L X > < a : K e y > < K e y > C o l u m n s \ A d d r e s s < / 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 C o l u m n s \ Z i p   C o d e < / K e y > < / a : K e y > < a : V a l u e   i : t y p e = " M e a s u r e G r i d N o d e V i e w S t a t e " > < C o l u m n > 6 < / C o l u m n > < L a y e d O u t > t r u e < / L a y e d O u t > < / a : V a l u e > < / a : K e y V a l u e O f D i a g r a m O b j e c t K e y a n y T y p e z b w N T n L X > < a : K e y V a l u e O f D i a g r a m O b j e c t K e y a n y T y p e z b w N T n L X > < a : K e y > < K e y > C o l u m n s \ S t o r e   L o c a t i o n < / K e y > < / a : K e y > < a : V a l u e   i : t y p e = " M e a s u r e G r i d N o d e V i e w S t a t e " > < C o l u m n > 7 < / C o l u m n > < L a y e d O u t > t r u e < / L a y e d O u t > < / a : V a l u e > < / a : K e y V a l u e O f D i a g r a m O b j e c t K e y a n y T y p e z b w N T n L X > < a : K e y V a l u e O f D i a g r a m O b j e c t K e y a n y T y p e z b w N T n L X > < a : K e y > < K e y > C o l u m n s \ V e n d o r   N a m e < / K e y > < / a : K e y > < a : V a l u e   i : t y p e = " M e a s u r e G r i d N o d e V i e w S t a t e " > < C o l u m n > 8 < / C o l u m n > < L a y e d O u t > t r u e < / L a y e d O u t > < / a : V a l u e > < / a : K e y V a l u e O f D i a g r a m O b j e c t K e y a n y T y p e z b w N T n L X > < a : K e y V a l u e O f D i a g r a m O b j e c t K e y a n y T y p e z b w N T n L X > < a : K e y > < K e y > C o l u m n s \ I t e m   N u m b e r < / K e y > < / a : K e y > < a : V a l u e   i : t y p e = " M e a s u r e G r i d N o d e V i e w S t a t e " > < C o l u m n > 9 < / C o l u m n > < L a y e d O u t > t r u e < / L a y e d O u t > < / a : V a l u e > < / a : K e y V a l u e O f D i a g r a m O b j e c t K e y a n y T y p e z b w N T n L X > < a : K e y V a l u e O f D i a g r a m O b j e c t K e y a n y T y p e z b w N T n L X > < a : K e y > < K e y > C o l u m n s \ I t e m   D e s c r i p t i o n < / K e y > < / a : K e y > < a : V a l u e   i : t y p e = " M e a s u r e G r i d N o d e V i e w S t a t e " > < C o l u m n > 1 0 < / C o l u m n > < L a y e d O u t > t r u e < / L a y e d O u t > < / a : V a l u e > < / a : K e y V a l u e O f D i a g r a m O b j e c t K e y a n y T y p e z b w N T n L X > < a : K e y V a l u e O f D i a g r a m O b j e c t K e y a n y T y p e z b w N T n L X > < a : K e y > < K e y > C o l u m n s \ P a c k < / K e y > < / a : K e y > < a : V a l u e   i : t y p e = " M e a s u r e G r i d N o d e V i e w S t a t e " > < C o l u m n > 1 1 < / C o l u m n > < L a y e d O u t > t r u e < / L a y e d O u t > < / a : V a l u e > < / a : K e y V a l u e O f D i a g r a m O b j e c t K e y a n y T y p e z b w N T n L X > < a : K e y V a l u e O f D i a g r a m O b j e c t K e y a n y T y p e z b w N T n L X > < a : K e y > < K e y > C o l u m n s \ B o t t l e   V o l u m e   ( m l ) < / K e y > < / a : K e y > < a : V a l u e   i : t y p e = " M e a s u r e G r i d N o d e V i e w S t a t e " > < C o l u m n > 1 2 < / C o l u m n > < L a y e d O u t > t r u e < / L a y e d O u t > < / a : V a l u e > < / a : K e y V a l u e O f D i a g r a m O b j e c t K e y a n y T y p e z b w N T n L X > < a : K e y V a l u e O f D i a g r a m O b j e c t K e y a n y T y p e z b w N T n L X > < a : K e y > < K e y > C o l u m n s \ S t a t e   B o t t l e   C o s t < / K e y > < / a : K e y > < a : V a l u e   i : t y p e = " M e a s u r e G r i d N o d e V i e w S t a t e " > < C o l u m n > 1 3 < / C o l u m n > < L a y e d O u t > t r u e < / L a y e d O u t > < / a : V a l u e > < / a : K e y V a l u e O f D i a g r a m O b j e c t K e y a n y T y p e z b w N T n L X > < a : K e y V a l u e O f D i a g r a m O b j e c t K e y a n y T y p e z b w N T n L X > < a : K e y > < K e y > C o l u m n s \ S t a t e   B o t t l e   R e t a i l < / K e y > < / a : K e y > < a : V a l u e   i : t y p e = " M e a s u r e G r i d N o d e V i e w S t a t e " > < C o l u m n > 1 4 < / C o l u m n > < L a y e d O u t > t r u e < / L a y e d O u t > < / a : V a l u e > < / a : K e y V a l u e O f D i a g r a m O b j e c t K e y a n y T y p e z b w N T n L X > < a : K e y V a l u e O f D i a g r a m O b j e c t K e y a n y T y p e z b w N T n L X > < a : K e y > < K e y > C o l u m n s \ B o t t l e s   S o l d < / K e y > < / a : K e y > < a : V a l u e   i : t y p e = " M e a s u r e G r i d N o d e V i e w S t a t e " > < C o l u m n > 1 5 < / C o l u m n > < L a y e d O u t > t r u e < / L a y e d O u t > < / a : V a l u e > < / a : K e y V a l u e O f D i a g r a m O b j e c t K e y a n y T y p e z b w N T n L X > < a : K e y V a l u e O f D i a g r a m O b j e c t K e y a n y T y p e z b w N T n L X > < a : K e y > < K e y > C o l u m n s \ S a l e   ( D o l l a r s ) < / K e y > < / a : K e y > < a : V a l u e   i : t y p e = " M e a s u r e G r i d N o d e V i e w S t a t e " > < C o l u m n > 1 6 < / C o l u m n > < L a y e d O u t > t r u e < / L a y e d O u t > < / a : V a l u e > < / a : K e y V a l u e O f D i a g r a m O b j e c t K e y a n y T y p e z b w N T n L X > < / V i e w S t a t e s > < / D i a g r a m M a n a g e r . S e r i a l i z a b l e D i a g r a m > < D i a g r a m M a n a g e r . S e r i a l i z a b l e D i a g r a m > < A d a p t e r   i : t y p e = " M e a s u r e D i a g r a m S a n d b o x A d a p t e r " > < T a b l e N a m e > C a l c u l a t i o n s 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 C a l c u l a t i o n s 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 C o l u m n s \ N a m e < / K e y > < / a : K e y > < a : V a l u e   i : t y p e = " M e a s u r e G r i d N o d e V i e w S t a t e " > < L a y e d O u t > t r u e < / L a y e d O u t > < / a : V a l u e > < / a : K e y V a l u e O f D i a g r a m O b j e c t K e y a n y T y p e z b w N T n L X > < / V i e w S t a t e s > < / D i a g r a m M a n a g e r . S e r i a l i z a b l e D i a g r a m > < D i a g r a m M a n a g e r . S e r i a l i z a b l e D i a g r a m > < A d a p t e r   i : t y p e = " M e a s u r e D i a g r a m S a n d b o x A d a p t e r " > < T a b l e N a m e > S a l e s R e p s 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 S a l e s R e p s 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 C o l u m n s \ R e p < / K e y > < / D i a g r a m O b j e c t K e y > < D i a g r a m O b j e c t K e y > < K e y > C o l u m n s \ S a l e s   P e r s o n 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 C o l u m n s \ R e p < / K e y > < / a : K e y > < a : V a l u e   i : t y p e = " M e a s u r e G r i d N o d e V i e w S t a t e " > < L a y e d O u t > t r u e < / L a y e d O u t > < / a : V a l u e > < / a : K e y V a l u e O f D i a g r a m O b j e c t K e y a n y T y p e z b w N T n L X > < a : K e y V a l u e O f D i a g r a m O b j e c t K e y a n y T y p e z b w N T n L X > < a : K e y > < K e y > C o l u m n s \ S a l e s   P e r s o n < / 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 T a g s \ T a b l e s \ & l t ; T a b l e s \ C a l e n d a r & g t ; < / K e y > < / D i a g r a m O b j e c t K e y > < D i a g r a m O b j e c t K e y > < K e y > D y n a m i c   T a g s \ T a b l e s \ & l t ; T a b l e s \ C a l c u l a t i o n s & g t ; < / K e y > < / D i a g r a m O b j e c t K e y > < D i a g r a m O b j e c t K e y > < K e y > D y n a m i c   T a g s \ T a b l e s \ & l t ; T a b l e s \ P r o d u c t   L i s t & g t ; < / K e y > < / D i a g r a m O b j e c t K e y > < D i a g r a m O b j e c t K e y > < K e y > T a b l e s \ S a l e s < / K e y > < / D i a g r a m O b j e c t K e y > < D i a g r a m O b j e c t K e y > < K e y > T a b l e s \ S a l e s \ C o l u m n s \ I t e m   C o d e < / K e y > < / D i a g r a m O b j e c t K e y > < D i a g r a m O b j e c t K e y > < K e y > T a b l e s \ S a l e s \ C o l u m n s \ I n v   N u m < / K e y > < / D i a g r a m O b j e c t K e y > < D i a g r a m O b j e c t K e y > < K e y > T a b l e s \ S a l e s \ C o l u m n s \ D a t e < / K e y > < / D i a g r a m O b j e c t K e y > < D i a g r a m O b j e c t K e y > < K e y > T a b l e s \ S a l e s \ C o l u m n s \ T r a n < / K e y > < / D i a g r a m O b j e c t K e y > < D i a g r a m O b j e c t K e y > < K e y > T a b l e s \ S a l e s \ C o l u m n s \ A c c o u n t < / K e y > < / D i a g r a m O b j e c t K e y > < D i a g r a m O b j e c t K e y > < K e y > T a b l e s \ S a l e s \ C o l u m n s \ Q u a n t i t y < / K e y > < / D i a g r a m O b j e c t K e y > < D i a g r a m O b j e c t K e y > < K e y > T a b l e s \ S a l e s \ C o l u m n s \ A m o u n t < / K e y > < / D i a g r a m O b j e c t K e y > < D i a g r a m O b j e c t K e y > < K e y > T a b l e s \ S a l e s \ C o l u m n s \ G r o s s   P r o f i t < / K e y > < / D i a g r a m O b j e c t K e y > < D i a g r a m O b j e c t K e y > < K e y > T a b l e s \ S a l e s \ C o l u m n s \ S a l e s   P e r s o n < / K e y > < / D i a g r a m O b j e c t K e y > < D i a g r a m O b j e c t K e y > < K e y > T a b l e s \ C a l e n d a r < / K e y > < / D i a g r a m O b j e c t K e y > < D i a g r a m O b j e c t K e y > < K e y > T a b l e s \ C a l e n d a r \ C o l u m n s \ D a t e < / K e y > < / D i a g r a m O b j e c t K e y > < D i a g r a m O b j e c t K e y > < K e y > T a b l e s \ C a l e n d a r \ C o l u m n s \ Y e a r < / K e y > < / D i a g r a m O b j e c t K e y > < D i a g r a m O b j e c t K e y > < K e y > T a b l e s \ C a l e n d a r \ C o l u m n s \ M o n t h n u m b e r < / K e y > < / D i a g r a m O b j e c t K e y > < D i a g r a m O b j e c t K e y > < K e y > T a b l e s \ C a l e n d a r \ C o l u m n s \ M o n t h < / K e y > < / D i a g r a m O b j e c t K e y > < D i a g r a m O b j e c t K e y > < K e y > T a b l e s \ C a l e n d a r \ C o l u m n s \ D a y   o f   W e e k < / K e y > < / D i a g r a m O b j e c t K e y > < D i a g r a m O b j e c t K e y > < K e y > T a b l e s \ C a l e n d a r \ C o l u m n s \ D a y   N a m e < / K e y > < / D i a g r a m O b j e c t K e y > < D i a g r a m O b j e c t K e y > < K e y > T a b l e s \ C a l c u l a t i o n s < / K e y > < / D i a g r a m O b j e c t K e y > < D i a g r a m O b j e c t K e y > < K e y > T a b l e s \ C a l c u l a t i o n s \ M e a s u r e s \ R e v e n u e < / K e y > < / D i a g r a m O b j e c t K e y > < D i a g r a m O b j e c t K e y > < K e y > T a b l e s \ P r o d u c t   L i s t < / K e y > < / D i a g r a m O b j e c t K e y > < D i a g r a m O b j e c t K e y > < K e y > T a b l e s \ P r o d u c t   L i s t \ C o l u m n s \ S i m p l e   C o d e < / K e y > < / D i a g r a m O b j e c t K e y > < D i a g r a m O b j e c t K e y > < K e y > T a b l e s \ P r o d u c t   L i s t \ C o l u m n s \ S u b   c a t e g o r y < / K e y > < / D i a g r a m O b j e c t K e y > < D i a g r a m O b j e c t K e y > < K e y > T a b l e s \ P r o d u c t   L i s t \ C o l u m n s \ C a t e g o r y < / K e y > < / D i a g r a m O b j e c t K e y > < D i a g r a m O b j e c t K e y > < K e y > R e l a t i o n s h i p s \ & l t ; T a b l e s \ S a l e s \ C o l u m n s \ D a t e & g t ; - & l t ; T a b l e s \ C a l e n d a r \ C o l u m n s \ D a t e & g t ; < / K e y > < / D i a g r a m O b j e c t K e y > < D i a g r a m O b j e c t K e y > < K e y > R e l a t i o n s h i p s \ & l t ; T a b l e s \ S a l e s \ C o l u m n s \ D a t e & g t ; - & l t ; T a b l e s \ C a l e n d a r \ C o l u m n s \ D a t e & g t ; \ F K < / K e y > < / D i a g r a m O b j e c t K e y > < D i a g r a m O b j e c t K e y > < K e y > R e l a t i o n s h i p s \ & l t ; T a b l e s \ S a l e s \ C o l u m n s \ D a t e & g t ; - & l t ; T a b l e s \ C a l e n d a r \ C o l u m n s \ D a t e & g t ; \ P K < / K e y > < / D i a g r a m O b j e c t K e y > < D i a g r a m O b j e c t K e y > < K e y > R e l a t i o n s h i p s \ & l t ; T a b l e s \ S a l e s \ C o l u m n s \ D a t e & g t ; - & l t ; T a b l e s \ C a l e n d a r \ C o l u m n s \ D a t e & g t ; \ C r o s s F i l t e r < / K e y > < / D i a g r a m O b j e c t K e y > < D i a g r a m O b j e c t K e y > < K e y > R e l a t i o n s h i p s \ & l t ; T a b l e s \ S a l e s \ C o l u m n s \ I t e m   C o d e & g t ; - & l t ; T a b l e s \ P r o d u c t   L i s t \ C o l u m n s \ S i m p l e   C o d e & g t ; < / K e y > < / D i a g r a m O b j e c t K e y > < D i a g r a m O b j e c t K e y > < K e y > R e l a t i o n s h i p s \ & l t ; T a b l e s \ S a l e s \ C o l u m n s \ I t e m   C o d e & g t ; - & l t ; T a b l e s \ P r o d u c t   L i s t \ C o l u m n s \ S i m p l e   C o d e & g t ; \ F K < / K e y > < / D i a g r a m O b j e c t K e y > < D i a g r a m O b j e c t K e y > < K e y > R e l a t i o n s h i p s \ & l t ; T a b l e s \ S a l e s \ C o l u m n s \ I t e m   C o d e & g t ; - & l t ; T a b l e s \ P r o d u c t   L i s t \ C o l u m n s \ S i m p l e   C o d e & g t ; \ P K < / K e y > < / D i a g r a m O b j e c t K e y > < D i a g r a m O b j e c t K e y > < K e y > R e l a t i o n s h i p s \ & l t ; T a b l e s \ S a l e s \ C o l u m n s \ I t e m   C o d e & g t ; - & l t ; T a b l e s \ P r o d u c t   L i s t \ C o l u m n s \ S i m p l e   C o d e & g t ; \ C r o s s F i l t e r < / K e y > < / D i a g r a m O b j e c t K e y > < / A l l K e y s > < S e l e c t e d K e y s > < D i a g r a m O b j e c t K e y > < K e y > T a b l e s \ C a l c u l a t i o n s 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 T a g s \ T a b l e s \ & l t ; T a b l e s \ C a l c u l a t i o n s & g t ; < / K e y > < / a : K e y > < a : V a l u e   i : t y p e = " D i a g r a m D i s p l a y T a g V i e w S t a t e " > < I s N o t F i l t e r e d O u t > t r u e < / I s N o t F i l t e r e d O u t > < / a : V a l u e > < / a : K e y V a l u e O f D i a g r a m O b j e c t K e y a n y T y p e z b w N T n L X > < a : K e y V a l u e O f D i a g r a m O b j e c t K e y a n y T y p e z b w N T n L X > < a : K e y > < K e y > D y n a m i c   T a g s \ T a b l e s \ & l t ; T a b l e s \ P r o d u c t   L i s t & g t ; < / K e y > < / a : K e y > < a : V a l u e   i : t y p e = " D i a g r a m D i s p l a y T a g V i e w S t a t e " > < I s N o t F i l t e r e d O u t > t r u e < / I s N o t F i l t e r e d O u t > < / a : V a l u e > < / a : K e y V a l u e O f D i a g r a m O b j e c t K e y a n y T y p e z b w N T n L X > < a : K e y V a l u e O f D i a g r a m O b j e c t K e y a n y T y p e z b w N T n L X > < a : K e y > < K e y > T a b l e s \ S a l e s < / K e y > < / a : K e y > < a : V a l u e   i : t y p e = " D i a g r a m D i s p l a y N o d e V i e w S t a t e " > < H e i g h t > 2 8 0 . 3 9 9 9 9 9 9 9 9 9 9 9 6 4 < / H e i g h t > < I s E x p a n d e d > t r u e < / I s E x p a n d e d > < L a y e d O u t > t r u e < / L a y e d O u t > < L e f t > 4 5 8 . 8 9 6 1 8 9 4 3 2 3 3 4 2 7 < / L e f t > < T a b I n d e x > 3 < / T a b I n d e x > < T o p > 2 7 4 . 7 9 9 9 9 9 9 9 9 9 9 9 9 5 < / T o p > < W i d t h > 2 0 0 < / W i d t h > < / a : V a l u e > < / a : K e y V a l u e O f D i a g r a m O b j e c t K e y a n y T y p e z b w N T n L X > < a : K e y V a l u e O f D i a g r a m O b j e c t K e y a n y T y p e z b w N T n L X > < a : K e y > < K e y > T a b l e s \ S a l e s \ C o l u m n s \ I t e m   C o d e < / K e y > < / a : K e y > < a : V a l u e   i : t y p e = " D i a g r a m D i s p l a y N o d e V i e w S t a t e " > < H e i g h t > 1 5 0 < / H e i g h t > < I s E x p a n d e d > t r u e < / I s E x p a n d e d > < W i d t h > 2 0 0 < / W i d t h > < / a : V a l u e > < / a : K e y V a l u e O f D i a g r a m O b j e c t K e y a n y T y p e z b w N T n L X > < a : K e y V a l u e O f D i a g r a m O b j e c t K e y a n y T y p e z b w N T n L X > < a : K e y > < K e y > T a b l e s \ S a l e s \ C o l u m n s \ I n v   N u m < / K e y > < / a : K e y > < a : V a l u e   i : t y p e = " D i a g r a m D i s p l a y N o d e V i e w S t a t e " > < H e i g h t > 1 5 0 < / H e i g h t > < I s E x p a n d e d > t r u e < / I s E x p a n d e d > < 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 T a b l e s \ S a l e s \ C o l u m n s \ T r a n < / K e y > < / a : K e y > < a : V a l u e   i : t y p e = " D i a g r a m D i s p l a y N o d e V i e w S t a t e " > < H e i g h t > 1 5 0 < / H e i g h t > < I s E x p a n d e d > t r u e < / I s E x p a n d e d > < W i d t h > 2 0 0 < / W i d t h > < / a : V a l u e > < / a : K e y V a l u e O f D i a g r a m O b j e c t K e y a n y T y p e z b w N T n L X > < a : K e y V a l u e O f D i a g r a m O b j e c t K e y a n y T y p e z b w N T n L X > < a : K e y > < K e y > T a b l e s \ S a l e s \ C o l u m n s \ A c c o u n t < / 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 T a b l e s \ S a l e s \ C o l u m n s \ A m o u n t < / K e y > < / a : K e y > < a : V a l u e   i : t y p e = " D i a g r a m D i s p l a y N o d e V i e w S t a t e " > < H e i g h t > 1 5 0 < / H e i g h t > < I s E x p a n d e d > t r u e < / I s E x p a n d e d > < W i d t h > 2 0 0 < / W i d t h > < / a : V a l u e > < / a : K e y V a l u e O f D i a g r a m O b j e c t K e y a n y T y p e z b w N T n L X > < a : K e y V a l u e O f D i a g r a m O b j e c t K e y a n y T y p e z b w N T n L X > < a : K e y > < K e y > T a b l e s \ S a l e s \ C o l u m n s \ G r o s s   P r o f i t < / K e y > < / a : K e y > < a : V a l u e   i : t y p e = " D i a g r a m D i s p l a y N o d e V i e w S t a t e " > < H e i g h t > 1 5 0 < / H e i g h t > < I s E x p a n d e d > t r u e < / I s E x p a n d e d > < W i d t h > 2 0 0 < / W i d t h > < / a : V a l u e > < / a : K e y V a l u e O f D i a g r a m O b j e c t K e y a n y T y p e z b w N T n L X > < a : K e y V a l u e O f D i a g r a m O b j e c t K e y a n y T y p e z b w N T n L X > < a : K e y > < K e y > T a b l e s \ S a l e s \ C o l u m n s \ S a l e s   P e r s o n < / K e y > < / a : K e y > < a : V a l u e   i : t y p e = " D i a g r a m D i s p l a y N o d e V i e w S t a t e " > < H e i g h t > 1 5 0 < / H e i g h t > < I s E x p a n d e d > t r u e < / I s E x p a n d e d > < W i d t h > 2 0 0 < / W i d t h > < / a : V a l u e > < / a : K e y V a l u e O f D i a g r a m O b j e c t K e y a n y T y p e z b w N T n L X > < a : K e y V a l u e O f D i a g r a m O b j e c t K e y a n y T y p e z b w N T n L X > < a : K e y > < K e y > T a b l e s \ C a l e n d a r < / K e y > < / a : K e y > < a : V a l u e   i : t y p e = " D i a g r a m D i s p l a y N o d e V i e w S t a t e " > < H e i g h t > 2 0 2 < / H e i g h t > < I s E x p a n d e d > t r u e < / I s E x p a n d e d > < L a y e d O u t > t r u e < / L a y e d O u t > < L e f t > 2 7 2 . 8 0 0 0 0 0 0 0 0 0 0 0 1 3 < / L e f t > < 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 T a b l e s \ C a l e n d a r \ C o l u m n s \ D a y   N a m e < / K e y > < / a : K e y > < a : V a l u e   i : t y p e = " D i a g r a m D i s p l a y N o d e V i e w S t a t e " > < H e i g h t > 1 5 0 < / H e i g h t > < I s E x p a n d e d > t r u e < / I s E x p a n d e d > < W i d t h > 2 0 0 < / W i d t h > < / a : V a l u e > < / a : K e y V a l u e O f D i a g r a m O b j e c t K e y a n y T y p e z b w N T n L X > < a : K e y V a l u e O f D i a g r a m O b j e c t K e y a n y T y p e z b w N T n L X > < a : K e y > < K e y > T a b l e s \ C a l c u l a t i o n s < / K e y > < / a : K e y > < a : V a l u e   i : t y p e = " D i a g r a m D i s p l a y N o d e V i e w S t a t e " > < H e i g h t > 1 5 0 < / H e i g h t > < I s E x p a n d e d > t r u e < / I s E x p a n d e d > < I s F o c u s e d > t r u e < / I s F o c u s e d > < L a y e d O u t > t r u e < / L a y e d O u t > < L e f t > 9 9 8 . 4 0 0 0 0 0 0 0 0 0 0 0 0 9 < / L e f t > < T a b I n d e x > 2 < / T a b I n d e x > < T o p > 4 4 < / T o p > < W i d t h > 2 0 0 < / W i d t h > < / a : V a l u e > < / a : K e y V a l u e O f D i a g r a m O b j e c t K e y a n y T y p e z b w N T n L X > < a : K e y V a l u e O f D i a g r a m O b j e c t K e y a n y T y p e z b w N T n L X > < a : K e y > < K e y > T a b l e s \ C a l c u l a t i o n s \ M e a s u r e s \ R e v e n u e < / K e y > < / a : K e y > < a : V a l u e   i : t y p e = " D i a g r a m D i s p l a y N o d e V i e w S t a t e " > < H e i g h t > 1 5 0 < / H e i g h t > < I s E x p a n d e d > t r u e < / I s E x p a n d e d > < W i d t h > 2 0 0 < / W i d t h > < / a : V a l u e > < / a : K e y V a l u e O f D i a g r a m O b j e c t K e y a n y T y p e z b w N T n L X > < a : K e y V a l u e O f D i a g r a m O b j e c t K e y a n y T y p e z b w N T n L X > < a : K e y > < K e y > T a b l e s \ P r o d u c t   L i s t < / K e y > < / a : K e y > < a : V a l u e   i : t y p e = " D i a g r a m D i s p l a y N o d e V i e w S t a t e " > < H e i g h t > 1 5 0 < / H e i g h t > < I s E x p a n d e d > t r u e < / I s E x p a n d e d > < L a y e d O u t > t r u e < / L a y e d O u t > < L e f t > 6 2 6 . 7 9 9 9 9 9 9 9 9 9 9 9 8 4 < / L e f t > < T a b I n d e x > 1 < / T a b I n d e x > < T o p > 3 3 . 5 9 9 9 9 9 9 9 9 9 9 9 7 3 9 < / T o p > < W i d t h > 2 0 0 < / W i d t h > < / a : V a l u e > < / a : K e y V a l u e O f D i a g r a m O b j e c t K e y a n y T y p e z b w N T n L X > < a : K e y V a l u e O f D i a g r a m O b j e c t K e y a n y T y p e z b w N T n L X > < a : K e y > < K e y > T a b l e s \ P r o d u c t   L i s t \ C o l u m n s \ S i m p l e   C o d e < / K e y > < / a : K e y > < a : V a l u e   i : t y p e = " D i a g r a m D i s p l a y N o d e V i e w S t a t e " > < H e i g h t > 1 5 0 < / H e i g h t > < I s E x p a n d e d > t r u e < / I s E x p a n d e d > < W i d t h > 2 0 0 < / W i d t h > < / a : V a l u e > < / a : K e y V a l u e O f D i a g r a m O b j e c t K e y a n y T y p e z b w N T n L X > < a : K e y V a l u e O f D i a g r a m O b j e c t K e y a n y T y p e z b w N T n L X > < a : K e y > < K e y > T a b l e s \ P r o d u c t   L i s t \ C o l u m n s \ S u b   c a t e g o r y < / K e y > < / a : K e y > < a : V a l u e   i : t y p e = " D i a g r a m D i s p l a y N o d e V i e w S t a t e " > < H e i g h t > 1 5 0 < / H e i g h t > < I s E x p a n d e d > t r u e < / I s E x p a n d e d > < W i d t h > 2 0 0 < / W i d t h > < / a : V a l u e > < / a : K e y V a l u e O f D i a g r a m O b j e c t K e y a n y T y p e z b w N T n L X > < a : K e y V a l u e O f D i a g r a m O b j e c t K e y a n y T y p e z b w N T n L X > < a : K e y > < K e y > T a b l e s \ P r o d u c t   L i s t \ C o l u m n s \ C a t e g o r y < / K e y > < / a : K e y > < a : V a l u e   i : t y p e = " D i a g r a m D i s p l a y N o d e V i e w S t a t e " > < H e i g h t > 1 5 0 < / H e i g h t > < I s E x p a n d e d > t r u e < / I s E x p a n d e d > < W i d t h > 2 0 0 < / W i d t h > < / a : V a l u e > < / a : K e y V a l u e O f D i a g r a m O b j e c t K e y a n y T y p e z b w N T n L X > < a : K e y V a l u e O f D i a g r a m O b j e c t K e y a n y T y p e z b w N T n L X > < a : K e y > < K e y > R e l a t i o n s h i p s \ & l t ; T a b l e s \ S a l e s \ C o l u m n s \ D a t e & g t ; - & l t ; T a b l e s \ C a l e n d a r \ C o l u m n s \ D a t e & g t ; < / K e y > < / a : K e y > < a : V a l u e   i : t y p e = " D i a g r a m D i s p l a y L i n k V i e w S t a t e " > < A u t o m a t i o n P r o p e r t y H e l p e r T e x t > E n d   p o i n t   1 :   ( 5 4 8 . 8 9 6 1 8 9 , 2 5 8 . 8 ) .   E n d   p o i n t   2 :   ( 4 8 8 . 8 , 1 0 1 )   < / A u t o m a t i o n P r o p e r t y H e l p e r T e x t > < L a y e d O u t > t r u e < / L a y e d O u t > < P o i n t s   x m l n s : b = " h t t p : / / s c h e m a s . d a t a c o n t r a c t . o r g / 2 0 0 4 / 0 7 / S y s t e m . W i n d o w s " > < b : P o i n t > < b : _ x > 5 4 8 . 8 9 6 1 8 9 < / b : _ x > < b : _ y > 2 5 8 . 7 9 9 9 9 9 9 9 9 9 9 9 9 5 < / b : _ y > < / b : P o i n t > < b : P o i n t > < b : _ x > 5 4 8 . 8 9 6 1 8 9 < / b : _ x > < b : _ y > 1 0 3 < / b : _ y > < / b : P o i n t > < b : P o i n t > < b : _ x > 5 4 6 . 8 9 6 1 8 9 < / b : _ x > < b : _ y > 1 0 1 < / b : _ y > < / b : P o i n t > < b : P o i n t > < b : _ x > 4 8 8 . 8 0 0 0 0 0 0 0 0 0 0 0 1 8 < / b : _ x > < b : _ y > 1 0 1 < / b : _ y > < / b : P o i n t > < / P o i n t s > < / a : V a l u e > < / a : K e y V a l u e O f D i a g r a m O b j e c t K e y a n y T y p e z b w N T n L X > < a : K e y V a l u e O f D i a g r a m O b j e c t K e y a n y T y p e z b w N T n L X > < a : K e y > < K e y > R e l a t i o n s h i p s \ & l t ; T a b l e s \ S a l e s \ C o l u m n s \ D a t e & g t ; - & l t ; T a b l e s \ C a l e n d a r \ C o l u m n s \ D a t e & g t ; \ F K < / K e y > < / a : K e y > < a : V a l u e   i : t y p e = " D i a g r a m D i s p l a y L i n k E n d p o i n t V i e w S t a t e " > < H e i g h t > 1 6 < / H e i g h t > < L a b e l L o c a t i o n   x m l n s : b = " h t t p : / / s c h e m a s . d a t a c o n t r a c t . o r g / 2 0 0 4 / 0 7 / S y s t e m . W i n d o w s " > < b : _ x > 5 4 0 . 8 9 6 1 8 9 < / b : _ x > < b : _ y > 2 5 8 . 7 9 9 9 9 9 9 9 9 9 9 9 9 5 < / b : _ y > < / L a b e l L o c a t i o n > < L o c a t i o n   x m l n s : b = " h t t p : / / s c h e m a s . d a t a c o n t r a c t . o r g / 2 0 0 4 / 0 7 / S y s t e m . W i n d o w s " > < b : _ x > 5 4 8 . 8 9 6 1 8 9 < / b : _ x > < b : _ y > 2 7 4 . 7 9 9 9 9 9 9 9 9 9 9 9 9 5 < / b : _ y > < / L o c a t i o n > < S h a p e R o t a t e A n g l e > 2 7 0 < / S h a p e R o t a t e A n g l e > < W i d t h > 1 6 < / W i d t h > < / a : V a l u e > < / a : K e y V a l u e O f D i a g r a m O b j e c t K e y a n y T y p e z b w N T n L X > < a : K e y V a l u e O f D i a g r a m O b j e c t K e y a n y T y p e z b w N T n L X > < a : K e y > < K e y > R e l a t i o n s h i p s \ & l t ; T a b l e s \ S a l e s \ C o l u m n s \ D a t e & g t ; - & l t ; T a b l e s \ C a l e n d a r \ C o l u m n s \ D a t e & g t ; \ P K < / K e y > < / a : K e y > < a : V a l u e   i : t y p e = " D i a g r a m D i s p l a y L i n k E n d p o i n t V i e w S t a t e " > < H e i g h t > 1 6 < / H e i g h t > < L a b e l L o c a t i o n   x m l n s : b = " h t t p : / / s c h e m a s . d a t a c o n t r a c t . o r g / 2 0 0 4 / 0 7 / S y s t e m . W i n d o w s " > < b : _ x > 4 7 2 . 8 0 0 0 0 0 0 0 0 0 0 0 1 8 < / b : _ x > < b : _ y > 9 3 < / b : _ y > < / L a b e l L o c a t i o n > < L o c a t i o n   x m l n s : b = " h t t p : / / s c h e m a s . d a t a c o n t r a c t . o r g / 2 0 0 4 / 0 7 / S y s t e m . W i n d o w s " > < b : _ x > 4 7 2 . 8 0 0 0 0 0 0 0 0 0 0 0 1 8 < / b : _ x > < b : _ y > 1 0 1 < / b : _ y > < / L o c a t i o n > < S h a p e R o t a t e A n g l e > 3 6 0 < / S h a p e R o t a t e A n g l e > < W i d t h > 1 6 < / W i d t h > < / a : V a l u e > < / a : K e y V a l u e O f D i a g r a m O b j e c t K e y a n y T y p e z b w N T n L X > < a : K e y V a l u e O f D i a g r a m O b j e c t K e y a n y T y p e z b w N T n L X > < a : K e y > < K e y > R e l a t i o n s h i p s \ & l t ; T a b l e s \ S a l e s \ C o l u m n s \ D a t e & g t ; - & l t ; T a b l e s \ C a l e n d a r \ C o l u m n s \ D a t e & g t ; \ C r o s s F i l t e r < / K e y > < / a : K e y > < a : V a l u e   i : t y p e = " D i a g r a m D i s p l a y L i n k C r o s s F i l t e r V i e w S t a t e " > < P o i n t s   x m l n s : b = " h t t p : / / s c h e m a s . d a t a c o n t r a c t . o r g / 2 0 0 4 / 0 7 / S y s t e m . W i n d o w s " > < b : P o i n t > < b : _ x > 5 4 8 . 8 9 6 1 8 9 < / b : _ x > < b : _ y > 2 5 8 . 7 9 9 9 9 9 9 9 9 9 9 9 9 5 < / b : _ y > < / b : P o i n t > < b : P o i n t > < b : _ x > 5 4 8 . 8 9 6 1 8 9 < / b : _ x > < b : _ y > 1 0 3 < / b : _ y > < / b : P o i n t > < b : P o i n t > < b : _ x > 5 4 6 . 8 9 6 1 8 9 < / b : _ x > < b : _ y > 1 0 1 < / b : _ y > < / b : P o i n t > < b : P o i n t > < b : _ x > 4 8 8 . 8 0 0 0 0 0 0 0 0 0 0 0 1 8 < / b : _ x > < b : _ y > 1 0 1 < / b : _ y > < / b : P o i n t > < / P o i n t s > < / a : V a l u e > < / a : K e y V a l u e O f D i a g r a m O b j e c t K e y a n y T y p e z b w N T n L X > < a : K e y V a l u e O f D i a g r a m O b j e c t K e y a n y T y p e z b w N T n L X > < a : K e y > < K e y > R e l a t i o n s h i p s \ & l t ; T a b l e s \ S a l e s \ C o l u m n s \ I t e m   C o d e & g t ; - & l t ; T a b l e s \ P r o d u c t   L i s t \ C o l u m n s \ S i m p l e   C o d e & g t ; < / K e y > < / a : K e y > < a : V a l u e   i : t y p e = " D i a g r a m D i s p l a y L i n k V i e w S t a t e " > < A u t o m a t i o n P r o p e r t y H e l p e r T e x t > E n d   p o i n t   1 :   ( 5 6 8 . 8 9 6 1 8 9 , 2 5 8 . 8 ) .   E n d   p o i n t   2 :   ( 6 1 0 . 8 , 1 0 8 . 6 )   < / A u t o m a t i o n P r o p e r t y H e l p e r T e x t > < L a y e d O u t > t r u e < / L a y e d O u t > < P o i n t s   x m l n s : b = " h t t p : / / s c h e m a s . d a t a c o n t r a c t . o r g / 2 0 0 4 / 0 7 / S y s t e m . W i n d o w s " > < b : P o i n t > < b : _ x > 5 6 8 . 8 9 6 1 8 9 < / b : _ x > < b : _ y > 2 5 8 . 7 9 9 9 9 9 9 9 9 9 9 9 9 5 < / b : _ y > < / b : P o i n t > < b : P o i n t > < b : _ x > 5 6 8 . 8 9 6 1 8 9 < / b : _ x > < b : _ y > 1 1 0 . 6 < / b : _ y > < / b : P o i n t > < b : P o i n t > < b : _ x > 5 7 0 . 8 9 6 1 8 9 < / b : _ x > < b : _ y > 1 0 8 . 6 < / b : _ y > < / b : P o i n t > < b : P o i n t > < b : _ x > 6 1 0 . 7 9 9 9 9 9 9 9 9 9 9 9 8 4 < / b : _ x > < b : _ y > 1 0 8 . 6 < / b : _ y > < / b : P o i n t > < / P o i n t s > < / a : V a l u e > < / a : K e y V a l u e O f D i a g r a m O b j e c t K e y a n y T y p e z b w N T n L X > < a : K e y V a l u e O f D i a g r a m O b j e c t K e y a n y T y p e z b w N T n L X > < a : K e y > < K e y > R e l a t i o n s h i p s \ & l t ; T a b l e s \ S a l e s \ C o l u m n s \ I t e m   C o d e & g t ; - & l t ; T a b l e s \ P r o d u c t   L i s t \ C o l u m n s \ S i m p l e   C o d e & g t ; \ F K < / K e y > < / a : K e y > < a : V a l u e   i : t y p e = " D i a g r a m D i s p l a y L i n k E n d p o i n t V i e w S t a t e " > < H e i g h t > 1 6 < / H e i g h t > < L a b e l L o c a t i o n   x m l n s : b = " h t t p : / / s c h e m a s . d a t a c o n t r a c t . o r g / 2 0 0 4 / 0 7 / S y s t e m . W i n d o w s " > < b : _ x > 5 6 0 . 8 9 6 1 8 9 < / b : _ x > < b : _ y > 2 5 8 . 7 9 9 9 9 9 9 9 9 9 9 9 9 5 < / b : _ y > < / L a b e l L o c a t i o n > < L o c a t i o n   x m l n s : b = " h t t p : / / s c h e m a s . d a t a c o n t r a c t . o r g / 2 0 0 4 / 0 7 / S y s t e m . W i n d o w s " > < b : _ x > 5 6 8 . 8 9 6 1 8 9 < / b : _ x > < b : _ y > 2 7 4 . 7 9 9 9 9 9 9 9 9 9 9 9 9 5 < / b : _ y > < / L o c a t i o n > < S h a p e R o t a t e A n g l e > 2 7 0 < / S h a p e R o t a t e A n g l e > < W i d t h > 1 6 < / W i d t h > < / a : V a l u e > < / a : K e y V a l u e O f D i a g r a m O b j e c t K e y a n y T y p e z b w N T n L X > < a : K e y V a l u e O f D i a g r a m O b j e c t K e y a n y T y p e z b w N T n L X > < a : K e y > < K e y > R e l a t i o n s h i p s \ & l t ; T a b l e s \ S a l e s \ C o l u m n s \ I t e m   C o d e & g t ; - & l t ; T a b l e s \ P r o d u c t   L i s t \ C o l u m n s \ S i m p l e   C o d e & g t ; \ P K < / K e y > < / a : K e y > < a : V a l u e   i : t y p e = " D i a g r a m D i s p l a y L i n k E n d p o i n t V i e w S t a t e " > < H e i g h t > 1 6 < / H e i g h t > < L a b e l L o c a t i o n   x m l n s : b = " h t t p : / / s c h e m a s . d a t a c o n t r a c t . o r g / 2 0 0 4 / 0 7 / S y s t e m . W i n d o w s " > < b : _ x > 6 1 0 . 7 9 9 9 9 9 9 9 9 9 9 9 8 4 < / b : _ x > < b : _ y > 1 0 0 . 6 < / b : _ y > < / L a b e l L o c a t i o n > < L o c a t i o n   x m l n s : b = " h t t p : / / s c h e m a s . d a t a c o n t r a c t . o r g / 2 0 0 4 / 0 7 / S y s t e m . W i n d o w s " > < b : _ x > 6 2 6 . 7 9 9 9 9 9 9 9 9 9 9 9 8 4 < / b : _ x > < b : _ y > 1 0 8 . 6 < / b : _ y > < / L o c a t i o n > < S h a p e R o t a t e A n g l e > 1 8 0 < / S h a p e R o t a t e A n g l e > < W i d t h > 1 6 < / W i d t h > < / a : V a l u e > < / a : K e y V a l u e O f D i a g r a m O b j e c t K e y a n y T y p e z b w N T n L X > < a : K e y V a l u e O f D i a g r a m O b j e c t K e y a n y T y p e z b w N T n L X > < a : K e y > < K e y > R e l a t i o n s h i p s \ & l t ; T a b l e s \ S a l e s \ C o l u m n s \ I t e m   C o d e & g t ; - & l t ; T a b l e s \ P r o d u c t   L i s t \ C o l u m n s \ S i m p l e   C o d e & g t ; \ C r o s s F i l t e r < / K e y > < / a : K e y > < a : V a l u e   i : t y p e = " D i a g r a m D i s p l a y L i n k C r o s s F i l t e r V i e w S t a t e " > < P o i n t s   x m l n s : b = " h t t p : / / s c h e m a s . d a t a c o n t r a c t . o r g / 2 0 0 4 / 0 7 / S y s t e m . W i n d o w s " > < b : P o i n t > < b : _ x > 5 6 8 . 8 9 6 1 8 9 < / b : _ x > < b : _ y > 2 5 8 . 7 9 9 9 9 9 9 9 9 9 9 9 9 5 < / b : _ y > < / b : P o i n t > < b : P o i n t > < b : _ x > 5 6 8 . 8 9 6 1 8 9 < / b : _ x > < b : _ y > 1 1 0 . 6 < / b : _ y > < / b : P o i n t > < b : P o i n t > < b : _ x > 5 7 0 . 8 9 6 1 8 9 < / b : _ x > < b : _ y > 1 0 8 . 6 < / b : _ y > < / b : P o i n t > < b : P o i n t > < b : _ x > 6 1 0 . 7 9 9 9 9 9 9 9 9 9 9 9 8 4 < / b : _ x > < b : _ y > 1 0 8 . 6 < / b : _ y > < / b : P o i n t > < / P o i n t s > < / a : V a l u e > < / a : K e y V a l u e O f D i a g r a m O b j e c t K e y a n y T y p e z b w N T n L X > < / V i e w S t a t e s > < / D i a g r a m M a n a g e r . S e r i a l i z a b l e D i a g r a m > < D i a g r a m M a n a g e r . S e r i a l i z a b l e D i a g r a m > < A d a p t e r   i : t y p e = " M e a s u r e D i a g r a m S a n d b o x A d a p t e r " > < T a b l e N a m e > P r o d u c t   L i s t 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  L i s t 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 C o l u m n s \ S i m p l e   C o d e < / K e y > < / D i a g r a m O b j e c t K e y > < D i a g r a m O b j e c t K e y > < K e y > C o l u m n s \ S u b   c a t e g o r y < / 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 C o l u m n s \ S i m p l e   C o d e < / K e y > < / a : K e y > < a : V a l u e   i : t y p e = " M e a s u r e G r i d N o d e V i e w S t a t e " > < L a y e d O u t > t r u e < / L a y e d O u t > < / a : V a l u e > < / a : K e y V a l u e O f D i a g r a m O b j e c t K e y a n y T y p e z b w N T n L X > < a : K e y V a l u e O f D i a g r a m O b j e c t K e y a n y T y p e z b w N T n L X > < a : K e y > < K e y > C o l u m n s \ S u b   c a t e g o r y < / 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 C o l u m n s \ M o n t h n u m b e r < / K e y > < / D i a g r a m O b j e c t K e y > < D i a g r a m O b j e c t K e y > < K e y > C o l u m n s \ M o n t h < / K e y > < / D i a g r a m O b j e c t K e y > < D i a g r a m O b j e c t K e y > < K e y > C o l u m n s \ D a y   o f   W e e k < / K e y > < / D i a g r a m O b j e c t K e y > < D i a g r a m O b j e c t K e y > < K e y > C o l u m n s \ D a y   N a m e < / K e y > < / D i a g r a m O b j e c t K e y > < D i a g r a m O b j e c t K e y > < K e y > C o l u m n s \ Q u a r t e r N u m < / 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 C o l u m n s \ D a y   o f   W e e k < / K e y > < / a : K e y > < a : V a l u e   i : t y p e = " M e a s u r e G r i d N o d e V i e w S t a t e " > < C o l u m n > 4 < / C o l u m n > < L a y e d O u t > t r u e < / L a y e d O u t > < / a : V a l u e > < / a : K e y V a l u e O f D i a g r a m O b j e c t K e y a n y T y p e z b w N T n L X > < a : K e y V a l u e O f D i a g r a m O b j e c t K e y a n y T y p e z b w N T n L X > < a : K e y > < K e y > C o l u m n s \ D a y   N a m e < / K e y > < / a : K e y > < a : V a l u e   i : t y p e = " M e a s u r e G r i d N o d e V i e w S t a t e " > < C o l u m n > 5 < / C o l u m n > < L a y e d O u t > t r u e < / L a y e d O u t > < / a : V a l u e > < / a : K e y V a l u e O f D i a g r a m O b j e c t K e y a n y T y p e z b w N T n L X > < a : K e y V a l u e O f D i a g r a m O b j e c t K e y a n y T y p e z b w N T n L X > < a : K e y > < K e y > C o l u m n s \ Q u a r t e r N u m < / 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 C o l u m n s \ I t e m   C o d e < / K e y > < / D i a g r a m O b j e c t K e y > < D i a g r a m O b j e c t K e y > < K e y > C o l u m n s \ I n v   N u m < / K e y > < / D i a g r a m O b j e c t K e y > < D i a g r a m O b j e c t K e y > < K e y > C o l u m n s \ D a t e < / K e y > < / D i a g r a m O b j e c t K e y > < D i a g r a m O b j e c t K e y > < K e y > C o l u m n s \ T r a n < / K e y > < / D i a g r a m O b j e c t K e y > < D i a g r a m O b j e c t K e y > < K e y > C o l u m n s \ A c c o u n t < / K e y > < / D i a g r a m O b j e c t K e y > < D i a g r a m O b j e c t K e y > < K e y > C o l u m n s \ Q u a n t i t y < / K e y > < / D i a g r a m O b j e c t K e y > < D i a g r a m O b j e c t K e y > < K e y > C o l u m n s \ S a l e s   P e r s o n < / K e y > < / D i a g r a m O b j e c t K e y > < D i a g r a m O b j e c t K e y > < K e y > C o l u m n s \ A m o u n t 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 C o l u m n s \ I t e m   C o d e < / K e y > < / a : K e y > < a : V a l u e   i : t y p e = " M e a s u r e G r i d N o d e V i e w S t a t e " > < L a y e d O u t > t r u e < / L a y e d O u t > < / a : V a l u e > < / a : K e y V a l u e O f D i a g r a m O b j e c t K e y a n y T y p e z b w N T n L X > < a : K e y V a l u e O f D i a g r a m O b j e c t K e y a n y T y p e z b w N T n L X > < a : K e y > < K e y > C o l u m n s \ I n v   N u m < / 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 C o l u m n s \ T r a n < / K e y > < / a : K e y > < a : V a l u e   i : t y p e = " M e a s u r e G r i d N o d e V i e w S t a t e " > < C o l u m n > 3 < / C o l u m n > < L a y e d O u t > t r u e < / L a y e d O u t > < / a : V a l u e > < / a : K e y V a l u e O f D i a g r a m O b j e c t K e y a n y T y p e z b w N T n L X > < a : K e y V a l u e O f D i a g r a m O b j e c t K e y a n y T y p e z b w N T n L X > < a : K e y > < K e y > C o l u m n s \ A c c o u n t < / 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 C o l u m n s \ S a l e s   P e r s o n < / K e y > < / a : K e y > < a : V a l u e   i : t y p e = " M e a s u r e G r i d N o d e V i e w S t a t e " > < C o l u m n > 7 < / 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 C o l u m n s \ P r o f i t < / K e y > < / a : K e y > < a : V a l u e   i : t y p e = " M e a s u r e G r i d N o d e V i e w S t a t e " > < C o l u m n > 8 < / C o l u m n > < L a y e d O u t > t r u e < / L a y e d O u t > < / a : V a l u e > < / a : K e y V a l u e O f D i a g r a m O b j e c t K e y a n y T y p e z b w N T n L X > < / V i e w S t a t e s > < / D i a g r a m M a n a g e r . S e r i a l i z a b l e D i a g r a m > < / A r r a y O f D i a g r a m M a n a g e r . S e r i a l i z a b l e D i a g r a m > ] ] > < / 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 C o l u m n s \ Q u a r t e r N u m < / 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 S a l e s R e p s 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 S a l e s R e p s 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 C o l u m n s \ R e p < / K e y > < / a : K e y > < a : V a l u e   i : t y p e = " T a b l e W i d g e t B a s e V i e w S t a t e " / > < / a : K e y V a l u e O f D i a g r a m O b j e c t K e y a n y T y p e z b w N T n L X > < a : K e y V a l u e O f D i a g r a m O b j e c t K e y a n y T y p e z b w N T n L X > < a : K e y > < K e y > C o l u m n s \ S a l e s   P e r s o n 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 L i q u o r S a l e s 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 L i q u o r S a l e s 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 C o l u m n s \ I n v o i c e / I t e m   N u m b e r < / 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 C o l u m n s \ S t o r e   N u m b e r < / 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 C o l u m n s \ Z i p   C o d e < / K e y > < / a : K e y > < a : V a l u e   i : t y p e = " T a b l e W i d g e t B a s e V i e w S t a t e " / > < / a : K e y V a l u e O f D i a g r a m O b j e c t K e y a n y T y p e z b w N T n L X > < a : K e y V a l u e O f D i a g r a m O b j e c t K e y a n y T y p e z b w N T n L X > < a : K e y > < K e y > C o l u m n s \ S t o r e   L o c a t i o n < / K e y > < / a : K e y > < a : V a l u e   i : t y p e = " T a b l e W i d g e t B a s e V i e w S t a t e " / > < / a : K e y V a l u e O f D i a g r a m O b j e c t K e y a n y T y p e z b w N T n L X > < a : K e y V a l u e O f D i a g r a m O b j e c t K e y a n y T y p e z b w N T n L X > < a : K e y > < K e y > C o l u m n s \ V e n d o r   N a m e < / K e y > < / a : K e y > < a : V a l u e   i : t y p e = " T a b l e W i d g e t B a s e V i e w S t a t e " / > < / a : K e y V a l u e O f D i a g r a m O b j e c t K e y a n y T y p e z b w N T n L X > < a : K e y V a l u e O f D i a g r a m O b j e c t K e y a n y T y p e z b w N T n L X > < a : K e y > < K e y > C o l u m n s \ I t e m   N u m b e r < / K e y > < / a : K e y > < a : V a l u e   i : t y p e = " T a b l e W i d g e t B a s e V i e w S t a t e " / > < / a : K e y V a l u e O f D i a g r a m O b j e c t K e y a n y T y p e z b w N T n L X > < a : K e y V a l u e O f D i a g r a m O b j e c t K e y a n y T y p e z b w N T n L X > < a : K e y > < K e y > C o l u m n s \ I t e m   D e s c r i p t i o n < / K e y > < / a : K e y > < a : V a l u e   i : t y p e = " T a b l e W i d g e t B a s e V i e w S t a t e " / > < / a : K e y V a l u e O f D i a g r a m O b j e c t K e y a n y T y p e z b w N T n L X > < a : K e y V a l u e O f D i a g r a m O b j e c t K e y a n y T y p e z b w N T n L X > < a : K e y > < K e y > C o l u m n s \ P a c k < / K e y > < / a : K e y > < a : V a l u e   i : t y p e = " T a b l e W i d g e t B a s e V i e w S t a t e " / > < / a : K e y V a l u e O f D i a g r a m O b j e c t K e y a n y T y p e z b w N T n L X > < a : K e y V a l u e O f D i a g r a m O b j e c t K e y a n y T y p e z b w N T n L X > < a : K e y > < K e y > C o l u m n s \ B o t t l e   V o l u m e   ( m l ) < / K e y > < / a : K e y > < a : V a l u e   i : t y p e = " T a b l e W i d g e t B a s e V i e w S t a t e " / > < / a : K e y V a l u e O f D i a g r a m O b j e c t K e y a n y T y p e z b w N T n L X > < a : K e y V a l u e O f D i a g r a m O b j e c t K e y a n y T y p e z b w N T n L X > < a : K e y > < K e y > C o l u m n s \ S t a t e   B o t t l e   C o s t < / K e y > < / a : K e y > < a : V a l u e   i : t y p e = " T a b l e W i d g e t B a s e V i e w S t a t e " / > < / a : K e y V a l u e O f D i a g r a m O b j e c t K e y a n y T y p e z b w N T n L X > < a : K e y V a l u e O f D i a g r a m O b j e c t K e y a n y T y p e z b w N T n L X > < a : K e y > < K e y > C o l u m n s \ S t a t e   B o t t l e   R e t a i l < / K e y > < / a : K e y > < a : V a l u e   i : t y p e = " T a b l e W i d g e t B a s e V i e w S t a t e " / > < / a : K e y V a l u e O f D i a g r a m O b j e c t K e y a n y T y p e z b w N T n L X > < a : K e y V a l u e O f D i a g r a m O b j e c t K e y a n y T y p e z b w N T n L X > < a : K e y > < K e y > C o l u m n s \ B o t t l e s   S o l d < / K e y > < / a : K e y > < a : V a l u e   i : t y p e = " T a b l e W i d g e t B a s e V i e w S t a t e " / > < / a : K e y V a l u e O f D i a g r a m O b j e c t K e y a n y T y p e z b w N T n L X > < a : K e y V a l u e O f D i a g r a m O b j e c t K e y a n y T y p e z b w N T n L X > < a : K e y > < K e y > C o l u m n s \ S a l e   ( D o l l a r s ) 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 C a l c u l a t i o n s 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 C a l c u l a t i o n s 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 I t e m   L i s t 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 I t e m   L i s t 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 C o l u m n s \ S i m p l e   C o d e < / K e y > < / a : K e y > < a : V a l u e   i : t y p e = " T a b l e W i d g e t B a s e V i e w S t a t e " / > < / a : K e y V a l u e O f D i a g r a m O b j e c t K e y a n y T y p e z b w N T n L X > < a : K e y V a l u e O f D i a g r a m O b j e c t K e y a n y T y p e z b w N T n L X > < a : K e y > < K e y > C o l u m n s \ S u b - G r o u p < / 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  L i s t 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  L i s t 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 C o l u m n s \ S i m p l e   C o d e < / K e y > < / a : K e y > < a : V a l u e   i : t y p e = " T a b l e W i d g e t B a s e V i e w S t a t e " / > < / a : K e y V a l u e O f D i a g r a m O b j e c t K e y a n y T y p e z b w N T n L X > < a : K e y V a l u e O f D i a g r a m O b j e c t K e y a n y T y p e z b w N T n L X > < a : K e y > < K e y > C o l u m n s \ S u b   c a t e g o r y 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  C o d e < / K e y > < / a : K e y > < a : V a l u e   i : t y p e = " T a b l e W i d g e t B a s e V i e w S t a t e " / > < / a : K e y V a l u e O f D i a g r a m O b j e c t K e y a n y T y p e z b w N T n L X > < a : K e y V a l u e O f D i a g r a m O b j e c t K e y a n y T y p e z b w N T n L X > < a : K e y > < K e y > C o l u m n s \ I n v   N u m < / 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 C o l u m n s \ T r a n < / 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 C o l u m n s \ S a l e s   P e r s o n < / 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 S a l e s _ f c b 8 6 1 5 7 - d 2 6 5 - 4 6 a 6 - 9 c 6 d - 7 9 4 5 a 3 a 6 9 d b 1 < / K e y > < V a l u e   x m l n s : a = " h t t p : / / s c h e m a s . d a t a c o n t r a c t . o r g / 2 0 0 4 / 0 7 / M i c r o s o f t . A n a l y s i s S e r v i c e s . C o m m o n " > < a : H a s F o c u s > t r u e < / a : H a s F o c u s > < a : S i z e A t D p i 9 6 > 1 3 0 < / a : S i z e A t D p i 9 6 > < a : V i s i b l e > t r u e < / a : V i s i b l e > < / V a l u e > < / K e y V a l u e O f s t r i n g S a n d b o x E d i t o r . M e a s u r e G r i d S t a t e S c d E 3 5 R y > < K e y V a l u e O f s t r i n g S a n d b o x E d i t o r . M e a s u r e G r i d S t a t e S c d E 3 5 R y > < K e y > C a l e n d a r _ 6 6 9 8 b 7 2 f - 1 e e 7 - 4 0 d d - 8 c 6 0 - e c 0 8 d 3 e 7 5 e f 4 < / K e y > < V a l u e   x m l n s : a = " h t t p : / / s c h e m a s . d a t a c o n t r a c t . o r g / 2 0 0 4 / 0 7 / M i c r o s o f t . A n a l y s i s S e r v i c e s . C o m m o n " > < a : H a s F o c u s > t r u e < / a : H a s F o c u s > < a : S i z e A t D p i 9 6 > 1 3 0 < / a : S i z e A t D p i 9 6 > < a : V i s i b l e > t r u e < / a : V i s i b l e > < / V a l u e > < / K e y V a l u e O f s t r i n g S a n d b o x E d i t o r . M e a s u r e G r i d S t a t e S c d E 3 5 R y > < K e y V a l u e O f s t r i n g S a n d b o x E d i t o r . M e a s u r e G r i d S t a t e S c d E 3 5 R y > < K e y > C a l c u l a t i o n s < / K e y > < V a l u e   x m l n s : a = " h t t p : / / s c h e m a s . d a t a c o n t r a c t . o r g / 2 0 0 4 / 0 7 / M i c r o s o f t . A n a l y s i s S e r v i c e s . C o m m o n " > < a : H a s F o c u s > t r u e < / a : H a s F o c u s > < a : S i z e A t D p i 9 6 > 1 1 9 < / a : S i z e A t D p i 9 6 > < a : V i s i b l e > t r u e < / a : V i s i b l e > < / V a l u e > < / K e y V a l u e O f s t r i n g S a n d b o x E d i t o r . M e a s u r e G r i d S t a t e S c d E 3 5 R y > < K e y V a l u e O f s t r i n g S a n d b o x E d i t o r . M e a s u r e G r i d S t a t e S c d E 3 5 R y > < K e y > P r o d u c t   L i s t _ 9 a 9 6 3 3 8 4 - 3 1 b 1 - 4 c a b - b 3 6 1 - 3 e 5 2 c f 4 1 4 e f d < / K e y > < V a l u e   x m l n s : a = " h t t p : / / s c h e m a s . d a t a c o n t r a c t . o r g / 2 0 0 4 / 0 7 / M i c r o s o f t . A n a l y s i s S e r v i c e s . C o m m o n " > < a : H a s F o c u s > f a l s e < / a : H a s F o c u s > < a : S i z e A t D p i 9 6 > 1 1 9 < / a : S i z e A t D p i 9 6 > < a : V i s i b l e > t r u e < / a : V i s i b l e > < / V a l u e > < / K e y V a l u e O f s t r i n g S a n d b o x E d i t o r . M e a s u r e G r i d S t a t e S c d E 3 5 R y > < / A r r a y O f K e y V a l u e O f s t r i n g S a n d b o x E d i t o r . M e a s u r e G r i d S t a t e S c d E 3 5 R y > ] ] > < / C u s t o m C o n t e n t > < / G e m i n i > 
</file>

<file path=customXml/item24.xml>��< ? x m l   v e r s i o n = " 1 . 0 "   e n c o d i n g = " U T F - 1 6 " ? > < G e m i n i   x m l n s = " h t t p : / / g e m i n i / p i v o t c u s t o m i z a t i o n / d c 4 2 e 0 8 6 - 3 f 0 0 - 4 f 5 0 - a a d f - 2 2 c e 5 a f 7 c 1 3 d " > < C u s t o m C o n t e n t > < ! [ C D A T A [ < ? x m l   v e r s i o n = " 1 . 0 "   e n c o d i n g = " u t f - 1 6 " ? > < S e t t i n g s > < C a l c u l a t e d F i e l d s > < i t e m > < M e a s u r e N a m e > R e v e n u e < / M e a s u r e N a m e > < D i s p l a y N a m e > R e v e n u e < / D i s p l a y N a m e > < V i s i b l e > F a l s e < / V i s i b l e > < / i t e m > < i t e m > < M e a s u r e N a m e > G r o s s   P r o f i t < / M e a s u r e N a m e > < D i s p l a y N a m e > G r o s s   P r o f i t < / D i s p l a y N a m e > < V i s i b l e > F a l s e < / V i s i b l e > < / i t e m > < i t e m > < M e a s u r e N a m e > F o o t f a l l s < / M e a s u r e N a m e > < D i s p l a y N a m e > F o o t f a l l s < / D i s p l a y N a m e > < V i s i b l e > F a l s e < / V i s i b l e > < / i t e m > < i t e m > < M e a s u r e N a m e > G P   M a r g i n < / M e a s u r e N a m e > < D i s p l a y N a m e > G P   M a r g i n < / D i s p l a y N a m e > < V i s i b l e > F a l s e < / V i s i b l e > < / i t e m > < i t e m > < M e a s u r e N a m e > O r d e r s < / M e a s u r e N a m e > < D i s p l a y N a m e > O r d e r s < / D i s p l a y N a m e > < V i s i b l e > F a l s e < / V i s i b l e > < / i t e m > < i t e m > < M e a s u r e N a m e > A v g   I n v   V a l u e < / M e a s u r e N a m e > < D i s p l a y N a m e > A v g   I n v   V a l u e < / D i s p l a y N a m e > < V i s i b l e > F a l s e < / V i s i b l e > < / i t e m > < i t e m > < M e a s u r e N a m e > R e v   P M < / M e a s u r e N a m e > < D i s p l a y N a m e > R e v   P M < / D i s p l a y N a m e > < V i s i b l e > F a l s e < / V i s i b l e > < / i t e m > < i t e m > < M e a s u r e N a m e > M o M   G r o w t h < / M e a s u r e N a m e > < D i s p l a y N a m e > M o M   G r o w t h < / D i s p l a y N a m e > < V i s i b l e > F a l s e < / V i s i b l e > < / i t e m > < i t e m > < M e a s u r e N a m e > G P   P P < / M e a s u r e N a m e > < D i s p l a y N a m e > G P   P P < / D i s p l a y N a m e > < V i s i b l e > F a l s e < / V i s i b l e > < / i t e m > < i t e m > < M e a s u r e N a m e > A o V   P P < / M e a s u r e N a m e > < D i s p l a y N a m e > A o V   P P < / D i s p l a y N a m e > < V i s i b l e > F a l s e < / V i s i b l e > < / i t e m > < i t e m > < M e a s u r e N a m e > F o o t f a l l   P P < / M e a s u r e N a m e > < D i s p l a y N a m e > F o o t f a l l   P P < / D i s p l a y N a m e > < V i s i b l e > F a l s e < / V i s i b l e > < / i t e m > < i t e m > < M e a s u r e N a m e > O r d e r s   P P < / M e a s u r e N a m e > < D i s p l a y N a m e > O r d e r s   P P < / D i s p l a y N a m e > < V i s i b l e > F a l s e < / V i s i b l e > < / i t e m > < i t e m > < M e a s u r e N a m e > M o M   G P < / M e a s u r e N a m e > < D i s p l a y N a m e > M o M   G P < / D i s p l a y N a m e > < V i s i b l e > F a l s e < / V i s i b l e > < / i t e m > < i t e m > < M e a s u r e N a m e > A o V   G r o w t h < / M e a s u r e N a m e > < D i s p l a y N a m e > A o V   G r o w t h < / D i s p l a y N a m e > < V i s i b l e > F a l s e < / V i s i b l e > < / i t e m > < / C a l c u l a t e d F i e l d s > < S A H o s t H a s h > 0 < / S A H o s t H a s h > < G e m i n i F i e l d L i s t V i s i b l e > T r u e < / G e m i n i F i e l d L i s t V i s i b l e > < / S e t t i n g s > ] ] > < / C u s t o m C o n t e n t > < / G e m i n i > 
</file>

<file path=customXml/item25.xml>��< ? x m l   v e r s i o n = " 1 . 0 "   e n c o d i n g = " U T F - 1 6 " ? > < G e m i n i   x m l n s = " h t t p : / / g e m i n i / p i v o t c u s t o m i z a t i o n / 4 b 2 c c 9 9 f - 2 3 1 4 - 4 3 5 d - b d 1 5 - f 3 6 d 5 b 1 9 5 a 4 5 " > < C u s t o m C o n t e n t > < ! [ C D A T A [ < ? x m l   v e r s i o n = " 1 . 0 "   e n c o d i n g = " u t f - 1 6 " ? > < S e t t i n g s > < C a l c u l a t e d F i e l d s > < i t e m > < M e a s u r e N a m e > R e v e n u e < / M e a s u r e N a m e > < D i s p l a y N a m e > R e v e n u e < / D i s p l a y N a m e > < V i s i b l e > F a l s e < / V i s i b l e > < / i t e m > < i t e m > < M e a s u r e N a m e > G r o s s   P r o f i t < / M e a s u r e N a m e > < D i s p l a y N a m e > G r o s s   P r o f i t < / D i s p l a y N a m e > < V i s i b l e > F a l s e < / V i s i b l e > < / i t e m > < i t e m > < M e a s u r e N a m e > F o o t f a l l s < / M e a s u r e N a m e > < D i s p l a y N a m e > F o o t f a l l s < / D i s p l a y N a m e > < V i s i b l e > F a l s e < / V i s i b l e > < / i t e m > < i t e m > < M e a s u r e N a m e > G P   M a r g i n < / M e a s u r e N a m e > < D i s p l a y N a m e > G P   M a r g i n < / D i s p l a y N a m e > < V i s i b l e > F a l s e < / V i s i b l e > < / i t e m > < i t e m > < M e a s u r e N a m e > O r d e r s < / M e a s u r e N a m e > < D i s p l a y N a m e > O r d e r s < / D i s p l a y N a m e > < V i s i b l e > F a l s e < / V i s i b l e > < / i t e m > < i t e m > < M e a s u r e N a m e > A v g   I n v   V a l u e < / M e a s u r e N a m e > < D i s p l a y N a m e > A v g   I n v   V a l u e < / D i s p l a y N a m e > < V i s i b l e > F a l s e < / V i s i b l e > < / i t e m > < i t e m > < M e a s u r e N a m e > R e v   P M < / M e a s u r e N a m e > < D i s p l a y N a m e > R e v   P M < / D i s p l a y N a m e > < V i s i b l e > F a l s e < / V i s i b l e > < / i t e m > < i t e m > < M e a s u r e N a m e > M o M   G r o w t h < / M e a s u r e N a m e > < D i s p l a y N a m e > M o M   G r o w t h < / D i s p l a y N a m e > < V i s i b l e > F a l s e < / V i s i b l e > < / i t e m > < i t e m > < M e a s u r e N a m e > G P   P P < / M e a s u r e N a m e > < D i s p l a y N a m e > G P   P P < / D i s p l a y N a m e > < V i s i b l e > F a l s e < / V i s i b l e > < / i t e m > < i t e m > < M e a s u r e N a m e > A o V   P P < / M e a s u r e N a m e > < D i s p l a y N a m e > A o V   P P < / D i s p l a y N a m e > < V i s i b l e > F a l s e < / V i s i b l e > < / i t e m > < i t e m > < M e a s u r e N a m e > F o o t f a l l   P P < / M e a s u r e N a m e > < D i s p l a y N a m e > F o o t f a l l   P P < / D i s p l a y N a m e > < V i s i b l e > F a l s e < / V i s i b l e > < / i t e m > < i t e m > < M e a s u r e N a m e > O r d e r s   P P < / M e a s u r e N a m e > < D i s p l a y N a m e > O r d e r s   P P < / D i s p l a y N a m e > < V i s i b l e > F a l s e < / V i s i b l e > < / i t e m > < i t e m > < M e a s u r e N a m e > M o M   G P < / M e a s u r e N a m e > < D i s p l a y N a m e > M o M   G P < / D i s p l a y N a m e > < V i s i b l e > F a l s e < / V i s i b l e > < / i t e m > < i t e m > < M e a s u r e N a m e > A o V   G r o w t h < / M e a s u r e N a m e > < D i s p l a y N a m e > A o V   G r o w t h < / D i s p l a y N a m e > < V i s i b l e > F a l s e < / V i s i b l e > < / i t e m > < / C a l c u l a t e d F i e l d s > < S A H o s t H a s h > 0 < / S A H o s t H a s h > < G e m i n i F i e l d L i s t V i s i b l e > T r u e < / G e m i n i F i e l d L i s t V i s i b l e > < / S e t t i n g s > ] ] > < / C u s t o m C o n t e n t > < / G e m i n i > 
</file>

<file path=customXml/item26.xml>��< ? x m l   v e r s i o n = " 1 . 0 "   e n c o d i n g = " U T F - 1 6 " ? > < G e m i n i   x m l n s = " h t t p : / / g e m i n i / p i v o t c u s t o m i z a t i o n / 8 e 9 b 7 e c e - e 9 f 4 - 4 e 5 2 - 8 9 f 5 - 7 b 9 5 f 0 4 6 2 d 6 9 " > < C u s t o m C o n t e n t > < ! [ C D A T A [ < ? x m l   v e r s i o n = " 1 . 0 "   e n c o d i n g = " u t f - 1 6 " ? > < S e t t i n g s > < C a l c u l a t e d F i e l d s > < i t e m > < M e a s u r e N a m e > R e v e n u e < / M e a s u r e N a m e > < D i s p l a y N a m e > R e v e n u e < / D i s p l a y N a m e > < V i s i b l e > F a l s e < / V i s i b l e > < / i t e m > < i t e m > < M e a s u r e N a m e > G r o s s   P r o f i t < / M e a s u r e N a m e > < D i s p l a y N a m e > G r o s s   P r o f i t < / D i s p l a y N a m e > < V i s i b l e > F a l s e < / V i s i b l e > < / i t e m > < i t e m > < M e a s u r e N a m e > F o o t f a l l s < / M e a s u r e N a m e > < D i s p l a y N a m e > F o o t f a l l s < / D i s p l a y N a m e > < V i s i b l e > F a l s e < / V i s i b l e > < / i t e m > < i t e m > < M e a s u r e N a m e > G P   M a r g i n < / M e a s u r e N a m e > < D i s p l a y N a m e > G P   M a r g i n < / D i s p l a y N a m e > < V i s i b l e > F a l s e < / V i s i b l e > < / i t e m > < i t e m > < M e a s u r e N a m e > O r d e r s < / M e a s u r e N a m e > < D i s p l a y N a m e > O r d e r s < / D i s p l a y N a m e > < V i s i b l e > F a l s e < / V i s i b l e > < / i t e m > < i t e m > < M e a s u r e N a m e > A v g   I n v   V a l u e < / M e a s u r e N a m e > < D i s p l a y N a m e > A v g   I n v   V a l u e < / D i s p l a y N a m e > < V i s i b l e > F a l s e < / V i s i b l e > < / i t e m > < i t e m > < M e a s u r e N a m e > R e v   P M < / M e a s u r e N a m e > < D i s p l a y N a m e > R e v   P M < / D i s p l a y N a m e > < V i s i b l e > F a l s e < / V i s i b l e > < / i t e m > < i t e m > < M e a s u r e N a m e > M o M   G r o w t h < / M e a s u r e N a m e > < D i s p l a y N a m e > M o M   G r o w t h < / D i s p l a y N a m e > < V i s i b l e > F a l s e < / V i s i b l e > < / i t e m > < i t e m > < M e a s u r e N a m e > G P   P P < / M e a s u r e N a m e > < D i s p l a y N a m e > G P   P P < / D i s p l a y N a m e > < V i s i b l e > F a l s e < / V i s i b l e > < / i t e m > < i t e m > < M e a s u r e N a m e > A o V   P P < / M e a s u r e N a m e > < D i s p l a y N a m e > A o V   P P < / D i s p l a y N a m e > < V i s i b l e > F a l s e < / V i s i b l e > < / i t e m > < i t e m > < M e a s u r e N a m e > F o o t f a l l   P P < / M e a s u r e N a m e > < D i s p l a y N a m e > F o o t f a l l   P P < / D i s p l a y N a m e > < V i s i b l e > F a l s e < / V i s i b l e > < / i t e m > < i t e m > < M e a s u r e N a m e > O r d e r s   P P < / M e a s u r e N a m e > < D i s p l a y N a m e > O r d e r s   P P < / D i s p l a y N a m e > < V i s i b l e > F a l s e < / V i s i b l e > < / i t e m > < i t e m > < M e a s u r e N a m e > M o M   G P < / M e a s u r e N a m e > < D i s p l a y N a m e > M o M   G P < / D i s p l a y N a m e > < V i s i b l e > F a l s e < / V i s i b l e > < / i t e m > < i t e m > < M e a s u r e N a m e > A o V   G r o w t h < / M e a s u r e N a m e > < D i s p l a y N a m e > A o V   G r o w t h < / D i s p l a y N a m e > < V i s i b l e > F a l s e < / V i s i b l e > < / i t e m > < / C a l c u l a t e d F i e l d s > < S A H o s t H a s h > 0 < / S A H o s t H a s h > < G e m i n i F i e l d L i s t V i s i b l e > T r u e < / G e m i n i F i e l d L i s t V i s i b l e > < / S e t t i n g s > ] ] > < / C u s t o m C o n t e n t > < / G e m i n i > 
</file>

<file path=customXml/item27.xml>��< ? x m l   v e r s i o n = " 1 . 0 "   e n c o d i n g = " U T F - 1 6 " ? > < G e m i n i   x m l n s = " h t t p : / / g e m i n i / p i v o t c u s t o m i z a t i o n / b 0 d a 0 3 c 0 - 4 8 0 4 - 4 3 0 f - a f 7 0 - 7 a b 6 9 9 0 e 9 8 2 6 " > < C u s t o m C o n t e n t > < ! [ C D A T A [ < ? x m l   v e r s i o n = " 1 . 0 "   e n c o d i n g = " u t f - 1 6 " ? > < S e t t i n g s > < C a l c u l a t e d F i e l d s > < i t e m > < M e a s u r e N a m e > R e v e n u e < / M e a s u r e N a m e > < D i s p l a y N a m e > R e v e n u e < / D i s p l a y N a m e > < V i s i b l e > F a l s e < / V i s i b l e > < / i t e m > < i t e m > < M e a s u r e N a m e > G r o s s   P r o f i t < / M e a s u r e N a m e > < D i s p l a y N a m e > G r o s s   P r o f i t < / D i s p l a y N a m e > < V i s i b l e > F a l s e < / V i s i b l e > < / i t e m > < i t e m > < M e a s u r e N a m e > F o o t f a l l s < / M e a s u r e N a m e > < D i s p l a y N a m e > F o o t f a l l s < / D i s p l a y N a m e > < V i s i b l e > F a l s e < / V i s i b l e > < / i t e m > < i t e m > < M e a s u r e N a m e > G P   M a r g i n < / M e a s u r e N a m e > < D i s p l a y N a m e > G P   M a r g i n < / D i s p l a y N a m e > < V i s i b l e > F a l s e < / V i s i b l e > < / i t e m > < i t e m > < M e a s u r e N a m e > O r d e r s < / M e a s u r e N a m e > < D i s p l a y N a m e > O r d e r s < / D i s p l a y N a m e > < V i s i b l e > F a l s e < / V i s i b l e > < / i t e m > < i t e m > < M e a s u r e N a m e > A v g   I n v   V a l u e < / M e a s u r e N a m e > < D i s p l a y N a m e > A v g   I n v   V a l u e < / D i s p l a y N a m e > < V i s i b l e > F a l s e < / V i s i b l e > < / i t e m > < i t e m > < M e a s u r e N a m e > R e v   P M < / M e a s u r e N a m e > < D i s p l a y N a m e > R e v   P M < / D i s p l a y N a m e > < V i s i b l e > F a l s e < / V i s i b l e > < / i t e m > < i t e m > < M e a s u r e N a m e > M o M   G r o w t h < / M e a s u r e N a m e > < D i s p l a y N a m e > M o M   G r o w t h < / D i s p l a y N a m e > < V i s i b l e > F a l s e < / V i s i b l e > < / i t e m > < i t e m > < M e a s u r e N a m e > G P   P P < / M e a s u r e N a m e > < D i s p l a y N a m e > G P   P P < / D i s p l a y N a m e > < V i s i b l e > F a l s e < / V i s i b l e > < / i t e m > < i t e m > < M e a s u r e N a m e > A o V   P P < / M e a s u r e N a m e > < D i s p l a y N a m e > A o V   P P < / D i s p l a y N a m e > < V i s i b l e > F a l s e < / V i s i b l e > < / i t e m > < i t e m > < M e a s u r e N a m e > F o o t f a l l   P P < / M e a s u r e N a m e > < D i s p l a y N a m e > F o o t f a l l   P P < / D i s p l a y N a m e > < V i s i b l e > F a l s e < / V i s i b l e > < / i t e m > < i t e m > < M e a s u r e N a m e > O r d e r s   P P < / M e a s u r e N a m e > < D i s p l a y N a m e > O r d e r s   P P < / D i s p l a y N a m e > < V i s i b l e > F a l s e < / V i s i b l e > < / i t e m > < i t e m > < M e a s u r e N a m e > M o M   G P < / M e a s u r e N a m e > < D i s p l a y N a m e > M o M   G P < / D i s p l a y N a m e > < V i s i b l e > F a l s e < / V i s i b l e > < / i t e m > < i t e m > < M e a s u r e N a m e > A o V   G r o w t h < / M e a s u r e N a m e > < D i s p l a y N a m e > A o V   G r o w t h < / D i s p l a y N a m e > < V i s i b l e > F a l s e < / V i s i b l e > < / i t e m > < / C a l c u l a t e d F i e l d s > < S A H o s t H a s h > 0 < / S A H o s t H a s h > < G e m i n i F i e l d L i s t V i s i b l e > T r u e < / G e m i n i F i e l d L i s t V i s i b l e > < / S e t t i n g s > ] ] > < / C u s t o m C o n t e n t > < / G e m i n i > 
</file>

<file path=customXml/item28.xml>��< ? x m l   v e r s i o n = " 1 . 0 "   e n c o d i n g = " U T F - 1 6 " ? > < G e m i n i   x m l n s = " h t t p : / / g e m i n i / p i v o t c u s t o m i z a t i o n / 5 1 5 1 5 6 2 1 - 0 4 a d - 4 e 5 4 - b b 1 7 - 1 0 d 7 7 2 5 b f 5 6 f " > < C u s t o m C o n t e n t > < ! [ C D A T A [ < ? x m l   v e r s i o n = " 1 . 0 "   e n c o d i n g = " u t f - 1 6 " ? > < S e t t i n g s > < C a l c u l a t e d F i e l d s > < i t e m > < M e a s u r e N a m e > R e v e n u e < / M e a s u r e N a m e > < D i s p l a y N a m e > R e v e n u e < / D i s p l a y N a m e > < V i s i b l e > F a l s e < / V i s i b l e > < / i t e m > < i t e m > < M e a s u r e N a m e > G r o s s   P r o f i t < / M e a s u r e N a m e > < D i s p l a y N a m e > G r o s s   P r o f i t < / D i s p l a y N a m e > < V i s i b l e > F a l s e < / V i s i b l e > < / i t e m > < i t e m > < M e a s u r e N a m e > F o o t f a l l s < / M e a s u r e N a m e > < D i s p l a y N a m e > F o o t f a l l s < / D i s p l a y N a m e > < V i s i b l e > F a l s e < / V i s i b l e > < / i t e m > < i t e m > < M e a s u r e N a m e > G P   M a r g i n < / M e a s u r e N a m e > < D i s p l a y N a m e > G P   M a r g i n < / D i s p l a y N a m e > < V i s i b l e > F a l s e < / V i s i b l e > < / i t e m > < i t e m > < M e a s u r e N a m e > O r d e r s < / M e a s u r e N a m e > < D i s p l a y N a m e > O r d e r s < / D i s p l a y N a m e > < V i s i b l e > F a l s e < / V i s i b l e > < / i t e m > < i t e m > < M e a s u r e N a m e > A v g   I n v   V a l u e < / M e a s u r e N a m e > < D i s p l a y N a m e > A v g   I n v   V a l u e < / D i s p l a y N a m e > < V i s i b l e > F a l s e < / V i s i b l e > < / i t e m > < i t e m > < M e a s u r e N a m e > R e v   P M < / M e a s u r e N a m e > < D i s p l a y N a m e > R e v   P M < / D i s p l a y N a m e > < V i s i b l e > F a l s e < / V i s i b l e > < / i t e m > < i t e m > < M e a s u r e N a m e > M o M   G r o w t h < / M e a s u r e N a m e > < D i s p l a y N a m e > M o M   G r o w t h < / D i s p l a y N a m e > < V i s i b l e > F a l s e < / V i s i b l e > < / i t e m > < i t e m > < M e a s u r e N a m e > G P   P P < / M e a s u r e N a m e > < D i s p l a y N a m e > G P   P P < / D i s p l a y N a m e > < V i s i b l e > F a l s e < / V i s i b l e > < / i t e m > < i t e m > < M e a s u r e N a m e > A o V   P P < / M e a s u r e N a m e > < D i s p l a y N a m e > A o V   P P < / D i s p l a y N a m e > < V i s i b l e > F a l s e < / V i s i b l e > < / i t e m > < i t e m > < M e a s u r e N a m e > F o o t f a l l   P P < / M e a s u r e N a m e > < D i s p l a y N a m e > F o o t f a l l   P P < / D i s p l a y N a m e > < V i s i b l e > F a l s e < / V i s i b l e > < / i t e m > < i t e m > < M e a s u r e N a m e > O r d e r s   P P < / M e a s u r e N a m e > < D i s p l a y N a m e > O r d e r s   P P < / D i s p l a y N a m e > < V i s i b l e > F a l s e < / V i s i b l e > < / i t e m > < i t e m > < M e a s u r e N a m e > M o M   G P < / M e a s u r e N a m e > < D i s p l a y N a m e > M o M   G P < / D i s p l a y N a m e > < V i s i b l e > F a l s e < / V i s i b l e > < / i t e m > < i t e m > < M e a s u r e N a m e > A o V   G r o w t h < / M e a s u r e N a m e > < D i s p l a y N a m e > A o V   G r o w t h < / D i s p l a y N a m e > < V i s i b l e > F a l s e < / V i s i b l e > < / i t e m > < / C a l c u l a t e d F i e l d s > < S A H o s t H a s h > 0 < / S A H o s t H a s h > < G e m i n i F i e l d L i s t V i s i b l e > T r u e < / G e m i n i F i e l d L i s t V i s i b l e > < / S e t t i n g s > ] ] > < / C u s t o m C o n t e n t > < / G e m i n i > 
</file>

<file path=customXml/item29.xml>��< ? x m l   v e r s i o n = " 1 . 0 "   e n c o d i n g = " U T F - 1 6 " ? > < G e m i n i   x m l n s = " h t t p : / / g e m i n i / p i v o t c u s t o m i z a t i o n / 2 d 2 4 5 9 3 8 - 7 f 4 f - 4 2 a 7 - 9 a e 4 - 0 9 d e 1 a 5 4 f 0 b a " > < C u s t o m C o n t e n t > < ! [ C D A T A [ < ? x m l   v e r s i o n = " 1 . 0 "   e n c o d i n g = " u t f - 1 6 " ? > < S e t t i n g s > < C a l c u l a t e d F i e l d s > < i t e m > < M e a s u r e N a m e > R e v e n u e < / M e a s u r e N a m e > < D i s p l a y N a m e > R e v e n u e < / D i s p l a y N a m e > < V i s i b l e > F a l s e < / V i s i b l e > < / i t e m > < i t e m > < M e a s u r e N a m e > G r o s s   P r o f i t < / M e a s u r e N a m e > < D i s p l a y N a m e > G r o s s   P r o f i t < / D i s p l a y N a m e > < V i s i b l e > F a l s e < / V i s i b l e > < / i t e m > < i t e m > < M e a s u r e N a m e > F o o t f a l l s < / M e a s u r e N a m e > < D i s p l a y N a m e > F o o t f a l l s < / D i s p l a y N a m e > < V i s i b l e > F a l s e < / V i s i b l e > < / i t e m > < i t e m > < M e a s u r e N a m e > G P   M a r g i n < / M e a s u r e N a m e > < D i s p l a y N a m e > G P   M a r g i n < / D i s p l a y N a m e > < V i s i b l e > F a l s e < / V i s i b l e > < / i t e m > < i t e m > < M e a s u r e N a m e > O r d e r s < / M e a s u r e N a m e > < D i s p l a y N a m e > O r d e r s < / D i s p l a y N a m e > < V i s i b l e > F a l s e < / V i s i b l e > < / i t e m > < i t e m > < M e a s u r e N a m e > A v g   I n v   V a l u e < / M e a s u r e N a m e > < D i s p l a y N a m e > A v g   I n v   V a l u e < / D i s p l a y N a m e > < V i s i b l e > F a l s e < / V i s i b l e > < / i t e m > < i t e m > < M e a s u r e N a m e > R e v   P M < / M e a s u r e N a m e > < D i s p l a y N a m e > R e v   P M < / D i s p l a y N a m e > < V i s i b l e > F a l s e < / V i s i b l e > < / i t e m > < i t e m > < M e a s u r e N a m e > M o M   G r o w t h < / M e a s u r e N a m e > < D i s p l a y N a m e > M o M   G r o w t h < / D i s p l a y N a m e > < V i s i b l e > F a l s e < / V i s i b l e > < / i t e m > < i t e m > < M e a s u r e N a m e > G P   P P < / M e a s u r e N a m e > < D i s p l a y N a m e > G P   P P < / D i s p l a y N a m e > < V i s i b l e > F a l s e < / V i s i b l e > < / i t e m > < i t e m > < M e a s u r e N a m e > A o V   P P < / M e a s u r e N a m e > < D i s p l a y N a m e > A o V   P P < / D i s p l a y N a m e > < V i s i b l e > F a l s e < / V i s i b l e > < / i t e m > < i t e m > < M e a s u r e N a m e > F o o t f a l l   P P < / M e a s u r e N a m e > < D i s p l a y N a m e > F o o t f a l l   P P < / D i s p l a y N a m e > < V i s i b l e > F a l s e < / V i s i b l e > < / i t e m > < i t e m > < M e a s u r e N a m e > O r d e r s   P P < / M e a s u r e N a m e > < D i s p l a y N a m e > O r d e r s   P P < / D i s p l a y N a m e > < V i s i b l e > F a l s e < / V i s i b l e > < / i t e m > < i t e m > < M e a s u r e N a m e > M o M   G P < / M e a s u r e N a m e > < D i s p l a y N a m e > M o M   G P < / D i s p l a y N a m e > < V i s i b l e > F a l s e < / V i s i b l e > < / i t e m > < i t e m > < M e a s u r e N a m e > A o V   G r o w t h < / M e a s u r e N a m e > < D i s p l a y N a m e > A o V   G r o w t h < / D i s p l a y N a m e > < V i s i b l e > F a l s e < / V i s i b l e > < / i t e m > < / C a l c u l a t e d F i e l d s > < S A H o s t H a s h > 0 < / S A H o s t H a s h > < G e m i n i F i e l d L i s t V i s i b l e > T r u e < / G e m i n i F i e l d L i s t V i s i b l e > < / S e t t i n g s > ] ] > < / C u s t o m C o n t e n t > < / G e m i n i > 
</file>

<file path=customXml/item3.xml>��< ? x m l   v e r s i o n = " 1 . 0 "   e n c o d i n g = " U T F - 1 6 " ? > < G e m i n i   x m l n s = " h t t p : / / g e m i n i / p i v o t c u s t o m i z a t i o n / S h o w H i d d e n " > < C u s t o m C o n t e n t > < ! [ C D A T A [ T r u e ] ] > < / C u s t o m C o n t e n t > < / G e m i n i > 
</file>

<file path=customXml/item30.xml>��< ? x m l   v e r s i o n = " 1 . 0 "   e n c o d i n g = " U T F - 1 6 " ? > < G e m i n i   x m l n s = " h t t p : / / g e m i n i / p i v o t c u s t o m i z a t i o n / 2 e 9 0 b 1 3 d - b 4 5 f - 4 1 a 1 - 9 2 6 8 - 2 7 2 1 b 5 8 3 c 7 7 d " > < C u s t o m C o n t e n t > < ! [ C D A T A [ < ? x m l   v e r s i o n = " 1 . 0 "   e n c o d i n g = " u t f - 1 6 " ? > < S e t t i n g s > < C a l c u l a t e d F i e l d s > < i t e m > < M e a s u r e N a m e > R e v e n u e < / M e a s u r e N a m e > < D i s p l a y N a m e > R e v e n u e < / D i s p l a y N a m e > < V i s i b l e > F a l s e < / V i s i b l e > < / i t e m > < i t e m > < M e a s u r e N a m e > G r o s s   P r o f i t < / M e a s u r e N a m e > < D i s p l a y N a m e > G r o s s   P r o f i t < / D i s p l a y N a m e > < V i s i b l e > F a l s e < / V i s i b l e > < / i t e m > < i t e m > < M e a s u r e N a m e > F o o t f a l l s < / M e a s u r e N a m e > < D i s p l a y N a m e > F o o t f a l l s < / D i s p l a y N a m e > < V i s i b l e > F a l s e < / V i s i b l e > < / i t e m > < i t e m > < M e a s u r e N a m e > G P   M a r g i n < / M e a s u r e N a m e > < D i s p l a y N a m e > G P   M a r g i n < / D i s p l a y N a m e > < V i s i b l e > F a l s e < / V i s i b l e > < / i t e m > < i t e m > < M e a s u r e N a m e > O r d e r s < / M e a s u r e N a m e > < D i s p l a y N a m e > O r d e r s < / D i s p l a y N a m e > < V i s i b l e > F a l s e < / V i s i b l e > < / i t e m > < i t e m > < M e a s u r e N a m e > A v g   I n v   V a l u e < / M e a s u r e N a m e > < D i s p l a y N a m e > A v g   I n v   V a l u e < / D i s p l a y N a m e > < V i s i b l e > F a l s e < / V i s i b l e > < / i t e m > < i t e m > < M e a s u r e N a m e > R e v   P M < / M e a s u r e N a m e > < D i s p l a y N a m e > R e v   P M < / D i s p l a y N a m e > < V i s i b l e > F a l s e < / V i s i b l e > < / i t e m > < i t e m > < M e a s u r e N a m e > M o M   G r o w t h < / M e a s u r e N a m e > < D i s p l a y N a m e > M o M   G r o w t h < / D i s p l a y N a m e > < V i s i b l e > F a l s e < / V i s i b l e > < / i t e m > < i t e m > < M e a s u r e N a m e > G P   P P < / M e a s u r e N a m e > < D i s p l a y N a m e > G P   P P < / D i s p l a y N a m e > < V i s i b l e > F a l s e < / V i s i b l e > < / i t e m > < i t e m > < M e a s u r e N a m e > A o V   P P < / M e a s u r e N a m e > < D i s p l a y N a m e > A o V   P P < / D i s p l a y N a m e > < V i s i b l e > F a l s e < / V i s i b l e > < / i t e m > < i t e m > < M e a s u r e N a m e > F o o t f a l l   P P < / M e a s u r e N a m e > < D i s p l a y N a m e > F o o t f a l l   P P < / D i s p l a y N a m e > < V i s i b l e > F a l s e < / V i s i b l e > < / i t e m > < i t e m > < M e a s u r e N a m e > O r d e r s   P P < / M e a s u r e N a m e > < D i s p l a y N a m e > O r d e r s   P P < / D i s p l a y N a m e > < V i s i b l e > F a l s e < / V i s i b l e > < / i t e m > < i t e m > < M e a s u r e N a m e > M o M   G P < / M e a s u r e N a m e > < D i s p l a y N a m e > M o M   G P < / D i s p l a y N a m e > < V i s i b l e > F a l s e < / V i s i b l e > < / i t e m > < i t e m > < M e a s u r e N a m e > A o V   G r o w t h < / M e a s u r e N a m e > < D i s p l a y N a m e > A o V   G r o w t h < / D i s p l a y N a m e > < V i s i b l e > F a l s e < / V i s i b l e > < / i t e m > < / C a l c u l a t e d F i e l d s > < S A H o s t H a s h > 0 < / S A H o s t H a s h > < G e m i n i F i e l d L i s t V i s i b l e > T r u e < / G e m i n i F i e l d L i s t V i s i b l e > < / S e t t i n g s > ] ] > < / C u s t o m C o n t e n t > < / G e m i n i > 
</file>

<file path=customXml/item31.xml>��< ? x m l   v e r s i o n = " 1 . 0 "   e n c o d i n g = " U T F - 1 6 " ? > < G e m i n i   x m l n s = " h t t p : / / g e m i n i / p i v o t c u s t o m i z a t i o n / 4 f 7 f c 0 0 4 - 6 e 5 6 - 4 e b a - 8 f d c - 2 b e 9 e c f 9 2 a 2 8 " > < C u s t o m C o n t e n t > < ! [ C D A T A [ < ? x m l   v e r s i o n = " 1 . 0 "   e n c o d i n g = " u t f - 1 6 " ? > < S e t t i n g s > < C a l c u l a t e d F i e l d s > < i t e m > < M e a s u r e N a m e > R e v e n u e < / M e a s u r e N a m e > < D i s p l a y N a m e > R e v e n u e < / D i s p l a y N a m e > < V i s i b l e > F a l s e < / V i s i b l e > < / i t e m > < i t e m > < M e a s u r e N a m e > G r o s s   P r o f i t < / M e a s u r e N a m e > < D i s p l a y N a m e > G r o s s   P r o f i t < / D i s p l a y N a m e > < V i s i b l e > F a l s e < / V i s i b l e > < / i t e m > < i t e m > < M e a s u r e N a m e > F o o t f a l l s < / M e a s u r e N a m e > < D i s p l a y N a m e > F o o t f a l l s < / D i s p l a y N a m e > < V i s i b l e > F a l s e < / V i s i b l e > < / i t e m > < i t e m > < M e a s u r e N a m e > G P   M a r g i n < / M e a s u r e N a m e > < D i s p l a y N a m e > G P   M a r g i n < / D i s p l a y N a m e > < V i s i b l e > F a l s e < / V i s i b l e > < / i t e m > < i t e m > < M e a s u r e N a m e > O r d e r s < / M e a s u r e N a m e > < D i s p l a y N a m e > O r d e r s < / D i s p l a y N a m e > < V i s i b l e > F a l s e < / V i s i b l e > < / i t e m > < i t e m > < M e a s u r e N a m e > A v g   I n v   V a l u e < / M e a s u r e N a m e > < D i s p l a y N a m e > A v g   I n v   V a l u e < / D i s p l a y N a m e > < V i s i b l e > F a l s e < / V i s i b l e > < / i t e m > < i t e m > < M e a s u r e N a m e > R e v   P M < / M e a s u r e N a m e > < D i s p l a y N a m e > R e v   P M < / D i s p l a y N a m e > < V i s i b l e > F a l s e < / V i s i b l e > < / i t e m > < i t e m > < M e a s u r e N a m e > M o M   G r o w t h < / M e a s u r e N a m e > < D i s p l a y N a m e > M o M   G r o w t h < / D i s p l a y N a m e > < V i s i b l e > F a l s e < / V i s i b l e > < / i t e m > < i t e m > < M e a s u r e N a m e > G P   P P < / M e a s u r e N a m e > < D i s p l a y N a m e > G P   P P < / D i s p l a y N a m e > < V i s i b l e > F a l s e < / V i s i b l e > < / i t e m > < i t e m > < M e a s u r e N a m e > A o V   P P < / M e a s u r e N a m e > < D i s p l a y N a m e > A o V   P P < / D i s p l a y N a m e > < V i s i b l e > F a l s e < / V i s i b l e > < / i t e m > < i t e m > < M e a s u r e N a m e > F o o t f a l l   P P < / M e a s u r e N a m e > < D i s p l a y N a m e > F o o t f a l l   P P < / D i s p l a y N a m e > < V i s i b l e > F a l s e < / V i s i b l e > < / i t e m > < i t e m > < M e a s u r e N a m e > O r d e r s   P P < / M e a s u r e N a m e > < D i s p l a y N a m e > O r d e r s   P P < / D i s p l a y N a m e > < V i s i b l e > F a l s e < / V i s i b l e > < / i t e m > < i t e m > < M e a s u r e N a m e > M o M   G P < / M e a s u r e N a m e > < D i s p l a y N a m e > M o M   G P < / D i s p l a y N a m e > < V i s i b l e > F a l s e < / V i s i b l e > < / i t e m > < i t e m > < M e a s u r e N a m e > A o V   G r o w t h < / M e a s u r e N a m e > < D i s p l a y N a m e > A o V   G r o w t h < / D i s p l a y N a m e > < V i s i b l e > F a l s e < / V i s i b l e > < / i t e m > < / C a l c u l a t e d F i e l d s > < S A H o s t H a s h > 0 < / S A H o s t H a s h > < G e m i n i F i e l d L i s t V i s i b l e > T r u e < / G e m i n i F i e l d L i s t V i s i b l e > < / S e t t i n g s > ] ] > < / C u s t o m C o n t e n t > < / G e m i n i > 
</file>

<file path=customXml/item32.xml>��< ? x m l   v e r s i o n = " 1 . 0 "   e n c o d i n g = " U T F - 1 6 " ? > < G e m i n i   x m l n s = " h t t p : / / g e m i n i / p i v o t c u s t o m i z a t i o n / a 1 1 d 7 7 4 5 - 3 8 3 5 - 4 5 d 5 - b 6 f f - 4 c 9 f a 2 e d 5 7 4 a " > < C u s t o m C o n t e n t > < ! [ C D A T A [ < ? x m l   v e r s i o n = " 1 . 0 "   e n c o d i n g = " u t f - 1 6 " ? > < S e t t i n g s > < C a l c u l a t e d F i e l d s > < i t e m > < M e a s u r e N a m e > R e v e n u e < / M e a s u r e N a m e > < D i s p l a y N a m e > R e v e n u e < / D i s p l a y N a m e > < V i s i b l e > F a l s e < / V i s i b l e > < / i t e m > < i t e m > < M e a s u r e N a m e > G r o s s   P r o f i t < / M e a s u r e N a m e > < D i s p l a y N a m e > G r o s s   P r o f i t < / D i s p l a y N a m e > < V i s i b l e > F a l s e < / V i s i b l e > < / i t e m > < i t e m > < M e a s u r e N a m e > F o o t f a l l s < / M e a s u r e N a m e > < D i s p l a y N a m e > F o o t f a l l s < / D i s p l a y N a m e > < V i s i b l e > F a l s e < / V i s i b l e > < / i t e m > < i t e m > < M e a s u r e N a m e > G P   M a r g i n < / M e a s u r e N a m e > < D i s p l a y N a m e > G P   M a r g i n < / D i s p l a y N a m e > < V i s i b l e > F a l s e < / V i s i b l e > < / i t e m > < i t e m > < M e a s u r e N a m e > O r d e r s < / M e a s u r e N a m e > < D i s p l a y N a m e > O r d e r s < / D i s p l a y N a m e > < V i s i b l e > F a l s e < / V i s i b l e > < / i t e m > < i t e m > < M e a s u r e N a m e > A v g   I n v   V a l u e < / M e a s u r e N a m e > < D i s p l a y N a m e > A v g   I n v   V a l u e < / D i s p l a y N a m e > < V i s i b l e > F a l s e < / V i s i b l e > < / i t e m > < i t e m > < M e a s u r e N a m e > R e v   P M < / M e a s u r e N a m e > < D i s p l a y N a m e > R e v   P M < / D i s p l a y N a m e > < V i s i b l e > F a l s e < / V i s i b l e > < / i t e m > < i t e m > < M e a s u r e N a m e > M o M   G r o w t h < / M e a s u r e N a m e > < D i s p l a y N a m e > M o M   G r o w t h < / D i s p l a y N a m e > < V i s i b l e > F a l s e < / V i s i b l e > < / i t e m > < i t e m > < M e a s u r e N a m e > G P   P P < / M e a s u r e N a m e > < D i s p l a y N a m e > G P   P P < / D i s p l a y N a m e > < V i s i b l e > F a l s e < / V i s i b l e > < / i t e m > < i t e m > < M e a s u r e N a m e > A o V   P P < / M e a s u r e N a m e > < D i s p l a y N a m e > A o V   P P < / D i s p l a y N a m e > < V i s i b l e > F a l s e < / V i s i b l e > < / i t e m > < i t e m > < M e a s u r e N a m e > F o o t f a l l   P P < / M e a s u r e N a m e > < D i s p l a y N a m e > F o o t f a l l   P P < / D i s p l a y N a m e > < V i s i b l e > F a l s e < / V i s i b l e > < / i t e m > < i t e m > < M e a s u r e N a m e > O r d e r s   P P < / M e a s u r e N a m e > < D i s p l a y N a m e > O r d e r s   P P < / D i s p l a y N a m e > < V i s i b l e > F a l s e < / V i s i b l e > < / i t e m > < i t e m > < M e a s u r e N a m e > M o M   G P < / M e a s u r e N a m e > < D i s p l a y N a m e > M o M   G P < / D i s p l a y N a m e > < V i s i b l e > F a l s e < / V i s i b l e > < / i t e m > < i t e m > < M e a s u r e N a m e > A o V   G r o w t h < / M e a s u r e N a m e > < D i s p l a y N a m e > A o V   G r o w t h < / D i s p l a y N a m e > < V i s i b l e > F a l s e < / V i s i b l e > < / i t e m > < / C a l c u l a t e d F i e l d s > < S A H o s t H a s h > 0 < / S A H o s t H a s h > < G e m i n i F i e l d L i s t V i s i b l e > T r u e < / G e m i n i F i e l d L i s t V i s i b l e > < / S e t t i n g s > ] ] > < / C u s t o m C o n t e n t > < / G e m i n i > 
</file>

<file path=customXml/item33.xml>��< ? x m l   v e r s i o n = " 1 . 0 "   e n c o d i n g = " U T F - 1 6 " ? > < G e m i n i   x m l n s = " h t t p : / / g e m i n i / p i v o t c u s t o m i z a t i o n / 4 c 9 4 7 c 9 d - 8 1 2 f - 4 1 3 b - 8 6 7 6 - 6 a d 1 c a f 7 6 f 9 7 " > < C u s t o m C o n t e n t > < ! [ C D A T A [ < ? x m l   v e r s i o n = " 1 . 0 "   e n c o d i n g = " u t f - 1 6 " ? > < S e t t i n g s > < C a l c u l a t e d F i e l d s > < i t e m > < M e a s u r e N a m e > R e v e n u e < / M e a s u r e N a m e > < D i s p l a y N a m e > R e v e n u e < / D i s p l a y N a m e > < V i s i b l e > F a l s e < / V i s i b l e > < / i t e m > < i t e m > < M e a s u r e N a m e > G r o s s   P r o f i t < / M e a s u r e N a m e > < D i s p l a y N a m e > G r o s s   P r o f i t < / D i s p l a y N a m e > < V i s i b l e > F a l s e < / V i s i b l e > < / i t e m > < i t e m > < M e a s u r e N a m e > F o o t f a l l s < / M e a s u r e N a m e > < D i s p l a y N a m e > F o o t f a l l s < / D i s p l a y N a m e > < V i s i b l e > F a l s e < / V i s i b l e > < / i t e m > < i t e m > < M e a s u r e N a m e > G P   M a r g i n < / M e a s u r e N a m e > < D i s p l a y N a m e > G P   M a r g i n < / D i s p l a y N a m e > < V i s i b l e > F a l s e < / V i s i b l e > < / i t e m > < i t e m > < M e a s u r e N a m e > O r d e r s < / M e a s u r e N a m e > < D i s p l a y N a m e > O r d e r s < / D i s p l a y N a m e > < V i s i b l e > F a l s e < / V i s i b l e > < / i t e m > < i t e m > < M e a s u r e N a m e > A v g   I n v   V a l u e < / M e a s u r e N a m e > < D i s p l a y N a m e > A v g   I n v   V a l u e < / D i s p l a y N a m e > < V i s i b l e > F a l s e < / V i s i b l e > < / i t e m > < i t e m > < M e a s u r e N a m e > R e v   P M < / M e a s u r e N a m e > < D i s p l a y N a m e > R e v   P M < / D i s p l a y N a m e > < V i s i b l e > F a l s e < / V i s i b l e > < / i t e m > < i t e m > < M e a s u r e N a m e > M o M   G r o w t h < / M e a s u r e N a m e > < D i s p l a y N a m e > M o M   G r o w t h < / D i s p l a y N a m e > < V i s i b l e > F a l s e < / V i s i b l e > < / i t e m > < i t e m > < M e a s u r e N a m e > G P   P P < / M e a s u r e N a m e > < D i s p l a y N a m e > G P   P P < / D i s p l a y N a m e > < V i s i b l e > F a l s e < / V i s i b l e > < / i t e m > < i t e m > < M e a s u r e N a m e > A o V   P P < / M e a s u r e N a m e > < D i s p l a y N a m e > A o V   P P < / D i s p l a y N a m e > < V i s i b l e > F a l s e < / V i s i b l e > < / i t e m > < i t e m > < M e a s u r e N a m e > F o o t f a l l   P P < / M e a s u r e N a m e > < D i s p l a y N a m e > F o o t f a l l   P P < / D i s p l a y N a m e > < V i s i b l e > F a l s e < / V i s i b l e > < / i t e m > < i t e m > < M e a s u r e N a m e > O r d e r s   P P < / M e a s u r e N a m e > < D i s p l a y N a m e > O r d e r s   P P < / D i s p l a y N a m e > < V i s i b l e > F a l s e < / V i s i b l e > < / i t e m > < i t e m > < M e a s u r e N a m e > M o M   G P < / M e a s u r e N a m e > < D i s p l a y N a m e > M o M   G P < / D i s p l a y N a m e > < V i s i b l e > F a l s e < / V i s i b l e > < / i t e m > < i t e m > < M e a s u r e N a m e > A o V   G r o w t h < / M e a s u r e N a m e > < D i s p l a y N a m e > A o V   G r o w t h < / D i s p l a y N a m e > < V i s i b l e > F a l s e < / V i s i b l e > < / i t e m > < / C a l c u l a t e d F i e l d s > < S A H o s t H a s h > 0 < / S A H o s t H a s h > < G e m i n i F i e l d L i s t V i s i b l e > T r u e < / G e m i n i F i e l d L i s t V i s i b l e > < / S e t t i n g s > ] ] > < / C u s t o m C o n t e n t > < / G e m i n i > 
</file>

<file path=customXml/item34.xml>��< ? x m l   v e r s i o n = " 1 . 0 "   e n c o d i n g = " U T F - 1 6 " ? > < G e m i n i   x m l n s = " h t t p : / / g e m i n i / p i v o t c u s t o m i z a t i o n / 7 b 7 f 7 5 e e - b 4 f e - 4 8 0 d - b 1 2 4 - 7 0 9 9 7 6 9 2 3 9 a 6 " > < C u s t o m C o n t e n t > < ! [ C D A T A [ < ? x m l   v e r s i o n = " 1 . 0 "   e n c o d i n g = " u t f - 1 6 " ? > < S e t t i n g s > < C a l c u l a t e d F i e l d s > < i t e m > < M e a s u r e N a m e > R e v e n u e < / M e a s u r e N a m e > < D i s p l a y N a m e > R e v e n u e < / D i s p l a y N a m e > < V i s i b l e > F a l s e < / V i s i b l e > < / i t e m > < i t e m > < M e a s u r e N a m e > G r o s s   P r o f i t < / M e a s u r e N a m e > < D i s p l a y N a m e > G r o s s   P r o f i t < / D i s p l a y N a m e > < V i s i b l e > F a l s e < / V i s i b l e > < / i t e m > < i t e m > < M e a s u r e N a m e > F o o t f a l l s < / M e a s u r e N a m e > < D i s p l a y N a m e > F o o t f a l l s < / D i s p l a y N a m e > < V i s i b l e > F a l s e < / V i s i b l e > < / i t e m > < i t e m > < M e a s u r e N a m e > G P   M a r g i n < / M e a s u r e N a m e > < D i s p l a y N a m e > G P   M a r g i n < / D i s p l a y N a m e > < V i s i b l e > F a l s e < / V i s i b l e > < / i t e m > < i t e m > < M e a s u r e N a m e > O r d e r s < / M e a s u r e N a m e > < D i s p l a y N a m e > O r d e r s < / D i s p l a y N a m e > < V i s i b l e > F a l s e < / V i s i b l e > < / i t e m > < i t e m > < M e a s u r e N a m e > A v g   I n v   V a l u e < / M e a s u r e N a m e > < D i s p l a y N a m e > A v g   I n v   V a l u e < / D i s p l a y N a m e > < V i s i b l e > F a l s e < / V i s i b l e > < / i t e m > < i t e m > < M e a s u r e N a m e > R e v   P M < / M e a s u r e N a m e > < D i s p l a y N a m e > R e v   P M < / D i s p l a y N a m e > < V i s i b l e > F a l s e < / V i s i b l e > < / i t e m > < i t e m > < M e a s u r e N a m e > M o M   G r o w t h < / M e a s u r e N a m e > < D i s p l a y N a m e > M o M   G r o w t h < / D i s p l a y N a m e > < V i s i b l e > F a l s e < / V i s i b l e > < / i t e m > < i t e m > < M e a s u r e N a m e > G P   P P < / M e a s u r e N a m e > < D i s p l a y N a m e > G P   P P < / D i s p l a y N a m e > < V i s i b l e > F a l s e < / V i s i b l e > < / i t e m > < i t e m > < M e a s u r e N a m e > A o V   P P < / M e a s u r e N a m e > < D i s p l a y N a m e > A o V   P P < / D i s p l a y N a m e > < V i s i b l e > F a l s e < / V i s i b l e > < / i t e m > < i t e m > < M e a s u r e N a m e > F o o t f a l l   P P < / M e a s u r e N a m e > < D i s p l a y N a m e > F o o t f a l l   P P < / D i s p l a y N a m e > < V i s i b l e > F a l s e < / V i s i b l e > < / i t e m > < i t e m > < M e a s u r e N a m e > O r d e r s   P P < / M e a s u r e N a m e > < D i s p l a y N a m e > O r d e r s   P P < / D i s p l a y N a m e > < V i s i b l e > F a l s e < / V i s i b l e > < / i t e m > < i t e m > < M e a s u r e N a m e > M o M   G P < / M e a s u r e N a m e > < D i s p l a y N a m e > M o M   G P < / D i s p l a y N a m e > < V i s i b l e > F a l s e < / V i s i b l e > < / i t e m > < i t e m > < M e a s u r e N a m e > A o V   G r o w t h < / M e a s u r e N a m e > < D i s p l a y N a m e > A o V   G r o w t h < / D i s p l a y N a m e > < V i s i b l e > F a l s e < / V i s i b l e > < / i t e m > < / C a l c u l a t e d F i e l d s > < S A H o s t H a s h > 0 < / S A H o s t H a s h > < G e m i n i F i e l d L i s t V i s i b l e > T r u e < / G e m i n i F i e l d L i s t V i s i b l e > < / S e t t i n g s > ] ] > < / C u s t o m C o n t e n t > < / G e m i n i > 
</file>

<file path=customXml/item35.xml>��< ? x m l   v e r s i o n = " 1 . 0 "   e n c o d i n g = " U T F - 1 6 " ? > < G e m i n i   x m l n s = " h t t p : / / g e m i n i / p i v o t c u s t o m i z a t i o n / 8 0 0 9 1 5 8 0 - c 0 2 5 - 4 d 6 8 - 9 6 0 2 - 5 e 7 1 6 e 7 9 b c 4 5 " > < C u s t o m C o n t e n t > < ! [ C D A T A [ < ? x m l   v e r s i o n = " 1 . 0 "   e n c o d i n g = " u t f - 1 6 " ? > < S e t t i n g s > < C a l c u l a t e d F i e l d s > < i t e m > < M e a s u r e N a m e > R e v e n u e < / M e a s u r e N a m e > < D i s p l a y N a m e > R e v e n u e < / D i s p l a y N a m e > < V i s i b l e > F a l s e < / V i s i b l e > < / i t e m > < i t e m > < M e a s u r e N a m e > G r o s s   P r o f i t < / M e a s u r e N a m e > < D i s p l a y N a m e > G r o s s   P r o f i t < / D i s p l a y N a m e > < V i s i b l e > F a l s e < / V i s i b l e > < / i t e m > < i t e m > < M e a s u r e N a m e > F o o t f a l l s < / M e a s u r e N a m e > < D i s p l a y N a m e > F o o t f a l l s < / D i s p l a y N a m e > < V i s i b l e > F a l s e < / V i s i b l e > < / i t e m > < i t e m > < M e a s u r e N a m e > G P   M a r g i n < / M e a s u r e N a m e > < D i s p l a y N a m e > G P   M a r g i n < / D i s p l a y N a m e > < V i s i b l e > F a l s e < / V i s i b l e > < / i t e m > < i t e m > < M e a s u r e N a m e > O r d e r s < / M e a s u r e N a m e > < D i s p l a y N a m e > O r d e r s < / D i s p l a y N a m e > < V i s i b l e > F a l s e < / V i s i b l e > < / i t e m > < i t e m > < M e a s u r e N a m e > A v g   I n v   V a l u e < / M e a s u r e N a m e > < D i s p l a y N a m e > A v g   I n v   V a l u e < / D i s p l a y N a m e > < V i s i b l e > F a l s e < / V i s i b l e > < / i t e m > < i t e m > < M e a s u r e N a m e > R e v   P M < / M e a s u r e N a m e > < D i s p l a y N a m e > R e v   P M < / D i s p l a y N a m e > < V i s i b l e > F a l s e < / V i s i b l e > < / i t e m > < i t e m > < M e a s u r e N a m e > M o M   G r o w t h < / M e a s u r e N a m e > < D i s p l a y N a m e > M o M   G r o w t h < / D i s p l a y N a m e > < V i s i b l e > F a l s e < / V i s i b l e > < / i t e m > < i t e m > < M e a s u r e N a m e > G P   P P < / M e a s u r e N a m e > < D i s p l a y N a m e > G P   P P < / D i s p l a y N a m e > < V i s i b l e > F a l s e < / V i s i b l e > < / i t e m > < i t e m > < M e a s u r e N a m e > A o V   P P < / M e a s u r e N a m e > < D i s p l a y N a m e > A o V   P P < / D i s p l a y N a m e > < V i s i b l e > F a l s e < / V i s i b l e > < / i t e m > < i t e m > < M e a s u r e N a m e > F o o t f a l l   P P < / M e a s u r e N a m e > < D i s p l a y N a m e > F o o t f a l l   P P < / D i s p l a y N a m e > < V i s i b l e > F a l s e < / V i s i b l e > < / i t e m > < i t e m > < M e a s u r e N a m e > O r d e r s   P P < / M e a s u r e N a m e > < D i s p l a y N a m e > O r d e r s   P P < / D i s p l a y N a m e > < V i s i b l e > F a l s e < / V i s i b l e > < / i t e m > < i t e m > < M e a s u r e N a m e > M o M   G P < / M e a s u r e N a m e > < D i s p l a y N a m e > M o M   G P < / D i s p l a y N a m e > < V i s i b l e > F a l s e < / V i s i b l e > < / i t e m > < i t e m > < M e a s u r e N a m e > A o V   G r o w t h < / M e a s u r e N a m e > < D i s p l a y N a m e > A o V   G r o w t h < / D i s p l a y N a m e > < V i s i b l e > F a l s e < / V i s i b l e > < / i t e m > < / C a l c u l a t e d F i e l d s > < S A H o s t H a s h > 0 < / S A H o s t H a s h > < G e m i n i F i e l d L i s t V i s i b l e > T r u e < / G e m i n i F i e l d L i s t V i s i b l e > < / S e t t i n g s > ] ] > < / C u s t o m C o n t e n t > < / G e m i n i > 
</file>

<file path=customXml/item36.xml>��< ? x m l   v e r s i o n = " 1 . 0 "   e n c o d i n g = " U T F - 1 6 " ? > < G e m i n i   x m l n s = " h t t p : / / g e m i n i / p i v o t c u s t o m i z a t i o n / 4 4 d b b 5 5 0 - 6 c f 9 - 4 9 2 a - 8 3 c 6 - 0 f 5 f a 2 8 3 8 e 4 1 " > < C u s t o m C o n t e n t > < ! [ C D A T A [ < ? x m l   v e r s i o n = " 1 . 0 "   e n c o d i n g = " u t f - 1 6 " ? > < S e t t i n g s > < C a l c u l a t e d F i e l d s > < i t e m > < M e a s u r e N a m e > R e v e n u e < / M e a s u r e N a m e > < D i s p l a y N a m e > R e v e n u e < / D i s p l a y N a m e > < V i s i b l e > F a l s e < / V i s i b l e > < / i t e m > < i t e m > < M e a s u r e N a m e > G r o s s   P r o f i t < / M e a s u r e N a m e > < D i s p l a y N a m e > G r o s s   P r o f i t < / D i s p l a y N a m e > < V i s i b l e > F a l s e < / V i s i b l e > < / i t e m > < i t e m > < M e a s u r e N a m e > F o o t f a l l s < / M e a s u r e N a m e > < D i s p l a y N a m e > F o o t f a l l s < / D i s p l a y N a m e > < V i s i b l e > F a l s e < / V i s i b l e > < / i t e m > < i t e m > < M e a s u r e N a m e > G P   M a r g i n < / M e a s u r e N a m e > < D i s p l a y N a m e > G P   M a r g i n < / D i s p l a y N a m e > < V i s i b l e > F a l s e < / V i s i b l e > < / i t e m > < i t e m > < M e a s u r e N a m e > O r d e r s < / M e a s u r e N a m e > < D i s p l a y N a m e > O r d e r s < / D i s p l a y N a m e > < V i s i b l e > F a l s e < / V i s i b l e > < / i t e m > < i t e m > < M e a s u r e N a m e > A v g   I n v   V a l u e < / M e a s u r e N a m e > < D i s p l a y N a m e > A v g   I n v   V a l u e < / D i s p l a y N a m e > < V i s i b l e > F a l s e < / V i s i b l e > < / i t e m > < i t e m > < M e a s u r e N a m e > R e v   P M < / M e a s u r e N a m e > < D i s p l a y N a m e > R e v   P M < / D i s p l a y N a m e > < V i s i b l e > F a l s e < / V i s i b l e > < / i t e m > < i t e m > < M e a s u r e N a m e > M o M   G r o w t h < / M e a s u r e N a m e > < D i s p l a y N a m e > M o M   G r o w t h < / D i s p l a y N a m e > < V i s i b l e > F a l s e < / V i s i b l e > < / i t e m > < i t e m > < M e a s u r e N a m e > G P   P P < / M e a s u r e N a m e > < D i s p l a y N a m e > G P   P P < / D i s p l a y N a m e > < V i s i b l e > F a l s e < / V i s i b l e > < / i t e m > < i t e m > < M e a s u r e N a m e > A o V   P P < / M e a s u r e N a m e > < D i s p l a y N a m e > A o V   P P < / D i s p l a y N a m e > < V i s i b l e > F a l s e < / V i s i b l e > < / i t e m > < i t e m > < M e a s u r e N a m e > F o o t f a l l   P P < / M e a s u r e N a m e > < D i s p l a y N a m e > F o o t f a l l   P P < / D i s p l a y N a m e > < V i s i b l e > F a l s e < / V i s i b l e > < / i t e m > < i t e m > < M e a s u r e N a m e > O r d e r s   P P < / M e a s u r e N a m e > < D i s p l a y N a m e > O r d e r s   P P < / D i s p l a y N a m e > < V i s i b l e > F a l s e < / V i s i b l e > < / i t e m > < i t e m > < M e a s u r e N a m e > M o M   G P < / M e a s u r e N a m e > < D i s p l a y N a m e > M o M   G P < / D i s p l a y N a m e > < V i s i b l e > F a l s e < / V i s i b l e > < / i t e m > < i t e m > < M e a s u r e N a m e > A o V   G r o w t h < / M e a s u r e N a m e > < D i s p l a y N a m e > A o V   G r o w t h < / D i s p l a y N a m e > < V i s i b l e > F a l s e < / V i s i b l e > < / i t e m > < / C a l c u l a t e d F i e l d s > < S A H o s t H a s h > 0 < / S A H o s t H a s h > < G e m i n i F i e l d L i s t V i s i b l e > T r u e < / G e m i n i F i e l d L i s t V i s i b l e > < / S e t t i n g s > ] ] > < / C u s t o m C o n t e n t > < / G e m i n i > 
</file>

<file path=customXml/item37.xml>��< ? x m l   v e r s i o n = " 1 . 0 "   e n c o d i n g = " U T F - 1 6 " ? > < G e m i n i   x m l n s = " h t t p : / / g e m i n i / p i v o t c u s t o m i z a t i o n / S a n d b o x N o n E m p t y " > < C u s t o m C o n t e n t > < ! [ C D A T A [ 1 ] ] > < / C u s t o m C o n t e n t > < / G e m i n i > 
</file>

<file path=customXml/item38.xml>��< ? x m l   v e r s i o n = " 1 . 0 "   e n c o d i n g = " U T F - 1 6 " ? > < G e m i n i   x m l n s = " h t t p : / / g e m i n i / p i v o t c u s t o m i z a t i o n / I s S a n d b o x E m b e d d e d " > < C u s t o m C o n t e n t > < ! [ C D A T A [ y e s ] ] > < / C u s t o m C o n t e n t > < / G e m i n i > 
</file>

<file path=customXml/item39.xml>��< ? x m l   v e r s i o n = " 1 . 0 "   e n c o d i n g = " U T F - 1 6 " ? > < G e m i n i   x m l n s = " h t t p : / / g e m i n i / p i v o t c u s t o m i z a t i o n / P o w e r P i v o t V e r s i o n " > < C u s t o m C o n t e n t > < ! [ C D A T A [ 2 0 1 5 . 1 3 0 . 1 6 0 5 . 1 0 7 5 ] ] > < / C u s t o m C o n t e n t > < / G e m i n i > 
</file>

<file path=customXml/item4.xml>��< ? x m l   v e r s i o n = " 1 . 0 "   e n c o d i n g = " U T F - 1 6 " ? > < G e m i n i   x m l n s = " h t t p : / / g e m i n i / p i v o t c u s t o m i z a t i o n / 7 4 5 3 c d 9 2 - 1 b c d - 4 f 3 c - 9 9 8 9 - e 1 7 1 4 d 7 e 4 0 1 3 " > < C u s t o m C o n t e n t > < ! [ C D A T A [ < ? x m l   v e r s i o n = " 1 . 0 "   e n c o d i n g = " u t f - 1 6 " ? > < S e t t i n g s > < C a l c u l a t e d F i e l d s > < i t e m > < M e a s u r e N a m e > R e v e n u e < / M e a s u r e N a m e > < D i s p l a y N a m e > R e v e n u e < / D i s p l a y N a m e > < V i s i b l e > F a l s e < / V i s i b l e > < / i t e m > < i t e m > < M e a s u r e N a m e > G r o s s   P r o f i t < / M e a s u r e N a m e > < D i s p l a y N a m e > G r o s s   P r o f i t < / D i s p l a y N a m e > < V i s i b l e > F a l s e < / V i s i b l e > < / i t e m > < i t e m > < M e a s u r e N a m e > F o o t f a l l s < / M e a s u r e N a m e > < D i s p l a y N a m e > F o o t f a l l s < / D i s p l a y N a m e > < V i s i b l e > F a l s e < / V i s i b l e > < / i t e m > < i t e m > < M e a s u r e N a m e > G P   M a r g i n < / M e a s u r e N a m e > < D i s p l a y N a m e > G P   M a r g i n < / D i s p l a y N a m e > < V i s i b l e > F a l s e < / V i s i b l e > < / i t e m > < i t e m > < M e a s u r e N a m e > O r d e r s < / M e a s u r e N a m e > < D i s p l a y N a m e > O r d e r s < / D i s p l a y N a m e > < V i s i b l e > F a l s e < / V i s i b l e > < / i t e m > < i t e m > < M e a s u r e N a m e > A v g   I n v   V a l u e < / M e a s u r e N a m e > < D i s p l a y N a m e > A v g   I n v   V a l u e < / D i s p l a y N a m e > < V i s i b l e > F a l s e < / V i s i b l e > < / i t e m > < / C a l c u l a t e d F i e l d s > < S A H o s t H a s h > 0 < / S A H o s t H a s h > < G e m i n i F i e l d L i s t V i s i b l e > T r u e < / G e m i n i F i e l d L i s t V i s i b l e > < / S e t t i n g s > ] ] > < / C u s t o m C o n t e n t > < / G e m i n i > 
</file>

<file path=customXml/item40.xml>��< ? x m l   v e r s i o n = " 1 . 0 "   e n c o d i n g = " U T F - 1 6 " ? > < G e m i n i   x m l n s = " h t t p : / / g e m i n i / p i v o t c u s t o m i z a t i o n / R e l a t i o n s h i p A u t o D e t e c t i o n E n a b l e d " > < C u s t o m C o n t e n t > < ! [ C D A T A [ T r u e ] ] > < / C u s t o m C o n t e n t > < / G e m i n i > 
</file>

<file path=customXml/item4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 2 0 2 3 - 0 6 - 3 0 T 1 1 : 5 2 : 0 5 . 9 3 6 8 1 1 3 + 0 3 : 0 0 < / L a s t P r o c e s s e d T i m e > < / D a t a M o d e l i n g S a n d b o x . S e r i a l i z e d S a n d b o x E r r o r C a c h e > ] ] > < / C u s t o m C o n t e n t > < / G e m i n i > 
</file>

<file path=customXml/item5.xml>��< ? x m l   v e r s i o n = " 1 . 0 "   e n c o d i n g = " u t f - 1 6 " ? > < D a t a M a s h u p   s q m i d = " a 1 a 7 7 3 b 7 - 9 3 4 3 - 4 8 8 4 - 9 8 6 d - b 8 f 4 3 6 7 1 a 0 c 0 "   x m l n s = " h t t p : / / s c h e m a s . m i c r o s o f t . c o m / D a t a M a s h u p " > A A A A A J 8 I A A B Q S w M E F A A C A A g A V 2 n d 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V 2 n d 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d p 3 V Y g p 5 0 X m Q U A A L w W A A A T A B w A R m 9 y b X V s Y X M v U 2 V j d G l v b j E u b S C i G A A o o B Q A A A A A A A A A A A A A A A A A A A A A A A A A A A C 9 W G 1 v 4 z Y M / l 6 g / 0 F w v z i D z 1 j a Y h 9 2 6 4 B e 0 m 6 3 X V + u 6 X Y Y m q J w H a U x a k u B L P c S B P n v I 2 X H l i w 7 c Y p h B / T q U j T 5 i A 9 J U U 5 p K C P O y C j / 3 f 9 4 e H B 4 k M 4 C Q S d k F M Q 0 J W c k p v L w g M C / E c 9 E S E F y s Q h p 7 H / j 4 v W Z 8 1 f 3 M o q p P + B M U i Z T 1 x n 8 P P 4 r p S I d M 5 H Q 1 / E N o 0 M R v d H x M J D B e M j D L E G 9 8 d W S 3 H I h p z y O + P g u C s N A T P g 4 d 4 q q / i J O F 0 7 P I y y L Y 4 9 I k d G e V w B B J d R 5 O n 6 6 D 5 5 j x J S D W z 1 8 l j Q 5 c z Q N x / s z Y p M z R y k 6 j + s H F D 8 W l o 6 c w S x g L 7 D b + + W c O m B H q f n 3 I m D p l I t k w O M s Y b i Y u p Z b b 7 V y 0 B 8 Z 8 A l 1 A C O o E U k X c u 0 R W G F v 5 D p L L D l Y K J U n 8 K y E 6 N D S P A 9 D n j F p y e / o 3 J L 9 J n h m S 7 9 m A Z O R X M L C Z y Z / O v V x J 2 p F b Q b E g 0 w I y s J l t Q K W 0 p T c C j 6 N p K W w 7 p W R u 6 M J f 4 P I 5 S F K q + D l C 4 X Y r Y X Y w w A s 0 b M z p D H k h V g S F R H N M i S U p J i C d / y 7 Z n d E Y 0 h T l L m 2 d 4 / Q I J w R F + m l j + S X X 1 X e 9 H S 4 L E i a 4 e J C B d f 0 j h x v Y u W c J 4 q P L V H o t 4 e h D s D b k G Z Y m 8 d B C E p / B 3 F G d V t K r q T 2 5 v u O 5 5 z D z 4 X j F Y p i 8 8 Y 9 Z I J X Z Z I Z 5 B h M D P l 3 V v l B I U p c C 4 q X p 5 1 m 4 I o K Z P V r R k V E t X h e 0 1 T S y R 8 8 Y q 7 p Z Z O 6 k G U q o v C c a j K n F I I m v o 5 1 6 3 + h U 3 m T A S G V 4 4 v F P G C T T Y d S L 5 T O 8 z X 1 n A f H t Y D W P B X 0 k l t o W Z w 5 a 1 v S S v Z x O 9 k N G O 0 I 1 j K i 3 5 6 T l m N M y 1 q h O s W T n p 3 n E 8 Q w y F L J k 8 o 6 S M v g W B j A U K F f l F Q 0 J Q 9 5 4 k N Z k R + J n F F W S X 4 g H / q E x i k t R b 3 G 3 t r f 0 V x r W H F / J Y y u L e i k W w / q I x W b U m 5 l 4 7 g z G y c m 2 q Y u o e + t 3 4 m I 4 2 Y i c o 5 1 I j Y S j Y h C 1 E z E 8 V 5 E 9 N / H x G k 3 J j C P y 7 R t Z e K k M x O n N S a q i j g 8 i F i r e X 3 q G U C 9 s k k g G g e f F Z z n z 9 B c L w V P i P s l S q V / B W 1 O 1 X h + 8 P R 6 x P c J a d A L F q b e u m K H M z g G o W c S y f N 9 a g 0 Z L O D 7 b o 4 B O u c 8 j i S 0 Q 1 8 9 f F p e c z m L 2 I t b D k r 5 / x c L K Q L V u V P / Q g g u m p N h Z y 4 0 Y F M h V k p 9 Y 4 x p J 7 C d v 9 p o o B v O 5 y T d 6 m e W 5 l D + o Y H o V E R o R i k X F Y Q m f R Q U Y 0 J P H 4 s a H F 3 B U D t r 9 m S C A T 9 K l y n e D X d K v o 8 / c g 1 b 2 O E 0 B 7 b x a v t D E 5 X P c i Z s c A n D G O F T 8 o 3 S 1 y 4 + c 3 C K n e o 9 3 T 3 I b 6 Y o 7 b h l t N N h w 6 Y 7 p 3 y r 0 f X O 3 a v q C N H u Z S R S S S A N 1 d 8 i b S 2 I t I 6 m c A 8 5 a 3 C A A 5 c / k o G Q 7 p N H T n r 2 9 G 8 i 3 6 Z v t q 0 t o P U G d o R d b 5 K F k m D f c P 7 v C 5 y 6 D 6 m O 1 3 5 / O 3 J K r a f R j F K F 0 r z A l Q q b 6 1 u u Z 1 3 f Y K 8 J x 5 j 8 T o O J w V + x U s h d 2 6 e n D k r U O Y / j U R j E g U j P E O a j f a z d w F k r 7 H a W 3 0 i q B L H Q w P E 2 i p I 5 3 F C L K 6 I z y p 4 / W G P / X i 2 5 G Z O 6 p x i u z L y r / J o Z t u / V w + z Y j u M p e u v X D q X t r Z p 3 u / / N o 9 H M v Y g S 7 P V Y Q V v L 1 r i D r M x Q q P J D S y 1 R 6 X T J M Z C Y w Y b Y F + X 4 N K P x n A p c v s w E i 2 Q m q L r 2 m O t d 7 z 6 1 t / a 8 A F k + F W Y S Q s t 8 4 W K p Z s / N 8 3 r 7 a i O v / U Z i 2 8 B 7 3 e x 3 / u B g A G l L n x F X r d z 8 x P A p m 0 6 p c I v q B o 2 m L w 1 W p d 0 I K H b / P A 1 h c o R Z D P L H B j 3 M Y F 7 D H W r e h t C M I h a i E x 2 N i r f m o D 6 9 W g b 1 9 m + G d k v 3 z 0 d 5 W R 4 C v d U D n k v F h 7 J T b L X F k f C + j 2 X 5 v L r S s 7 2 h J + m k m 4 u D p o V d / B W U W W O l j s F m a / + W Y t B V s 7 + r p X T M C K u p a F 1 j n 4 Q o P 0 C 8 J x e q r x f / W T o 0 f b w 0 v r e 0 T 0 C G v 4 / / A l B L A Q I t A B Q A A g A I A F d p 3 V b 6 Y 4 h r p A A A A P Y A A A A S A A A A A A A A A A A A A A A A A A A A A A B D b 2 5 m a W c v U G F j a 2 F n Z S 5 4 b W x Q S w E C L Q A U A A I A C A B X a d 1 W D 8 r p q 6 Q A A A D p A A A A E w A A A A A A A A A A A A A A A A D w A A A A W 0 N v b n R l b n R f V H l w Z X N d L n h t b F B L A Q I t A B Q A A g A I A F d p 3 V Y g p 5 0 X m Q U A A L w W A A A T A A A A A A A A A A A A A A A A A O E B A A B G b 3 J t d W x h c y 9 T Z W N 0 a W 9 u M S 5 t U E s F B g A A A A A D A A M A w g A A A M c 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d A A A A A A A A A p U 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V 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l B p d m 9 0 T 2 J q Z W N 0 T m F t Z S I g V m F s d W U 9 I n N 3 b 3 J r a W 5 n c y F j Y X R l Z 2 9 y e V N h b G V z I i A v P j x F b n R y e S B U e X B l P S J G a W x s Z W R D b 2 1 w b G V 0 Z V J l c 3 V s d F R v V 2 9 y a 3 N o Z W V 0 I i B W Y W x 1 Z T 0 i b D A i I C 8 + P E V u d H J 5 I F R 5 c G U 9 I k Z p b G x D b 3 V u d C I g V m F s d W U 9 I m w 5 O T U w I i A v P j x F b n R y e S B U e X B l P S J G a W x s R X J y b 3 J D b 2 R l I i B W Y W x 1 Z T 0 i c 1 V u a 2 5 v d 2 4 i I C 8 + P E V u d H J 5 I F R 5 c G U 9 I k Z p b G x F c n J v c k N v d W 5 0 I i B W Y W x 1 Z T 0 i b D E w I i A v P j x F b n R y e S B U e X B l P S J G a W x s T G F z d F V w Z G F 0 Z W Q i I F Z h b H V l P S J k M j A y M y 0 w N i 0 y O V Q x M D o x M D o 0 M y 4 1 M j E 1 N T Q y W i I g L z 4 8 R W 5 0 c n k g V H l w Z T 0 i R m l s b E N v b H V t b l R 5 c G V z I i B W Y W x 1 Z T 0 i c 0 J n W U p C Z 1 l E Q m h F U i I g L z 4 8 R W 5 0 c n k g V H l w Z T 0 i R m l s b E N v b H V t b k 5 h b W V z I i B W Y W x 1 Z T 0 i c 1 s m c X V v d D t J d G V t I E N v Z G U m c X V v d D s s J n F 1 b 3 Q 7 S W 5 2 I E 5 1 b S Z x d W 9 0 O y w m c X V v d D t E Y X R l J n F 1 b 3 Q 7 L C Z x d W 9 0 O 1 R y Y W 4 m c X V v d D s s J n F 1 b 3 Q 7 Q W N j b 3 V u d C Z x d W 9 0 O y w m c X V v d D t R d W F u d G l 0 e S Z x d W 9 0 O y w m c X V v d D t T Y W x l c y B Q Z X J z b 2 4 m c X V v d D s s J n F 1 b 3 Q 7 Q W 1 v d W 5 0 J n F 1 b 3 Q 7 L C Z x d W 9 0 O 1 B y b 2 Z p d C Z x d W 9 0 O 1 0 i I C 8 + P E V u d H J 5 I F R 5 c G U 9 I k Z p b G x T d G F 0 d X M i I F Z h b H V l P S J z Q 2 9 t c G x l d G U i I C 8 + P E V u d H J 5 I F R 5 c G U 9 I l F 1 Z X J 5 S U Q i I F Z h b H V l P S J z M z l i M T U 5 M j E t Y j M 4 O C 0 0 N W Z h L T g x M T E t N j R m M 2 U 3 M W I w N D g z I i A v P j x F b n R y e S B U e X B l P S J S Z W x h d G l v b n N o a X B J b m Z v Q 2 9 u d G F p b m V y I i B W Y W x 1 Z T 0 i c 3 s m c X V v d D t j b 2 x 1 b W 5 D b 3 V u d C Z x d W 9 0 O z o 5 L C Z x d W 9 0 O 2 t l e U N v b H V t b k 5 h b W V z J n F 1 b 3 Q 7 O l t d L C Z x d W 9 0 O 3 F 1 Z X J 5 U m V s Y X R p b 2 5 z a G l w c y Z x d W 9 0 O z p b X S w m c X V v d D t j b 2 x 1 b W 5 J Z G V u d G l 0 a W V z J n F 1 b 3 Q 7 O l s m c X V v d D t T Z W N 0 a W 9 u M S 9 T Y W x l c y 9 G a W x s Z W Q g R G 9 3 b i 5 7 S X R l b S B D b 2 R l L D B 9 J n F 1 b 3 Q 7 L C Z x d W 9 0 O 1 N l Y 3 R p b 2 4 x L 1 N h b G V z L 0 Z p b G x l Z C B E b 3 d u L n t J b n Y g T n V t L D F 9 J n F 1 b 3 Q 7 L C Z x d W 9 0 O 1 N l Y 3 R p b 2 4 x L 1 N h b G V z L 0 Z p b G x l Z C B E b 3 d u L n t E Y X R l L D J 9 J n F 1 b 3 Q 7 L C Z x d W 9 0 O 1 N l Y 3 R p b 2 4 x L 1 N h b G V z L 0 Z p b G x l Z C B E b 3 d u L n t U c m F u L D N 9 J n F 1 b 3 Q 7 L C Z x d W 9 0 O 1 N l Y 3 R p b 2 4 x L 1 N h b G V z L 0 Z p b G x l Z C B E b 3 d u L n t B Y 2 N v d W 5 0 L D R 9 J n F 1 b 3 Q 7 L C Z x d W 9 0 O 1 N l Y 3 R p b 2 4 x L 1 N h b G V z L 0 Z p b G x l Z C B E b 3 d u L n t R d W F u d G l 0 e S w 2 f S Z x d W 9 0 O y w m c X V v d D t T Z W N 0 a W 9 u M S 9 T Y W x l c 1 J l c H M v Q 2 h h b m d l Z C B U e X B l L n t T Y W x l c y B Q Z X J z b 2 4 s M X 0 m c X V v d D s s J n F 1 b 3 Q 7 U 2 V j d G l v b j E v U 2 F s Z X M v Q 2 h h b m d l Z C B U e X B l M S 5 7 Q 3 V z d G 9 t L D l 9 J n F 1 b 3 Q 7 L C Z x d W 9 0 O 1 N l Y 3 R p b 2 4 x L 1 N h b G V z L 0 N o Y W 5 n Z W Q g V H l w Z T I u e 0 N 1 c 3 R v b S w 5 f S Z x d W 9 0 O 1 0 s J n F 1 b 3 Q 7 Q 2 9 s d W 1 u Q 2 9 1 b n Q m c X V v d D s 6 O S w m c X V v d D t L Z X l D b 2 x 1 b W 5 O Y W 1 l c y Z x d W 9 0 O z p b X S w m c X V v d D t D b 2 x 1 b W 5 J Z G V u d G l 0 a W V z J n F 1 b 3 Q 7 O l s m c X V v d D t T Z W N 0 a W 9 u M S 9 T Y W x l c y 9 G a W x s Z W Q g R G 9 3 b i 5 7 S X R l b S B D b 2 R l L D B 9 J n F 1 b 3 Q 7 L C Z x d W 9 0 O 1 N l Y 3 R p b 2 4 x L 1 N h b G V z L 0 Z p b G x l Z C B E b 3 d u L n t J b n Y g T n V t L D F 9 J n F 1 b 3 Q 7 L C Z x d W 9 0 O 1 N l Y 3 R p b 2 4 x L 1 N h b G V z L 0 Z p b G x l Z C B E b 3 d u L n t E Y X R l L D J 9 J n F 1 b 3 Q 7 L C Z x d W 9 0 O 1 N l Y 3 R p b 2 4 x L 1 N h b G V z L 0 Z p b G x l Z C B E b 3 d u L n t U c m F u L D N 9 J n F 1 b 3 Q 7 L C Z x d W 9 0 O 1 N l Y 3 R p b 2 4 x L 1 N h b G V z L 0 Z p b G x l Z C B E b 3 d u L n t B Y 2 N v d W 5 0 L D R 9 J n F 1 b 3 Q 7 L C Z x d W 9 0 O 1 N l Y 3 R p b 2 4 x L 1 N h b G V z L 0 Z p b G x l Z C B E b 3 d u L n t R d W F u d G l 0 e S w 2 f S Z x d W 9 0 O y w m c X V v d D t T Z W N 0 a W 9 u M S 9 T Y W x l c 1 J l c H M v Q 2 h h b m d l Z C B U e X B l L n t T Y W x l c y B Q Z X J z b 2 4 s M X 0 m c X V v d D s s J n F 1 b 3 Q 7 U 2 V j d G l v b j E v U 2 F s Z X M v Q 2 h h b m d l Z C B U e X B l M S 5 7 Q 3 V z d G 9 t L D l 9 J n F 1 b 3 Q 7 L C Z x d W 9 0 O 1 N l Y 3 R p b 2 4 x L 1 N h b G V z L 0 N o Y W 5 n Z W Q g V H l w Z T I u e 0 N 1 c 3 R v b S w 5 f S Z x d W 9 0 O 1 0 s J n F 1 b 3 Q 7 U m V s Y X R p b 2 5 z a G l w S W 5 m b y Z x d W 9 0 O z p b X X 0 i I C 8 + P E V u d H J 5 I F R 5 c G U 9 I k F k Z G V k V G 9 E Y X R h T W 9 k Z W w i I F Z h b H V l P S J s M S I g L z 4 8 L 1 N 0 Y W J s Z U V u d H J p Z X M + P C 9 J d G V t P j x J d G V t P j x J d G V t T G 9 j Y X R p b 2 4 + P E l 0 Z W 1 U e X B l P k Z v c m 1 1 b G E 8 L 0 l 0 Z W 1 U e X B l P j x J d G V t U G F 0 a D 5 T Z W N 0 a W 9 u M S 9 T Y W x l c y 9 T b 3 V y Y 2 U 8 L 0 l 0 Z W 1 Q Y X R o P j w v S X R l b U x v Y 2 F 0 a W 9 u P j x T d G F i b G V F b n R y a W V z I C 8 + P C 9 J d G V t P j x J d G V t P j x J d G V t T G 9 j Y X R p b 2 4 + P E l 0 Z W 1 U e X B l P k Z v c m 1 1 b G E 8 L 0 l 0 Z W 1 U e X B l P j x J d G V t U G F 0 a D 5 T Z W N 0 a W 9 u M S 9 T Y W x l c y 9 T Y W x l c 0 R h d G F f M l 9 U Y W J s Z T w v S X R l b V B h d G g + P C 9 J d G V t T G 9 j Y X R p b 2 4 + P F N 0 Y W J s Z U V u d H J p Z X M g L z 4 8 L 0 l 0 Z W 0 + P E l 0 Z W 0 + P E l 0 Z W 1 M b 2 N h d G l v b j 4 8 S X R l b V R 5 c G U + R m 9 y b X V s Y T w v S X R l b V R 5 c G U + P E l 0 Z W 1 Q Y X R o P l N l Y 3 R p b 2 4 x L 1 N h b G V z L 0 N o Y W 5 n Z W Q l M j B U e X B l P C 9 J d G V t U G F 0 a D 4 8 L 0 l 0 Z W 1 M b 2 N h d G l v b j 4 8 U 3 R h Y m x l R W 5 0 c m l l c y A v P j w v S X R l b T 4 8 S X R l b T 4 8 S X R l b U x v Y 2 F 0 a W 9 u P j x J d G V t V H l w Z T 5 G b 3 J t d W x h P C 9 J d G V t V H l w Z T 4 8 S X R l b V B h d G g + U 2 V j d G l v b j E v U 2 F s Z X M v U m V t b 3 Z l Z C U y M E N v b H V t b n M 8 L 0 l 0 Z W 1 Q Y X R o P j w v S X R l b U x v Y 2 F 0 a W 9 u P j x T d G F i b G V F b n R y a W V z I C 8 + P C 9 J d G V t P j x J d G V t P j x J d G V t T G 9 j Y X R p b 2 4 + P E l 0 Z W 1 U e X B l P k Z v c m 1 1 b G E 8 L 0 l 0 Z W 1 U e X B l P j x J d G V t U G F 0 a D 5 T Z W N 0 a W 9 u M S 9 D Y W x l b m R h c j 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w I i A v P j x F b n R y e S B U e X B l P S J S Z W x h d G l v b n N o a X B J b m Z v Q 2 9 u d G F p b m V y I i B W Y W x 1 Z T 0 i c 3 s m c X V v d D t j b 2 x 1 b W 5 D b 3 V u d C Z x d W 9 0 O z o 2 L C Z x d W 9 0 O 2 t l e U N v b H V t b k 5 h b W V z J n F 1 b 3 Q 7 O l t d L C Z x d W 9 0 O 3 F 1 Z X J 5 U m V s Y X R p b 2 5 z a G l w c y Z x d W 9 0 O z p b X S w m c X V v d D t j b 2 x 1 b W 5 J Z G V u d G l 0 a W V z J n F 1 b 3 Q 7 O l s m c X V v d D t T Z W N 0 a W 9 u M S 9 D Y W x l b m R h c i 9 D a G F u Z 2 V k I F R 5 c G U u e 0 N v b H V t b j E s M H 0 m c X V v d D s s J n F 1 b 3 Q 7 U 2 V j d G l v b j E v Q 2 F s Z W 5 k Y X I v S W 5 z Z X J 0 Z W Q g W W V h c i 5 7 W W V h c i w x f S Z x d W 9 0 O y w m c X V v d D t T Z W N 0 a W 9 u M S 9 D Y W x l b m R h c i 9 J b n N l c n R l Z C B N b 2 5 0 a C 5 7 T W 9 u d G h u d W 1 i Z X I s M n 0 m c X V v d D s s J n F 1 b 3 Q 7 U 2 V j d G l v b j E v Q 2 F s Z W 5 k Y X I v R X h 0 c m F j d G V k I E Z p c n N 0 I E N o Y X J h Y 3 R l c n M u e 0 1 v b n R o L D N 9 J n F 1 b 3 Q 7 L C Z x d W 9 0 O 1 N l Y 3 R p b 2 4 x L 0 N h b G V u Z G F y L 0 l u c 2 V y d G V k I E R h e S B v Z i B X Z W V r L n t E Y X k g b 2 Y g V 2 V l a y w 0 f S Z x d W 9 0 O y w m c X V v d D t T Z W N 0 a W 9 u M S 9 D Y W x l b m R h c i 9 F e H R y Y W N 0 Z W Q g R m l y c 3 Q g Q 2 h h c m F j d G V y c y 5 7 R G F 5 I E 5 h b W U s N X 0 m c X V v d D t d L C Z x d W 9 0 O 0 N v b H V t b k N v d W 5 0 J n F 1 b 3 Q 7 O j Y s J n F 1 b 3 Q 7 S 2 V 5 Q 2 9 s d W 1 u T m F t Z X M m c X V v d D s 6 W 1 0 s J n F 1 b 3 Q 7 Q 2 9 s d W 1 u S W R l b n R p d G l l c y Z x d W 9 0 O z p b J n F 1 b 3 Q 7 U 2 V j d G l v b j E v Q 2 F s Z W 5 k Y X I v Q 2 h h b m d l Z C B U e X B l L n t D b 2 x 1 b W 4 x L D B 9 J n F 1 b 3 Q 7 L C Z x d W 9 0 O 1 N l Y 3 R p b 2 4 x L 0 N h b G V u Z G F y L 0 l u c 2 V y d G V k I F l l Y X I u e 1 l l Y X I s M X 0 m c X V v d D s s J n F 1 b 3 Q 7 U 2 V j d G l v b j E v Q 2 F s Z W 5 k Y X I v S W 5 z Z X J 0 Z W Q g T W 9 u d G g u e 0 1 v b n R o b n V t Y m V y L D J 9 J n F 1 b 3 Q 7 L C Z x d W 9 0 O 1 N l Y 3 R p b 2 4 x L 0 N h b G V u Z G F y L 0 V 4 d H J h Y 3 R l Z C B G a X J z d C B D a G F y Y W N 0 Z X J z L n t N b 2 5 0 a C w z f S Z x d W 9 0 O y w m c X V v d D t T Z W N 0 a W 9 u M S 9 D Y W x l b m R h c i 9 J b n N l c n R l Z C B E Y X k g b 2 Y g V 2 V l a y 5 7 R G F 5 I G 9 m I F d l Z W s s N H 0 m c X V v d D s s J n F 1 b 3 Q 7 U 2 V j d G l v b j E v Q 2 F s Z W 5 k Y X I v R X h 0 c m F j d G V k I E Z p c n N 0 I E N o Y X J h Y 3 R l c n M u e 0 R h e S B O Y W 1 l L D V 9 J n F 1 b 3 Q 7 X S w m c X V v d D t S Z W x h d G l v b n N o a X B J b m Z v J n F 1 b 3 Q 7 O l t d f S I g L z 4 8 R W 5 0 c n k g V H l w Z T 0 i R m l s b F N 0 Y X R 1 c y I g V m F s d W U 9 I n N D b 2 1 w b G V 0 Z S I g L z 4 8 R W 5 0 c n k g V H l w Z T 0 i R m l s b E N v b H V t b k 5 h b W V z I i B W Y W x 1 Z T 0 i c 1 s m c X V v d D t E Y X R l J n F 1 b 3 Q 7 L C Z x d W 9 0 O 1 l l Y X I m c X V v d D s s J n F 1 b 3 Q 7 T W 9 u d G h u d W 1 i Z X I m c X V v d D s s J n F 1 b 3 Q 7 T W 9 u d G g m c X V v d D s s J n F 1 b 3 Q 7 R G F 5 I G 9 m I F d l Z W s m c X V v d D s s J n F 1 b 3 Q 7 R G F 5 I E 5 h b W U m c X V v d D t d I i A v P j x F b n R y e S B U e X B l P S J G a W x s Q 2 9 s d W 1 u V H l w Z X M i I F Z h b H V l P S J z Q 1 F N R E J n T U c i I C 8 + P E V u d H J 5 I F R 5 c G U 9 I k Z p b G x M Y X N 0 V X B k Y X R l Z C I g V m F s d W U 9 I m Q y M D I z L T A 2 L T I 4 V D E w O j A x O j U 4 L j U 3 N j M 5 N z h a I i A v P j x F b n R y e S B U e X B l P S J G a W x s R X J y b 3 J D b 3 V u d C I g V m F s d W U 9 I m w w I i A v P j x F b n R y e S B U e X B l P S J G a W x s R X J y b 3 J D b 2 R l I i B W Y W x 1 Z T 0 i c 1 V u a 2 5 v d 2 4 i I C 8 + P E V u d H J 5 I F R 5 c G U 9 I k Z p b G x D b 3 V u d C I g V m F s d W U 9 I m w z N j Q i I C 8 + P E V u d H J 5 I F R 5 c G U 9 I k F k Z G V k V G 9 E Y X R h T W 9 k Z W w i I F Z h b H V l P S J s M S I g L z 4 8 R W 5 0 c n k g V H l w Z T 0 i U G l 2 b 3 R P Y m p l Y 3 R O Y W 1 l I i B W Y W x 1 Z T 0 i c 3 d v c m t p b m d z I W N h d G V n b 3 J 5 U 2 F s Z X M i I C 8 + P E V u d H J 5 I F R 5 c G U 9 I k Z p b G x l Z E N v b X B s Z X R l U m V z d W x 0 V G 9 X b 3 J r c 2 h l Z X Q i I F Z h b H V l P S J s M C I g L z 4 8 L 1 N 0 Y W J s Z U V u d H J p Z X M + P C 9 J d G V t P j x J d G V t P j x J d G V t T G 9 j Y X R p b 2 4 + P E l 0 Z W 1 U e X B l P k Z v c m 1 1 b G E 8 L 0 l 0 Z W 1 U e X B l P j x J d G V t U G F 0 a D 5 T Z W N 0 a W 9 u M S 9 D Y W x l b m R h c i 9 T b 3 V y Y 2 U 8 L 0 l 0 Z W 1 Q Y X R o P j w v S X R l b U x v Y 2 F 0 a W 9 u P j x T d G F i b G V F b n R y a W V z I C 8 + P C 9 J d G V t P j x J d G V t P j x J d G V t T G 9 j Y X R p b 2 4 + P E l 0 Z W 1 U e X B l P k Z v c m 1 1 b G E 8 L 0 l 0 Z W 1 U e X B l P j x J d G V t U G F 0 a D 5 T Z W N 0 a W 9 u M S 9 D Y W x l b m R h c i 9 D b 2 5 2 Z X J 0 Z W Q l M j B 0 b y U y M F R h Y m x l P C 9 J d G V t U G F 0 a D 4 8 L 0 l 0 Z W 1 M b 2 N h d G l v b j 4 8 U 3 R h Y m x l R W 5 0 c m l l c y A v P j w v S X R l b T 4 8 S X R l b T 4 8 S X R l b U x v Y 2 F 0 a W 9 u P j x J d G V t V H l w Z T 5 G b 3 J t d W x h P C 9 J d G V t V H l w Z T 4 8 S X R l b V B h d G g + U 2 V j d G l v b j E v Q 2 F s Z W 5 k Y X I v Q 2 h h b m d l Z C U y M F R 5 c G U 8 L 0 l 0 Z W 1 Q Y X R o P j w v S X R l b U x v Y 2 F 0 a W 9 u P j x T d G F i b G V F b n R y a W V z I C 8 + P C 9 J d G V t P j x J d G V t P j x J d G V t T G 9 j Y X R p b 2 4 + P E l 0 Z W 1 U e X B l P k Z v c m 1 1 b G E 8 L 0 l 0 Z W 1 U e X B l P j x J d G V t U G F 0 a D 5 T Z W N 0 a W 9 u M S 9 D Y W x l b m R h c i 9 S Z W 5 h b W V k J T I w Q 2 9 s d W 1 u c z w v S X R l b V B h d G g + P C 9 J d G V t T G 9 j Y X R p b 2 4 + P F N 0 Y W J s Z U V u d H J p Z X M g L z 4 8 L 0 l 0 Z W 0 + P E l 0 Z W 0 + P E l 0 Z W 1 M b 2 N h d G l v b j 4 8 S X R l b V R 5 c G U + R m 9 y b X V s Y T w v S X R l b V R 5 c G U + P E l 0 Z W 1 Q Y X R o P l N l Y 3 R p b 2 4 x L 0 N h b G V u Z G F y L 0 l u c 2 V y d G V k J T I w W W V h c j w v S X R l b V B h d G g + P C 9 J d G V t T G 9 j Y X R p b 2 4 + P F N 0 Y W J s Z U V u d H J p Z X M g L z 4 8 L 0 l 0 Z W 0 + P E l 0 Z W 0 + P E l 0 Z W 1 M b 2 N h d G l v b j 4 8 S X R l b V R 5 c G U + R m 9 y b X V s Y T w v S X R l b V R 5 c G U + P E l 0 Z W 1 Q Y X R o P l N l Y 3 R p b 2 4 x L 0 N h b G V u Z G F y L 0 l u c 2 V y d G V k J T I w T W 9 u d G g 8 L 0 l 0 Z W 1 Q Y X R o P j w v S X R l b U x v Y 2 F 0 a W 9 u P j x T d G F i b G V F b n R y a W V z I C 8 + P C 9 J d G V t P j x J d G V t P j x J d G V t T G 9 j Y X R p b 2 4 + P E l 0 Z W 1 U e X B l P k Z v c m 1 1 b G E 8 L 0 l 0 Z W 1 U e X B l P j x J d G V t U G F 0 a D 5 T Z W N 0 a W 9 u M S 9 D Y W x l b m R h c i 9 J b n N l c n R l Z C U y M E 1 v b n R o J T I w T m F t Z T w v S X R l b V B h d G g + P C 9 J d G V t T G 9 j Y X R p b 2 4 + P F N 0 Y W J s Z U V u d H J p Z X M g L z 4 8 L 0 l 0 Z W 0 + P E l 0 Z W 0 + P E l 0 Z W 1 M b 2 N h d G l v b j 4 8 S X R l b V R 5 c G U + R m 9 y b X V s Y T w v S X R l b V R 5 c G U + P E l 0 Z W 1 Q Y X R o P l N l Y 3 R p b 2 4 x L 0 N h b G V u Z G F y L 0 l u c 2 V y d G V k J T I w R G F 5 J T I w b 2 Y l M j B X Z W V r P C 9 J d G V t U G F 0 a D 4 8 L 0 l 0 Z W 1 M b 2 N h d G l v b j 4 8 U 3 R h Y m x l R W 5 0 c m l l c y A v P j w v S X R l b T 4 8 S X R l b T 4 8 S X R l b U x v Y 2 F 0 a W 9 u P j x J d G V t V H l w Z T 5 G b 3 J t d W x h P C 9 J d G V t V H l w Z T 4 8 S X R l b V B h d G g + U 2 V j d G l v b j E v Q 2 F s Z W 5 k Y X I v S W 5 z Z X J 0 Z W Q l M j B E Y X k l M j B O Y W 1 l P C 9 J d G V t U G F 0 a D 4 8 L 0 l 0 Z W 1 M b 2 N h d G l v b j 4 8 U 3 R h Y m x l R W 5 0 c m l l c y A v P j w v S X R l b T 4 8 S X R l b T 4 8 S X R l b U x v Y 2 F 0 a W 9 u P j x J d G V t V H l w Z T 5 G b 3 J t d W x h P C 9 J d G V t V H l w Z T 4 8 S X R l b V B h d G g + U 2 V j d G l v b j E v Q 2 F s Z W 5 k Y X I v R X h 0 c m F j d G V k J T I w R m l y c 3 Q l M j B D a G F y Y W N 0 Z X J z P C 9 J d G V t U G F 0 a D 4 8 L 0 l 0 Z W 1 M b 2 N h d G l v b j 4 8 U 3 R h Y m x l R W 5 0 c m l l c y A v P j w v S X R l b T 4 8 S X R l b T 4 8 S X R l b U x v Y 2 F 0 a W 9 u P j x J d G V t V H l w Z T 5 G b 3 J t d W x h P C 9 J d G V t V H l w Z T 4 8 S X R l b V B h d G g + U 2 V j d G l v b j E v U 2 F s Z X M v R m l s d G V y Z W Q l M j B S b 3 d z P C 9 J d G V t U G F 0 a D 4 8 L 0 l 0 Z W 1 M b 2 N h d G l v b j 4 8 U 3 R h Y m x l R W 5 0 c m l l c y A v P j w v S X R l b T 4 8 S X R l b T 4 8 S X R l b U x v Y 2 F 0 a W 9 u P j x J d G V t V H l w Z T 5 G b 3 J t d W x h P C 9 J d G V t V H l w Z T 4 8 S X R l b V B h d G g + U 2 V j d G l v b j E v U 2 F s Z X M v U m V u Y W 1 l Z C U y M E N v b H V t b n M 8 L 0 l 0 Z W 1 Q Y X R o P j w v S X R l b U x v Y 2 F 0 a W 9 u P j x T d G F i b G V F b n R y a W V z I C 8 + P C 9 J d G V t P j x J d G V t P j x J d G V t T G 9 j Y X R p b 2 4 + P E l 0 Z W 1 U e X B l P k Z v c m 1 1 b G E 8 L 0 l 0 Z W 1 U e X B l P j x J d G V t U G F 0 a D 5 T Z W N 0 a W 9 u M S 9 T Y W x l c y 9 S Z W 1 v d m V k J T I w Q 2 9 s d W 1 u c z E 8 L 0 l 0 Z W 1 Q Y X R o P j w v S X R l b U x v Y 2 F 0 a W 9 u P j x T d G F i b G V F b n R y a W V z I C 8 + P C 9 J d G V t P j x J d G V t P j x J d G V t T G 9 j Y X R p b 2 4 + P E l 0 Z W 1 U e X B l P k Z v c m 1 1 b G E 8 L 0 l 0 Z W 1 U e X B l P j x J d G V t U G F 0 a D 5 T Z W N 0 a W 9 u M S 9 Q c m 9 k d W N 0 X 2 h l b H B 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U 3 R h d H V z I i B W Y W x 1 Z T 0 i c 0 N v b X B s Z X R l I i A v P j x F b n R y e S B U e X B l P S J G a W x s T G F z d F V w Z G F 0 Z W Q i I F Z h b H V l P S J k M j A y M y 0 w N i 0 y O F Q x N z o x O D o 0 O S 4 0 M T E 3 N z E 1 W i I g L z 4 8 R W 5 0 c n k g V H l w Z T 0 i R m l s b E V y c m 9 y Q 2 9 k Z S I g V m F s d W U 9 I n N V b m t u b 3 d u I i A v P j x F b n R y e S B U e X B l P S J B Z G R l Z F R v R G F 0 Y U 1 v Z G V s I i B W Y W x 1 Z T 0 i b D A i I C 8 + P C 9 T d G F i b G V F b n R y a W V z P j w v S X R l b T 4 8 S X R l b T 4 8 S X R l b U x v Y 2 F 0 a W 9 u P j x J d G V t V H l w Z T 5 G b 3 J t d W x h P C 9 J d G V t V H l w Z T 4 8 S X R l b V B h d G g + U 2 V j d G l v b j E v U H J v Z H V j d F 9 o Z W x w Z X I v U 2 9 1 c m N l P C 9 J d G V t U G F 0 a D 4 8 L 0 l 0 Z W 1 M b 2 N h d G l v b j 4 8 U 3 R h Y m x l R W 5 0 c m l l c y A v P j w v S X R l b T 4 8 S X R l b T 4 8 S X R l b U x v Y 2 F 0 a W 9 u P j x J d G V t V H l w Z T 5 G b 3 J t d W x h P C 9 J d G V t V H l w Z T 4 8 S X R l b V B h d G g + U 2 V j d G l v b j E v U H J v Z H V j d F 9 o Z W x w Z X I v Q 2 h h b m d l Z C U y M F R 5 c G U 8 L 0 l 0 Z W 1 Q Y X R o P j w v S X R l b U x v Y 2 F 0 a W 9 u P j x T d G F i b G V F b n R y a W V z I C 8 + P C 9 J d G V t P j x J d G V t P j x J d G V t T G 9 j Y X R p b 2 4 + P E l 0 Z W 1 U e X B l P k Z v c m 1 1 b G E 8 L 0 l 0 Z W 1 U e X B l P j x J d G V t U G F 0 a D 5 T Z W N 0 a W 9 u M S 9 Q c m 9 k d W N 0 X 2 h l b H B l c i 9 T b 3 J 0 Z W Q l M j B S b 3 d z P C 9 J d G V t U G F 0 a D 4 8 L 0 l 0 Z W 1 M b 2 N h d G l v b j 4 8 U 3 R h Y m x l R W 5 0 c m l l c y A v P j w v S X R l b T 4 8 S X R l b T 4 8 S X R l b U x v Y 2 F 0 a W 9 u P j x J d G V t V H l w Z T 5 G b 3 J t d W x h P C 9 J d G V t V H l w Z T 4 8 S X R l b V B h d G g + U 2 V j d G l v b j E v U H J v Z H V j d F 9 o Z W x w Z X I v V H J p b W 1 l Z C U y M F R l e H Q 8 L 0 l 0 Z W 1 Q Y X R o P j w v S X R l b U x v Y 2 F 0 a W 9 u P j x T d G F i b G V F b n R y a W V z I C 8 + P C 9 J d G V t P j x J d G V t P j x J d G V t T G 9 j Y X R p b 2 4 + P E l 0 Z W 1 U e X B l P k Z v c m 1 1 b G E 8 L 0 l 0 Z W 1 U e X B l P j x J d G V t U G F 0 a D 5 T Z W N 0 a W 9 u M S 9 Q c m 9 k d W N 0 X 2 h l b H B l c i 9 S Z W 1 v d m V k J T I w R H V w b G l j Y X R l c z w v S X R l b V B h d G g + P C 9 J d G V t T G 9 j Y X R p b 2 4 + P F N 0 Y W J s Z U V u d H J p Z X M g L z 4 8 L 0 l 0 Z W 0 + P E l 0 Z W 0 + P E l 0 Z W 1 M b 2 N h d G l v b j 4 8 S X R l b V R 5 c G U + R m 9 y b X V s Y T w v S X R l b V R 5 c G U + P E l 0 Z W 1 Q Y X R o P l N l Y 3 R p b 2 4 x L 1 B y b 2 R 1 Y 3 Q l M j B M a X N 0 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l B p d m 9 0 T 2 J q Z W N 0 T m F t Z S I g V m F s d W U 9 I n N 3 b 3 J r a W 5 n c y F N b 2 5 0 a G x 5 V H J l b m Q i I C 8 + P E V u d H J 5 I F R 5 c G U 9 I k Z p b G x l Z E N v b X B s Z X R l U m V z d W x 0 V G 9 X b 3 J r c 2 h l Z X Q i I F Z h b H V l P S J s M C I g L z 4 8 R W 5 0 c n k g V H l w Z T 0 i Q W R k Z W R U b 0 R h d G F N b 2 R l b C I g V m F s d W U 9 I m w x I i A v P j x F b n R y e S B U e X B l P S J G a W x s Q 2 9 1 b n Q i I F Z h b H V l P S J s O D c 3 N S I g L z 4 8 R W 5 0 c n k g V H l w Z T 0 i R m l s b E V y c m 9 y Q 2 9 k Z S I g V m F s d W U 9 I n N V b m t u b 3 d u I i A v P j x F b n R y e S B U e X B l P S J G a W x s R X J y b 3 J D b 3 V u d C I g V m F s d W U 9 I m w w I i A v P j x F b n R y e S B U e X B l P S J G a W x s T G F z d F V w Z G F 0 Z W Q i I F Z h b H V l P S J k M j A y M y 0 w N i 0 y O F Q x N z o y O T o 0 M C 4 5 M z E 5 M z E 5 W i I g L z 4 8 R W 5 0 c n k g V H l w Z T 0 i R m l s b E N v b H V t b l R 5 c G V z I i B W Y W x 1 Z T 0 i c 0 J n W U c i I C 8 + P E V u d H J 5 I F R 5 c G U 9 I k Z p b G x D b 2 x 1 b W 5 O Y W 1 l c y I g V m F s d W U 9 I n N b J n F 1 b 3 Q 7 U 2 l t c G x l I E N v Z G U m c X V v d D s s J n F 1 b 3 Q 7 U 3 V i I G N h d G V n b 3 J 5 J n F 1 b 3 Q 7 L C Z x d W 9 0 O 0 N h d G V n b 3 J 5 J n F 1 b 3 Q 7 X S I g L z 4 8 R W 5 0 c n k g V H l w Z T 0 i R m l s b F N 0 Y X R 1 c y I g V m F s d W U 9 I n N D b 2 1 w b G V 0 Z S I g L z 4 8 R W 5 0 c n k g V H l w Z T 0 i U m V s Y X R p b 2 5 z a G l w S W 5 m b 0 N v b n R h a W 5 l c i I g V m F s d W U 9 I n N 7 J n F 1 b 3 Q 7 Y 2 9 s d W 1 u Q 2 9 1 b n Q m c X V v d D s 6 M y w m c X V v d D t r Z X l D b 2 x 1 b W 5 O Y W 1 l c y Z x d W 9 0 O z p b J n F 1 b 3 Q 7 U 2 l t c G x l I E N v Z G U m c X V v d D t d L C Z x d W 9 0 O 3 F 1 Z X J 5 U m V s Y X R p b 2 5 z a G l w c y Z x d W 9 0 O z p b X S w m c X V v d D t j b 2 x 1 b W 5 J Z G V u d G l 0 a W V z J n F 1 b 3 Q 7 O l s m c X V v d D t T Z W N 0 a W 9 u M S 9 Q c m 9 k d W N 0 I E x p c 3 Q v R m l s b G V k I E R v d 2 4 x L n t T a W 1 w b G U g Q 2 9 k Z S w w f S Z x d W 9 0 O y w m c X V v d D t T Z W N 0 a W 9 u M S 9 Q c m 9 k d W N 0 I E x p c 3 Q v R m l s b G V k I E R v d 2 4 x L n t T d W I g Y 2 F 0 Z W d v c n k s M n 0 m c X V v d D s s J n F 1 b 3 Q 7 U 2 V j d G l v b j E v U H J v Z H V j d C B M a X N 0 L 0 Z p b G x l Z C B E b 3 d u M S 5 7 Q 2 F 0 Z W d v c n k s M 3 0 m c X V v d D t d L C Z x d W 9 0 O 0 N v b H V t b k N v d W 5 0 J n F 1 b 3 Q 7 O j M s J n F 1 b 3 Q 7 S 2 V 5 Q 2 9 s d W 1 u T m F t Z X M m c X V v d D s 6 W y Z x d W 9 0 O 1 N p b X B s Z S B D b 2 R l J n F 1 b 3 Q 7 X S w m c X V v d D t D b 2 x 1 b W 5 J Z G V u d G l 0 a W V z J n F 1 b 3 Q 7 O l s m c X V v d D t T Z W N 0 a W 9 u M S 9 Q c m 9 k d W N 0 I E x p c 3 Q v R m l s b G V k I E R v d 2 4 x L n t T a W 1 w b G U g Q 2 9 k Z S w w f S Z x d W 9 0 O y w m c X V v d D t T Z W N 0 a W 9 u M S 9 Q c m 9 k d W N 0 I E x p c 3 Q v R m l s b G V k I E R v d 2 4 x L n t T d W I g Y 2 F 0 Z W d v c n k s M n 0 m c X V v d D s s J n F 1 b 3 Q 7 U 2 V j d G l v b j E v U H J v Z H V j d C B M a X N 0 L 0 Z p b G x l Z C B E b 3 d u M S 5 7 Q 2 F 0 Z W d v c n k s M 3 0 m c X V v d D t d L C Z x d W 9 0 O 1 J l b G F 0 a W 9 u c 2 h p c E l u Z m 8 m c X V v d D s 6 W 1 1 9 I i A v P j x F b n R y e S B U e X B l P S J R d W V y e U l E I i B W Y W x 1 Z T 0 i c z A 3 O W E 1 N D I 1 L W Z m M T I t N D E 0 M i 0 4 N T J m L W R j N 2 Y 5 Y j k 1 N m U 1 N S I g L z 4 8 L 1 N 0 Y W J s Z U V u d H J p Z X M + P C 9 J d G V t P j x J d G V t P j x J d G V t T G 9 j Y X R p b 2 4 + P E l 0 Z W 1 U e X B l P k Z v c m 1 1 b G E 8 L 0 l 0 Z W 1 U e X B l P j x J d G V t U G F 0 a D 5 T Z W N 0 a W 9 u M S 9 Q c m 9 k d W N 0 J T I w T G l z d C 9 T b 3 V y Y 2 U 8 L 0 l 0 Z W 1 Q Y X R o P j w v S X R l b U x v Y 2 F 0 a W 9 u P j x T d G F i b G V F b n R y a W V z I C 8 + P C 9 J d G V t P j x J d G V t P j x J d G V t T G 9 j Y X R p b 2 4 + P E l 0 Z W 1 U e X B l P k Z v c m 1 1 b G E 8 L 0 l 0 Z W 1 U e X B l P j x J d G V t U G F 0 a D 5 T Z W N 0 a W 9 u M S 9 Q c m 9 k d W N 0 J T I w T G l z d C 9 J d G V t J T I w T G l z d F 9 T a G V l d D w v S X R l b V B h d G g + P C 9 J d G V t T G 9 j Y X R p b 2 4 + P F N 0 Y W J s Z U V u d H J p Z X M g L z 4 8 L 0 l 0 Z W 0 + P E l 0 Z W 0 + P E l 0 Z W 1 M b 2 N h d G l v b j 4 8 S X R l b V R 5 c G U + R m 9 y b X V s Y T w v S X R l b V R 5 c G U + P E l 0 Z W 1 Q Y X R o P l N l Y 3 R p b 2 4 x L 1 B y b 2 R 1 Y 3 Q l M j B M a X N 0 L 1 B y b 2 1 v d G V k J T I w S G V h Z G V y c z w v S X R l b V B h d G g + P C 9 J d G V t T G 9 j Y X R p b 2 4 + P F N 0 Y W J s Z U V u d H J p Z X M g L z 4 8 L 0 l 0 Z W 0 + P E l 0 Z W 0 + P E l 0 Z W 1 M b 2 N h d G l v b j 4 8 S X R l b V R 5 c G U + R m 9 y b X V s Y T w v S X R l b V R 5 c G U + P E l 0 Z W 1 Q Y X R o P l N l Y 3 R p b 2 4 x L 1 B y b 2 R 1 Y 3 Q l M j B M a X N 0 L 1 J l b W 9 2 Z W Q l M j B P d G h l c i U y M E N v b H V t b n M 8 L 0 l 0 Z W 1 Q Y X R o P j w v S X R l b U x v Y 2 F 0 a W 9 u P j x T d G F i b G V F b n R y a W V z I C 8 + P C 9 J d G V t P j x J d G V t P j x J d G V t T G 9 j Y X R p b 2 4 + P E l 0 Z W 1 U e X B l P k Z v c m 1 1 b G E 8 L 0 l 0 Z W 1 U e X B l P j x J d G V t U G F 0 a D 5 T Z W N 0 a W 9 u M S 9 Q c m 9 k d W N 0 J T I w T G l z d C 9 D a G F u Z 2 V k J T I w V H l w Z T w v S X R l b V B h d G g + P C 9 J d G V t T G 9 j Y X R p b 2 4 + P F N 0 Y W J s Z U V u d H J p Z X M g L z 4 8 L 0 l 0 Z W 0 + P E l 0 Z W 0 + P E l 0 Z W 1 M b 2 N h d G l v b j 4 8 S X R l b V R 5 c G U + R m 9 y b X V s Y T w v S X R l b V R 5 c G U + P E l 0 Z W 1 Q Y X R o P l N l Y 3 R p b 2 4 x L 1 B y b 2 R 1 Y 3 Q l M j B M a X N 0 L 1 J l c G x h Y 2 V k J T I w V m F s d W U 8 L 0 l 0 Z W 1 Q Y X R o P j w v S X R l b U x v Y 2 F 0 a W 9 u P j x T d G F i b G V F b n R y a W V z I C 8 + P C 9 J d G V t P j x J d G V t P j x J d G V t T G 9 j Y X R p b 2 4 + P E l 0 Z W 1 U e X B l P k Z v c m 1 1 b G E 8 L 0 l 0 Z W 1 U e X B l P j x J d G V t U G F 0 a D 5 T Z W N 0 a W 9 u M S 9 Q c m 9 k d W N 0 J T I w T G l z d C 9 G a W x s Z W Q l M j B E b 3 d u P C 9 J d G V t U G F 0 a D 4 8 L 0 l 0 Z W 1 M b 2 N h d G l v b j 4 8 U 3 R h Y m x l R W 5 0 c m l l c y A v P j w v S X R l b T 4 8 S X R l b T 4 8 S X R l b U x v Y 2 F 0 a W 9 u P j x J d G V t V H l w Z T 5 G b 3 J t d W x h P C 9 J d G V t V H l w Z T 4 8 S X R l b V B h d G g + U 2 V j d G l v b j E v U H J v Z H V j d C U y M E x p c 3 Q v V H J p b W 1 l Z C U y M F R l e H Q 8 L 0 l 0 Z W 1 Q Y X R o P j w v S X R l b U x v Y 2 F 0 a W 9 u P j x T d G F i b G V F b n R y a W V z I C 8 + P C 9 J d G V t P j x J d G V t P j x J d G V t T G 9 j Y X R p b 2 4 + P E l 0 Z W 1 U e X B l P k Z v c m 1 1 b G E 8 L 0 l 0 Z W 1 U e X B l P j x J d G V t U G F 0 a D 5 T Z W N 0 a W 9 u M S 9 Q c m 9 k d W N 0 J T I w T G l z d C 9 N Z X J n Z W Q l M j B R d W V y a W V z P C 9 J d G V t U G F 0 a D 4 8 L 0 l 0 Z W 1 M b 2 N h d G l v b j 4 8 U 3 R h Y m x l R W 5 0 c m l l c y A v P j w v S X R l b T 4 8 S X R l b T 4 8 S X R l b U x v Y 2 F 0 a W 9 u P j x J d G V t V H l w Z T 5 G b 3 J t d W x h P C 9 J d G V t V H l w Z T 4 8 S X R l b V B h d G g + U 2 V j d G l v b j E v U H J v Z H V j d C U y M E x p c 3 Q v R X h w Y W 5 k Z W Q l M j B Q c m 9 k d W N 0 X 2 h l b H B l c j w v S X R l b V B h d G g + P C 9 J d G V t T G 9 j Y X R p b 2 4 + P F N 0 Y W J s Z U V u d H J p Z X M g L z 4 8 L 0 l 0 Z W 0 + P E l 0 Z W 0 + P E l 0 Z W 1 M b 2 N h d G l v b j 4 8 S X R l b V R 5 c G U + R m 9 y b X V s Y T w v S X R l b V R 5 c G U + P E l 0 Z W 1 Q Y X R o P l N l Y 3 R p b 2 4 x L 1 B y b 2 R 1 Y 3 Q l M j B M a X N 0 L 0 Z p b G x l Z C U y M E R v d 2 4 x P C 9 J d G V t U G F 0 a D 4 8 L 0 l 0 Z W 1 M b 2 N h d G l v b j 4 8 U 3 R h Y m x l R W 5 0 c m l l c y A v P j w v S X R l b T 4 8 S X R l b T 4 8 S X R l b U x v Y 2 F 0 a W 9 u P j x J d G V t V H l w Z T 5 G b 3 J t d W x h P C 9 J d G V t V H l w Z T 4 8 S X R l b V B h d G g + U 2 V j d G l v b j E v U H J v Z H V j d C U y M E x p c 3 Q v U m V t b 3 Z l Z C U y M E N v b H V t b n M 8 L 0 l 0 Z W 1 Q Y X R o P j w v S X R l b U x v Y 2 F 0 a W 9 u P j x T d G F i b G V F b n R y a W V z I C 8 + P C 9 J d G V t P j x J d G V t P j x J d G V t T G 9 j Y X R p b 2 4 + P E l 0 Z W 1 U e X B l P k Z v c m 1 1 b G E 8 L 0 l 0 Z W 1 U e X B l P j x J d G V t U G F 0 a D 5 T Z W N 0 a W 9 u M S 9 T Y W x l c y 9 S Z X B s Y W N l Z C U y M F Z h b H V l P C 9 J d G V t U G F 0 a D 4 8 L 0 l 0 Z W 1 M b 2 N h d G l v b j 4 8 U 3 R h Y m x l R W 5 0 c m l l c y A v P j w v S X R l b T 4 8 S X R l b T 4 8 S X R l b U x v Y 2 F 0 a W 9 u P j x J d G V t V H l w Z T 5 G b 3 J t d W x h P C 9 J d G V t V H l w Z T 4 8 S X R l b V B h d G g + U 2 V j d G l v b j E v U 2 F s Z X M v R m l s b G V k J T I w R G 9 3 b j w v S X R l b V B h d G g + P C 9 J d G V t T G 9 j Y X R p b 2 4 + P F N 0 Y W J s Z U V u d H J p Z X M g L z 4 8 L 0 l 0 Z W 0 + P E l 0 Z W 0 + P E l 0 Z W 1 M b 2 N h d G l v b j 4 8 S X R l b V R 5 c G U + R m 9 y b X V s Y T w v S X R l b V R 5 c G U + P E l 0 Z W 1 Q Y X R o P l N l Y 3 R p b 2 4 x L 1 N h b G V z U m V w 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T Y W x l c 1 J l c H M v Q 2 h h b m d l Z C B U e X B l L n t S Z X A s M H 0 m c X V v d D s s J n F 1 b 3 Q 7 U 2 V j d G l v b j E v U 2 F s Z X N S Z X B z L 0 N o Y W 5 n Z W Q g V H l w Z S 5 7 U 2 F s Z X M g U G V y c 2 9 u L D F 9 J n F 1 b 3 Q 7 X S w m c X V v d D t D b 2 x 1 b W 5 D b 3 V u d C Z x d W 9 0 O z o y L C Z x d W 9 0 O 0 t l e U N v b H V t b k 5 h b W V z J n F 1 b 3 Q 7 O l t d L C Z x d W 9 0 O 0 N v b H V t b k l k Z W 5 0 a X R p Z X M m c X V v d D s 6 W y Z x d W 9 0 O 1 N l Y 3 R p b 2 4 x L 1 N h b G V z U m V w c y 9 D a G F u Z 2 V k I F R 5 c G U u e 1 J l c C w w f S Z x d W 9 0 O y w m c X V v d D t T Z W N 0 a W 9 u M S 9 T Y W x l c 1 J l c H M v Q 2 h h b m d l Z C B U e X B l L n t T Y W x l c y B Q Z X J z b 2 4 s M X 0 m c X V v d D t d L C Z x d W 9 0 O 1 J l b G F 0 a W 9 u c 2 h p c E l u Z m 8 m c X V v d D s 6 W 1 1 9 I i A v P j x F b n R y e S B U e X B l P S J G a W x s U 3 R h d H V z I i B W Y W x 1 Z T 0 i c 0 N v b X B s Z X R l I i A v P j x F b n R y e S B U e X B l P S J G a W x s Q 2 9 s d W 1 u T m F t Z X M i I F Z h b H V l P S J z W y Z x d W 9 0 O 1 J l c C Z x d W 9 0 O y w m c X V v d D t T Y W x l c y B Q Z X J z b 2 4 m c X V v d D t d I i A v P j x F b n R y e S B U e X B l P S J G a W x s Q 2 9 s d W 1 u V H l w Z X M i I F Z h b H V l P S J z Q m d Z P S I g L z 4 8 R W 5 0 c n k g V H l w Z T 0 i R m l s b E x h c 3 R V c G R h d G V k I i B W Y W x 1 Z T 0 i Z D I w M j M t M D Y t M j h U M T c 6 M j g 6 M D I u M z g 3 M z k 1 M F o i I C 8 + P E V u d H J 5 I F R 5 c G U 9 I k Z p b G x F c n J v c k N v Z G U i I F Z h b H V l P S J z V W 5 r b m 9 3 b i I g L z 4 8 R W 5 0 c n k g V H l w Z T 0 i Q W R k Z W R U b 0 R h d G F N b 2 R l b C I g V m F s d W U 9 I m w w I i A v P j w v U 3 R h Y m x l R W 5 0 c m l l c z 4 8 L 0 l 0 Z W 0 + P E l 0 Z W 0 + P E l 0 Z W 1 M b 2 N h d G l v b j 4 8 S X R l b V R 5 c G U + R m 9 y b X V s Y T w v S X R l b V R 5 c G U + P E l 0 Z W 1 Q Y X R o P l N l Y 3 R p b 2 4 x L 1 N h b G V z U m V w c y 9 T b 3 V y Y 2 U 8 L 0 l 0 Z W 1 Q Y X R o P j w v S X R l b U x v Y 2 F 0 a W 9 u P j x T d G F i b G V F b n R y a W V z I C 8 + P C 9 J d G V t P j x J d G V t P j x J d G V t T G 9 j Y X R p b 2 4 + P E l 0 Z W 1 U e X B l P k Z v c m 1 1 b G E 8 L 0 l 0 Z W 1 U e X B l P j x J d G V t U G F 0 a D 5 T Z W N 0 a W 9 u M S 9 T Y W x l c 1 J l c H M v Q 2 h h b m d l Z C U y M F R 5 c G U 8 L 0 l 0 Z W 1 Q Y X R o P j w v S X R l b U x v Y 2 F 0 a W 9 u P j x T d G F i b G V F b n R y a W V z I C 8 + P C 9 J d G V t P j x J d G V t P j x J d G V t T G 9 j Y X R p b 2 4 + P E l 0 Z W 1 U e X B l P k Z v c m 1 1 b G E 8 L 0 l 0 Z W 1 U e X B l P j x J d G V t U G F 0 a D 5 T Z W N 0 a W 9 u M S 9 T Y W x l c y 9 N Z X J n Z W Q l M j B R d W V y a W V z P C 9 J d G V t U G F 0 a D 4 8 L 0 l 0 Z W 1 M b 2 N h d G l v b j 4 8 U 3 R h Y m x l R W 5 0 c m l l c y A v P j w v S X R l b T 4 8 S X R l b T 4 8 S X R l b U x v Y 2 F 0 a W 9 u P j x J d G V t V H l w Z T 5 G b 3 J t d W x h P C 9 J d G V t V H l w Z T 4 8 S X R l b V B h d G g + U 2 V j d G l v b j E v U 2 F s Z X M v R X h w Y W 5 k Z W Q l M j B T Y W x l c 1 J l c H M 8 L 0 l 0 Z W 1 Q Y X R o P j w v S X R l b U x v Y 2 F 0 a W 9 u P j x T d G F i b G V F b n R y a W V z I C 8 + P C 9 J d G V t P j x J d G V t P j x J d G V t T G 9 j Y X R p b 2 4 + P E l 0 Z W 1 U e X B l P k Z v c m 1 1 b G E 8 L 0 l 0 Z W 1 U e X B l P j x J d G V t U G F 0 a D 5 T Z W N 0 a W 9 u M S 9 T Y W x l c y 9 S Z W 1 v d m V k J T I w Q 2 9 s d W 1 u c z I 8 L 0 l 0 Z W 1 Q Y X R o P j w v S X R l b U x v Y 2 F 0 a W 9 u P j x T d G F i b G V F b n R y a W V z I C 8 + P C 9 J d G V t P j x J d G V t P j x J d G V t T G 9 j Y X R p b 2 4 + P E l 0 Z W 1 U e X B l P k Z v c m 1 1 b G E 8 L 0 l 0 Z W 1 U e X B l P j x J d G V t U G F 0 a D 5 T Z W N 0 a W 9 u M S 9 Q c m 9 k d W N 0 J T I w T G l z d C 9 T b 3 J 0 Z W Q l M j B S b 3 d z P C 9 J d G V t U G F 0 a D 4 8 L 0 l 0 Z W 1 M b 2 N h d G l v b j 4 8 U 3 R h Y m x l R W 5 0 c m l l c y A v P j w v S X R l b T 4 8 S X R l b T 4 8 S X R l b U x v Y 2 F 0 a W 9 u P j x J d G V t V H l w Z T 5 G b 3 J t d W x h P C 9 J d G V t V H l w Z T 4 8 S X R l b V B h d G g + U 2 V j d G l v b j E v U H J v Z H V j d C U y M E x p c 3 Q v U m V t b 3 Z l Z C U y M E R 1 c G x p Y 2 F 0 Z X M 8 L 0 l 0 Z W 1 Q Y X R o P j w v S X R l b U x v Y 2 F 0 a W 9 u P j x T d G F i b G V F b n R y a W V z I C 8 + P C 9 J d G V t P j x J d G V t P j x J d G V t T G 9 j Y X R p b 2 4 + P E l 0 Z W 1 U e X B l P k Z v c m 1 1 b G E 8 L 0 l 0 Z W 1 U e X B l P j x J d G V t U G F 0 a D 5 T Z W N 0 a W 9 u M S 9 T Y W x l c y 9 S Z W 5 h b W V k J T I w Q 2 9 s d W 1 u c z E 8 L 0 l 0 Z W 1 Q Y X R o P j w v S X R l b U x v Y 2 F 0 a W 9 u P j x T d G F i b G V F b n R y a W V z I C 8 + P C 9 J d G V t P j x J d G V t P j x J d G V t T G 9 j Y X R p b 2 4 + P E l 0 Z W 1 U e X B l P k Z v c m 1 1 b G E 8 L 0 l 0 Z W 1 U e X B l P j x J d G V t U G F 0 a D 5 T Z W N 0 a W 9 u M S 9 T Y W x l c y 9 B Z G R l Z C U y M E N 1 c 3 R v b T w v S X R l b V B h d G g + P C 9 J d G V t T G 9 j Y X R p b 2 4 + P F N 0 Y W J s Z U V u d H J p Z X M g L z 4 8 L 0 l 0 Z W 0 + P E l 0 Z W 0 + P E l 0 Z W 1 M b 2 N h d G l v b j 4 8 S X R l b V R 5 c G U + R m 9 y b X V s Y T w v S X R l b V R 5 c G U + P E l 0 Z W 1 Q Y X R o P l N l Y 3 R p b 2 4 x L 1 N h b G V z L 0 N o Y W 5 n Z W Q l M j B U e X B l M T w v S X R l b V B h d G g + P C 9 J d G V t T G 9 j Y X R p b 2 4 + P F N 0 Y W J s Z U V u d H J p Z X M g L z 4 8 L 0 l 0 Z W 0 + P E l 0 Z W 0 + P E l 0 Z W 1 M b 2 N h d G l v b j 4 8 S X R l b V R 5 c G U + R m 9 y b X V s Y T w v S X R l b V R 5 c G U + P E l 0 Z W 1 Q Y X R o P l N l Y 3 R p b 2 4 x L 1 N h b G V z L 1 J l b W 9 2 Z W Q l M j B D b 2 x 1 b W 5 z M z w v S X R l b V B h d G g + P C 9 J d G V t T G 9 j Y X R p b 2 4 + P F N 0 Y W J s Z U V u d H J p Z X M g L z 4 8 L 0 l 0 Z W 0 + P E l 0 Z W 0 + P E l 0 Z W 1 M b 2 N h d G l v b j 4 8 S X R l b V R 5 c G U + R m 9 y b X V s Y T w v S X R l b V R 5 c G U + P E l 0 Z W 1 Q Y X R o P l N l Y 3 R p b 2 4 x L 1 N h b G V z L 1 J l b m F t Z W Q l M j B D b 2 x 1 b W 5 z M j w v S X R l b V B h d G g + P C 9 J d G V t T G 9 j Y X R p b 2 4 + P F N 0 Y W J s Z U V u d H J p Z X M g L z 4 8 L 0 l 0 Z W 0 + P E l 0 Z W 0 + P E l 0 Z W 1 M b 2 N h d G l v b j 4 8 S X R l b V R 5 c G U + R m 9 y b X V s Y T w v S X R l b V R 5 c G U + P E l 0 Z W 1 Q Y X R o P l N l Y 3 R p b 2 4 x L 1 N h b G V z L 0 F k Z G V k J T I w Q 3 V z d G 9 t M T w v S X R l b V B h d G g + P C 9 J d G V t T G 9 j Y X R p b 2 4 + P F N 0 Y W J s Z U V u d H J p Z X M g L z 4 8 L 0 l 0 Z W 0 + P E l 0 Z W 0 + P E l 0 Z W 1 M b 2 N h d G l v b j 4 8 S X R l b V R 5 c G U + R m 9 y b X V s Y T w v S X R l b V R 5 c G U + P E l 0 Z W 1 Q Y X R o P l N l Y 3 R p b 2 4 x L 1 N h b G V z L 0 N o Y W 5 n Z W Q l M j B U e X B l M j w v S X R l b V B h d G g + P C 9 J d G V t T G 9 j Y X R p b 2 4 + P F N 0 Y W J s Z U V u d H J p Z X M g L z 4 8 L 0 l 0 Z W 0 + P E l 0 Z W 0 + P E l 0 Z W 1 M b 2 N h d G l v b j 4 8 S X R l b V R 5 c G U + R m 9 y b X V s Y T w v S X R l b V R 5 c G U + P E l 0 Z W 1 Q Y X R o P l N l Y 3 R p b 2 4 x L 1 N h b G V z L 1 J l b W 9 2 Z W Q l M j B D b 2 x 1 b W 5 z N D w v S X R l b V B h d G g + P C 9 J d G V t T G 9 j Y X R p b 2 4 + P F N 0 Y W J s Z U V u d H J p Z X M g L z 4 8 L 0 l 0 Z W 0 + P E l 0 Z W 0 + P E l 0 Z W 1 M b 2 N h d G l v b j 4 8 S X R l b V R 5 c G U + R m 9 y b X V s Y T w v S X R l b V R 5 c G U + P E l 0 Z W 1 Q Y X R o P l N l Y 3 R p b 2 4 x L 1 N h b G V z L 1 J l b m F t Z W Q l M j B D b 2 x 1 b W 5 z M z w v S X R l b V B h d G g + P C 9 J d G V t T G 9 j Y X R p b 2 4 + P F N 0 Y W J s Z U V u d H J p Z X M g L z 4 8 L 0 l 0 Z W 0 + P C 9 J d G V t c z 4 8 L 0 x v Y 2 F s U G F j a 2 F n Z U 1 l d G F k Y X R h R m l s Z T 4 W A A A A U E s F B g A A A A A A A A A A A A A A A A A A A A A A A C Y B A A A B A A A A 0 I y d 3 w E V 0 R G M e g D A T 8 K X 6 w E A A A C b 3 r 9 u S D Y G Q J i I 1 q z a d c i 8 A A A A A A I A A A A A A B B m A A A A A Q A A I A A A A D p c S p E B k w j x z m J B P G t U L j D e A s W S O m m v 2 p j x u e j P q a l g A A A A A A 6 A A A A A A g A A I A A A A E z 2 e f 1 o A B F 3 z d d 9 + 9 H C i 7 Z y Q 0 c V u 6 y E W j T g N o o L R K s L U A A A A F a B E i O 3 K 4 2 E n A K D g K b + Q j n N 5 r o B 5 l 3 W r 5 y 3 r 8 U / + R x Q 2 N w f O O 1 m o e t S M + B n x V u j 7 8 j V F b X 5 w 3 l / S j H N e / 0 u r K 3 Q C I N r E L 9 T 2 t 6 C w / L F e q O A Q A A A A A R 9 Q P L o D O M j J n 2 n B H P 4 t i q u i h 3 7 D / 9 l m K m s n + p 2 b A z y D i J k 2 6 M g 7 L E r e Q x 0 3 c y d i N w i a W T c 0 g B c p b x f 7 j 4 Y m T s = < / D a t a M a s h u p > 
</file>

<file path=customXml/item6.xml>��< ? x m l   v e r s i o n = " 1 . 0 "   e n c o d i n g = " U T F - 1 6 " ? > < G e m i n i   x m l n s = " h t t p : / / g e m i n i / p i v o t c u s t o m i z a t i o n / T a b l e X M L _ C a l c u l a t i o n s " > < C u s t o m C o n t e n t > < ! [ C D A T A [ < T a b l e W i d g e t G r i d S e r i a l i z a t i o n   x m l n s : x s d = " h t t p : / / w w w . w 3 . o r g / 2 0 0 1 / X M L S c h e m a "   x m l n s : x s i = " h t t p : / / w w w . w 3 . o r g / 2 0 0 1 / X M L S c h e m a - i n s t a n c e " > < C o l u m n S u g g e s t e d T y p e   / > < C o l u m n F o r m a t   / > < C o l u m n A c c u r a c y   / > < C o l u m n C u r r e n c y S y m b o l   / > < C o l u m n P o s i t i v e P a t t e r n   / > < C o l u m n N e g a t i v e P a t t e r n   / > < C o l u m n W i d t h s   / > < C o l u m n D i s p l a y I n d e x   / > < C o l u m n F r o z e n   / > < C o l u m n C h e c k e d   / > < C o l u m n F i l t e r   / > < S e l e c t i o n F i l t e r   / > < F i l t e r P a r a m e t e r s   / > < I s S o r t D e s c e n d i n g > f a l s e < / I s S o r t D e s c e n d i n g > < / T a b l e W i d g e t G r i d S e r i a l i z a t i o n > ] ] > < / C u s t o m C o n t e n t > < / G e m i n i > 
</file>

<file path=customXml/item7.xml>��< ? x m l   v e r s i o n = " 1 . 0 "   e n c o d i n g = " U T F - 1 6 " ? > < G e m i n i   x m l n s = " h t t p : / / g e m i n i / p i v o t c u s t o m i z a t i o n / T a b l e X M L _ S a l e s _ f c b 8 6 1 5 7 - d 2 6 5 - 4 6 a 6 - 9 c 6 d - 7 9 4 5 a 3 a 6 9 d b 1 " > < C u s t o m C o n t e n t > < ! [ C D A T A [ < T a b l e W i d g e t G r i d S e r i a l i z a t i o n   x m l n s : x s d = " h t t p : / / w w w . w 3 . o r g / 2 0 0 1 / X M L S c h e m a "   x m l n s : x s i = " h t t p : / / w w w . w 3 . o r g / 2 0 0 1 / X M L S c h e m a - i n s t a n c e " > < C o l u m n S u g g e s t e d T y p e   / > < C o l u m n F o r m a t   / > < C o l u m n A c c u r a c y   / > < C o l u m n C u r r e n c y S y m b o l   / > < C o l u m n P o s i t i v e P a t t e r n   / > < C o l u m n N e g a t i v e P a t t e r n   / > < C o l u m n W i d t h s > < i t e m > < k e y > < s t r i n g > I t e m   C o d e < / s t r i n g > < / k e y > < v a l u e > < i n t > 1 1 2 < / i n t > < / v a l u e > < / i t e m > < i t e m > < k e y > < s t r i n g > I n v   N u m < / s t r i n g > < / k e y > < v a l u e > < i n t > 9 8 < / i n t > < / v a l u e > < / i t e m > < i t e m > < k e y > < s t r i n g > D a t e < / s t r i n g > < / k e y > < v a l u e > < i n t > 1 1 7 < / i n t > < / v a l u e > < / i t e m > < i t e m > < k e y > < s t r i n g > T r a n < / s t r i n g > < / k e y > < v a l u e > < i n t > 7 4 < / i n t > < / v a l u e > < / i t e m > < i t e m > < k e y > < s t r i n g > A c c o u n t < / s t r i n g > < / k e y > < v a l u e > < i n t > 9 8 < / i n t > < / v a l u e > < / i t e m > < i t e m > < k e y > < s t r i n g > S a l e s   P e r s o n < / s t r i n g > < / k e y > < v a l u e > < i n t > 1 3 5 < / i n t > < / v a l u e > < / i t e m > < i t e m > < k e y > < s t r i n g > Q u a n t i t y < / s t r i n g > < / k e y > < v a l u e > < i n t > 9 7 < / i n t > < / v a l u e > < / i t e m > < i t e m > < k e y > < s t r i n g > A m o u n t < / s t r i n g > < / k e y > < v a l u e > < i n t > 9 5 < / i n t > < / v a l u e > < / i t e m > < i t e m > < k e y > < s t r i n g > P r o f i t < / s t r i n g > < / k e y > < v a l u e > < i n t > 7 5 < / i n t > < / v a l u e > < / i t e m > < / C o l u m n W i d t h s > < C o l u m n D i s p l a y I n d e x > < i t e m > < k e y > < s t r i n g > I t e m   C o d e < / s t r i n g > < / k e y > < v a l u e > < i n t > 0 < / i n t > < / v a l u e > < / i t e m > < i t e m > < k e y > < s t r i n g > I n v   N u m < / s t r i n g > < / k e y > < v a l u e > < i n t > 1 < / i n t > < / v a l u e > < / i t e m > < i t e m > < k e y > < s t r i n g > D a t e < / s t r i n g > < / k e y > < v a l u e > < i n t > 2 < / i n t > < / v a l u e > < / i t e m > < i t e m > < k e y > < s t r i n g > T r a n < / s t r i n g > < / k e y > < v a l u e > < i n t > 3 < / i n t > < / v a l u e > < / i t e m > < i t e m > < k e y > < s t r i n g > A c c o u n t < / s t r i n g > < / k e y > < v a l u e > < i n t > 4 < / i n t > < / v a l u e > < / i t e m > < i t e m > < k e y > < s t r i n g > S a l e s   P e r s o n < / s t r i n g > < / k e y > < v a l u e > < i n t > 7 < / i n t > < / v a l u e > < / i t e m > < i t e m > < k e y > < s t r i n g > Q u a n t i t y < / s t r i n g > < / k e y > < v a l u e > < i n t > 5 < / i n t > < / v a l u e > < / i t e m > < i t e m > < k e y > < s t r i n g > A m o u n t < / s t r i n g > < / k e y > < v a l u e > < i n t > 6 < / i n t > < / v a l u e > < / i t e m > < i t e m > < k e y > < s t r i n g > P r o f i t < / s t r i n g > < / k e y > < v a l u e > < i n t > 8 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I t e m   L i s t _ c 2 0 2 b 3 1 8 - d 7 b 7 - 4 0 8 2 - 9 5 2 7 - a 0 5 a f a 3 d 4 e 8 1 " > < C u s t o m C o n t e n t > < ! [ C D A T A [ < T a b l e W i d g e t G r i d S e r i a l i z a t i o n   x m l n s : x s d = " h t t p : / / w w w . w 3 . o r g / 2 0 0 1 / X M L S c h e m a "   x m l n s : x s i = " h t t p : / / w w w . w 3 . o r g / 2 0 0 1 / X M L S c h e m a - i n s t a n c e " > < C o l u m n S u g g e s t e d T y p e   / > < C o l u m n F o r m a t   / > < C o l u m n A c c u r a c y   / > < C o l u m n C u r r e n c y S y m b o l   / > < C o l u m n P o s i t i v e P a t t e r n   / > < C o l u m n N e g a t i v e P a t t e r n   / > < C o l u m n W i d t h s > < i t e m > < k e y > < s t r i n g > S i m p l e   C o d e < / s t r i n g > < / k e y > < v a l u e > < i n t > 1 3 1 < / i n t > < / v a l u e > < / i t e m > < i t e m > < k e y > < s t r i n g > S u b - G r o u p < / s t r i n g > < / k e y > < v a l u e > < i n t > 1 1 9 < / i n t > < / v a l u e > < / i t e m > < i t e m > < k e y > < s t r i n g > P r o d u c t   C a t e g o r y < / s t r i n g > < / k e y > < v a l u e > < i n t > 1 6 1 < / i n t > < / v a l u e > < / i t e m > < / C o l u m n W i d t h s > < C o l u m n D i s p l a y I n d e x > < i t e m > < k e y > < s t r i n g > S i m p l e   C o d e < / s t r i n g > < / k e y > < v a l u e > < i n t > 0 < / i n t > < / v a l u e > < / i t e m > < i t e m > < k e y > < s t r i n g > S u b - G r o u p < / s t r i n g > < / k e y > < v a l u e > < i n t > 1 < / i n t > < / v a l u e > < / i t e m > < i t e m > < k e y > < s t r i n g > P r o d u c t   C a t e g o r y < / 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2 9 f d 9 2 f 3 - 2 d 8 3 - 4 0 4 4 - 8 2 9 8 - e 3 a f 4 6 f 0 2 b f c " > < C u s t o m C o n t e n t > < ! [ C D A T A [ < ? x m l   v e r s i o n = " 1 . 0 "   e n c o d i n g = " u t f - 1 6 " ? > < S e t t i n g s > < C a l c u l a t e d F i e l d s > < i t e m > < M e a s u r e N a m e > R e v e n u e < / M e a s u r e N a m e > < D i s p l a y N a m e > R e v e n u e < / D i s p l a y N a m e > < V i s i b l e > F a l s e < / V i s i b l e > < / i t e m > < i t e m > < M e a s u r e N a m e > G r o s s   P r o f i t < / M e a s u r e N a m e > < D i s p l a y N a m e > G r o s s   P r o f i t < / D i s p l a y N a m e > < V i s i b l e > F a l s e < / V i s i b l e > < / i t e m > < i t e m > < M e a s u r e N a m e > F o o t f a l l s < / M e a s u r e N a m e > < D i s p l a y N a m e > F o o t f a l l s < / D i s p l a y N a m e > < V i s i b l e > F a l s e < / V i s i b l e > < / i t e m > < i t e m > < M e a s u r e N a m e > G P   M a r g i n < / M e a s u r e N a m e > < D i s p l a y N a m e > G P   M a r g i n < / D i s p l a y N a m e > < V i s i b l e > F a l s e < / V i s i b l e > < / i t e m > < i t e m > < M e a s u r e N a m e > O r d e r s < / M e a s u r e N a m e > < D i s p l a y N a m e > O r d e r s < / D i s p l a y N a m e > < V i s i b l e > F a l s e < / V i s i b l e > < / i t e m > < i t e m > < M e a s u r e N a m e > A v g   I n v   V a l u e < / M e a s u r e N a m e > < D i s p l a y N a m e > A v g   I n v   V a l u e < / D i s p l a y N a m e > < V i s i b l e > F a l s e < / V i s i b l e > < / i t e m > < i t e m > < M e a s u r e N a m e > R e v   P M < / M e a s u r e N a m e > < D i s p l a y N a m e > R e v   P M < / D i s p l a y N a m e > < V i s i b l e > F a l s e < / V i s i b l e > < / i t e m > < i t e m > < M e a s u r e N a m e > M o M   G r o w t h < / M e a s u r e N a m e > < D i s p l a y N a m e > M o M   G r o w t h < / 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40EEF6E3-59A9-40B6-B02B-8F3389DE7E11}">
  <ds:schemaRefs/>
</ds:datastoreItem>
</file>

<file path=customXml/itemProps10.xml><?xml version="1.0" encoding="utf-8"?>
<ds:datastoreItem xmlns:ds="http://schemas.openxmlformats.org/officeDocument/2006/customXml" ds:itemID="{BFCA5FE5-0271-4D96-86B3-EA73E5AC35B6}">
  <ds:schemaRefs/>
</ds:datastoreItem>
</file>

<file path=customXml/itemProps11.xml><?xml version="1.0" encoding="utf-8"?>
<ds:datastoreItem xmlns:ds="http://schemas.openxmlformats.org/officeDocument/2006/customXml" ds:itemID="{44C599F1-EE2D-483C-A069-786A5EC1D175}">
  <ds:schemaRefs/>
</ds:datastoreItem>
</file>

<file path=customXml/itemProps12.xml><?xml version="1.0" encoding="utf-8"?>
<ds:datastoreItem xmlns:ds="http://schemas.openxmlformats.org/officeDocument/2006/customXml" ds:itemID="{9EE6B49F-57C7-4D4B-958F-44A11F68F871}">
  <ds:schemaRefs/>
</ds:datastoreItem>
</file>

<file path=customXml/itemProps13.xml><?xml version="1.0" encoding="utf-8"?>
<ds:datastoreItem xmlns:ds="http://schemas.openxmlformats.org/officeDocument/2006/customXml" ds:itemID="{303357F1-78F5-4685-833A-2F8B1E7822BE}">
  <ds:schemaRefs/>
</ds:datastoreItem>
</file>

<file path=customXml/itemProps14.xml><?xml version="1.0" encoding="utf-8"?>
<ds:datastoreItem xmlns:ds="http://schemas.openxmlformats.org/officeDocument/2006/customXml" ds:itemID="{396AB80D-E5C2-411C-A7ED-50EAE9CBE74D}">
  <ds:schemaRefs/>
</ds:datastoreItem>
</file>

<file path=customXml/itemProps15.xml><?xml version="1.0" encoding="utf-8"?>
<ds:datastoreItem xmlns:ds="http://schemas.openxmlformats.org/officeDocument/2006/customXml" ds:itemID="{94A3BE12-9C73-4F69-AEEA-D17C6D4480AC}">
  <ds:schemaRefs/>
</ds:datastoreItem>
</file>

<file path=customXml/itemProps16.xml><?xml version="1.0" encoding="utf-8"?>
<ds:datastoreItem xmlns:ds="http://schemas.openxmlformats.org/officeDocument/2006/customXml" ds:itemID="{F0300C44-53AB-4DD2-8244-9A52AE3B8EA0}">
  <ds:schemaRefs/>
</ds:datastoreItem>
</file>

<file path=customXml/itemProps17.xml><?xml version="1.0" encoding="utf-8"?>
<ds:datastoreItem xmlns:ds="http://schemas.openxmlformats.org/officeDocument/2006/customXml" ds:itemID="{D7312C5D-6B8F-40AA-8A1E-F26AE0EB22DC}">
  <ds:schemaRefs/>
</ds:datastoreItem>
</file>

<file path=customXml/itemProps18.xml><?xml version="1.0" encoding="utf-8"?>
<ds:datastoreItem xmlns:ds="http://schemas.openxmlformats.org/officeDocument/2006/customXml" ds:itemID="{12E9B182-1575-4799-BF95-CC7FB14E0655}">
  <ds:schemaRefs/>
</ds:datastoreItem>
</file>

<file path=customXml/itemProps19.xml><?xml version="1.0" encoding="utf-8"?>
<ds:datastoreItem xmlns:ds="http://schemas.openxmlformats.org/officeDocument/2006/customXml" ds:itemID="{4BB0F228-DA99-43B6-9D07-5E305F42BC39}">
  <ds:schemaRefs/>
</ds:datastoreItem>
</file>

<file path=customXml/itemProps2.xml><?xml version="1.0" encoding="utf-8"?>
<ds:datastoreItem xmlns:ds="http://schemas.openxmlformats.org/officeDocument/2006/customXml" ds:itemID="{03ED00BF-0F58-4797-A90A-0E4FA733F003}">
  <ds:schemaRefs/>
</ds:datastoreItem>
</file>

<file path=customXml/itemProps20.xml><?xml version="1.0" encoding="utf-8"?>
<ds:datastoreItem xmlns:ds="http://schemas.openxmlformats.org/officeDocument/2006/customXml" ds:itemID="{0AD604C7-8CD2-4FA9-B04A-897BAE2CF05C}">
  <ds:schemaRefs/>
</ds:datastoreItem>
</file>

<file path=customXml/itemProps21.xml><?xml version="1.0" encoding="utf-8"?>
<ds:datastoreItem xmlns:ds="http://schemas.openxmlformats.org/officeDocument/2006/customXml" ds:itemID="{2866938E-B010-4B07-9B88-2C46D5DF1AC2}">
  <ds:schemaRefs/>
</ds:datastoreItem>
</file>

<file path=customXml/itemProps22.xml><?xml version="1.0" encoding="utf-8"?>
<ds:datastoreItem xmlns:ds="http://schemas.openxmlformats.org/officeDocument/2006/customXml" ds:itemID="{2221FA80-F516-4B6C-9C3B-9A5FAF90D5C0}">
  <ds:schemaRefs/>
</ds:datastoreItem>
</file>

<file path=customXml/itemProps23.xml><?xml version="1.0" encoding="utf-8"?>
<ds:datastoreItem xmlns:ds="http://schemas.openxmlformats.org/officeDocument/2006/customXml" ds:itemID="{2BE1E943-5C44-4268-A4BC-0DE1360418BC}">
  <ds:schemaRefs/>
</ds:datastoreItem>
</file>

<file path=customXml/itemProps24.xml><?xml version="1.0" encoding="utf-8"?>
<ds:datastoreItem xmlns:ds="http://schemas.openxmlformats.org/officeDocument/2006/customXml" ds:itemID="{160FF5E3-3CE9-4001-8EE8-17440CC1DD03}">
  <ds:schemaRefs/>
</ds:datastoreItem>
</file>

<file path=customXml/itemProps25.xml><?xml version="1.0" encoding="utf-8"?>
<ds:datastoreItem xmlns:ds="http://schemas.openxmlformats.org/officeDocument/2006/customXml" ds:itemID="{0C127C9E-8E42-42B3-AF98-D112DCCDAD1C}">
  <ds:schemaRefs/>
</ds:datastoreItem>
</file>

<file path=customXml/itemProps26.xml><?xml version="1.0" encoding="utf-8"?>
<ds:datastoreItem xmlns:ds="http://schemas.openxmlformats.org/officeDocument/2006/customXml" ds:itemID="{663F278C-D357-45A4-B4DA-57258BEB10CB}">
  <ds:schemaRefs/>
</ds:datastoreItem>
</file>

<file path=customXml/itemProps27.xml><?xml version="1.0" encoding="utf-8"?>
<ds:datastoreItem xmlns:ds="http://schemas.openxmlformats.org/officeDocument/2006/customXml" ds:itemID="{724035E9-AD7F-486B-A5ED-12783F0CB172}">
  <ds:schemaRefs/>
</ds:datastoreItem>
</file>

<file path=customXml/itemProps28.xml><?xml version="1.0" encoding="utf-8"?>
<ds:datastoreItem xmlns:ds="http://schemas.openxmlformats.org/officeDocument/2006/customXml" ds:itemID="{E5A86A30-724E-4711-AF6A-4F2F6B0060F7}">
  <ds:schemaRefs/>
</ds:datastoreItem>
</file>

<file path=customXml/itemProps29.xml><?xml version="1.0" encoding="utf-8"?>
<ds:datastoreItem xmlns:ds="http://schemas.openxmlformats.org/officeDocument/2006/customXml" ds:itemID="{F8879DEC-2C78-4173-9948-A57714D839B3}">
  <ds:schemaRefs/>
</ds:datastoreItem>
</file>

<file path=customXml/itemProps3.xml><?xml version="1.0" encoding="utf-8"?>
<ds:datastoreItem xmlns:ds="http://schemas.openxmlformats.org/officeDocument/2006/customXml" ds:itemID="{F9C7B699-51DF-4307-8A03-B0CF8802C050}">
  <ds:schemaRefs/>
</ds:datastoreItem>
</file>

<file path=customXml/itemProps30.xml><?xml version="1.0" encoding="utf-8"?>
<ds:datastoreItem xmlns:ds="http://schemas.openxmlformats.org/officeDocument/2006/customXml" ds:itemID="{71E3A2FE-3CDD-4E91-A682-3AA3229173C5}">
  <ds:schemaRefs/>
</ds:datastoreItem>
</file>

<file path=customXml/itemProps31.xml><?xml version="1.0" encoding="utf-8"?>
<ds:datastoreItem xmlns:ds="http://schemas.openxmlformats.org/officeDocument/2006/customXml" ds:itemID="{4AF87F77-2949-44D0-810D-79821A37A51F}">
  <ds:schemaRefs/>
</ds:datastoreItem>
</file>

<file path=customXml/itemProps32.xml><?xml version="1.0" encoding="utf-8"?>
<ds:datastoreItem xmlns:ds="http://schemas.openxmlformats.org/officeDocument/2006/customXml" ds:itemID="{C7ADDBA6-405F-4482-9DDA-614B67D3317F}">
  <ds:schemaRefs/>
</ds:datastoreItem>
</file>

<file path=customXml/itemProps33.xml><?xml version="1.0" encoding="utf-8"?>
<ds:datastoreItem xmlns:ds="http://schemas.openxmlformats.org/officeDocument/2006/customXml" ds:itemID="{F2C50FD2-E8D4-4D81-B2B1-4CD7CB5EBAB9}">
  <ds:schemaRefs/>
</ds:datastoreItem>
</file>

<file path=customXml/itemProps34.xml><?xml version="1.0" encoding="utf-8"?>
<ds:datastoreItem xmlns:ds="http://schemas.openxmlformats.org/officeDocument/2006/customXml" ds:itemID="{9600CD52-358A-4C69-855E-EBA8A7F361EE}">
  <ds:schemaRefs/>
</ds:datastoreItem>
</file>

<file path=customXml/itemProps35.xml><?xml version="1.0" encoding="utf-8"?>
<ds:datastoreItem xmlns:ds="http://schemas.openxmlformats.org/officeDocument/2006/customXml" ds:itemID="{51199302-2AD8-4D22-A825-2A8992C23092}">
  <ds:schemaRefs/>
</ds:datastoreItem>
</file>

<file path=customXml/itemProps36.xml><?xml version="1.0" encoding="utf-8"?>
<ds:datastoreItem xmlns:ds="http://schemas.openxmlformats.org/officeDocument/2006/customXml" ds:itemID="{0147A8A5-E0A9-4E70-8E2F-595C111A4970}">
  <ds:schemaRefs/>
</ds:datastoreItem>
</file>

<file path=customXml/itemProps37.xml><?xml version="1.0" encoding="utf-8"?>
<ds:datastoreItem xmlns:ds="http://schemas.openxmlformats.org/officeDocument/2006/customXml" ds:itemID="{B0439126-7FF2-4984-9477-6B99C09FC3C7}">
  <ds:schemaRefs/>
</ds:datastoreItem>
</file>

<file path=customXml/itemProps38.xml><?xml version="1.0" encoding="utf-8"?>
<ds:datastoreItem xmlns:ds="http://schemas.openxmlformats.org/officeDocument/2006/customXml" ds:itemID="{6069687A-460C-441E-B233-033FB6E18DA6}">
  <ds:schemaRefs/>
</ds:datastoreItem>
</file>

<file path=customXml/itemProps39.xml><?xml version="1.0" encoding="utf-8"?>
<ds:datastoreItem xmlns:ds="http://schemas.openxmlformats.org/officeDocument/2006/customXml" ds:itemID="{6A1D6D9F-D341-4A94-87C9-5F1036D2E3E6}">
  <ds:schemaRefs/>
</ds:datastoreItem>
</file>

<file path=customXml/itemProps4.xml><?xml version="1.0" encoding="utf-8"?>
<ds:datastoreItem xmlns:ds="http://schemas.openxmlformats.org/officeDocument/2006/customXml" ds:itemID="{0A5D2708-A773-4DE0-8679-254CC102F8DE}">
  <ds:schemaRefs/>
</ds:datastoreItem>
</file>

<file path=customXml/itemProps40.xml><?xml version="1.0" encoding="utf-8"?>
<ds:datastoreItem xmlns:ds="http://schemas.openxmlformats.org/officeDocument/2006/customXml" ds:itemID="{05044D9D-99D7-429D-B042-FD8332811E76}">
  <ds:schemaRefs/>
</ds:datastoreItem>
</file>

<file path=customXml/itemProps41.xml><?xml version="1.0" encoding="utf-8"?>
<ds:datastoreItem xmlns:ds="http://schemas.openxmlformats.org/officeDocument/2006/customXml" ds:itemID="{55880176-87EE-4B13-95F1-B5F3A3EB067D}">
  <ds:schemaRefs/>
</ds:datastoreItem>
</file>

<file path=customXml/itemProps5.xml><?xml version="1.0" encoding="utf-8"?>
<ds:datastoreItem xmlns:ds="http://schemas.openxmlformats.org/officeDocument/2006/customXml" ds:itemID="{43DC17EA-CD53-4633-A5E6-159A889483FE}">
  <ds:schemaRefs>
    <ds:schemaRef ds:uri="http://schemas.microsoft.com/DataMashup"/>
  </ds:schemaRefs>
</ds:datastoreItem>
</file>

<file path=customXml/itemProps6.xml><?xml version="1.0" encoding="utf-8"?>
<ds:datastoreItem xmlns:ds="http://schemas.openxmlformats.org/officeDocument/2006/customXml" ds:itemID="{AD97B268-6C7C-4A98-991E-F336DEDD77A8}">
  <ds:schemaRefs/>
</ds:datastoreItem>
</file>

<file path=customXml/itemProps7.xml><?xml version="1.0" encoding="utf-8"?>
<ds:datastoreItem xmlns:ds="http://schemas.openxmlformats.org/officeDocument/2006/customXml" ds:itemID="{4186ADE2-3BB8-427D-8354-56A1911B74ED}">
  <ds:schemaRefs/>
</ds:datastoreItem>
</file>

<file path=customXml/itemProps8.xml><?xml version="1.0" encoding="utf-8"?>
<ds:datastoreItem xmlns:ds="http://schemas.openxmlformats.org/officeDocument/2006/customXml" ds:itemID="{ABC97E0C-7AC1-479F-9882-BBE78F02A0BD}">
  <ds:schemaRefs/>
</ds:datastoreItem>
</file>

<file path=customXml/itemProps9.xml><?xml version="1.0" encoding="utf-8"?>
<ds:datastoreItem xmlns:ds="http://schemas.openxmlformats.org/officeDocument/2006/customXml" ds:itemID="{A358BE3E-3EB5-4E0F-B1D2-02787BA03C4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workings</vt:lpstr>
      <vt:lpstr>Dashboard</vt:lpstr>
      <vt:lpstr>helper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Royce Mekolle</dc:creator>
  <cp:lastModifiedBy>Royce Mekolle</cp:lastModifiedBy>
  <dcterms:created xsi:type="dcterms:W3CDTF">2023-06-27T21:16:48Z</dcterms:created>
  <dcterms:modified xsi:type="dcterms:W3CDTF">2023-06-30T08:52:06Z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2023-06-27T22:56:49Z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b275a092-1785-42bf-8b20-fd28d28cf0a0</vt:lpwstr>
  </property>
  <property fmtid="{D5CDD505-2E9C-101B-9397-08002B2CF9AE}" pid="7" name="MSIP_Label_defa4170-0d19-0005-0004-bc88714345d2_ActionId">
    <vt:lpwstr>64f9ff6f-d121-4345-a800-3c557c83e3c1</vt:lpwstr>
  </property>
  <property fmtid="{D5CDD505-2E9C-101B-9397-08002B2CF9AE}" pid="8" name="MSIP_Label_defa4170-0d19-0005-0004-bc88714345d2_ContentBits">
    <vt:lpwstr>0</vt:lpwstr>
  </property>
</Properties>
</file>