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 vitoriano\Desktop\ProjetoPecem\Carlos-SVMClassifier\"/>
    </mc:Choice>
  </mc:AlternateContent>
  <xr:revisionPtr revIDLastSave="0" documentId="13_ncr:1_{80AA12E8-DDE7-4FB3-8D10-1DC19BFC0AE6}" xr6:coauthVersionLast="47" xr6:coauthVersionMax="47" xr10:uidLastSave="{00000000-0000-0000-0000-000000000000}"/>
  <bookViews>
    <workbookView xWindow="-120" yWindow="-120" windowWidth="21840" windowHeight="13140" tabRatio="500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58" i="1" l="1"/>
  <c r="L58" i="1"/>
  <c r="K58" i="1"/>
  <c r="J58" i="1"/>
  <c r="L51" i="1"/>
  <c r="K51" i="1"/>
  <c r="J51" i="1"/>
  <c r="M51" i="1"/>
  <c r="L45" i="1"/>
  <c r="K45" i="1"/>
  <c r="J45" i="1"/>
  <c r="M39" i="1"/>
  <c r="L39" i="1"/>
  <c r="K39" i="1"/>
  <c r="J39" i="1"/>
  <c r="L32" i="1"/>
  <c r="K32" i="1"/>
  <c r="J32" i="1"/>
  <c r="M26" i="1"/>
  <c r="L26" i="1"/>
  <c r="K26" i="1"/>
  <c r="J26" i="1"/>
  <c r="L18" i="1"/>
  <c r="K18" i="1"/>
  <c r="J18" i="1"/>
  <c r="M10" i="1"/>
  <c r="L10" i="1"/>
  <c r="K10" i="1"/>
  <c r="J10" i="1"/>
</calcChain>
</file>

<file path=xl/sharedStrings.xml><?xml version="1.0" encoding="utf-8"?>
<sst xmlns="http://schemas.openxmlformats.org/spreadsheetml/2006/main" count="168" uniqueCount="32">
  <si>
    <t>Métrica</t>
  </si>
  <si>
    <t>Parâmetro</t>
  </si>
  <si>
    <t>Acurácia</t>
  </si>
  <si>
    <t>Variância do Laplaciano</t>
  </si>
  <si>
    <t>N/A</t>
  </si>
  <si>
    <t>EME</t>
  </si>
  <si>
    <t>(5,5)</t>
  </si>
  <si>
    <t>(10,10)</t>
  </si>
  <si>
    <t>(20,20)</t>
  </si>
  <si>
    <t>Predição\Realidade</t>
  </si>
  <si>
    <t>Péssimo</t>
  </si>
  <si>
    <t>Ruim</t>
  </si>
  <si>
    <t>Bom</t>
  </si>
  <si>
    <t>Excelente</t>
  </si>
  <si>
    <t xml:space="preserve"> </t>
  </si>
  <si>
    <t>Var. Laplaciano</t>
  </si>
  <si>
    <t>EME(20,20)</t>
  </si>
  <si>
    <t>EMEE(50,50)</t>
  </si>
  <si>
    <t>Desvio Padrão(10,10)</t>
  </si>
  <si>
    <t>Erro quadrado médio(20,20)</t>
  </si>
  <si>
    <t>(50,50)</t>
  </si>
  <si>
    <t>EMEE</t>
  </si>
  <si>
    <t>Erro</t>
  </si>
  <si>
    <t>Desvio Padrão</t>
  </si>
  <si>
    <t>Péssimo ou Ruim</t>
  </si>
  <si>
    <t>Erro quadrado médio</t>
  </si>
  <si>
    <t xml:space="preserve"> Péssimo</t>
  </si>
  <si>
    <t xml:space="preserve"> Ruim</t>
  </si>
  <si>
    <t xml:space="preserve"> Bom</t>
  </si>
  <si>
    <t xml:space="preserve"> Excelente</t>
  </si>
  <si>
    <t xml:space="preserve"> Péssimo ou Ruim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</si>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</sst>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/>
      <sz val="10"/>
      <color rgb="FFFFFFFF"/>
      <name val="Calibri"/>
      <family val="2"/>
      <charset val="1"/>
    </font>
    <font>
      <i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u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6">
    <xf numFmtId="0" fontId="0" fillId="0" borderId="0" xfId="0"/>
    <xf numFmtId="0" fontId="0" fillId="0" borderId="0" xfId="0" applyFont="1"/>
    <xf numFmtId="10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10" fontId="0" fillId="0" borderId="0" xfId="0" applyNumberFormat="1" applyAlignment="1">
      <alignment horizontal="right"/>
    </xf>
  </cellXfs>
  <cellStyles count="18">
    <cellStyle name="Accent 1 17" xfId="1" xr:uid="{00000000-0005-0000-0000-000006000000}"/>
    <cellStyle name="Accent 16" xfId="2" xr:uid="{00000000-0005-0000-0000-000007000000}"/>
    <cellStyle name="Accent 2 18" xfId="3" xr:uid="{00000000-0005-0000-0000-000008000000}"/>
    <cellStyle name="Accent 3 19" xfId="4" xr:uid="{00000000-0005-0000-0000-000009000000}"/>
    <cellStyle name="Bad 13" xfId="5" xr:uid="{00000000-0005-0000-0000-00000A000000}"/>
    <cellStyle name="Error 15" xfId="6" xr:uid="{00000000-0005-0000-0000-00000B000000}"/>
    <cellStyle name="Footnote 8" xfId="7" xr:uid="{00000000-0005-0000-0000-00000C000000}"/>
    <cellStyle name="Good 11" xfId="8" xr:uid="{00000000-0005-0000-0000-00000D000000}"/>
    <cellStyle name="Heading 1 4" xfId="9" xr:uid="{00000000-0005-0000-0000-00000E000000}"/>
    <cellStyle name="Heading 2 5" xfId="10" xr:uid="{00000000-0005-0000-0000-00000F000000}"/>
    <cellStyle name="Heading 3" xfId="11" xr:uid="{00000000-0005-0000-0000-000010000000}"/>
    <cellStyle name="Hyperlink 9" xfId="12" xr:uid="{00000000-0005-0000-0000-000011000000}"/>
    <cellStyle name="Neutral 12" xfId="13" xr:uid="{00000000-0005-0000-0000-000012000000}"/>
    <cellStyle name="Normal" xfId="0" builtinId="0"/>
    <cellStyle name="Note 7" xfId="14" xr:uid="{00000000-0005-0000-0000-000013000000}"/>
    <cellStyle name="Status 10" xfId="15" xr:uid="{00000000-0005-0000-0000-000014000000}"/>
    <cellStyle name="Text 6" xfId="16" xr:uid="{00000000-0005-0000-0000-000015000000}"/>
    <cellStyle name="Warning 14" xfId="17" xr:uid="{00000000-0005-0000-0000-000016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C18" totalsRowShown="0">
  <autoFilter ref="A1:C18" xr:uid="{00000000-0009-0000-0100-000001000000}"/>
  <tableColumns count="3">
    <tableColumn id="1" xr3:uid="{00000000-0010-0000-0000-000001000000}" name="Métrica"/>
    <tableColumn id="2" xr3:uid="{00000000-0010-0000-0000-000002000000}" name="Parâmetro"/>
    <tableColumn id="3" xr3:uid="{00000000-0010-0000-0000-000003000000}" name="Acuráci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E1:G18" totalsRowShown="0">
  <autoFilter ref="E1:G18" xr:uid="{00000000-0009-0000-0100-000002000000}"/>
  <tableColumns count="3">
    <tableColumn id="1" xr3:uid="{00000000-0010-0000-0100-000001000000}" name="Métrica"/>
    <tableColumn id="2" xr3:uid="{00000000-0010-0000-0100-000002000000}" name="Parâmetro"/>
    <tableColumn id="3" xr3:uid="{00000000-0010-0000-0100-000003000000}" name="Acuráci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5" displayName="Tabela5" ref="I14:L18" totalsRowShown="0">
  <autoFilter ref="I14:L18" xr:uid="{00000000-0009-0000-0100-000003000000}"/>
  <tableColumns count="4">
    <tableColumn id="1" xr3:uid="{00000000-0010-0000-0200-000001000000}" name="Predição\Realidade"/>
    <tableColumn id="2" xr3:uid="{00000000-0010-0000-0200-000002000000}" name="Péssimo ou Ruim"/>
    <tableColumn id="3" xr3:uid="{00000000-0010-0000-0200-000003000000}" name="Bom"/>
    <tableColumn id="4" xr3:uid="{00000000-0010-0000-0200-000004000000}" name="Excelent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55" displayName="Tabela55" ref="I5:M10" totalsRowShown="0">
  <autoFilter ref="I5:M10" xr:uid="{00000000-0009-0000-0100-000004000000}"/>
  <tableColumns count="5">
    <tableColumn id="1" xr3:uid="{00000000-0010-0000-0300-000001000000}" name="Predição\Realidade"/>
    <tableColumn id="2" xr3:uid="{00000000-0010-0000-0300-000002000000}" name="Péssimo"/>
    <tableColumn id="3" xr3:uid="{00000000-0010-0000-0300-000003000000}" name="Ruim"/>
    <tableColumn id="4" xr3:uid="{00000000-0010-0000-0300-000004000000}" name="Bom"/>
    <tableColumn id="5" xr3:uid="{00000000-0010-0000-0300-000005000000}" name="Excelent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6" displayName="Tabela6" ref="P5:U10" totalsRowShown="0">
  <autoFilter ref="P5:U10" xr:uid="{00000000-0009-0000-0100-000005000000}"/>
  <tableColumns count="6">
    <tableColumn id="1" xr3:uid="{00000000-0010-0000-0400-000001000000}" name=" "/>
    <tableColumn id="2" xr3:uid="{00000000-0010-0000-0400-000002000000}" name="Var. Laplaciano"/>
    <tableColumn id="3" xr3:uid="{00000000-0010-0000-0400-000003000000}" name="EME(20,20)"/>
    <tableColumn id="4" xr3:uid="{00000000-0010-0000-0400-000004000000}" name="EMEE(50,50)"/>
    <tableColumn id="5" xr3:uid="{00000000-0010-0000-0400-000005000000}" name="Desvio Padrão(10,10)"/>
    <tableColumn id="6" xr3:uid="{00000000-0010-0000-0400-000006000000}" name="Erro quadrado médio(20,20)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7" displayName="Tabela7" ref="W5:AB10" totalsRowShown="0">
  <autoFilter ref="W5:AB10" xr:uid="{00000000-0009-0000-0100-000006000000}"/>
  <tableColumns count="6">
    <tableColumn id="1" xr3:uid="{00000000-0010-0000-0500-000001000000}" name=" "/>
    <tableColumn id="2" xr3:uid="{00000000-0010-0000-0500-000002000000}" name="Var. Laplaciano"/>
    <tableColumn id="3" xr3:uid="{00000000-0010-0000-0500-000003000000}" name="EME(20,20)"/>
    <tableColumn id="4" xr3:uid="{00000000-0010-0000-0500-000004000000}" name="EMEE(50,50)"/>
    <tableColumn id="5" xr3:uid="{00000000-0010-0000-0500-000005000000}" name="Desvio Padrão(10,10)"/>
    <tableColumn id="6" xr3:uid="{00000000-0010-0000-0500-000006000000}" name="Erro quadrado médio(20,20)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topLeftCell="G44" zoomScale="180" zoomScaleNormal="180" workbookViewId="0">
      <selection activeCell="H61" sqref="H61"/>
    </sheetView>
  </sheetViews>
  <sheetFormatPr defaultRowHeight="15" x14ac:dyDescent="0.25"/>
  <cols>
    <col min="1" max="1" width="26.42578125" customWidth="1"/>
    <col min="2" max="2" width="13.7109375" customWidth="1"/>
    <col min="3" max="3" width="11" customWidth="1"/>
    <col min="4" max="4" width="8.7109375" customWidth="1"/>
    <col min="5" max="5" width="24.7109375" customWidth="1"/>
    <col min="6" max="6" width="13.140625" customWidth="1"/>
    <col min="7" max="7" width="11.5703125" customWidth="1"/>
    <col min="8" max="8" width="8.7109375" customWidth="1"/>
    <col min="9" max="9" width="22.7109375" customWidth="1"/>
    <col min="10" max="10" width="20.42578125" customWidth="1"/>
    <col min="11" max="11" width="8.7109375" customWidth="1"/>
    <col min="12" max="12" width="13.140625" customWidth="1"/>
    <col min="13" max="13" width="12.7109375" customWidth="1"/>
    <col min="14" max="15" width="8.7109375" customWidth="1"/>
    <col min="16" max="16" width="26" customWidth="1"/>
    <col min="17" max="17" width="16.85546875" customWidth="1"/>
    <col min="18" max="18" width="14" customWidth="1"/>
    <col min="19" max="19" width="15" customWidth="1"/>
    <col min="20" max="20" width="22.140625" customWidth="1"/>
    <col min="21" max="21" width="27.85546875" customWidth="1"/>
    <col min="22" max="22" width="8.7109375" customWidth="1"/>
    <col min="23" max="23" width="26.28515625" customWidth="1"/>
    <col min="24" max="24" width="17.28515625" customWidth="1"/>
    <col min="25" max="25" width="12.7109375" customWidth="1"/>
    <col min="26" max="26" width="13.7109375" customWidth="1"/>
    <col min="27" max="27" width="22.140625" customWidth="1"/>
    <col min="28" max="28" width="28.42578125" customWidth="1"/>
    <col min="29" max="1025" width="8.710937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E1" s="1" t="s">
        <v>0</v>
      </c>
      <c r="F1" s="1" t="s">
        <v>1</v>
      </c>
      <c r="G1" s="1" t="s">
        <v>2</v>
      </c>
    </row>
    <row r="2" spans="1:28" x14ac:dyDescent="0.25">
      <c r="A2" t="s">
        <v>3</v>
      </c>
      <c r="B2" t="s">
        <v>4</v>
      </c>
      <c r="C2" s="2">
        <v>0.4289</v>
      </c>
      <c r="E2" t="s">
        <v>3</v>
      </c>
      <c r="F2" t="s">
        <v>4</v>
      </c>
      <c r="G2" s="2">
        <v>0.58430000000000004</v>
      </c>
    </row>
    <row r="3" spans="1:28" x14ac:dyDescent="0.25">
      <c r="A3" t="s">
        <v>5</v>
      </c>
      <c r="B3" t="s">
        <v>6</v>
      </c>
      <c r="C3" s="2">
        <v>0.49390000000000001</v>
      </c>
      <c r="E3" t="s">
        <v>5</v>
      </c>
      <c r="F3" t="s">
        <v>6</v>
      </c>
      <c r="G3" s="2">
        <v>0.75839999999999996</v>
      </c>
    </row>
    <row r="4" spans="1:28" x14ac:dyDescent="0.25">
      <c r="A4" t="s">
        <v>5</v>
      </c>
      <c r="B4" t="s">
        <v>7</v>
      </c>
      <c r="C4" s="2">
        <v>0.47520000000000001</v>
      </c>
      <c r="E4" t="s">
        <v>5</v>
      </c>
      <c r="F4" t="s">
        <v>7</v>
      </c>
      <c r="G4" s="2">
        <v>0.71989999999999998</v>
      </c>
    </row>
    <row r="5" spans="1:28" x14ac:dyDescent="0.25">
      <c r="A5" t="s">
        <v>5</v>
      </c>
      <c r="B5" t="s">
        <v>8</v>
      </c>
      <c r="C5" s="2">
        <v>0.55710000000000004</v>
      </c>
      <c r="D5" s="2"/>
      <c r="E5" t="s">
        <v>5</v>
      </c>
      <c r="F5" t="s">
        <v>8</v>
      </c>
      <c r="G5" s="2">
        <v>0.79449999999999998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P5" s="1" t="s">
        <v>14</v>
      </c>
      <c r="Q5" s="1" t="s">
        <v>15</v>
      </c>
      <c r="R5" s="1" t="s">
        <v>16</v>
      </c>
      <c r="S5" s="1" t="s">
        <v>17</v>
      </c>
      <c r="T5" s="1" t="s">
        <v>18</v>
      </c>
      <c r="U5" s="1" t="s">
        <v>19</v>
      </c>
      <c r="W5" s="1" t="s">
        <v>14</v>
      </c>
      <c r="X5" s="1" t="s">
        <v>15</v>
      </c>
      <c r="Y5" s="1" t="s">
        <v>16</v>
      </c>
      <c r="Z5" s="1" t="s">
        <v>17</v>
      </c>
      <c r="AA5" s="1" t="s">
        <v>18</v>
      </c>
      <c r="AB5" s="1" t="s">
        <v>19</v>
      </c>
    </row>
    <row r="6" spans="1:28" x14ac:dyDescent="0.25">
      <c r="A6" t="s">
        <v>5</v>
      </c>
      <c r="B6" t="s">
        <v>20</v>
      </c>
      <c r="C6" s="2">
        <v>0.52590000000000003</v>
      </c>
      <c r="E6" t="s">
        <v>5</v>
      </c>
      <c r="F6" t="s">
        <v>20</v>
      </c>
      <c r="G6" s="2">
        <v>0.76780000000000004</v>
      </c>
      <c r="I6" t="s">
        <v>10</v>
      </c>
      <c r="J6">
        <v>1.8979999999999999</v>
      </c>
      <c r="K6">
        <v>1.331</v>
      </c>
      <c r="L6">
        <v>7.4999999999999997E-2</v>
      </c>
      <c r="M6">
        <v>0</v>
      </c>
      <c r="P6" t="s">
        <v>15</v>
      </c>
      <c r="Q6" s="2">
        <v>0.4289</v>
      </c>
      <c r="W6" t="s">
        <v>15</v>
      </c>
      <c r="X6" s="2">
        <v>0.58430000000000004</v>
      </c>
    </row>
    <row r="7" spans="1:28" x14ac:dyDescent="0.25">
      <c r="A7" t="s">
        <v>21</v>
      </c>
      <c r="B7" t="s">
        <v>6</v>
      </c>
      <c r="C7" s="2">
        <v>0.35809999999999997</v>
      </c>
      <c r="E7" t="s">
        <v>21</v>
      </c>
      <c r="F7" t="s">
        <v>6</v>
      </c>
      <c r="G7" s="2">
        <v>0.45190000000000002</v>
      </c>
      <c r="I7" t="s">
        <v>11</v>
      </c>
      <c r="J7">
        <v>0.20899999999999999</v>
      </c>
      <c r="K7">
        <v>0.77500000000000002</v>
      </c>
      <c r="L7">
        <v>0.34100000000000003</v>
      </c>
      <c r="M7">
        <v>0</v>
      </c>
      <c r="P7" t="s">
        <v>16</v>
      </c>
      <c r="Q7" s="2">
        <v>0.4955</v>
      </c>
      <c r="R7" s="2">
        <v>0.55710000000000004</v>
      </c>
      <c r="W7" t="s">
        <v>16</v>
      </c>
      <c r="X7" s="2">
        <v>0.70669999999999999</v>
      </c>
      <c r="Y7" s="2">
        <v>0.79449999999999998</v>
      </c>
    </row>
    <row r="8" spans="1:28" x14ac:dyDescent="0.25">
      <c r="A8" t="s">
        <v>21</v>
      </c>
      <c r="B8" t="s">
        <v>7</v>
      </c>
      <c r="C8" s="2">
        <v>0.37390000000000001</v>
      </c>
      <c r="E8" t="s">
        <v>21</v>
      </c>
      <c r="F8" t="s">
        <v>7</v>
      </c>
      <c r="G8" s="2">
        <v>0.57499999999999996</v>
      </c>
      <c r="I8" t="s">
        <v>12</v>
      </c>
      <c r="J8">
        <v>0.33600000000000002</v>
      </c>
      <c r="K8">
        <v>0.41099999999999998</v>
      </c>
      <c r="L8">
        <v>1.8959999999999999</v>
      </c>
      <c r="M8">
        <v>0.18</v>
      </c>
      <c r="P8" t="s">
        <v>17</v>
      </c>
      <c r="Q8" s="2">
        <v>0.36880000000000002</v>
      </c>
      <c r="R8" s="2">
        <v>0.52</v>
      </c>
      <c r="S8" s="2">
        <v>0.38440000000000002</v>
      </c>
      <c r="W8" t="s">
        <v>17</v>
      </c>
      <c r="X8" s="2">
        <v>0.63270000000000004</v>
      </c>
      <c r="Y8" s="2">
        <v>0.75390000000000001</v>
      </c>
      <c r="Z8" s="2">
        <v>0.60919999999999996</v>
      </c>
    </row>
    <row r="9" spans="1:28" x14ac:dyDescent="0.25">
      <c r="A9" t="s">
        <v>21</v>
      </c>
      <c r="B9" t="s">
        <v>8</v>
      </c>
      <c r="C9" s="2">
        <v>0.31130000000000002</v>
      </c>
      <c r="D9" s="2"/>
      <c r="E9" t="s">
        <v>21</v>
      </c>
      <c r="F9" t="s">
        <v>8</v>
      </c>
      <c r="G9" s="2">
        <v>0.53169999999999995</v>
      </c>
      <c r="I9" t="s">
        <v>13</v>
      </c>
      <c r="J9">
        <v>0</v>
      </c>
      <c r="K9">
        <v>0</v>
      </c>
      <c r="L9">
        <v>0.19500000000000001</v>
      </c>
      <c r="M9">
        <v>2.3530000000000002</v>
      </c>
      <c r="P9" t="s">
        <v>18</v>
      </c>
      <c r="Q9" s="2">
        <v>0.6048</v>
      </c>
      <c r="R9" s="2">
        <v>0.57689999999999997</v>
      </c>
      <c r="S9" s="2">
        <v>0.50239999999999996</v>
      </c>
      <c r="T9" s="2">
        <v>0.62270000000000003</v>
      </c>
      <c r="W9" t="s">
        <v>18</v>
      </c>
      <c r="X9" s="2">
        <v>0.81320000000000003</v>
      </c>
      <c r="Y9" s="2">
        <v>0.7994</v>
      </c>
      <c r="Z9" s="2">
        <v>0.71430000000000005</v>
      </c>
      <c r="AA9" s="2">
        <v>0.8075</v>
      </c>
    </row>
    <row r="10" spans="1:28" x14ac:dyDescent="0.25">
      <c r="A10" t="s">
        <v>21</v>
      </c>
      <c r="B10" t="s">
        <v>20</v>
      </c>
      <c r="C10" s="2">
        <v>0.38440000000000002</v>
      </c>
      <c r="E10" t="s">
        <v>21</v>
      </c>
      <c r="F10" t="s">
        <v>20</v>
      </c>
      <c r="G10" s="2">
        <v>0.60919999999999996</v>
      </c>
      <c r="I10" t="s">
        <v>22</v>
      </c>
      <c r="J10" s="2">
        <f>(SUM(J7:J9)/SUM(J6:J9)*100)%</f>
        <v>0.22308636921817443</v>
      </c>
      <c r="K10" s="2">
        <f>(SUM(K6,K8:K9)/SUM(K6:K9)*100)%</f>
        <v>0.69209376241557408</v>
      </c>
      <c r="L10" s="2">
        <f>(SUM(L6:L7,L9)/SUM(L6:L9)*100)%</f>
        <v>0.24371759074591146</v>
      </c>
      <c r="M10" s="2">
        <f>(SUM(M6:M8)/SUM(M6:M9)*100)%</f>
        <v>7.1061981839715738E-2</v>
      </c>
      <c r="P10" t="s">
        <v>19</v>
      </c>
      <c r="Q10" s="2">
        <v>0.60489999999999999</v>
      </c>
      <c r="R10" s="2">
        <v>0.64510000000000001</v>
      </c>
      <c r="S10" s="2">
        <v>0.625</v>
      </c>
      <c r="T10" s="2">
        <v>0.65590000000000004</v>
      </c>
      <c r="U10" s="2">
        <v>0.6845</v>
      </c>
      <c r="W10" t="s">
        <v>19</v>
      </c>
      <c r="X10" s="2">
        <v>0.86309999999999998</v>
      </c>
      <c r="Y10" s="2">
        <v>0.86109999999999998</v>
      </c>
      <c r="Z10" s="2">
        <v>0.85399999999999998</v>
      </c>
      <c r="AA10" s="2">
        <v>0.86760000000000004</v>
      </c>
      <c r="AB10" s="2">
        <v>0.86960000000000004</v>
      </c>
    </row>
    <row r="11" spans="1:28" x14ac:dyDescent="0.25">
      <c r="A11" t="s">
        <v>23</v>
      </c>
      <c r="B11" t="s">
        <v>6</v>
      </c>
      <c r="C11" s="2">
        <v>0.56159999999999999</v>
      </c>
      <c r="E11" t="s">
        <v>23</v>
      </c>
      <c r="F11" t="s">
        <v>6</v>
      </c>
      <c r="G11" s="2">
        <v>0.76929999999999998</v>
      </c>
    </row>
    <row r="12" spans="1:28" x14ac:dyDescent="0.25">
      <c r="A12" t="s">
        <v>23</v>
      </c>
      <c r="B12" t="s">
        <v>7</v>
      </c>
      <c r="C12" s="2">
        <v>0.62270000000000003</v>
      </c>
      <c r="E12" t="s">
        <v>23</v>
      </c>
      <c r="F12" t="s">
        <v>7</v>
      </c>
      <c r="G12" s="2">
        <v>0.8075</v>
      </c>
      <c r="I12" s="3"/>
    </row>
    <row r="13" spans="1:28" x14ac:dyDescent="0.25">
      <c r="A13" t="s">
        <v>23</v>
      </c>
      <c r="B13" t="s">
        <v>8</v>
      </c>
      <c r="C13" s="2">
        <v>0.52270000000000005</v>
      </c>
      <c r="E13" t="s">
        <v>23</v>
      </c>
      <c r="F13" t="s">
        <v>8</v>
      </c>
      <c r="G13" s="2">
        <v>0.75970000000000004</v>
      </c>
    </row>
    <row r="14" spans="1:28" x14ac:dyDescent="0.25">
      <c r="A14" t="s">
        <v>23</v>
      </c>
      <c r="B14" t="s">
        <v>20</v>
      </c>
      <c r="C14" s="2">
        <v>0.60309999999999997</v>
      </c>
      <c r="D14" s="4"/>
      <c r="E14" t="s">
        <v>23</v>
      </c>
      <c r="F14" t="s">
        <v>20</v>
      </c>
      <c r="G14" s="2">
        <v>0.77959999999999996</v>
      </c>
      <c r="I14" s="1" t="s">
        <v>9</v>
      </c>
      <c r="J14" s="1" t="s">
        <v>24</v>
      </c>
      <c r="K14" s="1" t="s">
        <v>12</v>
      </c>
      <c r="L14" s="1" t="s">
        <v>13</v>
      </c>
    </row>
    <row r="15" spans="1:28" x14ac:dyDescent="0.25">
      <c r="A15" t="s">
        <v>25</v>
      </c>
      <c r="B15" t="s">
        <v>6</v>
      </c>
      <c r="C15" s="2">
        <v>0.63339999999999996</v>
      </c>
      <c r="E15" t="s">
        <v>25</v>
      </c>
      <c r="F15" t="s">
        <v>6</v>
      </c>
      <c r="G15" s="2">
        <v>0.78490000000000004</v>
      </c>
      <c r="I15" t="s">
        <v>24</v>
      </c>
      <c r="J15">
        <v>4.0839999999999996</v>
      </c>
      <c r="K15">
        <v>2.8400000000000002E-2</v>
      </c>
      <c r="L15">
        <v>0</v>
      </c>
    </row>
    <row r="16" spans="1:28" x14ac:dyDescent="0.25">
      <c r="A16" t="s">
        <v>25</v>
      </c>
      <c r="B16" t="s">
        <v>7</v>
      </c>
      <c r="C16" s="2">
        <v>0.69220000000000004</v>
      </c>
      <c r="E16" t="s">
        <v>25</v>
      </c>
      <c r="F16" t="s">
        <v>7</v>
      </c>
      <c r="G16" s="2">
        <v>0.81089999999999995</v>
      </c>
      <c r="I16" t="s">
        <v>12</v>
      </c>
      <c r="J16">
        <v>0.89800000000000002</v>
      </c>
      <c r="K16">
        <v>2.157</v>
      </c>
      <c r="L16">
        <v>0.112</v>
      </c>
    </row>
    <row r="17" spans="1:13" x14ac:dyDescent="0.25">
      <c r="A17" t="s">
        <v>25</v>
      </c>
      <c r="B17" t="s">
        <v>8</v>
      </c>
      <c r="C17" s="2">
        <v>0.6845</v>
      </c>
      <c r="E17" t="s">
        <v>25</v>
      </c>
      <c r="F17" t="s">
        <v>8</v>
      </c>
      <c r="G17" s="2">
        <v>0.86960000000000004</v>
      </c>
      <c r="I17" t="s">
        <v>13</v>
      </c>
      <c r="J17">
        <v>0</v>
      </c>
      <c r="K17">
        <v>0.01</v>
      </c>
      <c r="L17">
        <v>2.4550000000000001</v>
      </c>
    </row>
    <row r="18" spans="1:13" x14ac:dyDescent="0.25">
      <c r="A18" t="s">
        <v>25</v>
      </c>
      <c r="B18" t="s">
        <v>20</v>
      </c>
      <c r="C18" s="2">
        <v>0.66790000000000005</v>
      </c>
      <c r="E18" t="s">
        <v>25</v>
      </c>
      <c r="F18" t="s">
        <v>20</v>
      </c>
      <c r="G18" s="2">
        <v>0.84689999999999999</v>
      </c>
      <c r="I18" t="s">
        <v>22</v>
      </c>
      <c r="J18" s="5">
        <f>(SUM(J16:J17)/SUM(J15:J17)*100)%</f>
        <v>0.18024889602569252</v>
      </c>
      <c r="K18" s="2">
        <f>(SUM(K15,K17)/SUM(K15:K17)*100)%</f>
        <v>1.7491117791746381E-2</v>
      </c>
      <c r="L18" s="2">
        <f>(SUM(L15:L16)/SUM(L15:L17)*100)%</f>
        <v>4.3630697312037399E-2</v>
      </c>
    </row>
    <row r="21" spans="1:13" x14ac:dyDescent="0.25">
      <c r="I21" s="1" t="s">
        <v>9</v>
      </c>
      <c r="J21" s="1" t="s">
        <v>26</v>
      </c>
      <c r="K21" s="1" t="s">
        <v>27</v>
      </c>
      <c r="L21" s="1" t="s">
        <v>28</v>
      </c>
      <c r="M21" s="1" t="s">
        <v>29</v>
      </c>
    </row>
    <row r="22" spans="1:13" x14ac:dyDescent="0.25">
      <c r="I22" t="s">
        <v>10</v>
      </c>
      <c r="J22">
        <v>1.6080000000000001</v>
      </c>
      <c r="K22">
        <v>1.2130000000000001</v>
      </c>
      <c r="L22">
        <v>0.27500000000000002</v>
      </c>
      <c r="M22">
        <v>0</v>
      </c>
    </row>
    <row r="23" spans="1:13" x14ac:dyDescent="0.25">
      <c r="I23" t="s">
        <v>11</v>
      </c>
      <c r="J23">
        <v>0.56399999999999995</v>
      </c>
      <c r="K23">
        <v>0.53100000000000003</v>
      </c>
      <c r="L23">
        <v>0.50600000000000001</v>
      </c>
      <c r="M23">
        <v>0</v>
      </c>
    </row>
    <row r="24" spans="1:13" x14ac:dyDescent="0.25">
      <c r="I24" t="s">
        <v>12</v>
      </c>
      <c r="J24">
        <v>0.30499999999999999</v>
      </c>
      <c r="K24">
        <v>0.76300000000000001</v>
      </c>
      <c r="L24">
        <v>1661</v>
      </c>
      <c r="M24">
        <v>7.4999999999999997E-2</v>
      </c>
    </row>
    <row r="25" spans="1:13" x14ac:dyDescent="0.25">
      <c r="I25" t="s">
        <v>13</v>
      </c>
      <c r="J25">
        <v>0</v>
      </c>
      <c r="K25">
        <v>0</v>
      </c>
      <c r="L25">
        <v>7.1999999999999995E-2</v>
      </c>
      <c r="M25">
        <v>2.427</v>
      </c>
    </row>
    <row r="26" spans="1:13" x14ac:dyDescent="0.25">
      <c r="I26" t="s">
        <v>22</v>
      </c>
      <c r="J26" s="2">
        <f>(SUM(J23:J25)/SUM(J22:J25)*100)%</f>
        <v>0.35082761404925306</v>
      </c>
      <c r="K26" s="2">
        <f>(SUM(K22,K24:K25)/SUM(K22:K25)*100)%</f>
        <v>0.78819305943358586</v>
      </c>
      <c r="L26" s="2">
        <f>(SUM(L22:L23,L25)/SUM(L22:L25)*100)%</f>
        <v>5.1328246240792662E-4</v>
      </c>
      <c r="M26" s="2">
        <f>(SUM(M22:M24)/SUM(M22:M25)*100)%</f>
        <v>2.9976019184652272E-2</v>
      </c>
    </row>
    <row r="28" spans="1:13" x14ac:dyDescent="0.25">
      <c r="I28" s="1" t="s">
        <v>9</v>
      </c>
      <c r="J28" s="1" t="s">
        <v>30</v>
      </c>
      <c r="K28" s="1" t="s">
        <v>28</v>
      </c>
      <c r="L28" s="1" t="s">
        <v>29</v>
      </c>
    </row>
    <row r="29" spans="1:13" x14ac:dyDescent="0.25">
      <c r="I29" t="s">
        <v>24</v>
      </c>
      <c r="J29">
        <v>3.8290000000000002</v>
      </c>
      <c r="K29">
        <v>0.628</v>
      </c>
      <c r="L29">
        <v>0</v>
      </c>
    </row>
    <row r="30" spans="1:13" x14ac:dyDescent="0.25">
      <c r="I30" t="s">
        <v>12</v>
      </c>
      <c r="J30">
        <v>1.161</v>
      </c>
      <c r="K30">
        <v>1.7929999999999999</v>
      </c>
      <c r="L30">
        <v>7.1999999999999995E-2</v>
      </c>
    </row>
    <row r="31" spans="1:13" x14ac:dyDescent="0.25">
      <c r="I31" t="s">
        <v>13</v>
      </c>
      <c r="J31">
        <v>0</v>
      </c>
      <c r="K31">
        <v>6.4000000000000001E-2</v>
      </c>
      <c r="L31">
        <v>2.4529999999999998</v>
      </c>
    </row>
    <row r="32" spans="1:13" x14ac:dyDescent="0.25">
      <c r="I32" t="s">
        <v>22</v>
      </c>
      <c r="J32" s="5">
        <f>(SUM(J30:J31)/SUM(J29:J31)*100)%</f>
        <v>0.23266533066132264</v>
      </c>
      <c r="K32" s="2">
        <f>(SUM(K29,K31)/SUM(K29:K31)*100)%</f>
        <v>0.27847082494969816</v>
      </c>
      <c r="L32" s="2">
        <f>(SUM(L29:L30)/SUM(L29:L31)*100)%</f>
        <v>2.8514851485148512E-2</v>
      </c>
    </row>
    <row r="34" spans="9:13" x14ac:dyDescent="0.25">
      <c r="I34" s="1" t="s">
        <v>9</v>
      </c>
      <c r="J34" s="1" t="s">
        <v>26</v>
      </c>
      <c r="K34" s="1" t="s">
        <v>27</v>
      </c>
      <c r="L34" s="1" t="s">
        <v>28</v>
      </c>
      <c r="M34" s="1" t="s">
        <v>29</v>
      </c>
    </row>
    <row r="35" spans="9:13" x14ac:dyDescent="0.25">
      <c r="I35" t="s">
        <v>10</v>
      </c>
      <c r="J35">
        <v>1.8129999999999999</v>
      </c>
      <c r="K35">
        <v>1.8440000000000001</v>
      </c>
      <c r="L35">
        <v>0.94399999999999995</v>
      </c>
      <c r="M35">
        <v>2E-3</v>
      </c>
    </row>
    <row r="36" spans="9:13" x14ac:dyDescent="0.25">
      <c r="I36" t="s">
        <v>11</v>
      </c>
      <c r="J36">
        <v>0.35499999999999998</v>
      </c>
      <c r="K36">
        <v>0.214</v>
      </c>
      <c r="L36">
        <v>0.215</v>
      </c>
      <c r="M36">
        <v>4.0000000000000001E-3</v>
      </c>
    </row>
    <row r="37" spans="9:13" x14ac:dyDescent="0.25">
      <c r="I37" t="s">
        <v>12</v>
      </c>
      <c r="J37">
        <v>0.32300000000000001</v>
      </c>
      <c r="K37">
        <v>0.214</v>
      </c>
      <c r="L37">
        <v>1.0609999999999999</v>
      </c>
      <c r="M37">
        <v>0.04</v>
      </c>
    </row>
    <row r="38" spans="9:13" x14ac:dyDescent="0.25">
      <c r="I38" t="s">
        <v>13</v>
      </c>
      <c r="J38">
        <v>0</v>
      </c>
      <c r="K38">
        <v>0.25</v>
      </c>
      <c r="L38">
        <v>0.23799999999999999</v>
      </c>
      <c r="M38">
        <v>2.4830000000000001</v>
      </c>
    </row>
    <row r="39" spans="9:13" x14ac:dyDescent="0.25">
      <c r="I39" t="s">
        <v>22</v>
      </c>
      <c r="J39" s="2">
        <f>(SUM(J36:J38)/SUM(J35:J38)*100)%</f>
        <v>0.27217984745082291</v>
      </c>
      <c r="K39" s="2">
        <f>(SUM(K35,K37:K38)/SUM(K35:K38)*100)%</f>
        <v>0.91514670896114192</v>
      </c>
      <c r="L39" s="2">
        <f>(SUM(L35:L36,L38)/SUM(L35:L38)*100)%</f>
        <v>0.56834825061025229</v>
      </c>
      <c r="M39" s="2">
        <f>(SUM(M35:M37)/SUM(M35:M38)*100)%</f>
        <v>1.8189007512850928E-2</v>
      </c>
    </row>
    <row r="41" spans="9:13" x14ac:dyDescent="0.25">
      <c r="I41" s="1" t="s">
        <v>9</v>
      </c>
      <c r="J41" s="1" t="s">
        <v>11</v>
      </c>
      <c r="K41" s="1" t="s">
        <v>28</v>
      </c>
      <c r="L41" s="1" t="s">
        <v>29</v>
      </c>
    </row>
    <row r="42" spans="9:13" x14ac:dyDescent="0.25">
      <c r="I42" t="s">
        <v>11</v>
      </c>
      <c r="J42">
        <v>4.0030000000000001</v>
      </c>
      <c r="K42">
        <v>0.84</v>
      </c>
      <c r="L42">
        <v>8.0000000000000002E-3</v>
      </c>
    </row>
    <row r="43" spans="9:13" x14ac:dyDescent="0.25">
      <c r="I43" t="s">
        <v>12</v>
      </c>
      <c r="J43">
        <v>0.65900000000000003</v>
      </c>
      <c r="K43">
        <v>1.4259999999999999</v>
      </c>
      <c r="L43">
        <v>2.5000000000000001E-2</v>
      </c>
    </row>
    <row r="44" spans="9:13" x14ac:dyDescent="0.25">
      <c r="I44" t="s">
        <v>13</v>
      </c>
      <c r="J44">
        <v>0.26100000000000001</v>
      </c>
      <c r="K44">
        <v>0.26200000000000001</v>
      </c>
      <c r="L44">
        <v>2.516</v>
      </c>
    </row>
    <row r="45" spans="9:13" x14ac:dyDescent="0.25">
      <c r="I45" t="s">
        <v>22</v>
      </c>
      <c r="J45" s="5">
        <f>(SUM(J43:J44)/SUM(J42:J44)*100)%</f>
        <v>0.1868779199674995</v>
      </c>
      <c r="K45" s="2">
        <f>(SUM(K42,K44)/SUM(K42:K44)*100)%</f>
        <v>0.43591772151898733</v>
      </c>
      <c r="L45" s="2">
        <f>(SUM(L42:L43)/SUM(L42:L44)*100)%</f>
        <v>1.2946253432718715E-2</v>
      </c>
    </row>
    <row r="47" spans="9:13" x14ac:dyDescent="0.25">
      <c r="I47" s="1" t="s">
        <v>9</v>
      </c>
      <c r="J47" s="1" t="s">
        <v>11</v>
      </c>
      <c r="K47" s="1" t="s">
        <v>28</v>
      </c>
      <c r="L47" s="1" t="s">
        <v>29</v>
      </c>
      <c r="M47" s="1" t="s">
        <v>31</v>
      </c>
    </row>
    <row r="48" spans="9:13" x14ac:dyDescent="0.25">
      <c r="I48" t="s">
        <v>11</v>
      </c>
      <c r="J48">
        <v>4.91</v>
      </c>
      <c r="K48">
        <v>0.54300000000000004</v>
      </c>
      <c r="L48">
        <v>0</v>
      </c>
    </row>
    <row r="49" spans="9:13" x14ac:dyDescent="0.25">
      <c r="I49" t="s">
        <v>12</v>
      </c>
      <c r="J49">
        <v>1.387</v>
      </c>
      <c r="K49">
        <v>13.911</v>
      </c>
      <c r="L49">
        <v>1.518</v>
      </c>
    </row>
    <row r="50" spans="9:13" x14ac:dyDescent="0.25">
      <c r="I50" t="s">
        <v>13</v>
      </c>
      <c r="J50">
        <v>0</v>
      </c>
      <c r="K50">
        <v>1.7529999999999999</v>
      </c>
      <c r="L50">
        <v>10.978</v>
      </c>
    </row>
    <row r="51" spans="9:13" x14ac:dyDescent="0.25">
      <c r="I51" t="s">
        <v>2</v>
      </c>
      <c r="J51" s="5">
        <f>1-(SUM(J49:J50)/SUM(J48:J50)*100)%</f>
        <v>0.77973638240431953</v>
      </c>
      <c r="K51" s="2">
        <f>1-(SUM(K48,K50)/SUM(K48:K50)*100)%</f>
        <v>0.85833281915221815</v>
      </c>
      <c r="L51" s="2">
        <f>1-(SUM(L48:L49)/SUM(L48:L50)*100)%</f>
        <v>0.87852112676056338</v>
      </c>
      <c r="M51" s="2">
        <f>(SUM(J48,K49,L50)/SUM(J48:L50)*100)%</f>
        <v>0.85139999999999982</v>
      </c>
    </row>
    <row r="54" spans="9:13" x14ac:dyDescent="0.25">
      <c r="I54" s="1" t="s">
        <v>9</v>
      </c>
      <c r="J54" s="1" t="s">
        <v>11</v>
      </c>
      <c r="K54" s="1" t="s">
        <v>28</v>
      </c>
      <c r="L54" s="1" t="s">
        <v>29</v>
      </c>
      <c r="M54" s="1" t="s">
        <v>31</v>
      </c>
    </row>
    <row r="55" spans="9:13" x14ac:dyDescent="0.25">
      <c r="I55" t="s">
        <v>11</v>
      </c>
      <c r="J55">
        <v>2.4569999999999999</v>
      </c>
      <c r="K55">
        <v>1.181</v>
      </c>
      <c r="L55">
        <v>0</v>
      </c>
    </row>
    <row r="56" spans="9:13" x14ac:dyDescent="0.25">
      <c r="I56" t="s">
        <v>12</v>
      </c>
      <c r="J56">
        <v>0.98199999999999998</v>
      </c>
      <c r="K56">
        <v>3.55</v>
      </c>
      <c r="L56">
        <v>3.5</v>
      </c>
    </row>
    <row r="57" spans="9:13" x14ac:dyDescent="0.25">
      <c r="I57" t="s">
        <v>13</v>
      </c>
      <c r="J57">
        <v>0</v>
      </c>
      <c r="K57">
        <v>1.5289999999999999</v>
      </c>
      <c r="L57">
        <v>6.8010000000000002</v>
      </c>
    </row>
    <row r="58" spans="9:13" x14ac:dyDescent="0.25">
      <c r="I58" t="s">
        <v>2</v>
      </c>
      <c r="J58" s="5">
        <f>1-(SUM(J56:J57)/SUM(J55:J57)*100)%</f>
        <v>0.71445187554521672</v>
      </c>
      <c r="K58" s="2">
        <f>1-(SUM(K55,K57)/SUM(K55:K57)*100)%</f>
        <v>0.56709265175718848</v>
      </c>
      <c r="L58" s="2">
        <f>1-(SUM(L55:L56)/SUM(L55:L57)*100)%</f>
        <v>0.66022716241141644</v>
      </c>
      <c r="M58" s="2">
        <f>(SUM(J55,K56,L57)/SUM(J55:L57)*100)%</f>
        <v>0.64039999999999997</v>
      </c>
    </row>
  </sheetData>
  <conditionalFormatting sqref="Q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7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S8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T9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10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X6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7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8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A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B10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6:U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:AB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8">
    <cfRule type="colorScale" priority="25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C1:C18">
    <cfRule type="colorScale" priority="26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G1:G18">
    <cfRule type="colorScale" priority="27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J10:M10">
    <cfRule type="colorScale" priority="28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J18:L18">
    <cfRule type="colorScale" priority="29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C2:C18">
    <cfRule type="colorScale" priority="30">
      <colorScale>
        <cfvo type="min"/>
        <cfvo type="percentile" val="50"/>
        <cfvo type="max"/>
        <color rgb="FFFF0000"/>
        <color rgb="FFFFFF00"/>
        <color rgb="FF00A933"/>
      </colorScale>
    </cfRule>
  </conditionalFormatting>
  <conditionalFormatting sqref="J26:M26">
    <cfRule type="colorScale" priority="31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J32:L32">
    <cfRule type="colorScale" priority="32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J39:M39">
    <cfRule type="colorScale" priority="33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J45:L45">
    <cfRule type="colorScale" priority="34">
      <colorScale>
        <cfvo type="min"/>
        <cfvo type="percentile" val="50"/>
        <cfvo type="max"/>
        <color rgb="FF00A933"/>
        <color rgb="FFFFFF00"/>
        <color rgb="FFFF0000"/>
      </colorScale>
    </cfRule>
  </conditionalFormatting>
  <conditionalFormatting sqref="J51:L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L5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1:M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M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0555555555496" right="0.51180555555555496" top="0.78749999999999998" bottom="0.78749999999999998" header="0.51180555555555496" footer="0.51180555555555496"/>
  <pageSetup firstPageNumber="0"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vitoriano</dc:creator>
  <dc:description/>
  <cp:lastModifiedBy>lucas vitoriano</cp:lastModifiedBy>
  <cp:revision>8</cp:revision>
  <dcterms:created xsi:type="dcterms:W3CDTF">2022-11-01T15:36:29Z</dcterms:created>
  <dcterms:modified xsi:type="dcterms:W3CDTF">2022-11-17T17:18:51Z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