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ch\Documents\R Working Folder\BayesianMortalityEA\"/>
    </mc:Choice>
  </mc:AlternateContent>
  <xr:revisionPtr revIDLastSave="0" documentId="13_ncr:1_{B9B7652F-B74E-4FF5-BBB1-337B79776276}" xr6:coauthVersionLast="47" xr6:coauthVersionMax="47" xr10:uidLastSave="{00000000-0000-0000-0000-000000000000}"/>
  <bookViews>
    <workbookView xWindow="-120" yWindow="-120" windowWidth="29040" windowHeight="17640" xr2:uid="{DD32F0C4-DF4C-46BC-83E3-F71F6710F789}"/>
  </bookViews>
  <sheets>
    <sheet name="PARAMS" sheetId="1" r:id="rId1"/>
  </sheets>
  <definedNames>
    <definedName name="PARAMETERS">PARAMS!$A$1:$G$13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G4" i="1" s="1"/>
  <c r="H5" i="1"/>
  <c r="G5" i="1" s="1"/>
  <c r="H6" i="1"/>
  <c r="G6" i="1" s="1"/>
  <c r="H7" i="1"/>
  <c r="H8" i="1"/>
  <c r="G8" i="1" s="1"/>
  <c r="H9" i="1"/>
  <c r="H10" i="1"/>
  <c r="G10" i="1" s="1"/>
  <c r="H11" i="1"/>
  <c r="G11" i="1" s="1"/>
  <c r="H12" i="1"/>
  <c r="G12" i="1" s="1"/>
  <c r="H13" i="1"/>
  <c r="G13" i="1" s="1"/>
  <c r="H2" i="1"/>
  <c r="G2" i="1" s="1"/>
  <c r="G3" i="1"/>
  <c r="G7" i="1"/>
  <c r="G9" i="1"/>
  <c r="D2" i="1"/>
  <c r="D3" i="1"/>
  <c r="D4" i="1"/>
  <c r="D5" i="1"/>
  <c r="D6" i="1"/>
  <c r="D7" i="1"/>
  <c r="D8" i="1"/>
  <c r="D9" i="1"/>
  <c r="D10" i="1"/>
  <c r="D11" i="1"/>
  <c r="D12" i="1"/>
  <c r="D13" i="1"/>
  <c r="D15" i="1" l="1"/>
</calcChain>
</file>

<file path=xl/sharedStrings.xml><?xml version="1.0" encoding="utf-8"?>
<sst xmlns="http://schemas.openxmlformats.org/spreadsheetml/2006/main" count="77" uniqueCount="21">
  <si>
    <t>MALE</t>
  </si>
  <si>
    <t>FEMALE</t>
  </si>
  <si>
    <t>LOW</t>
  </si>
  <si>
    <t>MEDIUM</t>
  </si>
  <si>
    <t>HIGH</t>
  </si>
  <si>
    <t>GENDER</t>
  </si>
  <si>
    <t>OCC. RISK</t>
  </si>
  <si>
    <t>HEALTH</t>
  </si>
  <si>
    <t>GOOD</t>
  </si>
  <si>
    <t>BAD</t>
  </si>
  <si>
    <t>PROPORTION</t>
  </si>
  <si>
    <t>OCC_RISK</t>
  </si>
  <si>
    <t>TOTAL</t>
  </si>
  <si>
    <t>PROPORTIONS</t>
  </si>
  <si>
    <t>RATE</t>
  </si>
  <si>
    <t>DIMENSION</t>
  </si>
  <si>
    <t>ACTUAL_RATE</t>
  </si>
  <si>
    <t>EXPECTED_RATE</t>
  </si>
  <si>
    <t>RATIO</t>
  </si>
  <si>
    <t>BASE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</si>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</sst>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9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873A-44FE-4A8B-8306-5E6FA72FCD7B}">
  <dimension ref="A1:Q19"/>
  <sheetViews>
    <sheetView tabSelected="1" workbookViewId="0">
      <selection activeCell="R16" sqref="R16"/>
    </sheetView>
  </sheetViews>
  <sheetFormatPr defaultRowHeight="15" x14ac:dyDescent="0.25"/>
  <cols>
    <col min="7" max="7" width="9.140625" style="4"/>
    <col min="11" max="11" width="14.42578125" customWidth="1"/>
    <col min="13" max="13" width="11.85546875" customWidth="1"/>
    <col min="15" max="15" width="15.7109375" style="9" customWidth="1"/>
  </cols>
  <sheetData>
    <row r="1" spans="1:17" x14ac:dyDescent="0.25">
      <c r="A1" s="1" t="s">
        <v>5</v>
      </c>
      <c r="B1" s="1" t="s">
        <v>7</v>
      </c>
      <c r="C1" s="1" t="s">
        <v>11</v>
      </c>
      <c r="D1" s="1" t="s">
        <v>10</v>
      </c>
      <c r="E1" s="3" t="s">
        <v>16</v>
      </c>
      <c r="F1" s="3"/>
      <c r="G1" s="3" t="s">
        <v>18</v>
      </c>
      <c r="H1" s="1" t="s">
        <v>17</v>
      </c>
      <c r="O1" s="3" t="s">
        <v>15</v>
      </c>
      <c r="P1" s="3" t="s">
        <v>20</v>
      </c>
      <c r="Q1" s="3" t="s">
        <v>14</v>
      </c>
    </row>
    <row r="2" spans="1:17" x14ac:dyDescent="0.25">
      <c r="A2" t="s">
        <v>0</v>
      </c>
      <c r="B2" t="s">
        <v>8</v>
      </c>
      <c r="C2" t="s">
        <v>2</v>
      </c>
      <c r="D2" s="7">
        <f t="shared" ref="D2:D13" si="0">INDEX($K$4:$K$5,MATCH(A2,$J$4:$J$5,0))*INDEX($K$9:$M$10,MATCH(A2,$J$9:$J$10,0),MATCH(C2,$K$8:$M$8,0))*INDEX($K$14:$L$15,MATCH(A2,$J$14:$J$15,0),MATCH(B2,$K$13:$L$13,0))</f>
        <v>0.06</v>
      </c>
      <c r="E2" s="7">
        <v>4.2500000000000003E-2</v>
      </c>
      <c r="F2" s="7"/>
      <c r="G2" s="7">
        <f t="shared" ref="G2:G13" si="1">E2/H2</f>
        <v>0.94444444444444442</v>
      </c>
      <c r="H2" s="7">
        <f>$Q$2*VLOOKUP(A2,$P$3:$Q$4,2,0)*VLOOKUP(B2,$P$5:$Q$6,2,0)*VLOOKUP(C2,$P$7:$Q$9,2,0)</f>
        <v>4.5000000000000005E-2</v>
      </c>
      <c r="J2" s="13" t="s">
        <v>13</v>
      </c>
      <c r="K2" s="13"/>
      <c r="L2" s="13"/>
      <c r="M2" s="13"/>
      <c r="O2" s="4" t="s">
        <v>19</v>
      </c>
      <c r="P2" s="4" t="s">
        <v>19</v>
      </c>
      <c r="Q2" s="8">
        <v>0.05</v>
      </c>
    </row>
    <row r="3" spans="1:17" x14ac:dyDescent="0.25">
      <c r="A3" t="s">
        <v>0</v>
      </c>
      <c r="B3" t="s">
        <v>8</v>
      </c>
      <c r="C3" t="s">
        <v>3</v>
      </c>
      <c r="D3" s="7">
        <f t="shared" si="0"/>
        <v>8.4000000000000005E-2</v>
      </c>
      <c r="E3" s="7">
        <v>0.05</v>
      </c>
      <c r="F3" s="7"/>
      <c r="G3" s="7">
        <f t="shared" si="1"/>
        <v>1</v>
      </c>
      <c r="H3" s="7">
        <f>$Q$2*VLOOKUP(A3,$P$3:$Q$4,2,0)*VLOOKUP(B3,$P$5:$Q$6,2,0)*VLOOKUP(C3,$P$7:$Q$9,2,0)</f>
        <v>0.05</v>
      </c>
      <c r="K3" s="3"/>
      <c r="O3" s="12" t="s">
        <v>5</v>
      </c>
      <c r="P3" s="12" t="s">
        <v>0</v>
      </c>
      <c r="Q3" s="10">
        <v>1</v>
      </c>
    </row>
    <row r="4" spans="1:17" x14ac:dyDescent="0.25">
      <c r="A4" t="s">
        <v>0</v>
      </c>
      <c r="B4" t="s">
        <v>8</v>
      </c>
      <c r="C4" t="s">
        <v>4</v>
      </c>
      <c r="D4" s="7">
        <f t="shared" si="0"/>
        <v>9.6000000000000002E-2</v>
      </c>
      <c r="E4" s="7">
        <v>6.7000000000000004E-2</v>
      </c>
      <c r="F4" s="7"/>
      <c r="G4" s="7">
        <f t="shared" si="1"/>
        <v>1.1166666666666667</v>
      </c>
      <c r="H4" s="7">
        <f>$Q$2*VLOOKUP(A4,$P$3:$Q$4,2,0)*VLOOKUP(B4,$P$5:$Q$6,2,0)*VLOOKUP(C4,$P$7:$Q$9,2,0)</f>
        <v>0.06</v>
      </c>
      <c r="J4" s="2" t="s">
        <v>0</v>
      </c>
      <c r="K4" s="5">
        <v>0.6</v>
      </c>
      <c r="O4" s="4" t="s">
        <v>5</v>
      </c>
      <c r="P4" s="4" t="s">
        <v>1</v>
      </c>
      <c r="Q4" s="5">
        <v>0.95</v>
      </c>
    </row>
    <row r="5" spans="1:17" x14ac:dyDescent="0.25">
      <c r="A5" t="s">
        <v>0</v>
      </c>
      <c r="B5" t="s">
        <v>9</v>
      </c>
      <c r="C5" t="s">
        <v>2</v>
      </c>
      <c r="D5" s="7">
        <f t="shared" si="0"/>
        <v>0.09</v>
      </c>
      <c r="E5" s="7">
        <v>5.5E-2</v>
      </c>
      <c r="F5" s="7"/>
      <c r="G5" s="7">
        <f t="shared" si="1"/>
        <v>0.87301587301587302</v>
      </c>
      <c r="H5" s="7">
        <f>$Q$2*VLOOKUP(A5,$P$3:$Q$4,2,0)*VLOOKUP(B5,$P$5:$Q$6,2,0)*VLOOKUP(C5,$P$7:$Q$9,2,0)</f>
        <v>6.3E-2</v>
      </c>
      <c r="J5" s="2" t="s">
        <v>1</v>
      </c>
      <c r="K5" s="5">
        <v>0.4</v>
      </c>
      <c r="O5" s="12" t="s">
        <v>7</v>
      </c>
      <c r="P5" s="12" t="s">
        <v>8</v>
      </c>
      <c r="Q5" s="10">
        <v>1</v>
      </c>
    </row>
    <row r="6" spans="1:17" x14ac:dyDescent="0.25">
      <c r="A6" t="s">
        <v>0</v>
      </c>
      <c r="B6" t="s">
        <v>9</v>
      </c>
      <c r="C6" t="s">
        <v>3</v>
      </c>
      <c r="D6" s="7">
        <f t="shared" si="0"/>
        <v>0.126</v>
      </c>
      <c r="E6" s="7">
        <v>7.4999999999999997E-2</v>
      </c>
      <c r="F6" s="7"/>
      <c r="G6" s="7">
        <f t="shared" si="1"/>
        <v>1.0714285714285714</v>
      </c>
      <c r="H6" s="7">
        <f>$Q$2*VLOOKUP(A6,$P$3:$Q$4,2,0)*VLOOKUP(B6,$P$5:$Q$6,2,0)*VLOOKUP(C6,$P$7:$Q$9,2,0)</f>
        <v>6.9999999999999993E-2</v>
      </c>
      <c r="O6" s="4" t="s">
        <v>7</v>
      </c>
      <c r="P6" s="4" t="s">
        <v>9</v>
      </c>
      <c r="Q6" s="6">
        <v>1.4</v>
      </c>
    </row>
    <row r="7" spans="1:17" x14ac:dyDescent="0.25">
      <c r="A7" t="s">
        <v>0</v>
      </c>
      <c r="B7" t="s">
        <v>9</v>
      </c>
      <c r="C7" t="s">
        <v>4</v>
      </c>
      <c r="D7" s="7">
        <f t="shared" si="0"/>
        <v>0.14399999999999999</v>
      </c>
      <c r="E7" s="7">
        <v>0.12</v>
      </c>
      <c r="F7" s="7"/>
      <c r="G7" s="7">
        <f t="shared" si="1"/>
        <v>1.4285714285714286</v>
      </c>
      <c r="H7" s="7">
        <f>$Q$2*VLOOKUP(A7,$P$3:$Q$4,2,0)*VLOOKUP(B7,$P$5:$Q$6,2,0)*VLOOKUP(C7,$P$7:$Q$9,2,0)</f>
        <v>8.3999999999999991E-2</v>
      </c>
      <c r="K7" s="13" t="s">
        <v>6</v>
      </c>
      <c r="L7" s="13"/>
      <c r="M7" s="13"/>
      <c r="O7" s="4" t="s">
        <v>11</v>
      </c>
      <c r="P7" s="4" t="s">
        <v>2</v>
      </c>
      <c r="Q7" s="5">
        <v>0.9</v>
      </c>
    </row>
    <row r="8" spans="1:17" x14ac:dyDescent="0.25">
      <c r="A8" t="s">
        <v>1</v>
      </c>
      <c r="B8" t="s">
        <v>8</v>
      </c>
      <c r="C8" t="s">
        <v>2</v>
      </c>
      <c r="D8" s="7">
        <f t="shared" si="0"/>
        <v>0.13999999999999999</v>
      </c>
      <c r="E8" s="7">
        <v>3.5000000000000003E-2</v>
      </c>
      <c r="F8" s="7"/>
      <c r="G8" s="7">
        <f t="shared" si="1"/>
        <v>0.81871345029239773</v>
      </c>
      <c r="H8" s="7">
        <f>$Q$2*VLOOKUP(A8,$P$3:$Q$4,2,0)*VLOOKUP(B8,$P$5:$Q$6,2,0)*VLOOKUP(C8,$P$7:$Q$9,2,0)</f>
        <v>4.2750000000000003E-2</v>
      </c>
      <c r="K8" s="3" t="s">
        <v>2</v>
      </c>
      <c r="L8" s="3" t="s">
        <v>3</v>
      </c>
      <c r="M8" s="3" t="s">
        <v>4</v>
      </c>
      <c r="O8" s="12" t="s">
        <v>11</v>
      </c>
      <c r="P8" s="12" t="s">
        <v>3</v>
      </c>
      <c r="Q8" s="11">
        <v>1</v>
      </c>
    </row>
    <row r="9" spans="1:17" x14ac:dyDescent="0.25">
      <c r="A9" t="s">
        <v>1</v>
      </c>
      <c r="B9" t="s">
        <v>8</v>
      </c>
      <c r="C9" t="s">
        <v>3</v>
      </c>
      <c r="D9" s="7">
        <f t="shared" si="0"/>
        <v>8.3999999999999991E-2</v>
      </c>
      <c r="E9" s="7">
        <v>4.7E-2</v>
      </c>
      <c r="F9" s="7"/>
      <c r="G9" s="7">
        <f t="shared" si="1"/>
        <v>0.98947368421052628</v>
      </c>
      <c r="H9" s="7">
        <f>$Q$2*VLOOKUP(A9,$P$3:$Q$4,2,0)*VLOOKUP(B9,$P$5:$Q$6,2,0)*VLOOKUP(C9,$P$7:$Q$9,2,0)</f>
        <v>4.7500000000000001E-2</v>
      </c>
      <c r="J9" s="2" t="s">
        <v>0</v>
      </c>
      <c r="K9" s="6">
        <v>0.25</v>
      </c>
      <c r="L9" s="6">
        <v>0.35</v>
      </c>
      <c r="M9" s="6">
        <v>0.4</v>
      </c>
      <c r="O9" s="4" t="s">
        <v>11</v>
      </c>
      <c r="P9" s="4" t="s">
        <v>4</v>
      </c>
      <c r="Q9" s="5">
        <v>1.2</v>
      </c>
    </row>
    <row r="10" spans="1:17" x14ac:dyDescent="0.25">
      <c r="A10" t="s">
        <v>1</v>
      </c>
      <c r="B10" t="s">
        <v>8</v>
      </c>
      <c r="C10" t="s">
        <v>4</v>
      </c>
      <c r="D10" s="7">
        <f t="shared" si="0"/>
        <v>5.6000000000000008E-2</v>
      </c>
      <c r="E10" s="7">
        <v>0.05</v>
      </c>
      <c r="F10" s="7"/>
      <c r="G10" s="7">
        <f t="shared" si="1"/>
        <v>0.87719298245614052</v>
      </c>
      <c r="H10" s="7">
        <f>$Q$2*VLOOKUP(A10,$P$3:$Q$4,2,0)*VLOOKUP(B10,$P$5:$Q$6,2,0)*VLOOKUP(C10,$P$7:$Q$9,2,0)</f>
        <v>5.6999999999999995E-2</v>
      </c>
      <c r="J10" s="2" t="s">
        <v>1</v>
      </c>
      <c r="K10" s="6">
        <v>0.5</v>
      </c>
      <c r="L10" s="6">
        <v>0.3</v>
      </c>
      <c r="M10" s="6">
        <v>0.2</v>
      </c>
    </row>
    <row r="11" spans="1:17" x14ac:dyDescent="0.25">
      <c r="A11" t="s">
        <v>1</v>
      </c>
      <c r="B11" t="s">
        <v>9</v>
      </c>
      <c r="C11" t="s">
        <v>2</v>
      </c>
      <c r="D11" s="7">
        <f t="shared" si="0"/>
        <v>0.06</v>
      </c>
      <c r="E11" s="7">
        <v>6.0999999999999999E-2</v>
      </c>
      <c r="F11" s="7"/>
      <c r="G11" s="7">
        <f t="shared" si="1"/>
        <v>1.0192147034252299</v>
      </c>
      <c r="H11" s="7">
        <f>$Q$2*VLOOKUP(A11,$P$3:$Q$4,2,0)*VLOOKUP(B11,$P$5:$Q$6,2,0)*VLOOKUP(C11,$P$7:$Q$9,2,0)</f>
        <v>5.9849999999999993E-2</v>
      </c>
    </row>
    <row r="12" spans="1:17" x14ac:dyDescent="0.25">
      <c r="A12" t="s">
        <v>1</v>
      </c>
      <c r="B12" t="s">
        <v>9</v>
      </c>
      <c r="C12" t="s">
        <v>3</v>
      </c>
      <c r="D12" s="7">
        <f t="shared" si="0"/>
        <v>3.5999999999999997E-2</v>
      </c>
      <c r="E12" s="7">
        <v>8.5000000000000006E-2</v>
      </c>
      <c r="F12" s="7"/>
      <c r="G12" s="7">
        <f t="shared" si="1"/>
        <v>1.2781954887218048</v>
      </c>
      <c r="H12" s="7">
        <f>$Q$2*VLOOKUP(A12,$P$3:$Q$4,2,0)*VLOOKUP(B12,$P$5:$Q$6,2,0)*VLOOKUP(C12,$P$7:$Q$9,2,0)</f>
        <v>6.649999999999999E-2</v>
      </c>
      <c r="K12" s="13" t="s">
        <v>7</v>
      </c>
      <c r="L12" s="13"/>
    </row>
    <row r="13" spans="1:17" x14ac:dyDescent="0.25">
      <c r="A13" t="s">
        <v>1</v>
      </c>
      <c r="B13" t="s">
        <v>9</v>
      </c>
      <c r="C13" t="s">
        <v>4</v>
      </c>
      <c r="D13" s="7">
        <f t="shared" si="0"/>
        <v>2.4000000000000004E-2</v>
      </c>
      <c r="E13" s="7">
        <v>0.105</v>
      </c>
      <c r="F13" s="7"/>
      <c r="G13" s="7">
        <f t="shared" si="1"/>
        <v>1.3157894736842108</v>
      </c>
      <c r="H13" s="7">
        <f>$Q$2*VLOOKUP(A13,$P$3:$Q$4,2,0)*VLOOKUP(B13,$P$5:$Q$6,2,0)*VLOOKUP(C13,$P$7:$Q$9,2,0)</f>
        <v>7.9799999999999982E-2</v>
      </c>
      <c r="K13" s="3" t="s">
        <v>8</v>
      </c>
      <c r="L13" s="3" t="s">
        <v>9</v>
      </c>
    </row>
    <row r="14" spans="1:17" x14ac:dyDescent="0.25">
      <c r="J14" s="2" t="s">
        <v>0</v>
      </c>
      <c r="K14" s="6">
        <v>0.4</v>
      </c>
      <c r="L14" s="6">
        <v>0.6</v>
      </c>
    </row>
    <row r="15" spans="1:17" x14ac:dyDescent="0.25">
      <c r="C15" s="2" t="s">
        <v>12</v>
      </c>
      <c r="D15" s="7">
        <f>SUM(D2:D13)</f>
        <v>1</v>
      </c>
      <c r="H15" s="7"/>
      <c r="J15" s="2" t="s">
        <v>1</v>
      </c>
      <c r="K15" s="6">
        <v>0.7</v>
      </c>
      <c r="L15" s="6">
        <v>0.3</v>
      </c>
      <c r="O15"/>
    </row>
    <row r="16" spans="1:17" x14ac:dyDescent="0.25">
      <c r="P16" s="4"/>
    </row>
    <row r="17" spans="16:16" x14ac:dyDescent="0.25">
      <c r="P17" s="4"/>
    </row>
    <row r="18" spans="16:16" x14ac:dyDescent="0.25">
      <c r="P18" s="4"/>
    </row>
    <row r="19" spans="16:16" x14ac:dyDescent="0.25">
      <c r="P19" s="4"/>
    </row>
  </sheetData>
  <mergeCells count="3">
    <mergeCell ref="K7:M7"/>
    <mergeCell ref="K12:L12"/>
    <mergeCell ref="J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PARAMS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Millch</dc:creator>
  <cp:lastModifiedBy>Millch</cp:lastModifiedBy>
  <dcterms:created xsi:type="dcterms:W3CDTF">2023-06-16T06:58:00Z</dcterms:created>
  <dcterms:modified xsi:type="dcterms:W3CDTF">2023-06-18T13:12:36Z</dcterms:modified>
</cp:coreProperties>
</file>