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/Dropbox/Rich/Web Sites/Colvin Tools Website/MDF-RE-2/Threading/"/>
    </mc:Choice>
  </mc:AlternateContent>
  <xr:revisionPtr revIDLastSave="0" documentId="13_ncr:1_{B57FCCFC-68EA-7140-86DF-F4FA280B991B}" xr6:coauthVersionLast="46" xr6:coauthVersionMax="46" xr10:uidLastSave="{00000000-0000-0000-0000-000000000000}"/>
  <bookViews>
    <workbookView xWindow="13860" yWindow="500" windowWidth="14940" windowHeight="15940" xr2:uid="{AB24506F-9935-EA40-8A50-64CA45F29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 s="1"/>
  <c r="I8" i="1" l="1"/>
  <c r="D8" i="1"/>
  <c r="D10" i="1"/>
  <c r="D15" i="1"/>
  <c r="D13" i="1"/>
  <c r="D18" i="1" s="1"/>
</calcChain>
</file>

<file path=xl/sharedStrings.xml><?xml version="1.0" encoding="utf-8"?>
<sst xmlns="http://schemas.openxmlformats.org/spreadsheetml/2006/main" count="46" uniqueCount="38">
  <si>
    <t>Threads Calculator</t>
  </si>
  <si>
    <t>Min Diameter Before Threading</t>
  </si>
  <si>
    <t>TPI</t>
  </si>
  <si>
    <t>deg</t>
  </si>
  <si>
    <t>Starts</t>
  </si>
  <si>
    <t>"</t>
  </si>
  <si>
    <t>Pitch</t>
  </si>
  <si>
    <t>External Threads / Screws</t>
  </si>
  <si>
    <t>Internal Threads / Nuts</t>
  </si>
  <si>
    <t>Pitch Diameter</t>
  </si>
  <si>
    <t>Desired TPI</t>
  </si>
  <si>
    <t>Depth of Cut</t>
  </si>
  <si>
    <t>P</t>
  </si>
  <si>
    <t>Thread Angle</t>
  </si>
  <si>
    <t>D</t>
  </si>
  <si>
    <t>Flat</t>
  </si>
  <si>
    <t>Major Diameter</t>
  </si>
  <si>
    <t>Minor Diameter</t>
  </si>
  <si>
    <t>Chamfer leading edge of screw with 45 deg</t>
  </si>
  <si>
    <t>Based on American National Screw Thread</t>
  </si>
  <si>
    <t>P/8</t>
  </si>
  <si>
    <t>H</t>
  </si>
  <si>
    <t>Thread Top to Bottom</t>
  </si>
  <si>
    <t>mm</t>
  </si>
  <si>
    <t>75% of H</t>
  </si>
  <si>
    <t>(P/2) / tan(thread angle/2)</t>
  </si>
  <si>
    <t>T</t>
  </si>
  <si>
    <t>ThrAng</t>
  </si>
  <si>
    <t>PitchDiaImp</t>
  </si>
  <si>
    <t>PitchDiaMetric</t>
  </si>
  <si>
    <t>MajorDiaImp</t>
  </si>
  <si>
    <t>MajorDiaMetric</t>
  </si>
  <si>
    <t>MinorDiaImp</t>
  </si>
  <si>
    <t>MinorDiaMetric</t>
  </si>
  <si>
    <t>PitchImp</t>
  </si>
  <si>
    <t>PitchMetric</t>
  </si>
  <si>
    <t>FlatImp</t>
  </si>
  <si>
    <t>FlatMetric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</si>
</sst>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0DB8-7232-474E-88A8-A779696D9CBB}">
  <dimension ref="A2:J30"/>
  <sheetViews>
    <sheetView tabSelected="1" workbookViewId="0">
      <selection activeCell="H10" sqref="H10"/>
    </sheetView>
  </sheetViews>
  <sheetFormatPr baseColWidth="10" defaultRowHeight="16" x14ac:dyDescent="0.2"/>
  <cols>
    <col min="1" max="2" width="3.1640625" customWidth="1"/>
    <col min="3" max="3" width="30.1640625" customWidth="1"/>
    <col min="5" max="5" width="4.1640625" bestFit="1" customWidth="1"/>
    <col min="7" max="7" width="12.83203125" customWidth="1"/>
  </cols>
  <sheetData>
    <row r="2" spans="1:10" x14ac:dyDescent="0.2">
      <c r="A2" s="1" t="s">
        <v>0</v>
      </c>
      <c r="B2" s="1"/>
    </row>
    <row r="3" spans="1:10" x14ac:dyDescent="0.2">
      <c r="A3" s="1"/>
      <c r="B3" s="1"/>
      <c r="D3">
        <v>1</v>
      </c>
      <c r="E3" t="s">
        <v>23</v>
      </c>
      <c r="F3">
        <v>3.9370000000000002E-2</v>
      </c>
      <c r="H3" t="s">
        <v>5</v>
      </c>
    </row>
    <row r="4" spans="1:10" ht="21" x14ac:dyDescent="0.25">
      <c r="B4" s="3"/>
    </row>
    <row r="5" spans="1:10" x14ac:dyDescent="0.2">
      <c r="C5" t="s">
        <v>10</v>
      </c>
      <c r="D5" s="2">
        <v>2</v>
      </c>
      <c r="G5" t="s">
        <v>2</v>
      </c>
    </row>
    <row r="6" spans="1:10" x14ac:dyDescent="0.2">
      <c r="B6" t="s">
        <v>12</v>
      </c>
      <c r="C6" t="s">
        <v>6</v>
      </c>
      <c r="D6" s="4">
        <f>1/D5</f>
        <v>0.5</v>
      </c>
      <c r="E6" t="s">
        <v>5</v>
      </c>
      <c r="G6" t="s">
        <v>34</v>
      </c>
      <c r="H6" t="s">
        <v>35</v>
      </c>
    </row>
    <row r="7" spans="1:10" x14ac:dyDescent="0.2">
      <c r="C7" t="s">
        <v>13</v>
      </c>
      <c r="D7" s="2">
        <v>60</v>
      </c>
      <c r="E7" t="s">
        <v>3</v>
      </c>
      <c r="G7" t="s">
        <v>27</v>
      </c>
    </row>
    <row r="8" spans="1:10" x14ac:dyDescent="0.2">
      <c r="B8" t="s">
        <v>21</v>
      </c>
      <c r="C8" t="s">
        <v>22</v>
      </c>
      <c r="D8">
        <f>SQRT(3)/2*D6</f>
        <v>0.4330127018922193</v>
      </c>
      <c r="E8" t="s">
        <v>5</v>
      </c>
      <c r="I8">
        <f>(D6/2)/TAN(D7*PI()/180/2)</f>
        <v>0.43301270189221935</v>
      </c>
      <c r="J8" s="5" t="s">
        <v>25</v>
      </c>
    </row>
    <row r="9" spans="1:10" x14ac:dyDescent="0.2">
      <c r="B9" t="s">
        <v>14</v>
      </c>
      <c r="C9" t="s">
        <v>11</v>
      </c>
      <c r="D9">
        <f>D6*0.64952</f>
        <v>0.32475999999999999</v>
      </c>
      <c r="E9" t="s">
        <v>5</v>
      </c>
      <c r="F9" t="s">
        <v>24</v>
      </c>
    </row>
    <row r="10" spans="1:10" x14ac:dyDescent="0.2">
      <c r="C10" t="s">
        <v>15</v>
      </c>
      <c r="D10">
        <f>D6/8</f>
        <v>6.25E-2</v>
      </c>
      <c r="E10" t="s">
        <v>5</v>
      </c>
      <c r="F10" t="s">
        <v>20</v>
      </c>
      <c r="G10" t="s">
        <v>36</v>
      </c>
      <c r="H10" t="s">
        <v>37</v>
      </c>
      <c r="I10" t="s">
        <v>19</v>
      </c>
    </row>
    <row r="11" spans="1:10" x14ac:dyDescent="0.2">
      <c r="C11" t="s">
        <v>4</v>
      </c>
      <c r="D11" s="2">
        <v>1</v>
      </c>
    </row>
    <row r="13" spans="1:10" x14ac:dyDescent="0.2">
      <c r="C13" t="s">
        <v>16</v>
      </c>
      <c r="D13">
        <f>D14+D9</f>
        <v>2.3247599999999999</v>
      </c>
      <c r="E13" t="s">
        <v>5</v>
      </c>
      <c r="G13" t="s">
        <v>30</v>
      </c>
      <c r="H13" t="s">
        <v>31</v>
      </c>
    </row>
    <row r="14" spans="1:10" x14ac:dyDescent="0.2">
      <c r="C14" t="s">
        <v>9</v>
      </c>
      <c r="D14" s="2">
        <v>2</v>
      </c>
      <c r="E14" t="s">
        <v>5</v>
      </c>
      <c r="G14" t="s">
        <v>28</v>
      </c>
      <c r="H14" t="s">
        <v>29</v>
      </c>
    </row>
    <row r="15" spans="1:10" x14ac:dyDescent="0.2">
      <c r="C15" t="s">
        <v>17</v>
      </c>
      <c r="D15">
        <f>D14-D9</f>
        <v>1.6752400000000001</v>
      </c>
      <c r="E15" t="s">
        <v>5</v>
      </c>
      <c r="G15" t="s">
        <v>32</v>
      </c>
      <c r="H15" t="s">
        <v>33</v>
      </c>
    </row>
    <row r="18" spans="1:10" x14ac:dyDescent="0.2">
      <c r="C18" t="s">
        <v>1</v>
      </c>
      <c r="D18">
        <f>D13*1.05</f>
        <v>2.440998</v>
      </c>
      <c r="E18" t="s">
        <v>5</v>
      </c>
    </row>
    <row r="21" spans="1:10" x14ac:dyDescent="0.2">
      <c r="C21" t="s">
        <v>18</v>
      </c>
    </row>
    <row r="22" spans="1:10" ht="21" x14ac:dyDescent="0.25">
      <c r="B22" s="3"/>
    </row>
    <row r="24" spans="1:10" x14ac:dyDescent="0.2">
      <c r="J24" t="s">
        <v>26</v>
      </c>
    </row>
    <row r="29" spans="1:10" ht="21" x14ac:dyDescent="0.25">
      <c r="A29" s="3" t="s">
        <v>7</v>
      </c>
    </row>
    <row r="30" spans="1:10" ht="21" x14ac:dyDescent="0.25">
      <c r="A30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Colvin</dc:creator>
  <cp:lastModifiedBy>Rich Colvin</cp:lastModifiedBy>
  <dcterms:created xsi:type="dcterms:W3CDTF">2021-02-23T01:13:57Z</dcterms:created>
  <dcterms:modified xsi:type="dcterms:W3CDTF">2021-02-24T02:56:46Z</dcterms:modified>
</cp:coreProperties>
</file>