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3" documentId="13_ncr:1_{C8FD13A6-FEF3-44DC-AC4C-F8AD479E1929}" xr6:coauthVersionLast="47" xr6:coauthVersionMax="47" xr10:uidLastSave="{C26DF7E9-2CFD-450C-AAC7-D6F65228A5CA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Event_Details_Previous!$A$1:$E$19</definedName>
    <definedName name="ExternalData_2" localSheetId="3" hidden="1">Event_Details_Next!$A$1:$E$22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Event_Details_Today!$A$1:$E$17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2" i="1" l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<sst xmlns="http://schemas.openxmlformats.org/spreadsheetml/2006/main" count="416" uniqueCount="195">
  <si>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</si>
  <si>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</si>
  <si>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</si>
  <si>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</si>
  <si>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</si>
  <si>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</si>
  <si>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</si>
  <si>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</si>
  <si>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</si>
  <si>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</si>
  <si>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</si>
  <si>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</si>
  <si>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</si>
  <si>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</si>
  <si>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</si>
  <si>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</si>
  <si>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</si>
  <si>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</si>
  <si>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</si>
  <si>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</si>
  <si>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</si>
  <si>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</si>
  <si>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</si>
  <si>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</si>
  <si>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</si>
  <si>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</si>
  <si>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</si>
  <si>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</si>
  <si>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</si>
  <si>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</si>
  <si>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</si>
  <si>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</si>
  <si>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</si>
  <si>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</si>
  <si>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</si>
  <si>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</si>
  <si>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</si>
  <si>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</si>
  <si>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</si>
  <si>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</si>
  <si>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</si>
  <si>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</si>
  <si>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</si>
  <si>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</si>
  <si>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</si>
  <si>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</si>
  <si>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</si>
  <si>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</si>
  <si>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</si>
  <si>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</si>
  <si>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</si>
  <si>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</si>
  <si>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</si>
  <si>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</si>
  <si>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</si>
  <si>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</si>
  <si>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</si>
  <si>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</si>
  <si>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</si>
  <si>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</si>
  <si>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</si>
  <si>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</si>
  <si>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</si>
  <si>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</si>
  <si>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</si>
  <si>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</si>
  <si>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</si>
  <si>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</si>
  <si>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</si>
  <si>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</si>
  <si>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</si>
  <si>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</si>
  <si>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</si>
  <si>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</si>
  <si>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</si>
  <si>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</si>
  <si>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</si>
  <si>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</si>
  <si>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</si>
  <si>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</si>
  <si>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</si>
  <si>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</si>
  <si>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</si>
  <si>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</si>
  <si>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</si>
  <si>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</si>
  <si>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</si>
  <si>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</si>
  <si>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</si>
  <si>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</si>
  <si>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</si>
  <si>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</si>
  <si>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</si>
  <si>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</si>
  <si>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</si>
  <si>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</si>
  <si>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</si>
  <si>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</si>
  <si>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</si>
  <si>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</si>
  <si>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</si>
  <si>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</si>
  <si>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</si>
  <si>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</si>
  <si>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</si>
  <si>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</si>
  <si>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</si>
  <si>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</si>
  <si>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</si>
  <si>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</si>
  <si>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</si>
  <si>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</si>
  <si>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</si>
  <si>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</si>
  <si>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</si>
  <si>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</si>
  <si>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</si>
  <si>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</si>
  <si>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</si>
  <si>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</si>
  <si>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</si>
  <si>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</si>
  <si>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</si>
  <si>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</si>
  <si>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</si>
  <si>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</si>
  <si>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</si>
  <si>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1:00 PM</t>
  </si>
  <si>
    <t>Snack</t>
  </si>
  <si>
    <t>11:30 PM</t>
  </si>
  <si>
    <t>1:30 PM</t>
  </si>
  <si>
    <t>10:00 PM</t>
  </si>
  <si>
    <t>Laundry day and Movie night</t>
  </si>
  <si>
    <t>Lunch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</si>
  <si>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</si>
  <si>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</si>
  <si>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</si>
  <si>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</si>
  <si>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</si>
  <si>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</si>
  <si>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</si>
  <si>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</si>
  <si>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</si>
  <si>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</si>
  <si>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</si>
  <si>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</si>
  <si>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</si>
  <si>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</si>
  <si>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</si>
  <si>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</si>
  <si>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</si>
  <si>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</si>
  <si>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</si>
  <si>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</si>
  <si>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</si>
  <si>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</si>
  <si>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</si>
  <si>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</si>
  <si>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</si>
  <si>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9:00 AM</t>
  </si>
  <si>
    <t>10:00 AM</t>
  </si>
  <si>
    <t>Count of direction sheets:</t>
  </si>
  <si>
    <t>Breakfast - Pack sack Lunch</t>
  </si>
  <si>
    <t>9:45 AM</t>
  </si>
  <si>
    <t>Meeting in Atrium</t>
  </si>
  <si>
    <t>Leave for Colts Facilty</t>
  </si>
  <si>
    <t>10:30 AM</t>
  </si>
  <si>
    <t>1:45 PM</t>
  </si>
  <si>
    <t>5:45 PM</t>
  </si>
  <si>
    <t>Dinner at Colts - Canes</t>
  </si>
  <si>
    <t>Ben Davis High School</t>
  </si>
  <si>
    <t>1200 North Girl's School Rd.</t>
  </si>
  <si>
    <t>Ben Davis High School_x000D_
1200 North Girl's School Rd._x000D_
Indianapolis, IN 46214</t>
  </si>
  <si>
    <t>Time</t>
  </si>
  <si>
    <t>Wednesday</t>
  </si>
  <si>
    <t>Evening rehearsal at Ben Davis HS open to the public</t>
  </si>
  <si>
    <t>Breakfast and Pack Sack Lunch</t>
  </si>
  <si>
    <t>10:45 AM</t>
  </si>
  <si>
    <t>11:00 AM</t>
  </si>
  <si>
    <t>Leave for Colts Facility</t>
  </si>
  <si>
    <t>11:30 AM</t>
  </si>
  <si>
    <t>3:45 PM</t>
  </si>
  <si>
    <t>Leave for Hotel</t>
  </si>
  <si>
    <t>4:00 PM</t>
  </si>
  <si>
    <t>Back at Hotel</t>
  </si>
  <si>
    <t>4:30 PM</t>
  </si>
  <si>
    <t>Dinner at Hotel</t>
  </si>
  <si>
    <t>5:30 PM</t>
  </si>
  <si>
    <t>Leave for Ben Davis HS</t>
  </si>
  <si>
    <t>8:00 PM</t>
  </si>
  <si>
    <t>Ensemble</t>
  </si>
  <si>
    <t>9:30 PM</t>
  </si>
  <si>
    <t>Run</t>
  </si>
  <si>
    <t>10:15 PM</t>
  </si>
  <si>
    <t>11:45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</si>
</sst>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2" tableType="queryTable" totalsRowShown="0">
  <autoFilter ref="A1:E22" xr:uid="{A59324BF-4E1D-4253-9B49-7E759DA7C6F5}"/>
  <tableColumns count="5">
    <tableColumn id="1" xr3:uid="{2B85A589-CF17-43A5-8BE0-1CD6E94EDC40}" uniqueName="1" name="Column1" queryTableFieldId="1" dataDxfId="12"/>
    <tableColumn id="2" xr3:uid="{76E8B6BD-C058-4DDF-AE06-E7E940F0AEB2}" uniqueName="2" name="Address1" queryTableFieldId="2" dataDxfId="11"/>
    <tableColumn id="3" xr3:uid="{C68BC5DA-96B5-4D97-9C78-A46412757A8D}" uniqueName="3" name="Address2" queryTableFieldId="3" dataDxfId="10"/>
    <tableColumn id="4" xr3:uid="{E0C83E79-65E5-424B-84C3-9F1741D9FA94}" uniqueName="4" name="Address3" queryTableFieldId="4" dataDxfId="9"/>
    <tableColumn id="5" xr3:uid="{DF9C93B3-C799-4892-8881-A8B629C8740A}" uniqueName="5" name="Column3" queryTableFieldId="5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9" tableType="queryTable" totalsRowShown="0">
  <autoFilter ref="A1:E19" xr:uid="{92179059-309C-4330-A720-02808096CF1A}"/>
  <tableColumns count="5">
    <tableColumn id="1" xr3:uid="{A456D67A-03D6-4D54-88BC-9FA10EB427F7}" uniqueName="1" name="Column1" queryTableFieldId="1" dataDxfId="4"/>
    <tableColumn id="2" xr3:uid="{529C57FA-9049-467F-B550-C6CC6ADF14C7}" uniqueName="2" name="Address1" queryTableFieldId="2" dataDxfId="3"/>
    <tableColumn id="3" xr3:uid="{DDCDE5E5-62AC-41A8-BD56-C1785856031A}" uniqueName="3" name="Address2" queryTableFieldId="3" dataDxfId="2"/>
    <tableColumn id="4" xr3:uid="{750530DF-286C-4CD6-AFF4-F6B4F747FE47}" uniqueName="4" name="Address3" queryTableFieldId="4" dataDxfId="1"/>
    <tableColumn id="5" xr3:uid="{8FFF8E09-389B-45AB-AE11-F8A82D7E9D06}" uniqueName="5" name="Column3" queryTableFieldId="5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7" tableType="queryTable" totalsRowShown="0">
  <autoFilter ref="A1:E17" xr:uid="{BCB1E3CF-CDCD-4CDF-A235-BC64E297B19D}"/>
  <tableColumns count="5">
    <tableColumn id="8" xr3:uid="{D27E5B6A-7156-439D-A1BD-ED83D7A6BF37}" uniqueName="8" name="Column1" queryTableFieldId="5" dataDxfId="26"/>
    <tableColumn id="1" xr3:uid="{05566E41-6E4C-43EA-82D1-F5B55022E077}" uniqueName="1" name="Address1" queryTableFieldId="14" dataDxfId="25"/>
    <tableColumn id="2" xr3:uid="{1C9D734B-6608-4C8B-A5BE-2FF7D37E376D}" uniqueName="2" name="Address2" queryTableFieldId="15" dataDxfId="24"/>
    <tableColumn id="3" xr3:uid="{47379C93-0D5D-4402-9B1F-91FA59BAF1A5}" uniqueName="3" name="Address3" queryTableFieldId="16" dataDxfId="23"/>
    <tableColumn id="10" xr3:uid="{AAD3CFB0-5A01-415B-8987-6DE1775F5C19}" uniqueName="10" name="Column3" queryTableFieldId="7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6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103" zoomScaleNormal="100" workbookViewId="0">
      <selection activeCell="D122" sqref="D12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15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161</v>
      </c>
      <c r="E136" s="48" cm="1">
        <f t="array" ref="E136">SUM(IF(_xlfn.ISFORMULA(D4:E133),1,0))</f>
        <v>43</v>
      </c>
    </row>
  </sheetData>
  <mergeCells count="1">
    <mergeCell ref="A1:B1"/>
  </mergeCells>
  <conditionalFormatting sqref="A1:A1048576">
    <cfRule type="timePeriod" dxfId="5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45146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Waterfront Hotel</v>
      </c>
      <c r="C9" s="20" t="str">
        <f>VLOOKUP("Location",Table_Event_Details_Today[],2,FALSE)</f>
        <v>Indianapolis</v>
      </c>
    </row>
    <row r="10" spans="2:3" x14ac:dyDescent="0.25">
      <c r="B10" s="21" t="str">
        <f>VLOOKUP("Housing Location",Table_Event_Details_Today[],3,FALSE)</f>
        <v>2930 Waterfront Parkway West Drive</v>
      </c>
      <c r="C10" s="21" t="str">
        <f>VLOOKUP("Location",Table_Event_Details_Today[],3,FALSE)</f>
        <v>Indianapolis, IN</v>
      </c>
    </row>
    <row r="11" spans="2:3" ht="15.75" thickBot="1" x14ac:dyDescent="0.3">
      <c r="B11" s="22" t="str">
        <f>VLOOKUP("Housing Location",Table_Event_Details_Today[],4,FALSE)</f>
        <v>Indianapolis, IN 46214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B16" sqref="B16:B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45146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45145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10582</v>
      </c>
      <c r="B8" t="str">
        <f>VLOOKUP("Housing Location",Table_Event_Details_Previous[],2,FALSE)</f>
        <v>Waterfront Hotel</v>
      </c>
      <c r="C8" t="str">
        <f>VLOOKUP("Location",Table_Event_Details_Today[],2,FALSE)</f>
        <v>Indianapolis</v>
      </c>
    </row>
    <row r="9" spans="1:10" x14ac:dyDescent="0.25">
      <c r="B9" t="str">
        <f>VLOOKUP("Housing Location",Table_Event_Details_Previous[],3,FALSE)</f>
        <v>2930 Waterfront Parkway West Drive</v>
      </c>
      <c r="C9" t="str">
        <f>VLOOKUP("Location",Table_Event_Details_Today[],3,FALSE)</f>
        <v>Indianapolis, IN</v>
      </c>
    </row>
    <row r="10" spans="1:10" x14ac:dyDescent="0.25">
      <c r="B10" t="str">
        <f>VLOOKUP("Housing Location",Table_Event_Details_Previous[],4,FALSE)</f>
        <v>Indianapolis, IN 46214</v>
      </c>
      <c r="C10">
        <f>VLOOKUP("Location",Table_Event_Details_Today[],4,FALSE)</f>
        <v>0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45146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10583</v>
      </c>
      <c r="B16" t="str">
        <f>VLOOKUP("Housing Location",Table_Event_Details_Today[],2,FALSE)</f>
        <v>Waterfront Hotel</v>
      </c>
      <c r="C16" t="str">
        <f>VLOOKUP("Location",Table_Event_Details_Today[],2,FALSE)</f>
        <v>Indianapolis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2930 Waterfront Parkway West Drive</v>
      </c>
      <c r="C17" t="str">
        <f>VLOOKUP("Location",Table_Event_Details_Today[],3,FALSE)</f>
        <v>Indianapolis, IN</v>
      </c>
      <c r="E17" t="str">
        <f>CONCATENATE("origin=",B17,"+",B18 )</f>
        <v>origin=2930 Waterfront Parkway West Drive+Indianapolis, IN 46214</v>
      </c>
      <c r="J17" t="str">
        <f>CONCATENATE("origin=",C17,"+",C18 )</f>
        <v>origin=Indianapolis, IN+0</v>
      </c>
    </row>
    <row r="18" spans="1:10" x14ac:dyDescent="0.25">
      <c r="B18" t="str">
        <f>VLOOKUP("Housing Location",Table_Event_Details_Today[],4,FALSE)</f>
        <v>Indianapolis, IN 46214</v>
      </c>
      <c r="C18">
        <f>VLOOKUP("Location",Table_Event_Details_Today[],4,FALSE)</f>
        <v>0</v>
      </c>
      <c r="E18" t="str">
        <f>CONCATENATE("destination=",C17,"+",C18 )</f>
        <v>destination=Indianapolis, IN+0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Waterfront Hotel to Indianapolis</v>
      </c>
      <c r="J21" s="13" t="str">
        <f>CONCATENATE(C16, " to ", B26)</f>
        <v>Indianapolis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45147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10600</v>
      </c>
      <c r="B26" t="str">
        <f>VLOOKUP("Housing Location",Table_Event_Details_Next[],2,FALSE)</f>
        <v>Waterfront Hotel</v>
      </c>
      <c r="C26" t="str">
        <f>VLOOKUP("Location",Table_Event_Details_Today[],2,FALSE)</f>
        <v>Indianapolis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Indianapolis, IN</v>
      </c>
      <c r="E27" t="str">
        <f>CONCATENATE("origin=",B17,"+",B18 )</f>
        <v>origin=2930 Waterfront Parkway West Drive+Indianapolis, IN 46214</v>
      </c>
    </row>
    <row r="28" spans="1:10" x14ac:dyDescent="0.25">
      <c r="B28" t="str">
        <f>VLOOKUP("Housing Location",Table_Event_Details_Next[],4,FALSE)</f>
        <v>Indianapolis, IN 46214</v>
      </c>
      <c r="C28">
        <f>VLOOKUP("Location",Table_Event_Details_Today[],4,FALSE)</f>
        <v>0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Waterfront Hotel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2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170</v>
      </c>
      <c r="C2" s="50" t="s">
        <v>171</v>
      </c>
      <c r="D2" s="50" t="s">
        <v>138</v>
      </c>
      <c r="E2" s="50" t="s">
        <v>172</v>
      </c>
    </row>
    <row r="3" spans="1:5" x14ac:dyDescent="0.25">
      <c r="A3" s="50" t="s">
        <v>173</v>
      </c>
      <c r="B3" s="50" t="s">
        <v>174</v>
      </c>
      <c r="C3" s="50"/>
      <c r="D3" s="50"/>
      <c r="E3" s="50"/>
    </row>
    <row r="4" spans="1:5" x14ac:dyDescent="0.25">
      <c r="A4" s="50" t="s">
        <v>34</v>
      </c>
      <c r="B4" s="50" t="s">
        <v>34</v>
      </c>
      <c r="C4" s="50"/>
      <c r="D4" s="50"/>
      <c r="E4" s="50" t="s">
        <v>34</v>
      </c>
    </row>
    <row r="5" spans="1:5" x14ac:dyDescent="0.25">
      <c r="A5" s="50" t="s">
        <v>35</v>
      </c>
      <c r="B5" s="50" t="s">
        <v>136</v>
      </c>
      <c r="C5" s="50" t="s">
        <v>137</v>
      </c>
      <c r="D5" s="50" t="s">
        <v>138</v>
      </c>
      <c r="E5" s="50"/>
    </row>
    <row r="6" spans="1:5" x14ac:dyDescent="0.25">
      <c r="A6" s="50"/>
      <c r="B6" s="50" t="s">
        <v>175</v>
      </c>
      <c r="C6" s="50"/>
      <c r="D6" s="50"/>
      <c r="E6" s="50"/>
    </row>
    <row r="7" spans="1:5" x14ac:dyDescent="0.25">
      <c r="A7" s="50" t="s">
        <v>36</v>
      </c>
      <c r="B7" s="50" t="s">
        <v>36</v>
      </c>
      <c r="C7" s="50"/>
      <c r="D7" s="50"/>
      <c r="E7" s="50" t="s">
        <v>36</v>
      </c>
    </row>
    <row r="8" spans="1:5" x14ac:dyDescent="0.25">
      <c r="A8" s="50" t="s">
        <v>160</v>
      </c>
      <c r="B8" s="50" t="s">
        <v>176</v>
      </c>
      <c r="C8" s="50"/>
      <c r="D8" s="50"/>
      <c r="E8" s="50"/>
    </row>
    <row r="9" spans="1:5" x14ac:dyDescent="0.25">
      <c r="A9" s="50" t="s">
        <v>177</v>
      </c>
      <c r="B9" s="50" t="s">
        <v>164</v>
      </c>
      <c r="C9" s="50"/>
      <c r="D9" s="50"/>
      <c r="E9" s="50"/>
    </row>
    <row r="10" spans="1:5" x14ac:dyDescent="0.25">
      <c r="A10" s="50" t="s">
        <v>178</v>
      </c>
      <c r="B10" s="50" t="s">
        <v>179</v>
      </c>
      <c r="C10" s="50"/>
      <c r="D10" s="50"/>
      <c r="E10" s="50"/>
    </row>
    <row r="11" spans="1:5" x14ac:dyDescent="0.25">
      <c r="A11" s="50" t="s">
        <v>180</v>
      </c>
      <c r="B11" s="50" t="s">
        <v>14</v>
      </c>
      <c r="C11" s="50"/>
      <c r="D11" s="50"/>
      <c r="E11" s="50"/>
    </row>
    <row r="12" spans="1:5" x14ac:dyDescent="0.25">
      <c r="A12" s="50" t="s">
        <v>181</v>
      </c>
      <c r="B12" s="50" t="s">
        <v>182</v>
      </c>
      <c r="C12" s="50"/>
      <c r="D12" s="50"/>
      <c r="E12" s="50"/>
    </row>
    <row r="13" spans="1:5" x14ac:dyDescent="0.25">
      <c r="A13" s="50" t="s">
        <v>183</v>
      </c>
      <c r="B13" s="50" t="s">
        <v>184</v>
      </c>
      <c r="C13" s="50"/>
      <c r="D13" s="50"/>
      <c r="E13" s="50"/>
    </row>
    <row r="14" spans="1:5" x14ac:dyDescent="0.25">
      <c r="A14" s="50" t="s">
        <v>185</v>
      </c>
      <c r="B14" s="50" t="s">
        <v>186</v>
      </c>
      <c r="C14" s="50"/>
      <c r="D14" s="50"/>
      <c r="E14" s="50"/>
    </row>
    <row r="15" spans="1:5" x14ac:dyDescent="0.25">
      <c r="A15" s="50" t="s">
        <v>187</v>
      </c>
      <c r="B15" s="50" t="s">
        <v>188</v>
      </c>
      <c r="C15" s="50"/>
      <c r="D15" s="50"/>
      <c r="E15" s="50"/>
    </row>
    <row r="16" spans="1:5" x14ac:dyDescent="0.25">
      <c r="A16" s="50" t="s">
        <v>150</v>
      </c>
      <c r="B16" s="50" t="s">
        <v>14</v>
      </c>
      <c r="C16" s="50"/>
      <c r="D16" s="50"/>
      <c r="E16" s="50"/>
    </row>
    <row r="17" spans="1:5" x14ac:dyDescent="0.25">
      <c r="A17" s="50" t="s">
        <v>189</v>
      </c>
      <c r="B17" s="50" t="s">
        <v>190</v>
      </c>
      <c r="C17" s="50"/>
      <c r="D17" s="50"/>
      <c r="E17" s="50"/>
    </row>
    <row r="18" spans="1:5" x14ac:dyDescent="0.25">
      <c r="A18" s="50" t="s">
        <v>191</v>
      </c>
      <c r="B18" s="50" t="s">
        <v>192</v>
      </c>
      <c r="C18" s="50"/>
      <c r="D18" s="50"/>
      <c r="E18" s="50"/>
    </row>
    <row r="19" spans="1:5" x14ac:dyDescent="0.25">
      <c r="A19" s="50" t="s">
        <v>193</v>
      </c>
      <c r="B19" s="50" t="s">
        <v>155</v>
      </c>
      <c r="C19" s="50"/>
      <c r="D19" s="50"/>
      <c r="E19" s="50"/>
    </row>
    <row r="20" spans="1:5" x14ac:dyDescent="0.25">
      <c r="A20" s="50" t="s">
        <v>156</v>
      </c>
      <c r="B20" s="50" t="s">
        <v>128</v>
      </c>
      <c r="C20" s="50"/>
      <c r="D20" s="50"/>
      <c r="E20" s="50"/>
    </row>
    <row r="21" spans="1:5" x14ac:dyDescent="0.25">
      <c r="A21" s="50" t="s">
        <v>194</v>
      </c>
      <c r="B21" s="50" t="s">
        <v>158</v>
      </c>
      <c r="C21" s="50"/>
      <c r="D21" s="50"/>
      <c r="E21" s="50"/>
    </row>
    <row r="22" spans="1:5" x14ac:dyDescent="0.25">
      <c r="A22" s="50" t="s">
        <v>37</v>
      </c>
      <c r="B22" s="50" t="s">
        <v>37</v>
      </c>
      <c r="C22" s="50"/>
      <c r="D22" s="50"/>
      <c r="E22" s="50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9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s="50" t="s">
        <v>33</v>
      </c>
      <c r="B2" s="50" t="s">
        <v>134</v>
      </c>
      <c r="C2" s="50" t="s">
        <v>70</v>
      </c>
      <c r="D2" s="50"/>
      <c r="E2" s="50" t="s">
        <v>135</v>
      </c>
    </row>
    <row r="3" spans="1:5" x14ac:dyDescent="0.25">
      <c r="A3" s="50" t="s">
        <v>34</v>
      </c>
      <c r="B3" s="50" t="s">
        <v>34</v>
      </c>
      <c r="C3" s="50"/>
      <c r="D3" s="50"/>
      <c r="E3" s="50" t="s">
        <v>34</v>
      </c>
    </row>
    <row r="4" spans="1:5" x14ac:dyDescent="0.25">
      <c r="A4" s="50" t="s">
        <v>35</v>
      </c>
      <c r="B4" s="50" t="s">
        <v>136</v>
      </c>
      <c r="C4" s="50" t="s">
        <v>137</v>
      </c>
      <c r="D4" s="50" t="s">
        <v>138</v>
      </c>
      <c r="E4" s="50"/>
    </row>
    <row r="5" spans="1:5" x14ac:dyDescent="0.25">
      <c r="A5" s="50" t="s">
        <v>36</v>
      </c>
      <c r="B5" s="50" t="s">
        <v>36</v>
      </c>
      <c r="C5" s="50"/>
      <c r="D5" s="50"/>
      <c r="E5" s="50" t="s">
        <v>36</v>
      </c>
    </row>
    <row r="6" spans="1:5" x14ac:dyDescent="0.25">
      <c r="A6" s="50" t="s">
        <v>139</v>
      </c>
      <c r="B6" s="50" t="s">
        <v>140</v>
      </c>
      <c r="C6" s="50"/>
      <c r="D6" s="50"/>
      <c r="E6" s="50"/>
    </row>
    <row r="7" spans="1:5" x14ac:dyDescent="0.25">
      <c r="A7" s="50" t="s">
        <v>141</v>
      </c>
      <c r="B7" s="50" t="s">
        <v>142</v>
      </c>
      <c r="C7" s="50"/>
      <c r="D7" s="50"/>
      <c r="E7" s="50"/>
    </row>
    <row r="8" spans="1:5" x14ac:dyDescent="0.25">
      <c r="A8" s="50" t="s">
        <v>127</v>
      </c>
      <c r="B8" s="50" t="s">
        <v>143</v>
      </c>
      <c r="C8" s="50"/>
      <c r="D8" s="50"/>
      <c r="E8" s="50"/>
    </row>
    <row r="9" spans="1:5" x14ac:dyDescent="0.25">
      <c r="A9" s="50" t="s">
        <v>130</v>
      </c>
      <c r="B9" s="50" t="s">
        <v>144</v>
      </c>
      <c r="C9" s="50"/>
      <c r="D9" s="50"/>
      <c r="E9" s="50"/>
    </row>
    <row r="10" spans="1:5" x14ac:dyDescent="0.25">
      <c r="A10" s="50" t="s">
        <v>145</v>
      </c>
      <c r="B10" s="50" t="s">
        <v>146</v>
      </c>
      <c r="C10" s="50"/>
      <c r="D10" s="50"/>
      <c r="E10" s="50"/>
    </row>
    <row r="11" spans="1:5" x14ac:dyDescent="0.25">
      <c r="A11" s="50" t="s">
        <v>147</v>
      </c>
      <c r="B11" s="50" t="s">
        <v>148</v>
      </c>
      <c r="C11" s="50"/>
      <c r="D11" s="50"/>
      <c r="E11" s="50"/>
    </row>
    <row r="12" spans="1:5" x14ac:dyDescent="0.25">
      <c r="A12" s="50" t="s">
        <v>149</v>
      </c>
      <c r="B12" s="50" t="s">
        <v>14</v>
      </c>
      <c r="C12" s="50"/>
      <c r="D12" s="50"/>
      <c r="E12" s="50"/>
    </row>
    <row r="13" spans="1:5" x14ac:dyDescent="0.25">
      <c r="A13" s="50" t="s">
        <v>150</v>
      </c>
      <c r="B13" s="50" t="s">
        <v>151</v>
      </c>
      <c r="C13" s="50"/>
      <c r="D13" s="50"/>
      <c r="E13" s="50"/>
    </row>
    <row r="14" spans="1:5" x14ac:dyDescent="0.25">
      <c r="A14" s="50" t="s">
        <v>152</v>
      </c>
      <c r="B14" s="50" t="s">
        <v>14</v>
      </c>
      <c r="C14" s="50"/>
      <c r="D14" s="50"/>
      <c r="E14" s="50"/>
    </row>
    <row r="15" spans="1:5" x14ac:dyDescent="0.25">
      <c r="A15" s="50" t="s">
        <v>131</v>
      </c>
      <c r="B15" s="50" t="s">
        <v>153</v>
      </c>
      <c r="C15" s="50"/>
      <c r="D15" s="50"/>
      <c r="E15" s="50"/>
    </row>
    <row r="16" spans="1:5" x14ac:dyDescent="0.25">
      <c r="A16" s="50" t="s">
        <v>154</v>
      </c>
      <c r="B16" s="50" t="s">
        <v>155</v>
      </c>
      <c r="C16" s="50"/>
      <c r="D16" s="50"/>
      <c r="E16" s="50"/>
    </row>
    <row r="17" spans="1:5" x14ac:dyDescent="0.25">
      <c r="A17" s="50" t="s">
        <v>156</v>
      </c>
      <c r="B17" s="50" t="s">
        <v>157</v>
      </c>
      <c r="C17" s="50"/>
      <c r="D17" s="50"/>
      <c r="E17" s="50"/>
    </row>
    <row r="18" spans="1:5" x14ac:dyDescent="0.25">
      <c r="A18" s="50" t="s">
        <v>129</v>
      </c>
      <c r="B18" s="50" t="s">
        <v>158</v>
      </c>
      <c r="C18" s="50"/>
      <c r="D18" s="50"/>
      <c r="E18" s="50"/>
    </row>
    <row r="19" spans="1:5" x14ac:dyDescent="0.25">
      <c r="A19" s="50" t="s">
        <v>37</v>
      </c>
      <c r="B19" s="50" t="s">
        <v>37</v>
      </c>
      <c r="C19" s="50"/>
      <c r="D19" s="50"/>
      <c r="E19" s="50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7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134</v>
      </c>
      <c r="C2" t="s">
        <v>70</v>
      </c>
      <c r="E2" t="s">
        <v>135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136</v>
      </c>
      <c r="C4" t="s">
        <v>137</v>
      </c>
      <c r="D4" t="s">
        <v>138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159</v>
      </c>
      <c r="B6" t="s">
        <v>162</v>
      </c>
    </row>
    <row r="7" spans="1:5" x14ac:dyDescent="0.25">
      <c r="A7" t="s">
        <v>163</v>
      </c>
      <c r="B7" t="s">
        <v>164</v>
      </c>
    </row>
    <row r="8" spans="1:5" x14ac:dyDescent="0.25">
      <c r="A8" t="s">
        <v>160</v>
      </c>
      <c r="B8" t="s">
        <v>165</v>
      </c>
    </row>
    <row r="9" spans="1:5" x14ac:dyDescent="0.25">
      <c r="A9" t="s">
        <v>166</v>
      </c>
      <c r="B9" t="s">
        <v>14</v>
      </c>
    </row>
    <row r="10" spans="1:5" x14ac:dyDescent="0.25">
      <c r="A10" t="s">
        <v>167</v>
      </c>
      <c r="B10" t="s">
        <v>133</v>
      </c>
    </row>
    <row r="11" spans="1:5" x14ac:dyDescent="0.25">
      <c r="A11" t="s">
        <v>147</v>
      </c>
      <c r="B11" t="s">
        <v>14</v>
      </c>
    </row>
    <row r="12" spans="1:5" x14ac:dyDescent="0.25">
      <c r="A12" t="s">
        <v>168</v>
      </c>
      <c r="B12" t="s">
        <v>169</v>
      </c>
    </row>
    <row r="13" spans="1:5" x14ac:dyDescent="0.25">
      <c r="A13" t="s">
        <v>152</v>
      </c>
      <c r="B13" t="s">
        <v>14</v>
      </c>
    </row>
    <row r="14" spans="1:5" x14ac:dyDescent="0.25">
      <c r="A14" t="s">
        <v>131</v>
      </c>
      <c r="B14" t="s">
        <v>153</v>
      </c>
    </row>
    <row r="15" spans="1:5" x14ac:dyDescent="0.25">
      <c r="A15" t="s">
        <v>156</v>
      </c>
      <c r="B15" t="s">
        <v>128</v>
      </c>
    </row>
    <row r="16" spans="1:5" x14ac:dyDescent="0.25">
      <c r="A16" t="s">
        <v>129</v>
      </c>
      <c r="B16" t="s">
        <v>158</v>
      </c>
    </row>
    <row r="17" spans="1:5" x14ac:dyDescent="0.25">
      <c r="A17" t="s">
        <v>37</v>
      </c>
      <c r="B17" t="s">
        <v>37</v>
      </c>
      <c r="E17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132</v>
      </c>
      <c r="C32" t="s">
        <v>126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2023-08-05T18:17:19Z</dcterms:modified>
</cp:coreProperties>
</file>