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3" documentId="13_ncr:1_{322E07C2-8E32-4F74-A1C2-916D85512E1A}" xr6:coauthVersionLast="47" xr6:coauthVersionMax="47" xr10:uidLastSave="{A9483988-A78B-4FF9-A364-BD8A4D967DB5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Event_Details_Next!$A$1:$E$23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Event_Details_Today!$A$1:$E$23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5" i="1" l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<sst xmlns="http://schemas.openxmlformats.org/spreadsheetml/2006/main" count="459" uniqueCount="228">
  <si>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</si>
  <si>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</si>
  <si>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</si>
  <si>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</si>
  <si>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</si>
  <si>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</si>
  <si>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</si>
  <si>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</si>
  <si>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</si>
  <si>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</si>
  <si>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</si>
  <si>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</si>
  <si>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</si>
  <si>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</si>
  <si>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</si>
  <si>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</si>
  <si>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</si>
  <si>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</si>
  <si>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</si>
  <si>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</si>
  <si>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</si>
  <si>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</si>
  <si>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</si>
  <si>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</si>
  <si>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</si>
  <si>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</si>
  <si>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</si>
  <si>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</si>
  <si>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</si>
  <si>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</si>
  <si>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</si>
  <si>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</si>
  <si>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</si>
  <si>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</si>
  <si>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</si>
  <si>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</si>
  <si>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</si>
  <si>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</si>
  <si>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</si>
  <si>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</si>
  <si>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</si>
  <si>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</si>
  <si>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</si>
  <si>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</si>
  <si>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</si>
  <si>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</si>
  <si>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</si>
  <si>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</si>
  <si>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</si>
  <si>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</si>
  <si>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</si>
  <si>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</si>
  <si>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</si>
  <si>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</si>
  <si>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</si>
  <si>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</si>
  <si>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</si>
  <si>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</si>
  <si>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</si>
  <si>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</si>
  <si>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</si>
  <si>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</si>
  <si>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</si>
  <si>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</si>
  <si>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</si>
  <si>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</si>
  <si>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</si>
  <si>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</si>
  <si>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</si>
  <si>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</si>
  <si>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</si>
  <si>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</si>
  <si>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</si>
  <si>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</si>
  <si>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</si>
  <si>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</si>
  <si>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</si>
  <si>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</si>
  <si>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</si>
  <si>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</si>
  <si>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</si>
  <si>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</si>
  <si>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</si>
  <si>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</si>
  <si>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</si>
  <si>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</si>
  <si>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</si>
  <si>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</si>
  <si>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</si>
  <si>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</si>
  <si>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</si>
  <si>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</si>
  <si>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</si>
  <si>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</si>
  <si>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</si>
  <si>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</si>
  <si>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</si>
  <si>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</si>
  <si>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</si>
  <si>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</si>
  <si>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</si>
  <si>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</si>
  <si>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</si>
  <si>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</si>
  <si>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</si>
  <si>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</si>
  <si>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</si>
  <si>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</si>
  <si>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</si>
  <si>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</si>
  <si>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</si>
  <si>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</si>
  <si>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</si>
  <si>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</si>
  <si>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</si>
  <si>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</si>
  <si>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</si>
  <si>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</si>
  <si>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</si>
  <si>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</si>
  <si>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</si>
  <si>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</si>
  <si>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</si>
  <si>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</si>
  <si>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</si>
  <si>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</si>
  <si>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</si>
  <si>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</si>
  <si>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</si>
  <si>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</si>
  <si>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</si>
  <si>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</si>
  <si>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</si>
  <si>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</si>
  <si>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</si>
  <si>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</si>
  <si>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</si>
  <si>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2:00 PM</t>
  </si>
  <si>
    <t>Spring HS</t>
  </si>
  <si>
    <t>19428 I-45</t>
  </si>
  <si>
    <t>Spring, TX 77373</t>
  </si>
  <si>
    <t>Lunch</t>
  </si>
  <si>
    <t>Dinner</t>
  </si>
  <si>
    <t>10:00 PM</t>
  </si>
  <si>
    <t>11:59 PM</t>
  </si>
  <si>
    <t>9:50 PM</t>
  </si>
  <si>
    <t>10:15 PM</t>
  </si>
  <si>
    <t>Berry Athletic Complex</t>
  </si>
  <si>
    <t>8877 Barker Cypress Rd</t>
  </si>
  <si>
    <t>Cypress, TX 77433</t>
  </si>
  <si>
    <t>Berry Athletic Complex_x000D_
8877 Barker Cypress Rd_x000D_
Cypress, TX 77433</t>
  </si>
  <si>
    <t>Thursday</t>
  </si>
  <si>
    <t>Rehearsal at Berry Center Stadium 10am to 10pm</t>
  </si>
  <si>
    <t>Wake Up, Load Buses</t>
  </si>
  <si>
    <t>8:30 AM</t>
  </si>
  <si>
    <t>Depart for Berry Center Stadium - 35 miles</t>
  </si>
  <si>
    <t>9:30 AM</t>
  </si>
  <si>
    <t>Breakfast at Berry Center</t>
  </si>
  <si>
    <t>Visual</t>
  </si>
  <si>
    <t>1:30 PM</t>
  </si>
  <si>
    <t>2:30 PM</t>
  </si>
  <si>
    <t>3:00 PM</t>
  </si>
  <si>
    <t>Rehearsal- sectionals</t>
  </si>
  <si>
    <t>8:00 PM</t>
  </si>
  <si>
    <t>Ensemble</t>
  </si>
  <si>
    <t>Rehearsal Ends, Load</t>
  </si>
  <si>
    <t>10:30 PM</t>
  </si>
  <si>
    <t>Depart back to Spring HS - 35 miles</t>
  </si>
  <si>
    <t>11:00 PM</t>
  </si>
  <si>
    <t>Lights Out</t>
  </si>
  <si>
    <t>9:00 AM</t>
  </si>
  <si>
    <t>10:30 AM</t>
  </si>
  <si>
    <t>11:15 AM</t>
  </si>
  <si>
    <t>8:30 PM</t>
  </si>
  <si>
    <t>Alamodome Stadium</t>
  </si>
  <si>
    <t>100 Montana Street</t>
  </si>
  <si>
    <t>San Antonio, TX 78215</t>
  </si>
  <si>
    <t>Alamodome Stadium_x000D_
100 Montana Street_x000D_
San Antonio, TX 78215</t>
  </si>
  <si>
    <t>Saturday</t>
  </si>
  <si>
    <t>Robert G. Cole HS</t>
  </si>
  <si>
    <t>4001 Winans Rd</t>
  </si>
  <si>
    <t>San Antonio, Tx 78234</t>
  </si>
  <si>
    <t>This school is ON BASE at Fort Sam Houston, a joint Air Force-Army Base inside the city limits of San Antonio.</t>
  </si>
  <si>
    <t>4:00 AM</t>
  </si>
  <si>
    <t>Arrive, Sleep</t>
  </si>
  <si>
    <t>Breakfast</t>
  </si>
  <si>
    <t>11:00 AM</t>
  </si>
  <si>
    <t>Warmup / visual</t>
  </si>
  <si>
    <t>Brass warmup - sectionals</t>
  </si>
  <si>
    <t>3:30 PM</t>
  </si>
  <si>
    <t>Dinner, Make Snack Bag, Load</t>
  </si>
  <si>
    <t>5:45 PM</t>
  </si>
  <si>
    <t>Depart to Alamodome - 10 miles</t>
  </si>
  <si>
    <t>6:15 PM</t>
  </si>
  <si>
    <t>Arrive at Stadium</t>
  </si>
  <si>
    <t>6:45 PM</t>
  </si>
  <si>
    <t>Warm-Up</t>
  </si>
  <si>
    <t>8:15 PM</t>
  </si>
  <si>
    <t>Walk to Gate</t>
  </si>
  <si>
    <t>8:40 PM</t>
  </si>
  <si>
    <t>At Gate</t>
  </si>
  <si>
    <t>8:57 PM</t>
  </si>
  <si>
    <t>Walk On</t>
  </si>
  <si>
    <t>9:02 PM</t>
  </si>
  <si>
    <t>Depart</t>
  </si>
  <si>
    <t>Arrive back at housing</t>
  </si>
  <si>
    <t>Tomball ISD Stadium</t>
  </si>
  <si>
    <t>20235 Cypress Rosehill RD</t>
  </si>
  <si>
    <t>Tomball, TX 77377</t>
  </si>
  <si>
    <t>Tomball ISD Stadium_x000D_
20235 Cypress Rosehill RD_x000D_
Tomball, TX 77377</t>
  </si>
  <si>
    <t>Friday</t>
  </si>
  <si>
    <t>Rehearsal at Show Site - Tomball ISD Stadium Staff Shower Times: During Rehearsal Blocks, 5-5:45pm Female AND 3rd Option Member/Staff Showers: Far Endzone of Field, Left Corridor, Follow Signage Female Member Showers: 5:45-6:30pm 3rd Option Member Showers: 6:30pm-7:15pm Male Member/Staff Showers: Far Endzone of Field, Right Corridor, Follow Signage Male Member Showers: 5:45-7:15pm</t>
  </si>
  <si>
    <t>Breakfast, Clean, Load</t>
  </si>
  <si>
    <t>Equipment Trucks Depart</t>
  </si>
  <si>
    <t>Buses Depart for Tomball ISD Stadium - 19 miles</t>
  </si>
  <si>
    <t>Rehearse - Visual</t>
  </si>
  <si>
    <t>Rehearse -Brass warmup - sectionals</t>
  </si>
  <si>
    <t>4:15 PM</t>
  </si>
  <si>
    <t>Dinner, Showers, Dress</t>
  </si>
  <si>
    <t>Warm-up</t>
  </si>
  <si>
    <t>9:30 PM</t>
  </si>
  <si>
    <t>10:07 PM</t>
  </si>
  <si>
    <t>10:12 PM</t>
  </si>
  <si>
    <t>Perform</t>
  </si>
  <si>
    <t>Shower, Snack, Load</t>
  </si>
  <si>
    <t>Depart for San Antonio- 200 miles</t>
  </si>
  <si>
    <t>Springdale, MD</t>
  </si>
  <si>
    <t>Arrive - Snack at Spring 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</si>
</sst>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3" tableType="queryTable" totalsRowShown="0">
  <autoFilter ref="A1:E23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3" tableType="queryTable" totalsRowShown="0">
  <autoFilter ref="A1:E23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52" zoomScaleNormal="100" workbookViewId="0">
      <selection activeCell="F62" sqref="F62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45128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Spring HS</v>
      </c>
      <c r="C9" s="20" t="str">
        <f>VLOOKUP("Location",Table_Event_Details_Today[],2,FALSE)</f>
        <v>Tomball ISD Stadium</v>
      </c>
    </row>
    <row r="10" spans="2:3" x14ac:dyDescent="0.25">
      <c r="B10" s="21" t="str">
        <f>VLOOKUP("Housing Location",Table_Event_Details_Today[],3,FALSE)</f>
        <v>19428 I-45</v>
      </c>
      <c r="C10" s="21" t="str">
        <f>VLOOKUP("Location",Table_Event_Details_Today[],3,FALSE)</f>
        <v>20235 Cypress Rosehill RD</v>
      </c>
    </row>
    <row r="11" spans="2:3" ht="15.75" thickBot="1" x14ac:dyDescent="0.3">
      <c r="B11" s="22" t="str">
        <f>VLOOKUP("Housing Location",Table_Event_Details_Today[],4,FALSE)</f>
        <v>Spring, TX 77373</v>
      </c>
      <c r="C11" s="22" t="str">
        <f>VLOOKUP("Location",Table_Event_Details_Today[],4,FALSE)</f>
        <v>Tomball, TX 77377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4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45128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45127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10587</v>
      </c>
      <c r="B8" t="str">
        <f>VLOOKUP("Housing Location",Table_Event_Details_Previous[],2,FALSE)</f>
        <v>Spring HS</v>
      </c>
      <c r="C8" t="str">
        <f>VLOOKUP("Location",Table_Event_Details_Today[],2,FALSE)</f>
        <v>Tomball ISD Stadium</v>
      </c>
    </row>
    <row r="9" spans="1:10" x14ac:dyDescent="0.25">
      <c r="B9" t="str">
        <f>VLOOKUP("Housing Location",Table_Event_Details_Previous[],3,FALSE)</f>
        <v>19428 I-45</v>
      </c>
      <c r="C9" t="str">
        <f>VLOOKUP("Location",Table_Event_Details_Today[],3,FALSE)</f>
        <v>20235 Cypress Rosehill RD</v>
      </c>
    </row>
    <row r="10" spans="1:10" x14ac:dyDescent="0.25">
      <c r="B10" t="str">
        <f>VLOOKUP("Housing Location",Table_Event_Details_Previous[],4,FALSE)</f>
        <v>Spring, TX 77373</v>
      </c>
      <c r="C10" t="str">
        <f>VLOOKUP("Location",Table_Event_Details_Today[],4,FALSE)</f>
        <v>Tomball, TX 77377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45128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10588</v>
      </c>
      <c r="B16" t="str">
        <f>VLOOKUP("Housing Location",Table_Event_Details_Today[],2,FALSE)</f>
        <v>Spring HS</v>
      </c>
      <c r="C16" t="str">
        <f>VLOOKUP("Location",Table_Event_Details_Today[],2,FALSE)</f>
        <v>Tomball ISD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19428 I-45</v>
      </c>
      <c r="C17" t="str">
        <f>VLOOKUP("Location",Table_Event_Details_Today[],3,FALSE)</f>
        <v>20235 Cypress Rosehill RD</v>
      </c>
      <c r="E17" t="str">
        <f>CONCATENATE("origin=",B17,"+",B18 )</f>
        <v>origin=19428 I-45+Spring, TX 77373</v>
      </c>
      <c r="J17" t="str">
        <f>CONCATENATE("origin=",C17,"+",C18 )</f>
        <v>origin=20235 Cypress Rosehill RD+Tomball, TX 77377</v>
      </c>
    </row>
    <row r="18" spans="1:10" x14ac:dyDescent="0.25">
      <c r="B18" t="str">
        <f>VLOOKUP("Housing Location",Table_Event_Details_Today[],4,FALSE)</f>
        <v>Spring, TX 77373</v>
      </c>
      <c r="C18" t="str">
        <f>VLOOKUP("Location",Table_Event_Details_Today[],4,FALSE)</f>
        <v>Tomball, TX 77377</v>
      </c>
      <c r="E18" t="str">
        <f>CONCATENATE("destination=",C17,"+",C18 )</f>
        <v>destination=20235 Cypress Rosehill RD+Tomball, TX 77377</v>
      </c>
      <c r="J18" t="str">
        <f>CONCATENATE("destination=",B27,"+",B28 )</f>
        <v>destination=4001 Winans Rd+San Antonio, Tx 78234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Spring HS to Tomball ISD Stadium</v>
      </c>
      <c r="J21" s="13" t="str">
        <f>CONCATENATE(C16, " to ", B26)</f>
        <v>Tomball ISD Stadium to Robert G. Cole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45129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10589</v>
      </c>
      <c r="B26" t="str">
        <f>VLOOKUP("Housing Location",Table_Event_Details_Next[],2,FALSE)</f>
        <v>Robert G. Cole HS</v>
      </c>
      <c r="C26" t="str">
        <f>VLOOKUP("Location",Table_Event_Details_Today[],2,FALSE)</f>
        <v>Tomball ISD Stadium</v>
      </c>
      <c r="E26" t="s">
        <v>93</v>
      </c>
    </row>
    <row r="27" spans="1:10" x14ac:dyDescent="0.25">
      <c r="B27" t="str">
        <f>VLOOKUP("Housing Location",Table_Event_Details_Next[],3,FALSE)</f>
        <v>4001 Winans Rd</v>
      </c>
      <c r="C27" t="str">
        <f>VLOOKUP("Location",Table_Event_Details_Today[],3,FALSE)</f>
        <v>20235 Cypress Rosehill RD</v>
      </c>
      <c r="E27" t="str">
        <f>CONCATENATE("origin=",B17,"+",B18 )</f>
        <v>origin=19428 I-45+Spring, TX 77373</v>
      </c>
    </row>
    <row r="28" spans="1:10" x14ac:dyDescent="0.25">
      <c r="B28" t="str">
        <f>VLOOKUP("Housing Location",Table_Event_Details_Next[],4,FALSE)</f>
        <v>San Antonio, Tx 78234</v>
      </c>
      <c r="C28" t="str">
        <f>VLOOKUP("Location",Table_Event_Details_Today[],4,FALSE)</f>
        <v>Tomball, TX 77377</v>
      </c>
      <c r="E28" t="str">
        <f>CONCATENATE("destination=",B27,"+",B28 )</f>
        <v>destination=4001 Winans Rd+San Antonio, Tx 78234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Spring HS to Robert G. Cole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3"/>
  <sheetViews>
    <sheetView workbookViewId="0"/>
  </sheetViews>
  <sheetFormatPr defaultRowHeight="15" x14ac:dyDescent="0.25"/>
  <cols>
    <col min="1" max="1" width="54.140625" bestFit="1" customWidth="1"/>
    <col min="2" max="2" width="81.140625" bestFit="1" customWidth="1"/>
    <col min="3" max="3" width="18.42578125" bestFit="1" customWidth="1"/>
    <col min="4" max="4" width="20.5703125" bestFit="1" customWidth="1"/>
    <col min="5" max="5" width="60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174</v>
      </c>
      <c r="C2" t="s">
        <v>175</v>
      </c>
      <c r="D2" t="s">
        <v>176</v>
      </c>
      <c r="E2" t="s">
        <v>177</v>
      </c>
    </row>
    <row r="3" spans="1:5" x14ac:dyDescent="0.25">
      <c r="A3" t="s">
        <v>136</v>
      </c>
      <c r="B3" t="s">
        <v>178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179</v>
      </c>
      <c r="C5" t="s">
        <v>180</v>
      </c>
      <c r="D5" t="s">
        <v>181</v>
      </c>
    </row>
    <row r="6" spans="1:5" x14ac:dyDescent="0.25">
      <c r="B6" t="s">
        <v>182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183</v>
      </c>
      <c r="B8" t="s">
        <v>184</v>
      </c>
    </row>
    <row r="9" spans="1:5" x14ac:dyDescent="0.25">
      <c r="A9" t="s">
        <v>107</v>
      </c>
      <c r="B9" t="s">
        <v>185</v>
      </c>
    </row>
    <row r="10" spans="1:5" x14ac:dyDescent="0.25">
      <c r="A10" t="s">
        <v>186</v>
      </c>
      <c r="B10" t="s">
        <v>187</v>
      </c>
    </row>
    <row r="11" spans="1:5" x14ac:dyDescent="0.25">
      <c r="A11" t="s">
        <v>159</v>
      </c>
      <c r="B11" t="s">
        <v>188</v>
      </c>
    </row>
    <row r="12" spans="1:5" x14ac:dyDescent="0.25">
      <c r="A12" t="s">
        <v>160</v>
      </c>
      <c r="B12" t="s">
        <v>164</v>
      </c>
    </row>
    <row r="13" spans="1:5" x14ac:dyDescent="0.25">
      <c r="A13" t="s">
        <v>189</v>
      </c>
      <c r="B13" t="s">
        <v>190</v>
      </c>
    </row>
    <row r="14" spans="1:5" x14ac:dyDescent="0.25">
      <c r="A14" t="s">
        <v>191</v>
      </c>
      <c r="B14" t="s">
        <v>192</v>
      </c>
    </row>
    <row r="15" spans="1:5" x14ac:dyDescent="0.25">
      <c r="A15" t="s">
        <v>193</v>
      </c>
      <c r="B15" t="s">
        <v>194</v>
      </c>
    </row>
    <row r="16" spans="1:5" x14ac:dyDescent="0.25">
      <c r="A16" t="s">
        <v>195</v>
      </c>
      <c r="B16" t="s">
        <v>196</v>
      </c>
    </row>
    <row r="17" spans="1:5" x14ac:dyDescent="0.25">
      <c r="A17" t="s">
        <v>197</v>
      </c>
      <c r="B17" t="s">
        <v>198</v>
      </c>
    </row>
    <row r="18" spans="1:5" x14ac:dyDescent="0.25">
      <c r="A18" t="s">
        <v>199</v>
      </c>
      <c r="B18" t="s">
        <v>200</v>
      </c>
    </row>
    <row r="19" spans="1:5" x14ac:dyDescent="0.25">
      <c r="A19" t="s">
        <v>201</v>
      </c>
      <c r="B19" t="s">
        <v>202</v>
      </c>
    </row>
    <row r="20" spans="1:5" x14ac:dyDescent="0.25">
      <c r="A20" t="s">
        <v>203</v>
      </c>
      <c r="B20" t="s">
        <v>108</v>
      </c>
    </row>
    <row r="21" spans="1:5" x14ac:dyDescent="0.25">
      <c r="A21" t="s">
        <v>166</v>
      </c>
      <c r="B21" t="s">
        <v>204</v>
      </c>
    </row>
    <row r="22" spans="1:5" x14ac:dyDescent="0.25">
      <c r="A22" t="s">
        <v>168</v>
      </c>
      <c r="B22" t="s">
        <v>205</v>
      </c>
    </row>
    <row r="23" spans="1:5" x14ac:dyDescent="0.25">
      <c r="A23" t="s">
        <v>40</v>
      </c>
      <c r="B23" t="s">
        <v>40</v>
      </c>
      <c r="E23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1.5703125" bestFit="1" customWidth="1"/>
    <col min="4" max="4" width="16.5703125" bestFit="1" customWidth="1"/>
    <col min="5" max="5" width="61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147</v>
      </c>
      <c r="C2" t="s">
        <v>148</v>
      </c>
      <c r="D2" t="s">
        <v>149</v>
      </c>
      <c r="E2" t="s">
        <v>150</v>
      </c>
    </row>
    <row r="3" spans="1:5" x14ac:dyDescent="0.25">
      <c r="A3" t="s">
        <v>136</v>
      </c>
      <c r="B3" t="s">
        <v>151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138</v>
      </c>
      <c r="C5" t="s">
        <v>139</v>
      </c>
      <c r="D5" t="s">
        <v>140</v>
      </c>
    </row>
    <row r="6" spans="1:5" x14ac:dyDescent="0.25">
      <c r="B6" t="s">
        <v>152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170</v>
      </c>
      <c r="B8" t="s">
        <v>153</v>
      </c>
    </row>
    <row r="9" spans="1:5" x14ac:dyDescent="0.25">
      <c r="A9" t="s">
        <v>156</v>
      </c>
      <c r="B9" t="s">
        <v>155</v>
      </c>
    </row>
    <row r="10" spans="1:5" x14ac:dyDescent="0.25">
      <c r="A10" t="s">
        <v>171</v>
      </c>
      <c r="B10" t="s">
        <v>157</v>
      </c>
    </row>
    <row r="11" spans="1:5" x14ac:dyDescent="0.25">
      <c r="A11" t="s">
        <v>172</v>
      </c>
      <c r="B11" t="s">
        <v>158</v>
      </c>
    </row>
    <row r="12" spans="1:5" x14ac:dyDescent="0.25">
      <c r="A12" t="s">
        <v>137</v>
      </c>
      <c r="B12" t="s">
        <v>141</v>
      </c>
    </row>
    <row r="13" spans="1:5" x14ac:dyDescent="0.25">
      <c r="A13" t="s">
        <v>161</v>
      </c>
      <c r="B13" t="s">
        <v>162</v>
      </c>
    </row>
    <row r="14" spans="1:5" x14ac:dyDescent="0.25">
      <c r="A14" t="s">
        <v>110</v>
      </c>
      <c r="B14" t="s">
        <v>142</v>
      </c>
    </row>
    <row r="15" spans="1:5" x14ac:dyDescent="0.25">
      <c r="A15" t="s">
        <v>99</v>
      </c>
      <c r="B15" t="s">
        <v>158</v>
      </c>
    </row>
    <row r="16" spans="1:5" x14ac:dyDescent="0.25">
      <c r="A16" t="s">
        <v>173</v>
      </c>
      <c r="B16" t="s">
        <v>164</v>
      </c>
    </row>
    <row r="17" spans="1:5" x14ac:dyDescent="0.25">
      <c r="A17" t="s">
        <v>143</v>
      </c>
      <c r="B17" t="s">
        <v>165</v>
      </c>
    </row>
    <row r="18" spans="1:5" x14ac:dyDescent="0.25">
      <c r="A18" t="s">
        <v>166</v>
      </c>
      <c r="B18" t="s">
        <v>167</v>
      </c>
    </row>
    <row r="19" spans="1:5" x14ac:dyDescent="0.25">
      <c r="A19" t="s">
        <v>168</v>
      </c>
      <c r="B19" t="s">
        <v>227</v>
      </c>
    </row>
    <row r="20" spans="1:5" x14ac:dyDescent="0.25">
      <c r="A20" t="s">
        <v>144</v>
      </c>
      <c r="B20" t="s">
        <v>169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3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4.140625" bestFit="1" customWidth="1"/>
    <col min="4" max="4" width="16.85546875" bestFit="1" customWidth="1"/>
    <col min="5" max="5" width="61.5703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206</v>
      </c>
      <c r="C2" t="s">
        <v>207</v>
      </c>
      <c r="D2" t="s">
        <v>208</v>
      </c>
      <c r="E2" t="s">
        <v>209</v>
      </c>
    </row>
    <row r="3" spans="1:5" x14ac:dyDescent="0.25">
      <c r="A3" t="s">
        <v>136</v>
      </c>
      <c r="B3" t="s">
        <v>210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138</v>
      </c>
      <c r="C5" t="s">
        <v>139</v>
      </c>
      <c r="D5" t="s">
        <v>140</v>
      </c>
    </row>
    <row r="6" spans="1:5" x14ac:dyDescent="0.25">
      <c r="B6" t="s">
        <v>211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154</v>
      </c>
      <c r="B8" t="s">
        <v>212</v>
      </c>
    </row>
    <row r="9" spans="1:5" x14ac:dyDescent="0.25">
      <c r="A9" t="s">
        <v>156</v>
      </c>
      <c r="B9" t="s">
        <v>213</v>
      </c>
    </row>
    <row r="10" spans="1:5" x14ac:dyDescent="0.25">
      <c r="A10" t="s">
        <v>107</v>
      </c>
      <c r="B10" t="s">
        <v>214</v>
      </c>
    </row>
    <row r="11" spans="1:5" x14ac:dyDescent="0.25">
      <c r="A11" t="s">
        <v>186</v>
      </c>
      <c r="B11" t="s">
        <v>215</v>
      </c>
    </row>
    <row r="12" spans="1:5" x14ac:dyDescent="0.25">
      <c r="A12" t="s">
        <v>137</v>
      </c>
      <c r="B12" t="s">
        <v>141</v>
      </c>
    </row>
    <row r="13" spans="1:5" x14ac:dyDescent="0.25">
      <c r="A13" t="s">
        <v>161</v>
      </c>
      <c r="B13" t="s">
        <v>216</v>
      </c>
    </row>
    <row r="14" spans="1:5" x14ac:dyDescent="0.25">
      <c r="A14" t="s">
        <v>217</v>
      </c>
      <c r="B14" t="s">
        <v>164</v>
      </c>
    </row>
    <row r="15" spans="1:5" x14ac:dyDescent="0.25">
      <c r="A15" t="s">
        <v>110</v>
      </c>
      <c r="B15" t="s">
        <v>218</v>
      </c>
    </row>
    <row r="16" spans="1:5" x14ac:dyDescent="0.25">
      <c r="A16" t="s">
        <v>163</v>
      </c>
      <c r="B16" t="s">
        <v>219</v>
      </c>
    </row>
    <row r="17" spans="1:5" x14ac:dyDescent="0.25">
      <c r="A17" t="s">
        <v>220</v>
      </c>
      <c r="B17" t="s">
        <v>198</v>
      </c>
    </row>
    <row r="18" spans="1:5" x14ac:dyDescent="0.25">
      <c r="A18" t="s">
        <v>145</v>
      </c>
      <c r="B18" t="s">
        <v>200</v>
      </c>
    </row>
    <row r="19" spans="1:5" x14ac:dyDescent="0.25">
      <c r="A19" t="s">
        <v>221</v>
      </c>
      <c r="B19" t="s">
        <v>202</v>
      </c>
    </row>
    <row r="20" spans="1:5" x14ac:dyDescent="0.25">
      <c r="A20" t="s">
        <v>222</v>
      </c>
      <c r="B20" t="s">
        <v>223</v>
      </c>
    </row>
    <row r="21" spans="1:5" x14ac:dyDescent="0.25">
      <c r="A21" t="s">
        <v>146</v>
      </c>
      <c r="B21" t="s">
        <v>224</v>
      </c>
    </row>
    <row r="22" spans="1:5" x14ac:dyDescent="0.25">
      <c r="A22" t="s">
        <v>112</v>
      </c>
      <c r="B22" t="s">
        <v>225</v>
      </c>
    </row>
    <row r="23" spans="1:5" x14ac:dyDescent="0.25">
      <c r="A23" t="s">
        <v>40</v>
      </c>
      <c r="B23" t="s">
        <v>40</v>
      </c>
      <c r="E23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111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226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113</v>
      </c>
    </row>
    <row r="7" spans="1:6" x14ac:dyDescent="0.25">
      <c r="B7" t="s">
        <v>114</v>
      </c>
    </row>
    <row r="8" spans="1:6" x14ac:dyDescent="0.25">
      <c r="C8" t="s">
        <v>120</v>
      </c>
      <c r="D8" t="s">
        <v>121</v>
      </c>
      <c r="E8" t="s">
        <v>122</v>
      </c>
      <c r="F8" t="s">
        <v>123</v>
      </c>
    </row>
    <row r="10" spans="1:6" x14ac:dyDescent="0.25">
      <c r="B10" t="s">
        <v>115</v>
      </c>
    </row>
    <row r="11" spans="1:6" x14ac:dyDescent="0.25">
      <c r="C11" t="s">
        <v>124</v>
      </c>
      <c r="D11" t="s">
        <v>125</v>
      </c>
      <c r="E11" t="s">
        <v>126</v>
      </c>
      <c r="F11" t="s">
        <v>127</v>
      </c>
    </row>
    <row r="13" spans="1:6" x14ac:dyDescent="0.25">
      <c r="B13" t="s">
        <v>116</v>
      </c>
    </row>
    <row r="14" spans="1:6" x14ac:dyDescent="0.25">
      <c r="C14" t="s">
        <v>130</v>
      </c>
      <c r="D14" t="s">
        <v>131</v>
      </c>
      <c r="E14" t="s">
        <v>132</v>
      </c>
    </row>
    <row r="16" spans="1:6" x14ac:dyDescent="0.25">
      <c r="B16" t="s">
        <v>117</v>
      </c>
    </row>
    <row r="17" spans="2:4" x14ac:dyDescent="0.25">
      <c r="C17" t="s">
        <v>128</v>
      </c>
      <c r="D17" t="s">
        <v>129</v>
      </c>
    </row>
    <row r="19" spans="2:4" x14ac:dyDescent="0.25">
      <c r="B19" t="s">
        <v>118</v>
      </c>
    </row>
    <row r="20" spans="2:4" x14ac:dyDescent="0.25">
      <c r="C20" t="s">
        <v>133</v>
      </c>
      <c r="D20" t="s">
        <v>134</v>
      </c>
    </row>
    <row r="22" spans="2:4" x14ac:dyDescent="0.25">
      <c r="B22" t="s">
        <v>119</v>
      </c>
    </row>
    <row r="23" spans="2:4" x14ac:dyDescent="0.25">
      <c r="C23" t="s">
        <v>135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2023-07-20T13:18:00Z</dcterms:modified>
</cp:coreProperties>
</file>