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5" documentId="13_ncr:1_{C8FD13A6-FEF3-44DC-AC4C-F8AD479E1929}" xr6:coauthVersionLast="47" xr6:coauthVersionMax="47" xr10:uidLastSave="{10B27EFA-FCE3-455B-B26F-029C99486C4E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Event_Details_Today!$A$1:$E$32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1" i="1" l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<sst xmlns="http://schemas.openxmlformats.org/spreadsheetml/2006/main" count="461" uniqueCount="238">
  <si>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</si>
  <si>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</si>
  <si>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</si>
  <si>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</si>
  <si>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</si>
  <si>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</si>
  <si>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</si>
  <si>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</si>
  <si>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</si>
  <si>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</si>
  <si>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</si>
  <si>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</si>
  <si>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</si>
  <si>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</si>
  <si>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</si>
  <si>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</si>
  <si>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</si>
  <si>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</si>
  <si>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</si>
  <si>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</si>
  <si>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</si>
  <si>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</si>
  <si>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</si>
  <si>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</si>
  <si>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</si>
  <si>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</si>
  <si>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</si>
  <si>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</si>
  <si>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</si>
  <si>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</si>
  <si>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</si>
  <si>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</si>
  <si>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</si>
  <si>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</si>
  <si>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</si>
  <si>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</si>
  <si>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</si>
  <si>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</si>
  <si>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</si>
  <si>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</si>
  <si>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</si>
  <si>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</si>
  <si>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</si>
  <si>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</si>
  <si>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</si>
  <si>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</si>
  <si>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</si>
  <si>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</si>
  <si>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</si>
  <si>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</si>
  <si>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</si>
  <si>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</si>
  <si>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</si>
  <si>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</si>
  <si>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</si>
  <si>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</si>
  <si>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</si>
  <si>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</si>
  <si>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</si>
  <si>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</si>
  <si>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</si>
  <si>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</si>
  <si>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</si>
  <si>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</si>
  <si>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</si>
  <si>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</si>
  <si>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</si>
  <si>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</si>
  <si>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</si>
  <si>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</si>
  <si>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</si>
  <si>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</si>
  <si>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</si>
  <si>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</si>
  <si>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</si>
  <si>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</si>
  <si>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</si>
  <si>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</si>
  <si>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</si>
  <si>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</si>
  <si>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</si>
  <si>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</si>
  <si>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</si>
  <si>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</si>
  <si>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</si>
  <si>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</si>
  <si>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</si>
  <si>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</si>
  <si>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</si>
  <si>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</si>
  <si>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</si>
  <si>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</si>
  <si>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</si>
  <si>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</si>
  <si>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</si>
  <si>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</si>
  <si>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</si>
  <si>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</si>
  <si>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</si>
  <si>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</si>
  <si>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</si>
  <si>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</si>
  <si>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</si>
  <si>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</si>
  <si>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</si>
  <si>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</si>
  <si>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</si>
  <si>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</si>
  <si>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</si>
  <si>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</si>
  <si>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</si>
  <si>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</si>
  <si>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</si>
  <si>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</si>
  <si>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</si>
  <si>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</si>
  <si>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</si>
  <si>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</si>
  <si>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</si>
  <si>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</si>
  <si>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</si>
  <si>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</si>
  <si>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</si>
  <si>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</si>
  <si>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</si>
  <si>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</si>
  <si>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</si>
  <si>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Snack</t>
  </si>
  <si>
    <t>11:30 PM</t>
  </si>
  <si>
    <t>Laundry day and Movie night</t>
  </si>
  <si>
    <t>Waterfront Hotel</t>
  </si>
  <si>
    <t>2930 Waterfront Parkway West Drive</t>
  </si>
  <si>
    <t>Indianapolis, IN 46214</t>
  </si>
  <si>
    <t>6:00 PM</t>
  </si>
  <si>
    <t>Load</t>
  </si>
  <si>
    <t>Depart for Hotel</t>
  </si>
  <si>
    <t>10:45 PM</t>
  </si>
  <si>
    <t>In Rooms</t>
  </si>
  <si>
    <t>10:00 AM</t>
  </si>
  <si>
    <t>Count of direction sheets:</t>
  </si>
  <si>
    <t>Meeting in Atrium</t>
  </si>
  <si>
    <t>1:45 PM</t>
  </si>
  <si>
    <t>Ben Davis High School</t>
  </si>
  <si>
    <t>1200 North Girl's School Rd.</t>
  </si>
  <si>
    <t>Ben Davis High School_x000D_
1200 North Girl's School Rd._x000D_
Indianapolis, IN 46214</t>
  </si>
  <si>
    <t>Time</t>
  </si>
  <si>
    <t>Wednesday</t>
  </si>
  <si>
    <t>Evening rehearsal at Ben Davis HS open to the public</t>
  </si>
  <si>
    <t>Breakfast and Pack Sack Lunch</t>
  </si>
  <si>
    <t>10:45 AM</t>
  </si>
  <si>
    <t>11:00 AM</t>
  </si>
  <si>
    <t>Leave for Colts Facility</t>
  </si>
  <si>
    <t>11:30 AM</t>
  </si>
  <si>
    <t>3:45 PM</t>
  </si>
  <si>
    <t>Leave for Hotel</t>
  </si>
  <si>
    <t>4:00 PM</t>
  </si>
  <si>
    <t>Back at Hotel</t>
  </si>
  <si>
    <t>4:30 PM</t>
  </si>
  <si>
    <t>Dinner at Hotel</t>
  </si>
  <si>
    <t>5:30 PM</t>
  </si>
  <si>
    <t>Leave for Ben Davis HS</t>
  </si>
  <si>
    <t>8:00 PM</t>
  </si>
  <si>
    <t>Ensemble</t>
  </si>
  <si>
    <t>9:30 PM</t>
  </si>
  <si>
    <t>Run</t>
  </si>
  <si>
    <t>10:15 PM</t>
  </si>
  <si>
    <t>11:45 PM</t>
  </si>
  <si>
    <t>Lucas Oil Stadium</t>
  </si>
  <si>
    <t>500 South Capitol Ave</t>
  </si>
  <si>
    <t>Indianapolis, IN 46225</t>
  </si>
  <si>
    <t>Lucas Oil Stadium_x000D_
500 South Capitol Ave_x000D_
Indianapolis, IN 46225</t>
  </si>
  <si>
    <t>Performance Time</t>
  </si>
  <si>
    <t>8:51 pm</t>
  </si>
  <si>
    <t>1:15 AM</t>
  </si>
  <si>
    <t>Breakfast</t>
  </si>
  <si>
    <t>Leave Hotel for Colts Facility</t>
  </si>
  <si>
    <t>Tavel back to Hotel</t>
  </si>
  <si>
    <t>Dinner</t>
  </si>
  <si>
    <t>6:30 PM</t>
  </si>
  <si>
    <t>Out of Hotel</t>
  </si>
  <si>
    <t>6:35 PM</t>
  </si>
  <si>
    <t>Depart Hotel</t>
  </si>
  <si>
    <t>7:15 PM</t>
  </si>
  <si>
    <t>Warm-up</t>
  </si>
  <si>
    <t>8:45 PM</t>
  </si>
  <si>
    <t>Load Busses</t>
  </si>
  <si>
    <t>8:55 PM</t>
  </si>
  <si>
    <t>Leave IU</t>
  </si>
  <si>
    <t>9:00 PM</t>
  </si>
  <si>
    <t>Meet percussion and drive</t>
  </si>
  <si>
    <t>9:05 PM</t>
  </si>
  <si>
    <t>At Stadium</t>
  </si>
  <si>
    <t>9:10 PM</t>
  </si>
  <si>
    <t>Walk Down Tunnel</t>
  </si>
  <si>
    <t>9:21 PM</t>
  </si>
  <si>
    <t>Corps Talk</t>
  </si>
  <si>
    <t>9:26 PM</t>
  </si>
  <si>
    <t>Walk from loading dock</t>
  </si>
  <si>
    <t>9:32 PM</t>
  </si>
  <si>
    <t>Walk on Field</t>
  </si>
  <si>
    <t>9:37 PM</t>
  </si>
  <si>
    <t>Performance</t>
  </si>
  <si>
    <t>10:51 PM</t>
  </si>
  <si>
    <t>Age Out Ceremony</t>
  </si>
  <si>
    <t>8:58 pm</t>
  </si>
  <si>
    <t>Breakfast - Pack Sack Lunch</t>
  </si>
  <si>
    <t>Metting in Atrium</t>
  </si>
  <si>
    <t>Depart for IUPUI</t>
  </si>
  <si>
    <t>11:45 AM</t>
  </si>
  <si>
    <t>Unload - Rehearsal</t>
  </si>
  <si>
    <t>Lunch break</t>
  </si>
  <si>
    <t>2:15 PM</t>
  </si>
  <si>
    <t>3:30 PM</t>
  </si>
  <si>
    <t>4:40 PM</t>
  </si>
  <si>
    <t>5:00 PM</t>
  </si>
  <si>
    <t>5:15 PM</t>
  </si>
  <si>
    <t>Travel Back</t>
  </si>
  <si>
    <t>7:50 PM</t>
  </si>
  <si>
    <t>Walk out of hotel for buses</t>
  </si>
  <si>
    <t>Travel to downtown Indy</t>
  </si>
  <si>
    <t>8:40 PM</t>
  </si>
  <si>
    <t>Warm-Up</t>
  </si>
  <si>
    <t>10:10 PM</t>
  </si>
  <si>
    <t>Load Buses</t>
  </si>
  <si>
    <t>10:20 PM</t>
  </si>
  <si>
    <t>Brass leave IU</t>
  </si>
  <si>
    <t>10:25 PM</t>
  </si>
  <si>
    <t>Meet Percussion - Travel to stadium</t>
  </si>
  <si>
    <t>10:32 PM</t>
  </si>
  <si>
    <t>At Lucas Oil Stadium</t>
  </si>
  <si>
    <t>10:37 PM</t>
  </si>
  <si>
    <t>Walk from Loading dock to Tunnel</t>
  </si>
  <si>
    <t>10:58 PM</t>
  </si>
  <si>
    <t>Walk On</t>
  </si>
  <si>
    <t>11:03 PM</t>
  </si>
  <si>
    <t>Pictures</t>
  </si>
  <si>
    <t>11:59 PM</t>
  </si>
  <si>
    <t>Return to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</si>
</sst>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111" zoomScaleNormal="100" workbookViewId="0">
      <selection activeCell="C134" sqref="C13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139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45148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Waterfront Hotel</v>
      </c>
      <c r="C9" s="20" t="str">
        <f>VLOOKUP("Location",Table_Event_Details_Today[],2,FALSE)</f>
        <v>Lucas Oil Stadium</v>
      </c>
    </row>
    <row r="10" spans="2:3" x14ac:dyDescent="0.25">
      <c r="B10" s="21" t="str">
        <f>VLOOKUP("Housing Location",Table_Event_Details_Today[],3,FALSE)</f>
        <v>2930 Waterfront Parkway West Drive</v>
      </c>
      <c r="C10" s="21" t="str">
        <f>VLOOKUP("Location",Table_Event_Details_Today[],3,FALSE)</f>
        <v>500 South Capitol Ave</v>
      </c>
    </row>
    <row r="11" spans="2:3" ht="15.75" thickBot="1" x14ac:dyDescent="0.3">
      <c r="B11" s="22" t="str">
        <f>VLOOKUP("Housing Location",Table_Event_Details_Today[],4,FALSE)</f>
        <v>Indianapolis, IN 46214</v>
      </c>
      <c r="C11" s="22" t="str">
        <f>VLOOKUP("Location",Table_Event_Details_Today[],4,FALSE)</f>
        <v>Indianapolis, IN 46225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45148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45147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10600</v>
      </c>
      <c r="B8" t="str">
        <f>VLOOKUP("Housing Location",Table_Event_Details_Previous[],2,FALSE)</f>
        <v>Waterfront Hotel</v>
      </c>
      <c r="C8" t="str">
        <f>VLOOKUP("Location",Table_Event_Details_Today[],2,FALSE)</f>
        <v>Lucas Oil Stadium</v>
      </c>
    </row>
    <row r="9" spans="1:10" x14ac:dyDescent="0.25">
      <c r="B9" t="str">
        <f>VLOOKUP("Housing Location",Table_Event_Details_Previous[],3,FALSE)</f>
        <v>2930 Waterfront Parkway West Drive</v>
      </c>
      <c r="C9" t="str">
        <f>VLOOKUP("Location",Table_Event_Details_Today[],3,FALSE)</f>
        <v>500 South Capitol Ave</v>
      </c>
    </row>
    <row r="10" spans="1:10" x14ac:dyDescent="0.25">
      <c r="B10" t="str">
        <f>VLOOKUP("Housing Location",Table_Event_Details_Previous[],4,FALSE)</f>
        <v>Indianapolis, IN 46214</v>
      </c>
      <c r="C10" t="str">
        <f>VLOOKUP("Location",Table_Event_Details_Today[],4,FALSE)</f>
        <v>Indianapolis, IN 46225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45148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10601</v>
      </c>
      <c r="B16" t="str">
        <f>VLOOKUP("Housing Location",Table_Event_Details_Today[],2,FALSE)</f>
        <v>Waterfront Hotel</v>
      </c>
      <c r="C16" t="str">
        <f>VLOOKUP("Location",Table_Event_Details_Today[],2,FALSE)</f>
        <v>Lucas Oil Stadium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2930 Waterfront Parkway West Drive</v>
      </c>
      <c r="C17" t="str">
        <f>VLOOKUP("Location",Table_Event_Details_Today[],3,FALSE)</f>
        <v>500 South Capitol Ave</v>
      </c>
      <c r="E17" t="str">
        <f>CONCATENATE("origin=",B17,"+",B18 )</f>
        <v>origin=2930 Waterfront Parkway West Drive+Indianapolis, IN 46214</v>
      </c>
      <c r="J17" t="str">
        <f>CONCATENATE("origin=",C17,"+",C18 )</f>
        <v>origin=500 South Capitol Ave+Indianapolis, IN 46225</v>
      </c>
    </row>
    <row r="18" spans="1:10" x14ac:dyDescent="0.25">
      <c r="B18" t="str">
        <f>VLOOKUP("Housing Location",Table_Event_Details_Today[],4,FALSE)</f>
        <v>Indianapolis, IN 46214</v>
      </c>
      <c r="C18" t="str">
        <f>VLOOKUP("Location",Table_Event_Details_Today[],4,FALSE)</f>
        <v>Indianapolis, IN 46225</v>
      </c>
      <c r="E18" t="str">
        <f>CONCATENATE("destination=",C17,"+",C18 )</f>
        <v>destination=500 South Capitol Ave+Indianapolis, IN 46225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Waterfront Hotel to Lucas Oil Stadium</v>
      </c>
      <c r="J21" s="13" t="str">
        <f>CONCATENATE(C16, " to ", B26)</f>
        <v>Lucas Oil Stadium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45149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10602</v>
      </c>
      <c r="B26" t="str">
        <f>VLOOKUP("Housing Location",Table_Event_Details_Next[],2,FALSE)</f>
        <v>Waterfront Hotel</v>
      </c>
      <c r="C26" t="str">
        <f>VLOOKUP("Location",Table_Event_Details_Today[],2,FALSE)</f>
        <v>Lucas Oil Stadium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500 South Capitol Ave</v>
      </c>
      <c r="E27" t="str">
        <f>CONCATENATE("origin=",B17,"+",B18 )</f>
        <v>origin=2930 Waterfront Parkway West Drive+Indianapolis, IN 46214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Indianapolis, IN 46225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Waterfront Hotel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7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171</v>
      </c>
      <c r="B3" t="s">
        <v>172</v>
      </c>
    </row>
    <row r="4" spans="1:5" x14ac:dyDescent="0.25">
      <c r="A4" t="s">
        <v>34</v>
      </c>
      <c r="B4" t="s">
        <v>34</v>
      </c>
      <c r="E4" t="s">
        <v>34</v>
      </c>
    </row>
    <row r="5" spans="1:5" x14ac:dyDescent="0.25">
      <c r="A5" t="s">
        <v>35</v>
      </c>
      <c r="B5" t="s">
        <v>130</v>
      </c>
      <c r="C5" t="s">
        <v>131</v>
      </c>
      <c r="D5" t="s">
        <v>132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173</v>
      </c>
      <c r="B7" t="s">
        <v>137</v>
      </c>
    </row>
    <row r="8" spans="1:5" x14ac:dyDescent="0.25">
      <c r="A8" t="s">
        <v>138</v>
      </c>
      <c r="B8" t="s">
        <v>174</v>
      </c>
    </row>
    <row r="9" spans="1:5" x14ac:dyDescent="0.25">
      <c r="A9" t="s">
        <v>149</v>
      </c>
      <c r="B9" t="s">
        <v>140</v>
      </c>
    </row>
    <row r="10" spans="1:5" x14ac:dyDescent="0.25">
      <c r="A10" t="s">
        <v>150</v>
      </c>
      <c r="B10" t="s">
        <v>175</v>
      </c>
    </row>
    <row r="11" spans="1:5" x14ac:dyDescent="0.25">
      <c r="A11" t="s">
        <v>152</v>
      </c>
      <c r="B11" t="s">
        <v>14</v>
      </c>
    </row>
    <row r="12" spans="1:5" x14ac:dyDescent="0.25">
      <c r="A12" t="s">
        <v>155</v>
      </c>
      <c r="B12" t="s">
        <v>176</v>
      </c>
    </row>
    <row r="13" spans="1:5" x14ac:dyDescent="0.25">
      <c r="A13" t="s">
        <v>157</v>
      </c>
      <c r="B13" t="s">
        <v>177</v>
      </c>
    </row>
    <row r="14" spans="1:5" x14ac:dyDescent="0.25">
      <c r="A14" t="s">
        <v>178</v>
      </c>
      <c r="B14" t="s">
        <v>179</v>
      </c>
    </row>
    <row r="15" spans="1:5" x14ac:dyDescent="0.25">
      <c r="A15" t="s">
        <v>180</v>
      </c>
      <c r="B15" t="s">
        <v>181</v>
      </c>
    </row>
    <row r="16" spans="1:5" x14ac:dyDescent="0.25">
      <c r="A16" t="s">
        <v>182</v>
      </c>
      <c r="B16" t="s">
        <v>183</v>
      </c>
    </row>
    <row r="17" spans="1:5" x14ac:dyDescent="0.25">
      <c r="A17" t="s">
        <v>184</v>
      </c>
      <c r="B17" t="s">
        <v>185</v>
      </c>
    </row>
    <row r="18" spans="1:5" x14ac:dyDescent="0.25">
      <c r="A18" t="s">
        <v>186</v>
      </c>
      <c r="B18" t="s">
        <v>187</v>
      </c>
    </row>
    <row r="19" spans="1:5" x14ac:dyDescent="0.25">
      <c r="A19" t="s">
        <v>188</v>
      </c>
      <c r="B19" t="s">
        <v>189</v>
      </c>
    </row>
    <row r="20" spans="1:5" x14ac:dyDescent="0.25">
      <c r="A20" t="s">
        <v>190</v>
      </c>
      <c r="B20" t="s">
        <v>191</v>
      </c>
    </row>
    <row r="21" spans="1:5" x14ac:dyDescent="0.25">
      <c r="A21" t="s">
        <v>192</v>
      </c>
      <c r="B21" t="s">
        <v>193</v>
      </c>
    </row>
    <row r="22" spans="1:5" x14ac:dyDescent="0.25">
      <c r="A22" t="s">
        <v>194</v>
      </c>
      <c r="B22" t="s">
        <v>195</v>
      </c>
    </row>
    <row r="23" spans="1:5" x14ac:dyDescent="0.25">
      <c r="A23" t="s">
        <v>196</v>
      </c>
      <c r="B23" t="s">
        <v>197</v>
      </c>
    </row>
    <row r="24" spans="1:5" x14ac:dyDescent="0.25">
      <c r="A24" t="s">
        <v>198</v>
      </c>
      <c r="B24" t="s">
        <v>199</v>
      </c>
    </row>
    <row r="25" spans="1:5" x14ac:dyDescent="0.25">
      <c r="A25" t="s">
        <v>200</v>
      </c>
      <c r="B25" t="s">
        <v>201</v>
      </c>
    </row>
    <row r="26" spans="1:5" x14ac:dyDescent="0.25">
      <c r="A26" t="s">
        <v>202</v>
      </c>
      <c r="B26" t="s">
        <v>203</v>
      </c>
    </row>
    <row r="27" spans="1:5" x14ac:dyDescent="0.25">
      <c r="A27" t="s">
        <v>37</v>
      </c>
      <c r="B27" t="s">
        <v>37</v>
      </c>
      <c r="E27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142</v>
      </c>
      <c r="C2" t="s">
        <v>143</v>
      </c>
      <c r="D2" t="s">
        <v>132</v>
      </c>
      <c r="E2" t="s">
        <v>144</v>
      </c>
    </row>
    <row r="3" spans="1:5" x14ac:dyDescent="0.25">
      <c r="A3" t="s">
        <v>145</v>
      </c>
      <c r="B3" t="s">
        <v>146</v>
      </c>
    </row>
    <row r="4" spans="1:5" x14ac:dyDescent="0.25">
      <c r="A4" t="s">
        <v>34</v>
      </c>
      <c r="B4" t="s">
        <v>34</v>
      </c>
      <c r="E4" t="s">
        <v>34</v>
      </c>
    </row>
    <row r="5" spans="1:5" x14ac:dyDescent="0.25">
      <c r="A5" t="s">
        <v>35</v>
      </c>
      <c r="B5" t="s">
        <v>130</v>
      </c>
      <c r="C5" t="s">
        <v>131</v>
      </c>
      <c r="D5" t="s">
        <v>132</v>
      </c>
    </row>
    <row r="6" spans="1:5" x14ac:dyDescent="0.25">
      <c r="B6" t="s">
        <v>147</v>
      </c>
    </row>
    <row r="7" spans="1:5" x14ac:dyDescent="0.25">
      <c r="A7" t="s">
        <v>36</v>
      </c>
      <c r="B7" t="s">
        <v>36</v>
      </c>
      <c r="E7" t="s">
        <v>36</v>
      </c>
    </row>
    <row r="8" spans="1:5" x14ac:dyDescent="0.25">
      <c r="A8" t="s">
        <v>138</v>
      </c>
      <c r="B8" t="s">
        <v>148</v>
      </c>
    </row>
    <row r="9" spans="1:5" x14ac:dyDescent="0.25">
      <c r="A9" t="s">
        <v>149</v>
      </c>
      <c r="B9" t="s">
        <v>140</v>
      </c>
    </row>
    <row r="10" spans="1:5" x14ac:dyDescent="0.25">
      <c r="A10" t="s">
        <v>150</v>
      </c>
      <c r="B10" t="s">
        <v>151</v>
      </c>
    </row>
    <row r="11" spans="1:5" x14ac:dyDescent="0.25">
      <c r="A11" t="s">
        <v>152</v>
      </c>
      <c r="B11" t="s">
        <v>14</v>
      </c>
    </row>
    <row r="12" spans="1:5" x14ac:dyDescent="0.25">
      <c r="A12" t="s">
        <v>153</v>
      </c>
      <c r="B12" t="s">
        <v>154</v>
      </c>
    </row>
    <row r="13" spans="1:5" x14ac:dyDescent="0.25">
      <c r="A13" t="s">
        <v>155</v>
      </c>
      <c r="B13" t="s">
        <v>156</v>
      </c>
    </row>
    <row r="14" spans="1:5" x14ac:dyDescent="0.25">
      <c r="A14" t="s">
        <v>157</v>
      </c>
      <c r="B14" t="s">
        <v>158</v>
      </c>
    </row>
    <row r="15" spans="1:5" x14ac:dyDescent="0.25">
      <c r="A15" t="s">
        <v>159</v>
      </c>
      <c r="B15" t="s">
        <v>160</v>
      </c>
    </row>
    <row r="16" spans="1:5" x14ac:dyDescent="0.25">
      <c r="A16" t="s">
        <v>133</v>
      </c>
      <c r="B16" t="s">
        <v>14</v>
      </c>
    </row>
    <row r="17" spans="1:5" x14ac:dyDescent="0.25">
      <c r="A17" t="s">
        <v>161</v>
      </c>
      <c r="B17" t="s">
        <v>162</v>
      </c>
    </row>
    <row r="18" spans="1:5" x14ac:dyDescent="0.25">
      <c r="A18" t="s">
        <v>163</v>
      </c>
      <c r="B18" t="s">
        <v>164</v>
      </c>
    </row>
    <row r="19" spans="1:5" x14ac:dyDescent="0.25">
      <c r="A19" t="s">
        <v>165</v>
      </c>
      <c r="B19" t="s">
        <v>135</v>
      </c>
    </row>
    <row r="20" spans="1:5" x14ac:dyDescent="0.25">
      <c r="A20" t="s">
        <v>136</v>
      </c>
      <c r="B20" t="s">
        <v>127</v>
      </c>
    </row>
    <row r="21" spans="1:5" x14ac:dyDescent="0.25">
      <c r="A21" t="s">
        <v>166</v>
      </c>
      <c r="B21" t="s">
        <v>137</v>
      </c>
    </row>
    <row r="22" spans="1:5" x14ac:dyDescent="0.25">
      <c r="A22" t="s">
        <v>37</v>
      </c>
      <c r="B22" t="s">
        <v>37</v>
      </c>
      <c r="E22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32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171</v>
      </c>
      <c r="B3" t="s">
        <v>204</v>
      </c>
    </row>
    <row r="4" spans="1:5" x14ac:dyDescent="0.25">
      <c r="A4" t="s">
        <v>34</v>
      </c>
      <c r="B4" t="s">
        <v>34</v>
      </c>
      <c r="E4" t="s">
        <v>34</v>
      </c>
    </row>
    <row r="5" spans="1:5" x14ac:dyDescent="0.25">
      <c r="A5" t="s">
        <v>35</v>
      </c>
      <c r="B5" t="s">
        <v>130</v>
      </c>
      <c r="C5" t="s">
        <v>131</v>
      </c>
      <c r="D5" t="s">
        <v>132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138</v>
      </c>
      <c r="B7" t="s">
        <v>205</v>
      </c>
    </row>
    <row r="8" spans="1:5" x14ac:dyDescent="0.25">
      <c r="A8" t="s">
        <v>149</v>
      </c>
      <c r="B8" t="s">
        <v>206</v>
      </c>
    </row>
    <row r="9" spans="1:5" x14ac:dyDescent="0.25">
      <c r="A9" t="s">
        <v>150</v>
      </c>
      <c r="B9" t="s">
        <v>207</v>
      </c>
    </row>
    <row r="10" spans="1:5" x14ac:dyDescent="0.25">
      <c r="A10" t="s">
        <v>208</v>
      </c>
      <c r="B10" t="s">
        <v>209</v>
      </c>
    </row>
    <row r="11" spans="1:5" x14ac:dyDescent="0.25">
      <c r="A11" t="s">
        <v>141</v>
      </c>
      <c r="B11" t="s">
        <v>210</v>
      </c>
    </row>
    <row r="12" spans="1:5" x14ac:dyDescent="0.25">
      <c r="A12" t="s">
        <v>211</v>
      </c>
      <c r="B12" t="s">
        <v>14</v>
      </c>
    </row>
    <row r="13" spans="1:5" x14ac:dyDescent="0.25">
      <c r="A13" t="s">
        <v>212</v>
      </c>
      <c r="B13" t="s">
        <v>162</v>
      </c>
    </row>
    <row r="14" spans="1:5" x14ac:dyDescent="0.25">
      <c r="A14" t="s">
        <v>213</v>
      </c>
      <c r="B14" t="s">
        <v>164</v>
      </c>
    </row>
    <row r="15" spans="1:5" x14ac:dyDescent="0.25">
      <c r="A15" t="s">
        <v>214</v>
      </c>
      <c r="B15" t="s">
        <v>134</v>
      </c>
    </row>
    <row r="16" spans="1:5" x14ac:dyDescent="0.25">
      <c r="A16" t="s">
        <v>215</v>
      </c>
      <c r="B16" t="s">
        <v>216</v>
      </c>
    </row>
    <row r="17" spans="1:5" x14ac:dyDescent="0.25">
      <c r="A17" t="s">
        <v>133</v>
      </c>
      <c r="B17" t="s">
        <v>177</v>
      </c>
    </row>
    <row r="18" spans="1:5" x14ac:dyDescent="0.25">
      <c r="A18" t="s">
        <v>217</v>
      </c>
      <c r="B18" t="s">
        <v>218</v>
      </c>
    </row>
    <row r="19" spans="1:5" x14ac:dyDescent="0.25">
      <c r="A19" t="s">
        <v>161</v>
      </c>
      <c r="B19" t="s">
        <v>219</v>
      </c>
    </row>
    <row r="20" spans="1:5" x14ac:dyDescent="0.25">
      <c r="A20" t="s">
        <v>220</v>
      </c>
      <c r="B20" t="s">
        <v>221</v>
      </c>
    </row>
    <row r="21" spans="1:5" x14ac:dyDescent="0.25">
      <c r="A21" t="s">
        <v>222</v>
      </c>
      <c r="B21" t="s">
        <v>223</v>
      </c>
    </row>
    <row r="22" spans="1:5" x14ac:dyDescent="0.25">
      <c r="A22" t="s">
        <v>224</v>
      </c>
      <c r="B22" t="s">
        <v>225</v>
      </c>
    </row>
    <row r="23" spans="1:5" x14ac:dyDescent="0.25">
      <c r="A23" t="s">
        <v>226</v>
      </c>
      <c r="B23" t="s">
        <v>227</v>
      </c>
    </row>
    <row r="24" spans="1:5" x14ac:dyDescent="0.25">
      <c r="A24" t="s">
        <v>228</v>
      </c>
      <c r="B24" t="s">
        <v>229</v>
      </c>
    </row>
    <row r="25" spans="1:5" x14ac:dyDescent="0.25">
      <c r="A25" t="s">
        <v>230</v>
      </c>
      <c r="B25" t="s">
        <v>193</v>
      </c>
    </row>
    <row r="26" spans="1:5" x14ac:dyDescent="0.25">
      <c r="A26" t="s">
        <v>136</v>
      </c>
      <c r="B26" t="s">
        <v>195</v>
      </c>
    </row>
    <row r="27" spans="1:5" x14ac:dyDescent="0.25">
      <c r="A27" t="s">
        <v>202</v>
      </c>
      <c r="B27" t="s">
        <v>231</v>
      </c>
    </row>
    <row r="28" spans="1:5" x14ac:dyDescent="0.25">
      <c r="A28" t="s">
        <v>232</v>
      </c>
      <c r="B28" t="s">
        <v>233</v>
      </c>
    </row>
    <row r="29" spans="1:5" x14ac:dyDescent="0.25">
      <c r="A29" t="s">
        <v>234</v>
      </c>
      <c r="B29" t="s">
        <v>201</v>
      </c>
    </row>
    <row r="30" spans="1:5" x14ac:dyDescent="0.25">
      <c r="A30" t="s">
        <v>128</v>
      </c>
      <c r="B30" t="s">
        <v>235</v>
      </c>
    </row>
    <row r="31" spans="1:5" x14ac:dyDescent="0.25">
      <c r="A31" t="s">
        <v>236</v>
      </c>
      <c r="B31" t="s">
        <v>237</v>
      </c>
    </row>
    <row r="32" spans="1:5" x14ac:dyDescent="0.25">
      <c r="A32" t="s">
        <v>37</v>
      </c>
      <c r="B32" t="s">
        <v>37</v>
      </c>
      <c r="E32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129</v>
      </c>
      <c r="C32" t="s">
        <v>126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2023-08-05T21:31:12Z</dcterms:modified>
</cp:coreProperties>
</file>