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\OneDrive\github\BDFleet\"/>
    </mc:Choice>
  </mc:AlternateContent>
  <xr:revisionPtr revIDLastSave="0" documentId="13_ncr:1_{035D5D70-CB82-4AC5-BBC3-0389E7D0524D}" xr6:coauthVersionLast="47" xr6:coauthVersionMax="47" xr10:uidLastSave="{00000000-0000-0000-0000-000000000000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Event_Details_Next!$A$1:$E$13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6" i="1" l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<sst xmlns="http://schemas.openxmlformats.org/spreadsheetml/2006/main" count="430" uniqueCount="195">
  <si>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</si>
  <si>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</si>
  <si>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</si>
  <si>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</si>
  <si>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</si>
  <si>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</si>
  <si>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</si>
  <si>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</si>
  <si>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</si>
  <si>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</si>
  <si>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</si>
  <si>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</si>
  <si>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</si>
  <si>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</si>
  <si>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</si>
  <si>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</si>
  <si>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</si>
  <si>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</si>
  <si>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</si>
  <si>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</si>
  <si>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</si>
  <si>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</si>
  <si>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</si>
  <si>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</si>
  <si>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</si>
  <si>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</si>
  <si>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</si>
  <si>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</si>
  <si>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</si>
  <si>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</si>
  <si>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</si>
  <si>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</si>
  <si>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</si>
  <si>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</si>
  <si>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</si>
  <si>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</si>
  <si>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</si>
  <si>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</si>
  <si>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</si>
  <si>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</si>
  <si>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</si>
  <si>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</si>
  <si>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</si>
  <si>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</si>
  <si>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</si>
  <si>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</si>
  <si>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</si>
  <si>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</si>
  <si>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</si>
  <si>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</si>
  <si>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</si>
  <si>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</si>
  <si>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</si>
  <si>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</si>
  <si>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</si>
  <si>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</si>
  <si>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</si>
  <si>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</si>
  <si>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</si>
  <si>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</si>
  <si>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</si>
  <si>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</si>
  <si>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</si>
  <si>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</si>
  <si>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</si>
  <si>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</si>
  <si>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</si>
  <si>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</si>
  <si>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</si>
  <si>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</si>
  <si>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</si>
  <si>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</si>
  <si>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</si>
  <si>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</si>
  <si>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</si>
  <si>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</si>
  <si>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</si>
  <si>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</si>
  <si>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</si>
  <si>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</si>
  <si>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</si>
  <si>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</si>
  <si>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</si>
  <si>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</si>
  <si>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</si>
  <si>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</si>
  <si>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</si>
  <si>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</si>
  <si>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</si>
  <si>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</si>
  <si>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</si>
  <si>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</si>
  <si>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</si>
  <si>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</si>
  <si>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</si>
  <si>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</si>
  <si>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</si>
  <si>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</si>
  <si>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</si>
  <si>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</si>
  <si>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</si>
  <si>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</si>
  <si>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</si>
  <si>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</si>
  <si>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</si>
  <si>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</si>
  <si>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</si>
  <si>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</si>
  <si>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</si>
  <si>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</si>
  <si>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</si>
  <si>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</si>
  <si>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</si>
  <si>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</si>
  <si>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</si>
  <si>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</si>
  <si>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</si>
  <si>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</si>
  <si>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</si>
  <si>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</si>
  <si>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</si>
  <si>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</si>
  <si>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</si>
  <si>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</si>
  <si>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</si>
  <si>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</si>
  <si>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</si>
  <si>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</si>
  <si>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</si>
  <si>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</si>
  <si>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</si>
  <si>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</si>
  <si>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</si>
  <si>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</si>
  <si>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</si>
  <si>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</si>
  <si>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</si>
  <si>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9:00 AM</t>
  </si>
  <si>
    <t>2:00 PM</t>
  </si>
  <si>
    <t>Breakfast</t>
  </si>
  <si>
    <t>At gate</t>
  </si>
  <si>
    <t>Walk on</t>
  </si>
  <si>
    <t>5:00 PM</t>
  </si>
  <si>
    <t>6:30 PM</t>
  </si>
  <si>
    <t>9:00 PM</t>
  </si>
  <si>
    <t>Lights out</t>
  </si>
  <si>
    <t>Spring HS</t>
  </si>
  <si>
    <t>19428 I-45</t>
  </si>
  <si>
    <t>Spring, TX 77373</t>
  </si>
  <si>
    <t>Spring HS_x000D_
19428 I-45_x000D_
Spring, TX 77373</t>
  </si>
  <si>
    <t>Arrive, rest</t>
  </si>
  <si>
    <t>12:00 PM</t>
  </si>
  <si>
    <t>Lunch</t>
  </si>
  <si>
    <t>Rehearse</t>
  </si>
  <si>
    <t>Dinner</t>
  </si>
  <si>
    <t>10:00 PM</t>
  </si>
  <si>
    <t>Snack, load equipment</t>
  </si>
  <si>
    <t>Gowans Stadium - Hutchinson Community College</t>
  </si>
  <si>
    <t>1300 N. Plum</t>
  </si>
  <si>
    <t>Hutchinson, KS 67501</t>
  </si>
  <si>
    <t>Gowans Stadium - Hutchinson Community College_x000D_
1300 N. Plum_x000D_
Hutchinson, KS 67501</t>
  </si>
  <si>
    <t>Now on Central Time Zone!</t>
  </si>
  <si>
    <t>3:00 AM</t>
  </si>
  <si>
    <t>Arrive and Sleep</t>
  </si>
  <si>
    <t>1:00 PM</t>
  </si>
  <si>
    <t>Rehearsal - Clinic students will be in warm-ups</t>
  </si>
  <si>
    <t>Snack Pack Load</t>
  </si>
  <si>
    <t>11:55 PM</t>
  </si>
  <si>
    <t>Depart for Tulsa, OK - 240 miles</t>
  </si>
  <si>
    <t>Broken Arrow HS</t>
  </si>
  <si>
    <t>1901 Albany</t>
  </si>
  <si>
    <t>Broken Arrow, OK 74012</t>
  </si>
  <si>
    <t>Broken Arrow HS_x000D_
1901 Albany_x000D_
Broken Arrow, OK 74012</t>
  </si>
  <si>
    <t>Tuesday</t>
  </si>
  <si>
    <t>Union High School</t>
  </si>
  <si>
    <t>6636 S. Mingo Rd.</t>
  </si>
  <si>
    <t>Tulsa, OK 74133</t>
  </si>
  <si>
    <t>6:00 AM</t>
  </si>
  <si>
    <t>Arrive, sleep</t>
  </si>
  <si>
    <t>Wake, Brunch</t>
  </si>
  <si>
    <t>Rehearse - indoors, no props</t>
  </si>
  <si>
    <t>Dinner - pre pack</t>
  </si>
  <si>
    <t>Dinner Closes</t>
  </si>
  <si>
    <t>7:30 PM</t>
  </si>
  <si>
    <t>Warm-up at Housing Facility</t>
  </si>
  <si>
    <t>Load Busses</t>
  </si>
  <si>
    <t>9:15 PM</t>
  </si>
  <si>
    <t>Depart for show site - 10 miles</t>
  </si>
  <si>
    <t>9:45 PM</t>
  </si>
  <si>
    <t>Arrive at stadium</t>
  </si>
  <si>
    <t>10:11 PM</t>
  </si>
  <si>
    <t>10:16 PM</t>
  </si>
  <si>
    <t>Back To housing Site</t>
  </si>
  <si>
    <t>11:59 PM</t>
  </si>
  <si>
    <t>At Housing Site - Snack, Shower and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</si>
</sst>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3" tableType="queryTable" totalsRowShown="0">
  <autoFilter ref="A1:E13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1" zoomScaleNormal="100" workbookViewId="0">
      <selection activeCell="G56" sqref="G5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45125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Union High School</v>
      </c>
      <c r="C9" s="20" t="str">
        <f>VLOOKUP("Location",Table_Event_Details_Today[],2,FALSE)</f>
        <v>Broken Arrow HS</v>
      </c>
    </row>
    <row r="10" spans="2:3" x14ac:dyDescent="0.25">
      <c r="B10" s="21" t="str">
        <f>VLOOKUP("Housing Location",Table_Event_Details_Today[],3,FALSE)</f>
        <v>6636 S. Mingo Rd.</v>
      </c>
      <c r="C10" s="21" t="str">
        <f>VLOOKUP("Location",Table_Event_Details_Today[],3,FALSE)</f>
        <v>1901 Albany</v>
      </c>
    </row>
    <row r="11" spans="2:3" ht="15.75" thickBot="1" x14ac:dyDescent="0.3">
      <c r="B11" s="22" t="str">
        <f>VLOOKUP("Housing Location",Table_Event_Details_Today[],4,FALSE)</f>
        <v>Tulsa, OK 74133</v>
      </c>
      <c r="C11" s="22" t="str">
        <f>VLOOKUP("Location",Table_Event_Details_Today[],4,FALSE)</f>
        <v>Broken Arrow, OK 74012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6" workbookViewId="0">
      <selection activeCell="B26" sqref="B26:B2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45125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45124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10448</v>
      </c>
      <c r="B8" t="str">
        <f>VLOOKUP("Housing Location",Table_Event_Details_Previous[],2,FALSE)</f>
        <v>Gowans Stadium - Hutchinson Community College</v>
      </c>
      <c r="C8" t="str">
        <f>VLOOKUP("Location",Table_Event_Details_Today[],2,FALSE)</f>
        <v>Broken Arrow HS</v>
      </c>
    </row>
    <row r="9" spans="1:10" x14ac:dyDescent="0.25">
      <c r="B9" t="str">
        <f>VLOOKUP("Housing Location",Table_Event_Details_Previous[],3,FALSE)</f>
        <v>1300 N. Plum</v>
      </c>
      <c r="C9" t="str">
        <f>VLOOKUP("Location",Table_Event_Details_Today[],3,FALSE)</f>
        <v>1901 Albany</v>
      </c>
    </row>
    <row r="10" spans="1:10" x14ac:dyDescent="0.25">
      <c r="B10" t="str">
        <f>VLOOKUP("Housing Location",Table_Event_Details_Previous[],4,FALSE)</f>
        <v>Hutchinson, KS 67501</v>
      </c>
      <c r="C10" t="str">
        <f>VLOOKUP("Location",Table_Event_Details_Today[],4,FALSE)</f>
        <v>Broken Arrow, OK 74012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45125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10529</v>
      </c>
      <c r="B16" t="str">
        <f>VLOOKUP("Housing Location",Table_Event_Details_Today[],2,FALSE)</f>
        <v>Union High School</v>
      </c>
      <c r="C16" t="str">
        <f>VLOOKUP("Location",Table_Event_Details_Today[],2,FALSE)</f>
        <v>Broken Arrow HS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6636 S. Mingo Rd.</v>
      </c>
      <c r="C17" t="str">
        <f>VLOOKUP("Location",Table_Event_Details_Today[],3,FALSE)</f>
        <v>1901 Albany</v>
      </c>
      <c r="E17" t="str">
        <f>CONCATENATE("origin=",B17,"+",B18 )</f>
        <v>origin=6636 S. Mingo Rd.+Tulsa, OK 74133</v>
      </c>
      <c r="J17" t="str">
        <f>CONCATENATE("origin=",C17,"+",C18 )</f>
        <v>origin=1901 Albany+Broken Arrow, OK 74012</v>
      </c>
    </row>
    <row r="18" spans="1:10" x14ac:dyDescent="0.25">
      <c r="B18" t="str">
        <f>VLOOKUP("Housing Location",Table_Event_Details_Today[],4,FALSE)</f>
        <v>Tulsa, OK 74133</v>
      </c>
      <c r="C18" t="str">
        <f>VLOOKUP("Location",Table_Event_Details_Today[],4,FALSE)</f>
        <v>Broken Arrow, OK 74012</v>
      </c>
      <c r="E18" t="str">
        <f>CONCATENATE("destination=",C17,"+",C18 )</f>
        <v>destination=1901 Albany+Broken Arrow, OK 74012</v>
      </c>
      <c r="J18" t="str">
        <f>CONCATENATE("destination=",B27,"+",B28 )</f>
        <v>destination=19428 I-45+Spring, TX 77373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Union High School to Broken Arrow HS</v>
      </c>
      <c r="J21" s="13" t="str">
        <f>CONCATENATE(C16, " to ", B26)</f>
        <v>Broken Arrow HS to Spring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45126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10327</v>
      </c>
      <c r="B26" t="str">
        <f>VLOOKUP("Housing Location",Table_Event_Details_Next[],2,FALSE)</f>
        <v>Spring HS</v>
      </c>
      <c r="C26" t="str">
        <f>VLOOKUP("Location",Table_Event_Details_Today[],2,FALSE)</f>
        <v>Broken Arrow HS</v>
      </c>
      <c r="E26" t="s">
        <v>93</v>
      </c>
    </row>
    <row r="27" spans="1:10" x14ac:dyDescent="0.25">
      <c r="B27" t="str">
        <f>VLOOKUP("Housing Location",Table_Event_Details_Next[],3,FALSE)</f>
        <v>19428 I-45</v>
      </c>
      <c r="C27" t="str">
        <f>VLOOKUP("Location",Table_Event_Details_Today[],3,FALSE)</f>
        <v>1901 Albany</v>
      </c>
      <c r="E27" t="str">
        <f>CONCATENATE("origin=",B17,"+",B18 )</f>
        <v>origin=6636 S. Mingo Rd.+Tulsa, OK 74133</v>
      </c>
    </row>
    <row r="28" spans="1:10" x14ac:dyDescent="0.25">
      <c r="B28" t="str">
        <f>VLOOKUP("Housing Location",Table_Event_Details_Next[],4,FALSE)</f>
        <v>Spring, TX 77373</v>
      </c>
      <c r="C28" t="str">
        <f>VLOOKUP("Location",Table_Event_Details_Today[],4,FALSE)</f>
        <v>Broken Arrow, OK 74012</v>
      </c>
      <c r="E28" t="str">
        <f>CONCATENATE("destination=",B27,"+",B28 )</f>
        <v>destination=19428 I-45+Spring, TX 77373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Union High School to Spring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3"/>
  <sheetViews>
    <sheetView workbookViewId="0"/>
  </sheetViews>
  <sheetFormatPr defaultRowHeight="15" x14ac:dyDescent="0.25"/>
  <cols>
    <col min="1" max="2" width="54.140625" bestFit="1" customWidth="1"/>
    <col min="3" max="3" width="11.42578125" bestFit="1" customWidth="1"/>
    <col min="4" max="4" width="15.28515625" bestFit="1" customWidth="1"/>
    <col min="5" max="5" width="54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146</v>
      </c>
      <c r="C2" t="s">
        <v>147</v>
      </c>
      <c r="D2" t="s">
        <v>148</v>
      </c>
      <c r="E2" t="s">
        <v>149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146</v>
      </c>
      <c r="C4" t="s">
        <v>147</v>
      </c>
      <c r="D4" t="s">
        <v>148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107</v>
      </c>
      <c r="B6" t="s">
        <v>150</v>
      </c>
    </row>
    <row r="7" spans="1:5" x14ac:dyDescent="0.25">
      <c r="A7" t="s">
        <v>151</v>
      </c>
      <c r="B7" t="s">
        <v>152</v>
      </c>
    </row>
    <row r="8" spans="1:5" x14ac:dyDescent="0.25">
      <c r="A8" t="s">
        <v>138</v>
      </c>
      <c r="B8" t="s">
        <v>153</v>
      </c>
    </row>
    <row r="9" spans="1:5" x14ac:dyDescent="0.25">
      <c r="A9" t="s">
        <v>142</v>
      </c>
      <c r="B9" t="s">
        <v>154</v>
      </c>
    </row>
    <row r="10" spans="1:5" x14ac:dyDescent="0.25">
      <c r="A10" t="s">
        <v>143</v>
      </c>
      <c r="B10" t="s">
        <v>153</v>
      </c>
    </row>
    <row r="11" spans="1:5" x14ac:dyDescent="0.25">
      <c r="A11" t="s">
        <v>155</v>
      </c>
      <c r="B11" t="s">
        <v>156</v>
      </c>
    </row>
    <row r="12" spans="1:5" x14ac:dyDescent="0.25">
      <c r="A12" t="s">
        <v>112</v>
      </c>
      <c r="B12" t="s">
        <v>145</v>
      </c>
    </row>
    <row r="13" spans="1:5" x14ac:dyDescent="0.25">
      <c r="A13" t="s">
        <v>40</v>
      </c>
      <c r="B13" t="s">
        <v>40</v>
      </c>
      <c r="E13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2.42578125" bestFit="1" customWidth="1"/>
    <col min="4" max="4" width="19.85546875" bestFit="1" customWidth="1"/>
    <col min="5" max="5" width="79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157</v>
      </c>
      <c r="C4" t="s">
        <v>158</v>
      </c>
      <c r="D4" t="s">
        <v>159</v>
      </c>
    </row>
    <row r="5" spans="1:5" x14ac:dyDescent="0.25">
      <c r="B5" t="s">
        <v>161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162</v>
      </c>
      <c r="B7" t="s">
        <v>163</v>
      </c>
    </row>
    <row r="8" spans="1:5" x14ac:dyDescent="0.25">
      <c r="A8" t="s">
        <v>137</v>
      </c>
      <c r="B8" t="s">
        <v>139</v>
      </c>
    </row>
    <row r="9" spans="1:5" x14ac:dyDescent="0.25">
      <c r="A9" t="s">
        <v>107</v>
      </c>
      <c r="B9" t="s">
        <v>17</v>
      </c>
    </row>
    <row r="10" spans="1:5" x14ac:dyDescent="0.25">
      <c r="A10" t="s">
        <v>164</v>
      </c>
      <c r="B10" t="s">
        <v>152</v>
      </c>
    </row>
    <row r="11" spans="1:5" x14ac:dyDescent="0.25">
      <c r="A11" t="s">
        <v>138</v>
      </c>
      <c r="B11" t="s">
        <v>17</v>
      </c>
    </row>
    <row r="12" spans="1:5" x14ac:dyDescent="0.25">
      <c r="A12" t="s">
        <v>110</v>
      </c>
      <c r="B12" t="s">
        <v>154</v>
      </c>
    </row>
    <row r="13" spans="1:5" x14ac:dyDescent="0.25">
      <c r="A13" t="s">
        <v>99</v>
      </c>
      <c r="B13" t="s">
        <v>165</v>
      </c>
    </row>
    <row r="14" spans="1:5" x14ac:dyDescent="0.25">
      <c r="A14" t="s">
        <v>155</v>
      </c>
      <c r="B14" t="s">
        <v>166</v>
      </c>
    </row>
    <row r="15" spans="1:5" x14ac:dyDescent="0.25">
      <c r="A15" t="s">
        <v>167</v>
      </c>
      <c r="B15" t="s">
        <v>168</v>
      </c>
    </row>
    <row r="16" spans="1:5" x14ac:dyDescent="0.25">
      <c r="A16" t="s">
        <v>40</v>
      </c>
      <c r="B16" t="s">
        <v>40</v>
      </c>
      <c r="E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42578125" bestFit="1" customWidth="1"/>
    <col min="4" max="4" width="22.57031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169</v>
      </c>
      <c r="C2" t="s">
        <v>170</v>
      </c>
      <c r="D2" t="s">
        <v>171</v>
      </c>
      <c r="E2" t="s">
        <v>172</v>
      </c>
    </row>
    <row r="3" spans="1:5" x14ac:dyDescent="0.25">
      <c r="A3" t="s">
        <v>136</v>
      </c>
      <c r="B3" t="s">
        <v>173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174</v>
      </c>
      <c r="C5" t="s">
        <v>175</v>
      </c>
      <c r="D5" t="s">
        <v>176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177</v>
      </c>
      <c r="B7" t="s">
        <v>178</v>
      </c>
    </row>
    <row r="8" spans="1:5" x14ac:dyDescent="0.25">
      <c r="A8" t="s">
        <v>151</v>
      </c>
      <c r="B8" t="s">
        <v>179</v>
      </c>
    </row>
    <row r="9" spans="1:5" x14ac:dyDescent="0.25">
      <c r="A9" t="s">
        <v>164</v>
      </c>
      <c r="B9" t="s">
        <v>180</v>
      </c>
    </row>
    <row r="10" spans="1:5" x14ac:dyDescent="0.25">
      <c r="A10" t="s">
        <v>142</v>
      </c>
      <c r="B10" t="s">
        <v>181</v>
      </c>
    </row>
    <row r="11" spans="1:5" x14ac:dyDescent="0.25">
      <c r="A11" t="s">
        <v>143</v>
      </c>
      <c r="B11" t="s">
        <v>182</v>
      </c>
    </row>
    <row r="12" spans="1:5" x14ac:dyDescent="0.25">
      <c r="A12" t="s">
        <v>183</v>
      </c>
      <c r="B12" t="s">
        <v>184</v>
      </c>
    </row>
    <row r="13" spans="1:5" x14ac:dyDescent="0.25">
      <c r="A13" t="s">
        <v>144</v>
      </c>
      <c r="B13" t="s">
        <v>185</v>
      </c>
    </row>
    <row r="14" spans="1:5" x14ac:dyDescent="0.25">
      <c r="A14" t="s">
        <v>186</v>
      </c>
      <c r="B14" t="s">
        <v>187</v>
      </c>
    </row>
    <row r="15" spans="1:5" x14ac:dyDescent="0.25">
      <c r="A15" t="s">
        <v>188</v>
      </c>
      <c r="B15" t="s">
        <v>189</v>
      </c>
    </row>
    <row r="16" spans="1:5" x14ac:dyDescent="0.25">
      <c r="A16" t="s">
        <v>155</v>
      </c>
      <c r="B16" t="s">
        <v>140</v>
      </c>
    </row>
    <row r="17" spans="1:5" x14ac:dyDescent="0.25">
      <c r="A17" t="s">
        <v>190</v>
      </c>
      <c r="B17" t="s">
        <v>141</v>
      </c>
    </row>
    <row r="18" spans="1:5" x14ac:dyDescent="0.25">
      <c r="A18" t="s">
        <v>191</v>
      </c>
      <c r="B18" t="s">
        <v>108</v>
      </c>
    </row>
    <row r="19" spans="1:5" x14ac:dyDescent="0.25">
      <c r="A19" t="s">
        <v>112</v>
      </c>
      <c r="B19" t="s">
        <v>192</v>
      </c>
    </row>
    <row r="20" spans="1:5" x14ac:dyDescent="0.25">
      <c r="A20" t="s">
        <v>193</v>
      </c>
      <c r="B20" t="s">
        <v>194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2023-07-17T10:21:29Z</dcterms:modified>
</cp:coreProperties>
</file>