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32" documentId="13_ncr:1_{8AD1AAB3-7683-4009-B7C5-04D68DBF1BC6}" xr6:coauthVersionLast="47" xr6:coauthVersionMax="47" xr10:uidLastSave="{EF5A06AE-BB45-483E-9493-5900728A01C1}"/>
  <bookViews>
    <workbookView xWindow="1380" yWindow="285" windowWidth="18900" windowHeight="1185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Event_Details_Previous!$A$1:$E$13</definedName>
    <definedName name="ExternalData_2" localSheetId="3" hidden="1">Event_Details_Next!$A$1:$E$18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Event_Details_Today!$A$1:$E$18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" l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<sst xmlns="http://schemas.openxmlformats.org/spreadsheetml/2006/main" count="417" uniqueCount="156">
  <si>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</si>
  <si>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</si>
  <si>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</si>
  <si>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</si>
  <si>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</si>
  <si>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</si>
  <si>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</si>
  <si>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</si>
  <si>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</si>
  <si>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</si>
  <si>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</si>
  <si>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</si>
  <si>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</si>
  <si>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</si>
  <si>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</si>
  <si>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</si>
  <si>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</si>
  <si>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</si>
  <si>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</si>
  <si>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</si>
  <si>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</si>
  <si>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</si>
  <si>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</si>
  <si>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</si>
  <si>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</si>
  <si>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</si>
  <si>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</si>
  <si>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</si>
  <si>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</si>
  <si>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</si>
  <si>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</si>
  <si>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</si>
  <si>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</si>
  <si>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</si>
  <si>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</si>
  <si>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</si>
  <si>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</si>
  <si>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</si>
  <si>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</si>
  <si>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</si>
  <si>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</si>
  <si>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</si>
  <si>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</si>
  <si>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</si>
  <si>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</si>
  <si>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</si>
  <si>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</si>
  <si>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</si>
  <si>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</si>
  <si>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</si>
  <si>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</si>
  <si>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</si>
  <si>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</si>
  <si>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</si>
  <si>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</si>
  <si>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</si>
  <si>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</si>
  <si>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</si>
  <si>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</si>
  <si>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</si>
  <si>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</si>
  <si>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</si>
  <si>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</si>
  <si>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</si>
  <si>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</si>
  <si>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</si>
  <si>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</si>
  <si>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</si>
  <si>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</si>
  <si>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</si>
  <si>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</si>
  <si>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</si>
  <si>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</si>
  <si>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</si>
  <si>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</si>
  <si>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</si>
  <si>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</si>
  <si>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</si>
  <si>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</si>
  <si>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</si>
  <si>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</si>
  <si>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</si>
  <si>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</si>
  <si>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</si>
  <si>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</si>
  <si>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</si>
  <si>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</si>
  <si>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</si>
  <si>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</si>
  <si>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</si>
  <si>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</si>
  <si>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</si>
  <si>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</si>
  <si>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5:00 PM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</si>
  <si>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</si>
  <si>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</si>
  <si>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</si>
  <si>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</si>
  <si>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</si>
  <si>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</si>
  <si>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5:30 PM</t>
  </si>
  <si>
    <t>Snack</t>
  </si>
  <si>
    <t>1:00 PM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</si>
  <si>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</si>
  <si>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</si>
  <si>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</si>
  <si>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</si>
  <si>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</si>
  <si>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</si>
  <si>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</si>
  <si>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</si>
  <si>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8:30 AM</t>
  </si>
  <si>
    <t>9:30 AM</t>
  </si>
  <si>
    <t>1:30 PM</t>
  </si>
  <si>
    <t>11:00 PM</t>
  </si>
  <si>
    <t>Palm Desert, Ca</t>
  </si>
  <si>
    <t>Arrive and Sleep</t>
  </si>
  <si>
    <t>11:30 AM</t>
  </si>
  <si>
    <t>Brunch</t>
  </si>
  <si>
    <t>9:30 PM</t>
  </si>
  <si>
    <t>Palm Desert, Ca_x000D_
Palm Desert, Ca</t>
  </si>
  <si>
    <t>Palm Desert High School</t>
  </si>
  <si>
    <t>74910 Aztec Rd</t>
  </si>
  <si>
    <t>Palm Desert, CA 92260</t>
  </si>
  <si>
    <t>Staff Showers: Before Wake-Up, During Free Day Block</t>
  </si>
  <si>
    <t>5:00 AM</t>
  </si>
  <si>
    <t>Meeting, depart for laundry</t>
  </si>
  <si>
    <t>Evening off, community fireworks</t>
  </si>
  <si>
    <t>Depart to Fresno, Ca - 350 miles</t>
  </si>
  <si>
    <t>NOW Arrive, sleep</t>
  </si>
  <si>
    <t>Meet, load, clean</t>
  </si>
  <si>
    <t>Fresno State University</t>
  </si>
  <si>
    <t>5241 N. Maple</t>
  </si>
  <si>
    <t>Fresno, CA 93710</t>
  </si>
  <si>
    <t>Fresno State University_x000D_
5241 N. Maple_x000D_
Fresno, CA 93710</t>
  </si>
  <si>
    <t>Rio Vista MS</t>
  </si>
  <si>
    <t>6240 W. Palo Alto Ave</t>
  </si>
  <si>
    <t>Fresno, CA 93722</t>
  </si>
  <si>
    <t>Rehearsal and Show at Fresno State Stadium Members Sleep at Rio Vista MS and Bus Back-Forth to Stadium Staff Buses, Devils Food, and Trucks all Live at Stadium (showers, bathrooms there)</t>
  </si>
  <si>
    <t>8:00 AM</t>
  </si>
  <si>
    <t>Depart for Fresno State</t>
  </si>
  <si>
    <t>Breakfast</t>
  </si>
  <si>
    <t>9:15 AM</t>
  </si>
  <si>
    <t>Meeting with Shirley and Pat</t>
  </si>
  <si>
    <t>10:00 AM</t>
  </si>
  <si>
    <t>2:00 PM</t>
  </si>
  <si>
    <t>Lunch</t>
  </si>
  <si>
    <t>3:00 PM</t>
  </si>
  <si>
    <t>Dinner</t>
  </si>
  <si>
    <t>Drive back to Rio Vista</t>
  </si>
  <si>
    <t>11:30 PM</t>
  </si>
  <si>
    <t>Lights Out</t>
  </si>
  <si>
    <t>2:00 AM</t>
  </si>
  <si>
    <t>9:00 AM</t>
  </si>
  <si>
    <t>10:30 AM</t>
  </si>
  <si>
    <t>2:30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</si>
</sst>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27" fillId="0" borderId="0" xfId="0" applyFont="1"/>
    <xf numFmtId="0" fontId="0" fillId="0" borderId="0" xfId="0" applyNumberFormat="1"/>
    <xf numFmtId="0" fontId="18" fillId="0" borderId="0" xfId="42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8" tableType="queryTable" totalsRowShown="0">
  <autoFilter ref="A1:E18" xr:uid="{A59324BF-4E1D-4253-9B49-7E759DA7C6F5}"/>
  <tableColumns count="5">
    <tableColumn id="1" xr3:uid="{2B85A589-CF17-43A5-8BE0-1CD6E94EDC40}" uniqueName="1" name="Column1" queryTableFieldId="1" dataDxfId="6"/>
    <tableColumn id="2" xr3:uid="{76E8B6BD-C058-4DDF-AE06-E7E940F0AEB2}" uniqueName="2" name="Address1" queryTableFieldId="2" dataDxfId="5"/>
    <tableColumn id="3" xr3:uid="{C68BC5DA-96B5-4D97-9C78-A46412757A8D}" uniqueName="3" name="Address2" queryTableFieldId="3" dataDxfId="4"/>
    <tableColumn id="4" xr3:uid="{E0C83E79-65E5-424B-84C3-9F1741D9FA94}" uniqueName="4" name="Address3" queryTableFieldId="4" dataDxfId="3"/>
    <tableColumn id="5" xr3:uid="{DF9C93B3-C799-4892-8881-A8B629C8740A}" uniqueName="5" name="Column3" queryTableFieldId="5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3" tableType="queryTable" totalsRowShown="0">
  <autoFilter ref="A1:E13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8" tableType="queryTable" totalsRowShown="0">
  <autoFilter ref="A1:E18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5"/>
    <tableColumn id="3" xr3:uid="{ADAA3110-1E60-4011-8DCF-AE8E53EEB4FA}" uniqueName="3" name="Location" queryTableFieldId="3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3"/>
    <tableColumn id="6" xr3:uid="{F22730FB-0FA8-47E8-8462-F80C7E229923}" uniqueName="6" name="Location" queryTableFieldId="7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1"/>
    <tableColumn id="2" xr3:uid="{187C09FD-1A8B-4E4E-B52E-526A27C81825}" name="Event" dataDxfId="10"/>
    <tableColumn id="3" xr3:uid="{C6F49CAD-F8A3-4CE4-887A-CC0C5CEC2219}" name="Location" dataDxfId="9"/>
    <tableColumn id="4" xr3:uid="{F90EAABC-F279-40FB-8B44-7E674A9CDAA8}" name="eventID" dataDxfId="8"/>
    <tableColumn id="5" xr3:uid="{02EAF049-21B2-43CB-B7D9-C98D7D8C1E2B}" name="Link" dataDxfId="7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activeCell="D15" sqref="D1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4" style="34" customWidth="1"/>
    <col min="4" max="5" width="34.7109375" style="34" customWidth="1"/>
    <col min="6" max="16384" width="9.140625" style="34"/>
  </cols>
  <sheetData>
    <row r="1" spans="1:5" ht="54.75" customHeight="1" x14ac:dyDescent="0.25">
      <c r="A1" s="46"/>
      <c r="B1" s="46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8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45112</v>
      </c>
    </row>
    <row r="5" spans="2:3" ht="18.75" x14ac:dyDescent="0.25">
      <c r="B5" s="2" t="s">
        <v>105</v>
      </c>
    </row>
    <row r="6" spans="2:3" ht="18.75" x14ac:dyDescent="0.25">
      <c r="B6" s="2" t="s">
        <v>106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Rio Vista MS</v>
      </c>
      <c r="C9" s="20" t="str">
        <f>VLOOKUP("Location",Table_Event_Details_Today[],2,FALSE)</f>
        <v>Fresno State University</v>
      </c>
    </row>
    <row r="10" spans="2:3" x14ac:dyDescent="0.25">
      <c r="B10" s="21" t="str">
        <f>VLOOKUP("Housing Location",Table_Event_Details_Today[],3,FALSE)</f>
        <v>6240 W. Palo Alto Ave</v>
      </c>
      <c r="C10" s="21" t="str">
        <f>VLOOKUP("Location",Table_Event_Details_Today[],3,FALSE)</f>
        <v>5241 N. Maple</v>
      </c>
    </row>
    <row r="11" spans="2:3" ht="15.75" thickBot="1" x14ac:dyDescent="0.3">
      <c r="B11" s="22" t="str">
        <f>VLOOKUP("Housing Location",Table_Event_Details_Today[],4,FALSE)</f>
        <v>Fresno, CA 93722</v>
      </c>
      <c r="C11" s="22" t="str">
        <f>VLOOKUP("Location",Table_Event_Details_Today[],4,FALSE)</f>
        <v>Fresno, CA 93710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107</v>
      </c>
      <c r="C21" s="28"/>
    </row>
    <row r="22" spans="2:3" x14ac:dyDescent="0.25">
      <c r="B22" s="27"/>
      <c r="C22" s="30"/>
    </row>
    <row r="23" spans="2:3" x14ac:dyDescent="0.25">
      <c r="B23" s="27" t="s">
        <v>108</v>
      </c>
      <c r="C23" s="30"/>
    </row>
    <row r="24" spans="2:3" x14ac:dyDescent="0.25">
      <c r="B24" s="27"/>
      <c r="C24" s="30"/>
    </row>
    <row r="25" spans="2:3" x14ac:dyDescent="0.25">
      <c r="B25" s="27" t="s">
        <v>109</v>
      </c>
      <c r="C25" s="30"/>
    </row>
    <row r="26" spans="2:3" x14ac:dyDescent="0.25">
      <c r="B26" s="27"/>
      <c r="C26" s="28"/>
    </row>
    <row r="27" spans="2:3" x14ac:dyDescent="0.25">
      <c r="B27" s="27" t="s">
        <v>110</v>
      </c>
      <c r="C27" s="29"/>
    </row>
    <row r="28" spans="2:3" x14ac:dyDescent="0.25">
      <c r="B28" s="27"/>
      <c r="C28" s="28"/>
    </row>
    <row r="29" spans="2:3" x14ac:dyDescent="0.25">
      <c r="B29" s="27" t="s">
        <v>103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16" sqref="C16:C18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45112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45111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10464</v>
      </c>
      <c r="B8" t="str">
        <f>VLOOKUP("Housing Location",Table_Event_Details_Previous[],2,FALSE)</f>
        <v>Palm Desert High School</v>
      </c>
      <c r="C8" t="str">
        <f>VLOOKUP("Location",Table_Event_Details_Today[],2,FALSE)</f>
        <v>Fresno State University</v>
      </c>
    </row>
    <row r="9" spans="1:10" x14ac:dyDescent="0.25">
      <c r="B9" t="str">
        <f>VLOOKUP("Housing Location",Table_Event_Details_Previous[],3,FALSE)</f>
        <v>74910 Aztec Rd</v>
      </c>
      <c r="C9" t="str">
        <f>VLOOKUP("Location",Table_Event_Details_Today[],3,FALSE)</f>
        <v>5241 N. Maple</v>
      </c>
    </row>
    <row r="10" spans="1:10" x14ac:dyDescent="0.25">
      <c r="B10" t="str">
        <f>VLOOKUP("Housing Location",Table_Event_Details_Previous[],4,FALSE)</f>
        <v>Palm Desert, CA 92260</v>
      </c>
      <c r="C10" t="str">
        <f>VLOOKUP("Location",Table_Event_Details_Today[],4,FALSE)</f>
        <v>Fresno, CA 93710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45112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98</v>
      </c>
    </row>
    <row r="16" spans="1:10" x14ac:dyDescent="0.25">
      <c r="A16" s="17">
        <f>VLOOKUP($B14,Table_eventID[],4,FALSE)</f>
        <v>10317</v>
      </c>
      <c r="B16" t="str">
        <f>VLOOKUP("Housing Location",Table_Event_Details_Today[],2,FALSE)</f>
        <v>Rio Vista MS</v>
      </c>
      <c r="C16" t="str">
        <f>VLOOKUP("Location",Table_Event_Details_Today[],2,FALSE)</f>
        <v>Fresno State University</v>
      </c>
      <c r="E16" t="s">
        <v>95</v>
      </c>
      <c r="J16" t="s">
        <v>95</v>
      </c>
    </row>
    <row r="17" spans="1:10" x14ac:dyDescent="0.25">
      <c r="B17" t="str">
        <f>VLOOKUP("Housing Location",Table_Event_Details_Today[],3,FALSE)</f>
        <v>6240 W. Palo Alto Ave</v>
      </c>
      <c r="C17" t="str">
        <f>VLOOKUP("Location",Table_Event_Details_Today[],3,FALSE)</f>
        <v>5241 N. Maple</v>
      </c>
      <c r="E17" t="str">
        <f>CONCATENATE("origin=",B17,"+",B18 )</f>
        <v>origin=6240 W. Palo Alto Ave+Fresno, CA 93722</v>
      </c>
      <c r="J17" t="str">
        <f>CONCATENATE("origin=",C17,"+",C18 )</f>
        <v>origin=5241 N. Maple+Fresno, CA 93710</v>
      </c>
    </row>
    <row r="18" spans="1:10" x14ac:dyDescent="0.25">
      <c r="B18" t="str">
        <f>VLOOKUP("Housing Location",Table_Event_Details_Today[],4,FALSE)</f>
        <v>Fresno, CA 93722</v>
      </c>
      <c r="C18" t="str">
        <f>VLOOKUP("Location",Table_Event_Details_Today[],4,FALSE)</f>
        <v>Fresno, CA 93710</v>
      </c>
      <c r="E18" t="str">
        <f>CONCATENATE("destination=",C17,"+",C18 )</f>
        <v>destination=5241 N. Maple+Fresno, CA 93710</v>
      </c>
      <c r="J18" t="str">
        <f>CONCATENATE("destination=",B27,"+",B28 )</f>
        <v>destination=6240 W. Palo Alto Ave+Fresno, CA 93722</v>
      </c>
    </row>
    <row r="19" spans="1:10" x14ac:dyDescent="0.25">
      <c r="E19" t="s">
        <v>94</v>
      </c>
      <c r="J19" t="s">
        <v>94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Rio Vista MS to Fresno State University</v>
      </c>
      <c r="J21" s="13" t="str">
        <f>CONCATENATE(C16, " to ", B26)</f>
        <v>Fresno State University to Rio Vista MS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45113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99</v>
      </c>
    </row>
    <row r="26" spans="1:10" x14ac:dyDescent="0.25">
      <c r="A26" s="17">
        <f>VLOOKUP($B24,Table_eventID[],4,FALSE)</f>
        <v>10586</v>
      </c>
      <c r="B26" t="str">
        <f>VLOOKUP("Housing Location",Table_Event_Details_Next[],2,FALSE)</f>
        <v>Rio Vista MS</v>
      </c>
      <c r="C26" t="str">
        <f>VLOOKUP("Location",Table_Event_Details_Today[],2,FALSE)</f>
        <v>Fresno State University</v>
      </c>
      <c r="E26" t="s">
        <v>95</v>
      </c>
    </row>
    <row r="27" spans="1:10" x14ac:dyDescent="0.25">
      <c r="B27" t="str">
        <f>VLOOKUP("Housing Location",Table_Event_Details_Next[],3,FALSE)</f>
        <v>6240 W. Palo Alto Ave</v>
      </c>
      <c r="C27" t="str">
        <f>VLOOKUP("Location",Table_Event_Details_Today[],3,FALSE)</f>
        <v>5241 N. Maple</v>
      </c>
      <c r="E27" t="str">
        <f>CONCATENATE("origin=",B17,"+",B18 )</f>
        <v>origin=6240 W. Palo Alto Ave+Fresno, CA 93722</v>
      </c>
    </row>
    <row r="28" spans="1:10" x14ac:dyDescent="0.25">
      <c r="B28" t="str">
        <f>VLOOKUP("Housing Location",Table_Event_Details_Next[],4,FALSE)</f>
        <v>Fresno, CA 93722</v>
      </c>
      <c r="C28" t="str">
        <f>VLOOKUP("Location",Table_Event_Details_Today[],4,FALSE)</f>
        <v>Fresno, CA 93710</v>
      </c>
      <c r="E28" t="str">
        <f>CONCATENATE("destination=",B27,"+",B28 )</f>
        <v>destination=6240 W. Palo Alto Ave+Fresno, CA 93722</v>
      </c>
    </row>
    <row r="29" spans="1:10" x14ac:dyDescent="0.25">
      <c r="E29" t="s">
        <v>94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Rio Vista MS to Rio Vista MS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8"/>
  <sheetViews>
    <sheetView workbookViewId="0"/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7" t="s">
        <v>36</v>
      </c>
      <c r="B2" s="47" t="s">
        <v>131</v>
      </c>
      <c r="C2" s="47" t="s">
        <v>132</v>
      </c>
      <c r="D2" s="47" t="s">
        <v>133</v>
      </c>
      <c r="E2" s="47" t="s">
        <v>134</v>
      </c>
    </row>
    <row r="3" spans="1:5" x14ac:dyDescent="0.25">
      <c r="A3" s="47" t="s">
        <v>37</v>
      </c>
      <c r="B3" s="47" t="s">
        <v>37</v>
      </c>
      <c r="C3" s="47"/>
      <c r="D3" s="47"/>
      <c r="E3" s="47" t="s">
        <v>37</v>
      </c>
    </row>
    <row r="4" spans="1:5" x14ac:dyDescent="0.25">
      <c r="A4" s="47" t="s">
        <v>38</v>
      </c>
      <c r="B4" s="47" t="s">
        <v>135</v>
      </c>
      <c r="C4" s="47" t="s">
        <v>136</v>
      </c>
      <c r="D4" s="47" t="s">
        <v>137</v>
      </c>
      <c r="E4" s="47"/>
    </row>
    <row r="5" spans="1:5" x14ac:dyDescent="0.25">
      <c r="A5" s="47"/>
      <c r="B5" s="47" t="s">
        <v>138</v>
      </c>
      <c r="C5" s="47"/>
      <c r="D5" s="47"/>
      <c r="E5" s="47"/>
    </row>
    <row r="6" spans="1:5" x14ac:dyDescent="0.25">
      <c r="A6" s="47" t="s">
        <v>39</v>
      </c>
      <c r="B6" s="47" t="s">
        <v>39</v>
      </c>
      <c r="C6" s="47"/>
      <c r="D6" s="47"/>
      <c r="E6" s="47" t="s">
        <v>39</v>
      </c>
    </row>
    <row r="7" spans="1:5" x14ac:dyDescent="0.25">
      <c r="A7" s="47" t="s">
        <v>139</v>
      </c>
      <c r="B7" s="47" t="s">
        <v>140</v>
      </c>
      <c r="C7" s="47"/>
      <c r="D7" s="47"/>
      <c r="E7" s="47"/>
    </row>
    <row r="8" spans="1:5" x14ac:dyDescent="0.25">
      <c r="A8" s="47" t="s">
        <v>111</v>
      </c>
      <c r="B8" s="47" t="s">
        <v>141</v>
      </c>
      <c r="C8" s="47"/>
      <c r="D8" s="47"/>
      <c r="E8" s="47"/>
    </row>
    <row r="9" spans="1:5" x14ac:dyDescent="0.25">
      <c r="A9" s="47" t="s">
        <v>142</v>
      </c>
      <c r="B9" s="47" t="s">
        <v>143</v>
      </c>
      <c r="C9" s="47"/>
      <c r="D9" s="47"/>
      <c r="E9" s="47"/>
    </row>
    <row r="10" spans="1:5" x14ac:dyDescent="0.25">
      <c r="A10" s="47" t="s">
        <v>144</v>
      </c>
      <c r="B10" s="47" t="s">
        <v>17</v>
      </c>
      <c r="C10" s="47"/>
      <c r="D10" s="47"/>
      <c r="E10" s="47"/>
    </row>
    <row r="11" spans="1:5" x14ac:dyDescent="0.25">
      <c r="A11" s="47" t="s">
        <v>145</v>
      </c>
      <c r="B11" s="47" t="s">
        <v>146</v>
      </c>
      <c r="C11" s="47"/>
      <c r="D11" s="47"/>
      <c r="E11" s="47"/>
    </row>
    <row r="12" spans="1:5" x14ac:dyDescent="0.25">
      <c r="A12" s="47" t="s">
        <v>147</v>
      </c>
      <c r="B12" s="47" t="s">
        <v>17</v>
      </c>
      <c r="C12" s="47"/>
      <c r="D12" s="47"/>
      <c r="E12" s="47"/>
    </row>
    <row r="13" spans="1:5" x14ac:dyDescent="0.25">
      <c r="A13" s="47" t="s">
        <v>100</v>
      </c>
      <c r="B13" s="47" t="s">
        <v>148</v>
      </c>
      <c r="C13" s="47"/>
      <c r="D13" s="47"/>
      <c r="E13" s="47"/>
    </row>
    <row r="14" spans="1:5" x14ac:dyDescent="0.25">
      <c r="A14" s="47" t="s">
        <v>104</v>
      </c>
      <c r="B14" s="47" t="s">
        <v>17</v>
      </c>
      <c r="C14" s="47"/>
      <c r="D14" s="47"/>
      <c r="E14" s="47"/>
    </row>
    <row r="15" spans="1:5" x14ac:dyDescent="0.25">
      <c r="A15" s="47" t="s">
        <v>47</v>
      </c>
      <c r="B15" s="47" t="s">
        <v>101</v>
      </c>
      <c r="C15" s="47"/>
      <c r="D15" s="47"/>
      <c r="E15" s="47"/>
    </row>
    <row r="16" spans="1:5" x14ac:dyDescent="0.25">
      <c r="A16" s="47" t="s">
        <v>114</v>
      </c>
      <c r="B16" s="47" t="s">
        <v>149</v>
      </c>
      <c r="C16" s="47"/>
      <c r="D16" s="47"/>
      <c r="E16" s="47"/>
    </row>
    <row r="17" spans="1:5" x14ac:dyDescent="0.25">
      <c r="A17" s="47" t="s">
        <v>150</v>
      </c>
      <c r="B17" s="47" t="s">
        <v>151</v>
      </c>
      <c r="C17" s="47"/>
      <c r="D17" s="47"/>
      <c r="E17" s="47"/>
    </row>
    <row r="18" spans="1:5" x14ac:dyDescent="0.25">
      <c r="A18" s="47" t="s">
        <v>40</v>
      </c>
      <c r="B18" s="47" t="s">
        <v>40</v>
      </c>
      <c r="C18" s="47"/>
      <c r="D18" s="47"/>
      <c r="E18" s="47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3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5" bestFit="1" customWidth="1"/>
    <col min="4" max="4" width="20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115</v>
      </c>
      <c r="C2" t="s">
        <v>115</v>
      </c>
      <c r="E2" t="s">
        <v>120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121</v>
      </c>
      <c r="C4" t="s">
        <v>122</v>
      </c>
      <c r="D4" t="s">
        <v>123</v>
      </c>
    </row>
    <row r="5" spans="1:5" x14ac:dyDescent="0.25">
      <c r="B5" t="s">
        <v>124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125</v>
      </c>
      <c r="B7" t="s">
        <v>129</v>
      </c>
    </row>
    <row r="8" spans="1:5" x14ac:dyDescent="0.25">
      <c r="A8" t="s">
        <v>117</v>
      </c>
      <c r="B8" t="s">
        <v>118</v>
      </c>
    </row>
    <row r="9" spans="1:5" x14ac:dyDescent="0.25">
      <c r="A9" t="s">
        <v>102</v>
      </c>
      <c r="B9" t="s">
        <v>126</v>
      </c>
    </row>
    <row r="10" spans="1:5" x14ac:dyDescent="0.25">
      <c r="A10" t="s">
        <v>93</v>
      </c>
      <c r="B10" t="s">
        <v>127</v>
      </c>
    </row>
    <row r="11" spans="1:5" x14ac:dyDescent="0.25">
      <c r="A11" t="s">
        <v>119</v>
      </c>
      <c r="B11" t="s">
        <v>130</v>
      </c>
    </row>
    <row r="12" spans="1:5" x14ac:dyDescent="0.25">
      <c r="A12" t="s">
        <v>47</v>
      </c>
      <c r="B12" t="s">
        <v>128</v>
      </c>
    </row>
    <row r="13" spans="1:5" x14ac:dyDescent="0.25">
      <c r="A13" t="s">
        <v>40</v>
      </c>
      <c r="B13" t="s">
        <v>40</v>
      </c>
      <c r="E13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8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20.42578125" bestFit="1" customWidth="1"/>
    <col min="4" max="4" width="16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131</v>
      </c>
      <c r="C2" t="s">
        <v>132</v>
      </c>
      <c r="D2" t="s">
        <v>133</v>
      </c>
      <c r="E2" t="s">
        <v>134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135</v>
      </c>
      <c r="C4" t="s">
        <v>136</v>
      </c>
      <c r="D4" t="s">
        <v>137</v>
      </c>
    </row>
    <row r="5" spans="1:5" x14ac:dyDescent="0.25">
      <c r="B5" t="s">
        <v>138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152</v>
      </c>
      <c r="B7" t="s">
        <v>116</v>
      </c>
    </row>
    <row r="8" spans="1:5" x14ac:dyDescent="0.25">
      <c r="A8" t="s">
        <v>153</v>
      </c>
      <c r="B8" t="s">
        <v>140</v>
      </c>
    </row>
    <row r="9" spans="1:5" x14ac:dyDescent="0.25">
      <c r="A9" t="s">
        <v>112</v>
      </c>
      <c r="B9" t="s">
        <v>141</v>
      </c>
    </row>
    <row r="10" spans="1:5" x14ac:dyDescent="0.25">
      <c r="A10" t="s">
        <v>154</v>
      </c>
      <c r="B10" t="s">
        <v>17</v>
      </c>
    </row>
    <row r="11" spans="1:5" x14ac:dyDescent="0.25">
      <c r="A11" t="s">
        <v>113</v>
      </c>
      <c r="B11" t="s">
        <v>146</v>
      </c>
    </row>
    <row r="12" spans="1:5" x14ac:dyDescent="0.25">
      <c r="A12" t="s">
        <v>155</v>
      </c>
      <c r="B12" t="s">
        <v>17</v>
      </c>
    </row>
    <row r="13" spans="1:5" x14ac:dyDescent="0.25">
      <c r="A13" t="s">
        <v>100</v>
      </c>
      <c r="B13" t="s">
        <v>148</v>
      </c>
    </row>
    <row r="14" spans="1:5" x14ac:dyDescent="0.25">
      <c r="A14" t="s">
        <v>104</v>
      </c>
      <c r="B14" t="s">
        <v>17</v>
      </c>
    </row>
    <row r="15" spans="1:5" x14ac:dyDescent="0.25">
      <c r="A15" t="s">
        <v>47</v>
      </c>
      <c r="B15" t="s">
        <v>101</v>
      </c>
    </row>
    <row r="16" spans="1:5" x14ac:dyDescent="0.25">
      <c r="A16" t="s">
        <v>114</v>
      </c>
      <c r="B16" t="s">
        <v>149</v>
      </c>
    </row>
    <row r="17" spans="1:5" x14ac:dyDescent="0.25">
      <c r="A17" t="s">
        <v>150</v>
      </c>
      <c r="B17" t="s">
        <v>151</v>
      </c>
    </row>
    <row r="18" spans="1:5" x14ac:dyDescent="0.25">
      <c r="A18" t="s">
        <v>40</v>
      </c>
      <c r="B18" t="s">
        <v>40</v>
      </c>
      <c r="E1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115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97</v>
      </c>
      <c r="C3" t="s">
        <v>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2023-07-04T18:59:31Z</dcterms:modified>
</cp:coreProperties>
</file>