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322E07C2-8E32-4F74-A1C2-916D85512E1A}" xr6:coauthVersionLast="47" xr6:coauthVersionMax="47" xr10:uidLastSave="{00000000-0000-0000-0000-000000000000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1" l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<sst xmlns="http://schemas.openxmlformats.org/spreadsheetml/2006/main" count="429" uniqueCount="195">
  <si>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</si>
  <si>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</si>
  <si>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</si>
  <si>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</si>
  <si>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</si>
  <si>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</si>
  <si>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</si>
  <si>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</si>
  <si>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</si>
  <si>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</si>
  <si>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</si>
  <si>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</si>
  <si>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</si>
  <si>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</si>
  <si>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</si>
  <si>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</si>
  <si>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</si>
  <si>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</si>
  <si>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</si>
  <si>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</si>
  <si>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</si>
  <si>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</si>
  <si>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</si>
  <si>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</si>
  <si>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</si>
  <si>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</si>
  <si>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</si>
  <si>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</si>
  <si>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</si>
  <si>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</si>
  <si>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</si>
  <si>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</si>
  <si>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</si>
  <si>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</si>
  <si>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</si>
  <si>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</si>
  <si>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</si>
  <si>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</si>
  <si>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</si>
  <si>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</si>
  <si>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</si>
  <si>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</si>
  <si>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</si>
  <si>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</si>
  <si>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</si>
  <si>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</si>
  <si>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</si>
  <si>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</si>
  <si>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</si>
  <si>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</si>
  <si>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</si>
  <si>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</si>
  <si>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</si>
  <si>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</si>
  <si>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</si>
  <si>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</si>
  <si>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</si>
  <si>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</si>
  <si>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</si>
  <si>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</si>
  <si>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</si>
  <si>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</si>
  <si>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</si>
  <si>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</si>
  <si>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</si>
  <si>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</si>
  <si>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</si>
  <si>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</si>
  <si>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</si>
  <si>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</si>
  <si>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</si>
  <si>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</si>
  <si>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</si>
  <si>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</si>
  <si>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</si>
  <si>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</si>
  <si>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</si>
  <si>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</si>
  <si>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</si>
  <si>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</si>
  <si>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</si>
  <si>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</si>
  <si>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</si>
  <si>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</si>
  <si>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</si>
  <si>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</si>
  <si>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</si>
  <si>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</si>
  <si>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</si>
  <si>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</si>
  <si>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</si>
  <si>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</si>
  <si>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</si>
  <si>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</si>
  <si>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</si>
  <si>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</si>
  <si>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</si>
  <si>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</si>
  <si>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</si>
  <si>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</si>
  <si>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</si>
  <si>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</si>
  <si>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</si>
  <si>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</si>
  <si>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</si>
  <si>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</si>
  <si>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</si>
  <si>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</si>
  <si>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</si>
  <si>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</si>
  <si>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</si>
  <si>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</si>
  <si>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</si>
  <si>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</si>
  <si>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</si>
  <si>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</si>
  <si>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</si>
  <si>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</si>
  <si>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</si>
  <si>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</si>
  <si>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</si>
  <si>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</si>
  <si>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</si>
  <si>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</si>
  <si>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</si>
  <si>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</si>
  <si>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</si>
  <si>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</si>
  <si>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</si>
  <si>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</si>
  <si>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</si>
  <si>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</si>
  <si>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</si>
  <si>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</si>
  <si>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</si>
  <si>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</si>
  <si>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</si>
  <si>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</si>
  <si>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</si>
  <si>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Breakfast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</si>
  <si>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</si>
  <si>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</si>
  <si>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</si>
  <si>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</si>
  <si>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</si>
  <si>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</si>
  <si>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</si>
  <si>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</si>
  <si>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</si>
  <si>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</si>
  <si>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</si>
  <si>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</si>
  <si>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</si>
  <si>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</si>
  <si>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</si>
  <si>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</si>
  <si>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</si>
  <si>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</si>
  <si>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</si>
  <si>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</si>
  <si>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</si>
  <si>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</si>
  <si>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</si>
  <si>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</si>
  <si>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</si>
  <si>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Rehearsal - Clinic students will be in warm-ups</t>
  </si>
  <si>
    <t>Snack Pack Load</t>
  </si>
  <si>
    <t>11:55 PM</t>
  </si>
  <si>
    <t>Depart for Tulsa, OK - 240 miles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</si>
  <si>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</si>
  <si>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</si>
  <si>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</si>
  <si>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</si>
  <si>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</si>
  <si>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</si>
  <si>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</si>
  <si>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</si>
  <si>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</si>
  <si>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</si>
  <si>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</si>
  <si>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Rehearse - indoors, no props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</si>
  <si>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</si>
  <si>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</si>
  <si>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</si>
  <si>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</si>
  <si>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</si>
  <si>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</si>
  <si>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</si>
  <si>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9:45 PM</t>
  </si>
  <si>
    <t>Arrive at stadium</t>
  </si>
  <si>
    <t>10:11 PM</t>
  </si>
  <si>
    <t>10:16 PM</t>
  </si>
  <si>
    <t>Back To housing Site</t>
  </si>
  <si>
    <t>11:59 PM</t>
  </si>
  <si>
    <t>At Housing Site - Snack, Shower and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</si>
</sst>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3" tableType="queryTable" totalsRowShown="0">
  <autoFilter ref="A1:E1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H50" sqref="H5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45125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Union High School</v>
      </c>
      <c r="C9" s="20" t="str">
        <f>VLOOKUP("Location",Table_Event_Details_Today[],2,FALSE)</f>
        <v>Broken Arrow HS</v>
      </c>
    </row>
    <row r="10" spans="2:3" x14ac:dyDescent="0.25">
      <c r="B10" s="21" t="str">
        <f>VLOOKUP("Housing Location",Table_Event_Details_Today[],3,FALSE)</f>
        <v>6636 S. Mingo Rd.</v>
      </c>
      <c r="C10" s="21" t="str">
        <f>VLOOKUP("Location",Table_Event_Details_Today[],3,FALSE)</f>
        <v>1901 Albany</v>
      </c>
    </row>
    <row r="11" spans="2:3" ht="15.75" thickBot="1" x14ac:dyDescent="0.3">
      <c r="B11" s="22" t="str">
        <f>VLOOKUP("Housing Location",Table_Event_Details_Today[],4,FALSE)</f>
        <v>Tulsa, OK 74133</v>
      </c>
      <c r="C11" s="22" t="str">
        <f>VLOOKUP("Location",Table_Event_Details_Today[],4,FALSE)</f>
        <v>Broken Arrow, OK 74012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10448</v>
      </c>
      <c r="B8" t="str">
        <f>VLOOKUP("Housing Location",Table_Event_Details_Previous[],2,FALSE)</f>
        <v>Gowans Stadium - Hutchinson Community College</v>
      </c>
      <c r="C8" t="str">
        <f>VLOOKUP("Location",Table_Event_Details_Today[],2,FALSE)</f>
        <v>Broken Arrow HS</v>
      </c>
    </row>
    <row r="9" spans="1:10" x14ac:dyDescent="0.25">
      <c r="B9" t="str">
        <f>VLOOKUP("Housing Location",Table_Event_Details_Previous[],3,FALSE)</f>
        <v>1300 N. Plum</v>
      </c>
      <c r="C9" t="str">
        <f>VLOOKUP("Location",Table_Event_Details_Today[],3,FALSE)</f>
        <v>1901 Albany</v>
      </c>
    </row>
    <row r="10" spans="1:10" x14ac:dyDescent="0.25">
      <c r="B10" t="str">
        <f>VLOOKUP("Housing Location",Table_Event_Details_Previous[],4,FALSE)</f>
        <v>Hutchinson, KS 67501</v>
      </c>
      <c r="C10" t="str">
        <f>VLOOKUP("Location",Table_Event_Details_Today[],4,FALSE)</f>
        <v>Broken Arrow, OK 74012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10529</v>
      </c>
      <c r="B16" t="str">
        <f>VLOOKUP("Housing Location",Table_Event_Details_Today[],2,FALSE)</f>
        <v>Union High School</v>
      </c>
      <c r="C16" t="str">
        <f>VLOOKUP("Location",Table_Event_Details_Today[],2,FALSE)</f>
        <v>Broken Arrow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6636 S. Mingo Rd.</v>
      </c>
      <c r="C17" t="str">
        <f>VLOOKUP("Location",Table_Event_Details_Today[],3,FALSE)</f>
        <v>1901 Albany</v>
      </c>
      <c r="E17" t="str">
        <f>CONCATENATE("origin=",B17,"+",B18 )</f>
        <v>origin=6636 S. Mingo Rd.+Tulsa, OK 74133</v>
      </c>
      <c r="J17" t="str">
        <f>CONCATENATE("origin=",C17,"+",C18 )</f>
        <v>origin=1901 Albany+Broken Arrow, OK 74012</v>
      </c>
    </row>
    <row r="18" spans="1:10" x14ac:dyDescent="0.25">
      <c r="B18" t="str">
        <f>VLOOKUP("Housing Location",Table_Event_Details_Today[],4,FALSE)</f>
        <v>Tulsa, OK 74133</v>
      </c>
      <c r="C18" t="str">
        <f>VLOOKUP("Location",Table_Event_Details_Today[],4,FALSE)</f>
        <v>Broken Arrow, OK 74012</v>
      </c>
      <c r="E18" t="str">
        <f>CONCATENATE("destination=",C17,"+",C18 )</f>
        <v>destination=1901 Albany+Broken Arrow, OK 74012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Union High School to Broken Arrow HS</v>
      </c>
      <c r="J21" s="13" t="str">
        <f>CONCATENATE(C16, " to ", B26)</f>
        <v>Broken Arrow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10327</v>
      </c>
      <c r="B26" t="str">
        <f>VLOOKUP("Housing Location",Table_Event_Details_Next[],2,FALSE)</f>
        <v>Spring HS</v>
      </c>
      <c r="C26" t="str">
        <f>VLOOKUP("Location",Table_Event_Details_Today[],2,FALSE)</f>
        <v>Broken Arrow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1901 Albany</v>
      </c>
      <c r="E27" t="str">
        <f>CONCATENATE("origin=",B17,"+",B18 )</f>
        <v>origin=6636 S. Mingo Rd.+Tulsa, OK 74133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Broken Arrow, OK 74012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Union High School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3"/>
  <sheetViews>
    <sheetView workbookViewId="0"/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150</v>
      </c>
    </row>
    <row r="7" spans="1:5" x14ac:dyDescent="0.25">
      <c r="A7" t="s">
        <v>151</v>
      </c>
      <c r="B7" t="s">
        <v>152</v>
      </c>
    </row>
    <row r="8" spans="1:5" x14ac:dyDescent="0.25">
      <c r="A8" t="s">
        <v>138</v>
      </c>
      <c r="B8" t="s">
        <v>153</v>
      </c>
    </row>
    <row r="9" spans="1:5" x14ac:dyDescent="0.25">
      <c r="A9" t="s">
        <v>142</v>
      </c>
      <c r="B9" t="s">
        <v>154</v>
      </c>
    </row>
    <row r="10" spans="1:5" x14ac:dyDescent="0.25">
      <c r="A10" t="s">
        <v>143</v>
      </c>
      <c r="B10" t="s">
        <v>153</v>
      </c>
    </row>
    <row r="11" spans="1:5" x14ac:dyDescent="0.25">
      <c r="A11" t="s">
        <v>155</v>
      </c>
      <c r="B11" t="s">
        <v>156</v>
      </c>
    </row>
    <row r="12" spans="1:5" x14ac:dyDescent="0.25">
      <c r="A12" t="s">
        <v>112</v>
      </c>
      <c r="B12" t="s">
        <v>145</v>
      </c>
    </row>
    <row r="13" spans="1:5" x14ac:dyDescent="0.25">
      <c r="A13" t="s">
        <v>40</v>
      </c>
      <c r="B13" t="s">
        <v>40</v>
      </c>
      <c r="E1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157</v>
      </c>
      <c r="C4" t="s">
        <v>158</v>
      </c>
      <c r="D4" t="s">
        <v>159</v>
      </c>
    </row>
    <row r="5" spans="1:5" x14ac:dyDescent="0.25">
      <c r="B5" t="s">
        <v>161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137</v>
      </c>
      <c r="B8" t="s">
        <v>139</v>
      </c>
    </row>
    <row r="9" spans="1:5" x14ac:dyDescent="0.25">
      <c r="A9" t="s">
        <v>107</v>
      </c>
      <c r="B9" t="s">
        <v>17</v>
      </c>
    </row>
    <row r="10" spans="1:5" x14ac:dyDescent="0.25">
      <c r="A10" t="s">
        <v>164</v>
      </c>
      <c r="B10" t="s">
        <v>152</v>
      </c>
    </row>
    <row r="11" spans="1:5" x14ac:dyDescent="0.25">
      <c r="A11" t="s">
        <v>138</v>
      </c>
      <c r="B11" t="s">
        <v>17</v>
      </c>
    </row>
    <row r="12" spans="1:5" x14ac:dyDescent="0.25">
      <c r="A12" t="s">
        <v>110</v>
      </c>
      <c r="B12" t="s">
        <v>154</v>
      </c>
    </row>
    <row r="13" spans="1:5" x14ac:dyDescent="0.25">
      <c r="A13" t="s">
        <v>99</v>
      </c>
      <c r="B13" t="s">
        <v>165</v>
      </c>
    </row>
    <row r="14" spans="1:5" x14ac:dyDescent="0.25">
      <c r="A14" t="s">
        <v>155</v>
      </c>
      <c r="B14" t="s">
        <v>166</v>
      </c>
    </row>
    <row r="15" spans="1:5" x14ac:dyDescent="0.25">
      <c r="A15" t="s">
        <v>167</v>
      </c>
      <c r="B15" t="s">
        <v>168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169</v>
      </c>
      <c r="C2" t="s">
        <v>170</v>
      </c>
      <c r="D2" t="s">
        <v>171</v>
      </c>
      <c r="E2" t="s">
        <v>172</v>
      </c>
    </row>
    <row r="3" spans="1:5" x14ac:dyDescent="0.25">
      <c r="A3" t="s">
        <v>136</v>
      </c>
      <c r="B3" t="s">
        <v>173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174</v>
      </c>
      <c r="C5" t="s">
        <v>175</v>
      </c>
      <c r="D5" t="s">
        <v>176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177</v>
      </c>
      <c r="B7" t="s">
        <v>178</v>
      </c>
    </row>
    <row r="8" spans="1:5" x14ac:dyDescent="0.25">
      <c r="A8" t="s">
        <v>151</v>
      </c>
      <c r="B8" t="s">
        <v>179</v>
      </c>
    </row>
    <row r="9" spans="1:5" x14ac:dyDescent="0.25">
      <c r="A9" t="s">
        <v>164</v>
      </c>
      <c r="B9" t="s">
        <v>180</v>
      </c>
    </row>
    <row r="10" spans="1:5" x14ac:dyDescent="0.25">
      <c r="A10" t="s">
        <v>142</v>
      </c>
      <c r="B10" t="s">
        <v>181</v>
      </c>
    </row>
    <row r="11" spans="1:5" x14ac:dyDescent="0.25">
      <c r="A11" t="s">
        <v>143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144</v>
      </c>
      <c r="B13" t="s">
        <v>185</v>
      </c>
    </row>
    <row r="14" spans="1:5" x14ac:dyDescent="0.25">
      <c r="A14" t="s">
        <v>186</v>
      </c>
      <c r="B14" t="s">
        <v>187</v>
      </c>
    </row>
    <row r="15" spans="1:5" x14ac:dyDescent="0.25">
      <c r="A15" t="s">
        <v>188</v>
      </c>
      <c r="B15" t="s">
        <v>189</v>
      </c>
    </row>
    <row r="16" spans="1:5" x14ac:dyDescent="0.25">
      <c r="A16" t="s">
        <v>155</v>
      </c>
      <c r="B16" t="s">
        <v>140</v>
      </c>
    </row>
    <row r="17" spans="1:5" x14ac:dyDescent="0.25">
      <c r="A17" t="s">
        <v>190</v>
      </c>
      <c r="B17" t="s">
        <v>141</v>
      </c>
    </row>
    <row r="18" spans="1:5" x14ac:dyDescent="0.25">
      <c r="A18" t="s">
        <v>191</v>
      </c>
      <c r="B18" t="s">
        <v>108</v>
      </c>
    </row>
    <row r="19" spans="1:5" x14ac:dyDescent="0.25">
      <c r="A19" t="s">
        <v>112</v>
      </c>
      <c r="B19" t="s">
        <v>192</v>
      </c>
    </row>
    <row r="20" spans="1:5" x14ac:dyDescent="0.25">
      <c r="A20" t="s">
        <v>193</v>
      </c>
      <c r="B20" t="s">
        <v>194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2023-07-18T20:41:39Z</dcterms:modified>
</cp:coreProperties>
</file>