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11" documentId="13_ncr:1_{EB6AB8E2-2E05-477C-AE07-CA08A4BB29C3}" xr6:coauthVersionLast="47" xr6:coauthVersionMax="47" xr10:uidLastSave="{BEFCC03A-9764-4E99-AFB7-32721C675233}"/>
  <bookViews>
    <workbookView xWindow="4200" yWindow="570" windowWidth="18900" windowHeight="1185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Event_Details_Previous!$A$1:$E$14</definedName>
    <definedName name="ExternalData_2" localSheetId="3" hidden="1">Event_Details_Next!$A$1:$E$17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Event_Details_Today!$A$1:$E$21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8" i="1" l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<sst xmlns="http://schemas.openxmlformats.org/spreadsheetml/2006/main" count="411" uniqueCount="195">
  <si>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</si>
  <si>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</si>
  <si>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</si>
  <si>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</si>
  <si>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</si>
  <si>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</si>
  <si>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</si>
  <si>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</si>
  <si>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</si>
  <si>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</si>
  <si>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</si>
  <si>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</si>
  <si>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</si>
  <si>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</si>
  <si>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</si>
  <si>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</si>
  <si>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</si>
  <si>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</si>
  <si>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</si>
  <si>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</si>
  <si>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</si>
  <si>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</si>
  <si>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</si>
  <si>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</si>
  <si>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</si>
  <si>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</si>
  <si>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</si>
  <si>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</si>
  <si>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</si>
  <si>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</si>
  <si>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</si>
  <si>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</si>
  <si>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</si>
  <si>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</si>
  <si>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</si>
  <si>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</si>
  <si>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</si>
  <si>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</si>
  <si>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</si>
  <si>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</si>
  <si>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</si>
  <si>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</si>
  <si>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</si>
  <si>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</si>
  <si>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</si>
  <si>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</si>
  <si>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</si>
  <si>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</si>
  <si>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</si>
  <si>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</si>
  <si>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</si>
  <si>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</si>
  <si>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</si>
  <si>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</si>
  <si>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</si>
  <si>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</si>
  <si>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</si>
  <si>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</si>
  <si>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</si>
  <si>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</si>
  <si>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</si>
  <si>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</si>
  <si>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</si>
  <si>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</si>
  <si>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</si>
  <si>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</si>
  <si>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</si>
  <si>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</si>
  <si>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</si>
  <si>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</si>
  <si>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</si>
  <si>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</si>
  <si>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</si>
  <si>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</si>
  <si>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</si>
  <si>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</si>
  <si>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</si>
  <si>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</si>
  <si>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</si>
  <si>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</si>
  <si>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</si>
  <si>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</si>
  <si>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</si>
  <si>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</si>
  <si>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</si>
  <si>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</si>
  <si>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</si>
  <si>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</si>
  <si>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</si>
  <si>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</si>
  <si>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</si>
  <si>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</si>
  <si>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</si>
  <si>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</si>
  <si>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</si>
  <si>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</si>
  <si>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</si>
  <si>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</si>
  <si>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</si>
  <si>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</si>
  <si>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</si>
  <si>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</si>
  <si>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</si>
  <si>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</si>
  <si>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</si>
  <si>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</si>
  <si>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</si>
  <si>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</si>
  <si>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</si>
  <si>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</si>
  <si>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</si>
  <si>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</si>
  <si>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</si>
  <si>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</si>
  <si>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</si>
  <si>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</si>
  <si>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</si>
  <si>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</si>
  <si>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</si>
  <si>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</si>
  <si>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</si>
  <si>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</si>
  <si>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</si>
  <si>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</si>
  <si>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</si>
  <si>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</si>
  <si>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</si>
  <si>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</si>
  <si>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Time</t>
  </si>
  <si>
    <t>10:30 PM</t>
  </si>
  <si>
    <t>Breakfast</t>
  </si>
  <si>
    <t>Springdale, MD</t>
  </si>
  <si>
    <t>12:00 PM</t>
  </si>
  <si>
    <t>1:00 PM</t>
  </si>
  <si>
    <t>Snack</t>
  </si>
  <si>
    <t>11:30 PM</t>
  </si>
  <si>
    <t>Arrive, sleep</t>
  </si>
  <si>
    <t>Brunch</t>
  </si>
  <si>
    <t>5:15 PM</t>
  </si>
  <si>
    <t>Arrive</t>
  </si>
  <si>
    <t>Maryland</t>
  </si>
  <si>
    <t>10001 Ardwick Ardmore Rd</t>
  </si>
  <si>
    <t>Springdale, MD 20774</t>
  </si>
  <si>
    <t>Maryland_x000D_
10001 Ardwick Ardmore Rd_x000D_
Springdale, MD 20774</t>
  </si>
  <si>
    <t>Charles Herbert Flowers HS</t>
  </si>
  <si>
    <t>7:00 AM</t>
  </si>
  <si>
    <t>Meeting</t>
  </si>
  <si>
    <t>1:30 PM</t>
  </si>
  <si>
    <t>11:00 PM</t>
  </si>
  <si>
    <t>Lights out</t>
  </si>
  <si>
    <t>4:30 PM</t>
  </si>
  <si>
    <t>Return to school</t>
  </si>
  <si>
    <t>Depart to Mall and movies</t>
  </si>
  <si>
    <t>10:00 PM</t>
  </si>
  <si>
    <t>Depart back to school</t>
  </si>
  <si>
    <t>Laundry day and Movie night</t>
  </si>
  <si>
    <t>Hamburg High School</t>
  </si>
  <si>
    <t>701 Windsor St.</t>
  </si>
  <si>
    <t>Hamburg, PA 19526</t>
  </si>
  <si>
    <t>Hamburg High School_x000D_
701 Windsor St._x000D_
Hamburg, PA 19526</t>
  </si>
  <si>
    <t>Wednesday</t>
  </si>
  <si>
    <t>We have separate shower's for members and adult staff, follow signage</t>
  </si>
  <si>
    <t>2:00 AM</t>
  </si>
  <si>
    <t>9:00 AM</t>
  </si>
  <si>
    <t>10:00 AM</t>
  </si>
  <si>
    <t>Rehearse</t>
  </si>
  <si>
    <t>Lunch</t>
  </si>
  <si>
    <t>2:00 PM</t>
  </si>
  <si>
    <t>5:00 PM</t>
  </si>
  <si>
    <t>Dinner</t>
  </si>
  <si>
    <t>6:30 PM</t>
  </si>
  <si>
    <t>Navy-Marine Corps Memorial Stadium</t>
  </si>
  <si>
    <t>550 Taylor Ave</t>
  </si>
  <si>
    <t>Annapolis, MD 21401</t>
  </si>
  <si>
    <t>Navy-Marine Corps Memorial Stadium_x000D_
550 Taylor Ave_x000D_
Annapolis, MD 21401</t>
  </si>
  <si>
    <t>21 miles from HS to show site</t>
  </si>
  <si>
    <t>8:00 AM</t>
  </si>
  <si>
    <t>4:00 PM</t>
  </si>
  <si>
    <t>Dinner, pack, load</t>
  </si>
  <si>
    <t>6:00 PM</t>
  </si>
  <si>
    <t>Depart to show site - 21 miles</t>
  </si>
  <si>
    <t>6:45 PM</t>
  </si>
  <si>
    <t>Warmup</t>
  </si>
  <si>
    <t>8:15 PM</t>
  </si>
  <si>
    <t>Walk to Gate</t>
  </si>
  <si>
    <t>8:25 PM</t>
  </si>
  <si>
    <t>At Gate</t>
  </si>
  <si>
    <t>8:40 PM</t>
  </si>
  <si>
    <t>Walk On</t>
  </si>
  <si>
    <t>8:46 PM</t>
  </si>
  <si>
    <t>Perform</t>
  </si>
  <si>
    <t>9:15 PM</t>
  </si>
  <si>
    <t>Snack, load</t>
  </si>
  <si>
    <t>Depart to Hamburg, PA - 150 miles</t>
  </si>
  <si>
    <t>NOW Laundry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</si>
</sst>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2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  <xf numFmtId="0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font>
        <color theme="0"/>
      </font>
      <fill>
        <patternFill>
          <bgColor rgb="FFFF0000"/>
        </patternFill>
      </fill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17" tableType="queryTable" totalsRowShown="0">
  <autoFilter ref="A1:E17" xr:uid="{A59324BF-4E1D-4253-9B49-7E759DA7C6F5}"/>
  <tableColumns count="5">
    <tableColumn id="1" xr3:uid="{2B85A589-CF17-43A5-8BE0-1CD6E94EDC40}" uniqueName="1" name="Column1" queryTableFieldId="1" dataDxfId="7"/>
    <tableColumn id="2" xr3:uid="{76E8B6BD-C058-4DDF-AE06-E7E940F0AEB2}" uniqueName="2" name="Address1" queryTableFieldId="2" dataDxfId="6"/>
    <tableColumn id="3" xr3:uid="{C68BC5DA-96B5-4D97-9C78-A46412757A8D}" uniqueName="3" name="Address2" queryTableFieldId="3" dataDxfId="5"/>
    <tableColumn id="4" xr3:uid="{E0C83E79-65E5-424B-84C3-9F1741D9FA94}" uniqueName="4" name="Address3" queryTableFieldId="4" dataDxfId="4"/>
    <tableColumn id="5" xr3:uid="{DF9C93B3-C799-4892-8881-A8B629C8740A}" uniqueName="5" name="Column3" queryTableFieldId="5" dataDxf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14" tableType="queryTable" totalsRowShown="0">
  <autoFilter ref="A1:E14" xr:uid="{92179059-309C-4330-A720-02808096CF1A}"/>
  <tableColumns count="5">
    <tableColumn id="1" xr3:uid="{A456D67A-03D6-4D54-88BC-9FA10EB427F7}" uniqueName="1" name="Column1" queryTableFieldId="1" dataDxfId="26"/>
    <tableColumn id="2" xr3:uid="{529C57FA-9049-467F-B550-C6CC6ADF14C7}" uniqueName="2" name="Address1" queryTableFieldId="2" dataDxfId="25"/>
    <tableColumn id="3" xr3:uid="{DDCDE5E5-62AC-41A8-BD56-C1785856031A}" uniqueName="3" name="Address2" queryTableFieldId="3" dataDxfId="24"/>
    <tableColumn id="4" xr3:uid="{750530DF-286C-4CD6-AFF4-F6B4F747FE47}" uniqueName="4" name="Address3" queryTableFieldId="4" dataDxfId="23"/>
    <tableColumn id="5" xr3:uid="{8FFF8E09-389B-45AB-AE11-F8A82D7E9D06}" uniqueName="5" name="Column3" queryTableFieldId="5" dataDxfId="2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21" tableType="queryTable" totalsRowShown="0">
  <autoFilter ref="A1:E21" xr:uid="{BCB1E3CF-CDCD-4CDF-A235-BC64E297B19D}"/>
  <tableColumns count="5">
    <tableColumn id="8" xr3:uid="{D27E5B6A-7156-439D-A1BD-ED83D7A6BF37}" uniqueName="8" name="Column1" queryTableFieldId="5" dataDxfId="21"/>
    <tableColumn id="1" xr3:uid="{05566E41-6E4C-43EA-82D1-F5B55022E077}" uniqueName="1" name="Address1" queryTableFieldId="14" dataDxfId="20"/>
    <tableColumn id="2" xr3:uid="{1C9D734B-6608-4C8B-A5BE-2FF7D37E376D}" uniqueName="2" name="Address2" queryTableFieldId="15" dataDxfId="19"/>
    <tableColumn id="3" xr3:uid="{47379C93-0D5D-4402-9B1F-91FA59BAF1A5}" uniqueName="3" name="Address3" queryTableFieldId="16" dataDxfId="18"/>
    <tableColumn id="10" xr3:uid="{AAD3CFB0-5A01-415B-8987-6DE1775F5C19}" uniqueName="10" name="Column3" queryTableFieldId="7" dataDxfId="1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"/>
    <tableColumn id="2" xr3:uid="{5C29ED75-1E44-44D2-A594-D5B432145D6E}" uniqueName="2" name="Event" queryTableFieldId="2" dataDxfId="16"/>
    <tableColumn id="3" xr3:uid="{ADAA3110-1E60-4011-8DCF-AE8E53EEB4FA}" uniqueName="3" name="Location" queryTableFieldId="3" dataDxfId="15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2"/>
    <tableColumn id="5" xr3:uid="{7FED56D8-A121-489E-BAF6-AC4FBEE75673}" uniqueName="5" name="Event" queryTableFieldId="6" dataDxfId="14"/>
    <tableColumn id="6" xr3:uid="{F22730FB-0FA8-47E8-8462-F80C7E229923}" uniqueName="6" name="Location" queryTableFieldId="7" dataDxfId="1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12"/>
    <tableColumn id="2" xr3:uid="{187C09FD-1A8B-4E4E-B52E-526A27C81825}" name="Event" dataDxfId="11"/>
    <tableColumn id="3" xr3:uid="{C6F49CAD-F8A3-4CE4-887A-CC0C5CEC2219}" name="Location" dataDxfId="10"/>
    <tableColumn id="4" xr3:uid="{F90EAABC-F279-40FB-8B44-7E674A9CDAA8}" name="eventID" dataDxfId="9"/>
    <tableColumn id="5" xr3:uid="{02EAF049-21B2-43CB-B7D9-C98D7D8C1E2B}" name="Link" dataDxfId="8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topLeftCell="A88" zoomScaleNormal="100" workbookViewId="0">
      <selection activeCell="D98" sqref="D98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17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17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17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17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17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17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17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17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17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17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Springdale, MD</v>
      </c>
      <c r="C95" s="41" t="str">
        <f>HYPERLINK(VLOOKUP($A95,Table_eventID[],5,FALSE), VLOOKUP($A95,Table_July_Events[],2,FALSE))</f>
        <v>Laundry day and Movie night</v>
      </c>
      <c r="D95" s="36" t="s">
        <v>17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46" t="str">
        <f>HYPERLINK(CONCATENATE(MONTH(A98), "-", DAY(A98),"/", "h2s.htm"), "From Housing -&gt; to Show Site")</f>
        <v>From Housing -&gt; to Show Site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17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17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17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17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17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17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40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45139</v>
      </c>
    </row>
    <row r="5" spans="2:3" ht="18.75" x14ac:dyDescent="0.25">
      <c r="B5" s="2" t="s">
        <v>96</v>
      </c>
    </row>
    <row r="6" spans="2:3" ht="18.75" x14ac:dyDescent="0.25">
      <c r="B6" s="2" t="s">
        <v>97</v>
      </c>
    </row>
    <row r="7" spans="2:3" ht="15.75" thickBot="1" x14ac:dyDescent="0.3">
      <c r="B7" s="1"/>
    </row>
    <row r="8" spans="2:3" ht="15.75" thickBot="1" x14ac:dyDescent="0.3">
      <c r="B8" s="3" t="s">
        <v>43</v>
      </c>
      <c r="C8" s="4" t="s">
        <v>44</v>
      </c>
    </row>
    <row r="9" spans="2:3" x14ac:dyDescent="0.25">
      <c r="B9" s="20" t="str">
        <f>VLOOKUP("Housing Location",Table_Event_Details_Today[],2,FALSE)</f>
        <v>Charles Herbert Flowers HS</v>
      </c>
      <c r="C9" s="20" t="str">
        <f>VLOOKUP("Location",Table_Event_Details_Today[],2,FALSE)</f>
        <v>Navy-Marine Corps Memorial Stadium</v>
      </c>
    </row>
    <row r="10" spans="2:3" x14ac:dyDescent="0.25">
      <c r="B10" s="21" t="str">
        <f>VLOOKUP("Housing Location",Table_Event_Details_Today[],3,FALSE)</f>
        <v>10001 Ardwick Ardmore Rd</v>
      </c>
      <c r="C10" s="21" t="str">
        <f>VLOOKUP("Location",Table_Event_Details_Today[],3,FALSE)</f>
        <v>550 Taylor Ave</v>
      </c>
    </row>
    <row r="11" spans="2:3" ht="15.75" thickBot="1" x14ac:dyDescent="0.3">
      <c r="B11" s="22" t="str">
        <f>VLOOKUP("Housing Location",Table_Event_Details_Today[],4,FALSE)</f>
        <v>Springdale, MD 20774</v>
      </c>
      <c r="C11" s="22" t="str">
        <f>VLOOKUP("Location",Table_Event_Details_Today[],4,FALSE)</f>
        <v>Annapolis, MD 21401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98</v>
      </c>
      <c r="C21" s="28"/>
    </row>
    <row r="22" spans="2:3" x14ac:dyDescent="0.25">
      <c r="B22" s="27"/>
      <c r="C22" s="30"/>
    </row>
    <row r="23" spans="2:3" x14ac:dyDescent="0.25">
      <c r="B23" s="27" t="s">
        <v>99</v>
      </c>
      <c r="C23" s="30"/>
    </row>
    <row r="24" spans="2:3" x14ac:dyDescent="0.25">
      <c r="B24" s="27"/>
      <c r="C24" s="30"/>
    </row>
    <row r="25" spans="2:3" x14ac:dyDescent="0.25">
      <c r="B25" s="27" t="s">
        <v>100</v>
      </c>
      <c r="C25" s="30"/>
    </row>
    <row r="26" spans="2:3" x14ac:dyDescent="0.25">
      <c r="B26" s="27"/>
      <c r="C26" s="28"/>
    </row>
    <row r="27" spans="2:3" x14ac:dyDescent="0.25">
      <c r="B27" s="27" t="s">
        <v>101</v>
      </c>
      <c r="C27" s="29"/>
    </row>
    <row r="28" spans="2:3" x14ac:dyDescent="0.25">
      <c r="B28" s="27"/>
      <c r="C28" s="28"/>
    </row>
    <row r="29" spans="2:3" x14ac:dyDescent="0.25">
      <c r="B29" s="27" t="s">
        <v>95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E20" sqref="E20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45139</v>
      </c>
    </row>
    <row r="4" spans="1:10" x14ac:dyDescent="0.25">
      <c r="B4" s="1"/>
    </row>
    <row r="5" spans="1:10" x14ac:dyDescent="0.25">
      <c r="A5" t="s">
        <v>87</v>
      </c>
    </row>
    <row r="6" spans="1:10" ht="19.5" thickBot="1" x14ac:dyDescent="0.3">
      <c r="B6" s="13">
        <f>B14-1</f>
        <v>45138</v>
      </c>
    </row>
    <row r="7" spans="1:10" ht="15.75" thickBot="1" x14ac:dyDescent="0.3">
      <c r="A7" s="17" t="s">
        <v>45</v>
      </c>
      <c r="B7" s="3" t="s">
        <v>36</v>
      </c>
      <c r="C7" s="4" t="s">
        <v>85</v>
      </c>
    </row>
    <row r="8" spans="1:10" x14ac:dyDescent="0.25">
      <c r="A8" s="17">
        <f>VLOOKUP($B6,Table_eventID[],4,FALSE)</f>
        <v>10526</v>
      </c>
      <c r="B8" t="str">
        <f>VLOOKUP("Housing Location",Table_Event_Details_Previous[],2,FALSE)</f>
        <v>Charles Herbert Flowers HS</v>
      </c>
      <c r="C8" t="str">
        <f>VLOOKUP("Location",Table_Event_Details_Today[],2,FALSE)</f>
        <v>Navy-Marine Corps Memorial Stadium</v>
      </c>
    </row>
    <row r="9" spans="1:10" x14ac:dyDescent="0.25">
      <c r="B9" t="str">
        <f>VLOOKUP("Housing Location",Table_Event_Details_Previous[],3,FALSE)</f>
        <v>10001 Ardwick Ardmore Rd</v>
      </c>
      <c r="C9" t="str">
        <f>VLOOKUP("Location",Table_Event_Details_Today[],3,FALSE)</f>
        <v>550 Taylor Ave</v>
      </c>
    </row>
    <row r="10" spans="1:10" x14ac:dyDescent="0.25">
      <c r="B10" t="str">
        <f>VLOOKUP("Housing Location",Table_Event_Details_Previous[],4,FALSE)</f>
        <v>Springdale, MD 20774</v>
      </c>
      <c r="C10" t="str">
        <f>VLOOKUP("Location",Table_Event_Details_Today[],4,FALSE)</f>
        <v>Annapolis, MD 21401</v>
      </c>
    </row>
    <row r="13" spans="1:10" x14ac:dyDescent="0.25">
      <c r="A13" s="1" t="s">
        <v>86</v>
      </c>
    </row>
    <row r="14" spans="1:10" ht="19.5" thickBot="1" x14ac:dyDescent="0.3">
      <c r="B14" s="13">
        <f>C2</f>
        <v>45139</v>
      </c>
    </row>
    <row r="15" spans="1:10" ht="15.75" thickBot="1" x14ac:dyDescent="0.3">
      <c r="A15" s="17" t="s">
        <v>45</v>
      </c>
      <c r="B15" s="3" t="s">
        <v>36</v>
      </c>
      <c r="C15" s="4" t="s">
        <v>85</v>
      </c>
      <c r="E15" s="16" t="s">
        <v>84</v>
      </c>
      <c r="J15" s="16" t="s">
        <v>93</v>
      </c>
    </row>
    <row r="16" spans="1:10" x14ac:dyDescent="0.25">
      <c r="A16" s="17">
        <f>VLOOKUP($B14,Table_eventID[],4,FALSE)</f>
        <v>10338</v>
      </c>
      <c r="B16" t="str">
        <f>VLOOKUP("Housing Location",Table_Event_Details_Today[],2,FALSE)</f>
        <v>Charles Herbert Flowers HS</v>
      </c>
      <c r="C16" t="str">
        <f>VLOOKUP("Location",Table_Event_Details_Today[],2,FALSE)</f>
        <v>Navy-Marine Corps Memorial Stadium</v>
      </c>
      <c r="E16" t="s">
        <v>90</v>
      </c>
      <c r="J16" t="s">
        <v>90</v>
      </c>
    </row>
    <row r="17" spans="1:10" x14ac:dyDescent="0.25">
      <c r="B17" t="str">
        <f>VLOOKUP("Housing Location",Table_Event_Details_Today[],3,FALSE)</f>
        <v>10001 Ardwick Ardmore Rd</v>
      </c>
      <c r="C17" t="str">
        <f>VLOOKUP("Location",Table_Event_Details_Today[],3,FALSE)</f>
        <v>550 Taylor Ave</v>
      </c>
      <c r="E17" t="str">
        <f>CONCATENATE("origin=",B17,"+",B18 )</f>
        <v>origin=10001 Ardwick Ardmore Rd+Springdale, MD 20774</v>
      </c>
      <c r="J17" t="str">
        <f>CONCATENATE("origin=",C17,"+",C18 )</f>
        <v>origin=550 Taylor Ave+Annapolis, MD 21401</v>
      </c>
    </row>
    <row r="18" spans="1:10" x14ac:dyDescent="0.25">
      <c r="B18" t="str">
        <f>VLOOKUP("Housing Location",Table_Event_Details_Today[],4,FALSE)</f>
        <v>Springdale, MD 20774</v>
      </c>
      <c r="C18" t="str">
        <f>VLOOKUP("Location",Table_Event_Details_Today[],4,FALSE)</f>
        <v>Annapolis, MD 21401</v>
      </c>
      <c r="E18" t="str">
        <f>CONCATENATE("destination=",C17,"+",C18 )</f>
        <v>destination=550 Taylor Ave+Annapolis, MD 21401</v>
      </c>
      <c r="J18" t="str">
        <f>CONCATENATE("destination=",B27,"+",B28 )</f>
        <v>destination=701 Windsor St.+Hamburg, PA 19526</v>
      </c>
    </row>
    <row r="19" spans="1:10" x14ac:dyDescent="0.25">
      <c r="E19" t="s">
        <v>89</v>
      </c>
      <c r="J19" t="s">
        <v>89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Charles Herbert Flowers HS to Navy-Marine Corps Memorial Stadium</v>
      </c>
      <c r="J21" s="13" t="str">
        <f>CONCATENATE(C16, " to ", B26)</f>
        <v>Navy-Marine Corps Memorial Stadium to Hamburg High School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88</v>
      </c>
    </row>
    <row r="24" spans="1:10" ht="19.5" thickBot="1" x14ac:dyDescent="0.3">
      <c r="B24" s="13">
        <f>B14 + 1</f>
        <v>45140</v>
      </c>
    </row>
    <row r="25" spans="1:10" ht="15.75" thickBot="1" x14ac:dyDescent="0.3">
      <c r="A25" s="17" t="s">
        <v>45</v>
      </c>
      <c r="B25" s="3" t="s">
        <v>36</v>
      </c>
      <c r="C25" s="4" t="s">
        <v>85</v>
      </c>
      <c r="E25" s="16" t="s">
        <v>94</v>
      </c>
    </row>
    <row r="26" spans="1:10" x14ac:dyDescent="0.25">
      <c r="A26" s="17">
        <f>VLOOKUP($B24,Table_eventID[],4,FALSE)</f>
        <v>10597</v>
      </c>
      <c r="B26" t="str">
        <f>VLOOKUP("Housing Location",Table_Event_Details_Next[],2,FALSE)</f>
        <v>Hamburg High School</v>
      </c>
      <c r="C26" t="str">
        <f>VLOOKUP("Location",Table_Event_Details_Today[],2,FALSE)</f>
        <v>Navy-Marine Corps Memorial Stadium</v>
      </c>
      <c r="E26" t="s">
        <v>90</v>
      </c>
    </row>
    <row r="27" spans="1:10" x14ac:dyDescent="0.25">
      <c r="B27" t="str">
        <f>VLOOKUP("Housing Location",Table_Event_Details_Next[],3,FALSE)</f>
        <v>701 Windsor St.</v>
      </c>
      <c r="C27" t="str">
        <f>VLOOKUP("Location",Table_Event_Details_Today[],3,FALSE)</f>
        <v>550 Taylor Ave</v>
      </c>
      <c r="E27" t="str">
        <f>CONCATENATE("origin=",B17,"+",B18 )</f>
        <v>origin=10001 Ardwick Ardmore Rd+Springdale, MD 20774</v>
      </c>
    </row>
    <row r="28" spans="1:10" x14ac:dyDescent="0.25">
      <c r="B28" t="str">
        <f>VLOOKUP("Housing Location",Table_Event_Details_Next[],4,FALSE)</f>
        <v>Hamburg, PA 19526</v>
      </c>
      <c r="C28" t="str">
        <f>VLOOKUP("Location",Table_Event_Details_Today[],4,FALSE)</f>
        <v>Annapolis, MD 21401</v>
      </c>
      <c r="E28" t="str">
        <f>CONCATENATE("destination=",B27,"+",B28 )</f>
        <v>destination=701 Windsor St.+Hamburg, PA 19526</v>
      </c>
    </row>
    <row r="29" spans="1:10" x14ac:dyDescent="0.25">
      <c r="E29" t="s">
        <v>89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Charles Herbert Flowers HS to Hamburg High School</v>
      </c>
    </row>
    <row r="32" spans="1:10" ht="18.75" x14ac:dyDescent="0.25">
      <c r="B32" s="2" t="s">
        <v>41</v>
      </c>
    </row>
    <row r="33" spans="2:2" ht="18.75" x14ac:dyDescent="0.25">
      <c r="B33" s="2" t="s">
        <v>42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7"/>
  <sheetViews>
    <sheetView workbookViewId="0"/>
  </sheetViews>
  <sheetFormatPr defaultRowHeight="15" x14ac:dyDescent="0.25"/>
  <cols>
    <col min="1" max="1" width="54.140625" bestFit="1" customWidth="1"/>
    <col min="2" max="2" width="65.85546875" bestFit="1" customWidth="1"/>
    <col min="3" max="3" width="14.7109375" bestFit="1" customWidth="1"/>
    <col min="4" max="4" width="18.140625" bestFit="1" customWidth="1"/>
    <col min="5" max="5" width="54.140625" bestFit="1" customWidth="1"/>
  </cols>
  <sheetData>
    <row r="1" spans="1:5" x14ac:dyDescent="0.25">
      <c r="A1" t="s">
        <v>33</v>
      </c>
      <c r="B1" t="s">
        <v>80</v>
      </c>
      <c r="C1" t="s">
        <v>81</v>
      </c>
      <c r="D1" t="s">
        <v>82</v>
      </c>
      <c r="E1" t="s">
        <v>34</v>
      </c>
    </row>
    <row r="2" spans="1:5" x14ac:dyDescent="0.25">
      <c r="A2" s="48" t="s">
        <v>35</v>
      </c>
      <c r="B2" s="48" t="s">
        <v>156</v>
      </c>
      <c r="C2" s="48" t="s">
        <v>157</v>
      </c>
      <c r="D2" s="48" t="s">
        <v>158</v>
      </c>
      <c r="E2" s="48" t="s">
        <v>159</v>
      </c>
    </row>
    <row r="3" spans="1:5" x14ac:dyDescent="0.25">
      <c r="A3" s="48" t="s">
        <v>128</v>
      </c>
      <c r="B3" s="48" t="s">
        <v>160</v>
      </c>
      <c r="C3" s="48"/>
      <c r="D3" s="48"/>
      <c r="E3" s="48"/>
    </row>
    <row r="4" spans="1:5" x14ac:dyDescent="0.25">
      <c r="A4" s="48" t="s">
        <v>36</v>
      </c>
      <c r="B4" s="48" t="s">
        <v>36</v>
      </c>
      <c r="C4" s="48"/>
      <c r="D4" s="48"/>
      <c r="E4" s="48" t="s">
        <v>36</v>
      </c>
    </row>
    <row r="5" spans="1:5" x14ac:dyDescent="0.25">
      <c r="A5" s="48" t="s">
        <v>37</v>
      </c>
      <c r="B5" s="48" t="s">
        <v>156</v>
      </c>
      <c r="C5" s="48" t="s">
        <v>157</v>
      </c>
      <c r="D5" s="48" t="s">
        <v>158</v>
      </c>
      <c r="E5" s="48"/>
    </row>
    <row r="6" spans="1:5" x14ac:dyDescent="0.25">
      <c r="A6" s="48"/>
      <c r="B6" s="48" t="s">
        <v>161</v>
      </c>
      <c r="C6" s="48"/>
      <c r="D6" s="48"/>
      <c r="E6" s="48"/>
    </row>
    <row r="7" spans="1:5" x14ac:dyDescent="0.25">
      <c r="A7" s="48" t="s">
        <v>38</v>
      </c>
      <c r="B7" s="48" t="s">
        <v>38</v>
      </c>
      <c r="C7" s="48"/>
      <c r="D7" s="48"/>
      <c r="E7" s="48" t="s">
        <v>38</v>
      </c>
    </row>
    <row r="8" spans="1:5" x14ac:dyDescent="0.25">
      <c r="A8" s="48" t="s">
        <v>162</v>
      </c>
      <c r="B8" s="48" t="s">
        <v>136</v>
      </c>
      <c r="C8" s="48"/>
      <c r="D8" s="48"/>
      <c r="E8" s="48"/>
    </row>
    <row r="9" spans="1:5" x14ac:dyDescent="0.25">
      <c r="A9" s="48" t="s">
        <v>163</v>
      </c>
      <c r="B9" s="48" t="s">
        <v>130</v>
      </c>
      <c r="C9" s="48"/>
      <c r="D9" s="48"/>
      <c r="E9" s="48"/>
    </row>
    <row r="10" spans="1:5" x14ac:dyDescent="0.25">
      <c r="A10" s="48" t="s">
        <v>164</v>
      </c>
      <c r="B10" s="48" t="s">
        <v>165</v>
      </c>
      <c r="C10" s="48"/>
      <c r="D10" s="48"/>
      <c r="E10" s="48"/>
    </row>
    <row r="11" spans="1:5" x14ac:dyDescent="0.25">
      <c r="A11" s="48" t="s">
        <v>133</v>
      </c>
      <c r="B11" s="48" t="s">
        <v>166</v>
      </c>
      <c r="C11" s="48"/>
      <c r="D11" s="48"/>
      <c r="E11" s="48"/>
    </row>
    <row r="12" spans="1:5" x14ac:dyDescent="0.25">
      <c r="A12" s="48" t="s">
        <v>167</v>
      </c>
      <c r="B12" s="48" t="s">
        <v>16</v>
      </c>
      <c r="C12" s="48"/>
      <c r="D12" s="48"/>
      <c r="E12" s="48"/>
    </row>
    <row r="13" spans="1:5" x14ac:dyDescent="0.25">
      <c r="A13" s="48" t="s">
        <v>168</v>
      </c>
      <c r="B13" s="48" t="s">
        <v>169</v>
      </c>
      <c r="C13" s="48"/>
      <c r="D13" s="48"/>
      <c r="E13" s="48"/>
    </row>
    <row r="14" spans="1:5" x14ac:dyDescent="0.25">
      <c r="A14" s="48" t="s">
        <v>170</v>
      </c>
      <c r="B14" s="48" t="s">
        <v>165</v>
      </c>
      <c r="C14" s="48"/>
      <c r="D14" s="48"/>
      <c r="E14" s="48"/>
    </row>
    <row r="15" spans="1:5" x14ac:dyDescent="0.25">
      <c r="A15" s="48" t="s">
        <v>153</v>
      </c>
      <c r="B15" s="48" t="s">
        <v>134</v>
      </c>
      <c r="C15" s="48"/>
      <c r="D15" s="48"/>
      <c r="E15" s="48"/>
    </row>
    <row r="16" spans="1:5" x14ac:dyDescent="0.25">
      <c r="A16" s="48" t="s">
        <v>135</v>
      </c>
      <c r="B16" s="48" t="s">
        <v>149</v>
      </c>
      <c r="C16" s="48"/>
      <c r="D16" s="48"/>
      <c r="E16" s="48"/>
    </row>
    <row r="17" spans="1:5" x14ac:dyDescent="0.25">
      <c r="A17" s="48" t="s">
        <v>39</v>
      </c>
      <c r="B17" s="48" t="s">
        <v>39</v>
      </c>
      <c r="C17" s="48"/>
      <c r="D17" s="48"/>
      <c r="E17" s="48" t="s">
        <v>39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4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25" bestFit="1" customWidth="1"/>
    <col min="4" max="4" width="20.140625" bestFit="1" customWidth="1"/>
    <col min="5" max="5" width="55.5703125" bestFit="1" customWidth="1"/>
  </cols>
  <sheetData>
    <row r="1" spans="1:5" x14ac:dyDescent="0.25">
      <c r="A1" t="s">
        <v>33</v>
      </c>
      <c r="B1" t="s">
        <v>80</v>
      </c>
      <c r="C1" t="s">
        <v>81</v>
      </c>
      <c r="D1" t="s">
        <v>82</v>
      </c>
      <c r="E1" t="s">
        <v>34</v>
      </c>
    </row>
    <row r="2" spans="1:5" x14ac:dyDescent="0.25">
      <c r="A2" t="s">
        <v>35</v>
      </c>
      <c r="B2" t="s">
        <v>140</v>
      </c>
      <c r="C2" t="s">
        <v>141</v>
      </c>
      <c r="D2" t="s">
        <v>142</v>
      </c>
      <c r="E2" t="s">
        <v>143</v>
      </c>
    </row>
    <row r="3" spans="1:5" x14ac:dyDescent="0.25">
      <c r="A3" t="s">
        <v>36</v>
      </c>
      <c r="B3" t="s">
        <v>36</v>
      </c>
      <c r="E3" t="s">
        <v>36</v>
      </c>
    </row>
    <row r="4" spans="1:5" x14ac:dyDescent="0.25">
      <c r="A4" t="s">
        <v>37</v>
      </c>
      <c r="B4" t="s">
        <v>144</v>
      </c>
      <c r="C4" t="s">
        <v>141</v>
      </c>
      <c r="D4" t="s">
        <v>142</v>
      </c>
    </row>
    <row r="5" spans="1:5" x14ac:dyDescent="0.25">
      <c r="A5" t="s">
        <v>38</v>
      </c>
      <c r="B5" t="s">
        <v>38</v>
      </c>
      <c r="E5" t="s">
        <v>38</v>
      </c>
    </row>
    <row r="6" spans="1:5" x14ac:dyDescent="0.25">
      <c r="A6" t="s">
        <v>145</v>
      </c>
      <c r="B6" t="s">
        <v>136</v>
      </c>
    </row>
    <row r="7" spans="1:5" x14ac:dyDescent="0.25">
      <c r="A7" t="s">
        <v>132</v>
      </c>
      <c r="B7" t="s">
        <v>137</v>
      </c>
    </row>
    <row r="8" spans="1:5" x14ac:dyDescent="0.25">
      <c r="A8" t="s">
        <v>133</v>
      </c>
      <c r="B8" t="s">
        <v>146</v>
      </c>
    </row>
    <row r="9" spans="1:5" x14ac:dyDescent="0.25">
      <c r="A9" t="s">
        <v>147</v>
      </c>
      <c r="B9" t="s">
        <v>194</v>
      </c>
    </row>
    <row r="10" spans="1:5" x14ac:dyDescent="0.25">
      <c r="A10" t="s">
        <v>150</v>
      </c>
      <c r="B10" t="s">
        <v>151</v>
      </c>
    </row>
    <row r="11" spans="1:5" x14ac:dyDescent="0.25">
      <c r="A11" t="s">
        <v>138</v>
      </c>
      <c r="B11" t="s">
        <v>152</v>
      </c>
    </row>
    <row r="12" spans="1:5" x14ac:dyDescent="0.25">
      <c r="A12" t="s">
        <v>153</v>
      </c>
      <c r="B12" t="s">
        <v>154</v>
      </c>
    </row>
    <row r="13" spans="1:5" x14ac:dyDescent="0.25">
      <c r="A13" t="s">
        <v>148</v>
      </c>
      <c r="B13" t="s">
        <v>149</v>
      </c>
    </row>
    <row r="14" spans="1:5" x14ac:dyDescent="0.25">
      <c r="A14" t="s">
        <v>39</v>
      </c>
      <c r="B14" t="s">
        <v>39</v>
      </c>
      <c r="E14" t="s">
        <v>39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21"/>
  <sheetViews>
    <sheetView workbookViewId="0">
      <selection activeCell="C9" sqref="C9"/>
    </sheetView>
  </sheetViews>
  <sheetFormatPr defaultRowHeight="15" x14ac:dyDescent="0.25"/>
  <cols>
    <col min="1" max="2" width="54.140625" bestFit="1" customWidth="1"/>
    <col min="3" max="3" width="25" bestFit="1" customWidth="1"/>
    <col min="4" max="4" width="20.140625" bestFit="1" customWidth="1"/>
    <col min="5" max="5" width="69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33</v>
      </c>
      <c r="B1" t="s">
        <v>80</v>
      </c>
      <c r="C1" t="s">
        <v>81</v>
      </c>
      <c r="D1" t="s">
        <v>82</v>
      </c>
      <c r="E1" t="s">
        <v>34</v>
      </c>
    </row>
    <row r="2" spans="1:5" x14ac:dyDescent="0.25">
      <c r="A2" t="s">
        <v>35</v>
      </c>
      <c r="B2" t="s">
        <v>171</v>
      </c>
      <c r="C2" t="s">
        <v>172</v>
      </c>
      <c r="D2" t="s">
        <v>173</v>
      </c>
      <c r="E2" t="s">
        <v>174</v>
      </c>
    </row>
    <row r="3" spans="1:5" x14ac:dyDescent="0.25">
      <c r="A3" t="s">
        <v>36</v>
      </c>
      <c r="B3" t="s">
        <v>36</v>
      </c>
      <c r="E3" t="s">
        <v>36</v>
      </c>
    </row>
    <row r="4" spans="1:5" x14ac:dyDescent="0.25">
      <c r="A4" t="s">
        <v>37</v>
      </c>
      <c r="B4" t="s">
        <v>144</v>
      </c>
      <c r="C4" t="s">
        <v>141</v>
      </c>
      <c r="D4" t="s">
        <v>142</v>
      </c>
    </row>
    <row r="5" spans="1:5" x14ac:dyDescent="0.25">
      <c r="B5" t="s">
        <v>175</v>
      </c>
    </row>
    <row r="6" spans="1:5" x14ac:dyDescent="0.25">
      <c r="A6" t="s">
        <v>38</v>
      </c>
      <c r="B6" t="s">
        <v>38</v>
      </c>
      <c r="E6" t="s">
        <v>38</v>
      </c>
    </row>
    <row r="7" spans="1:5" x14ac:dyDescent="0.25">
      <c r="A7" t="s">
        <v>176</v>
      </c>
      <c r="B7" t="s">
        <v>130</v>
      </c>
    </row>
    <row r="8" spans="1:5" x14ac:dyDescent="0.25">
      <c r="A8" t="s">
        <v>163</v>
      </c>
      <c r="B8" t="s">
        <v>165</v>
      </c>
    </row>
    <row r="9" spans="1:5" x14ac:dyDescent="0.25">
      <c r="A9" t="s">
        <v>132</v>
      </c>
      <c r="B9" t="s">
        <v>166</v>
      </c>
    </row>
    <row r="10" spans="1:5" x14ac:dyDescent="0.25">
      <c r="A10" t="s">
        <v>133</v>
      </c>
      <c r="B10" t="s">
        <v>165</v>
      </c>
    </row>
    <row r="11" spans="1:5" x14ac:dyDescent="0.25">
      <c r="A11" t="s">
        <v>177</v>
      </c>
      <c r="B11" t="s">
        <v>178</v>
      </c>
    </row>
    <row r="12" spans="1:5" x14ac:dyDescent="0.25">
      <c r="A12" t="s">
        <v>179</v>
      </c>
      <c r="B12" t="s">
        <v>180</v>
      </c>
    </row>
    <row r="13" spans="1:5" x14ac:dyDescent="0.25">
      <c r="A13" t="s">
        <v>170</v>
      </c>
      <c r="B13" t="s">
        <v>139</v>
      </c>
    </row>
    <row r="14" spans="1:5" x14ac:dyDescent="0.25">
      <c r="A14" t="s">
        <v>181</v>
      </c>
      <c r="B14" t="s">
        <v>182</v>
      </c>
    </row>
    <row r="15" spans="1:5" x14ac:dyDescent="0.25">
      <c r="A15" t="s">
        <v>183</v>
      </c>
      <c r="B15" t="s">
        <v>184</v>
      </c>
    </row>
    <row r="16" spans="1:5" x14ac:dyDescent="0.25">
      <c r="A16" t="s">
        <v>185</v>
      </c>
      <c r="B16" t="s">
        <v>186</v>
      </c>
    </row>
    <row r="17" spans="1:5" x14ac:dyDescent="0.25">
      <c r="A17" t="s">
        <v>187</v>
      </c>
      <c r="B17" t="s">
        <v>188</v>
      </c>
    </row>
    <row r="18" spans="1:5" x14ac:dyDescent="0.25">
      <c r="A18" t="s">
        <v>189</v>
      </c>
      <c r="B18" t="s">
        <v>190</v>
      </c>
    </row>
    <row r="19" spans="1:5" x14ac:dyDescent="0.25">
      <c r="A19" t="s">
        <v>191</v>
      </c>
      <c r="B19" t="s">
        <v>192</v>
      </c>
    </row>
    <row r="20" spans="1:5" x14ac:dyDescent="0.25">
      <c r="A20" t="s">
        <v>129</v>
      </c>
      <c r="B20" t="s">
        <v>193</v>
      </c>
    </row>
    <row r="21" spans="1:5" x14ac:dyDescent="0.25">
      <c r="A21" t="s">
        <v>39</v>
      </c>
      <c r="B21" t="s">
        <v>39</v>
      </c>
      <c r="E21" t="s">
        <v>39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35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102</v>
      </c>
    </row>
    <row r="6" spans="1:3" x14ac:dyDescent="0.25">
      <c r="A6" s="5">
        <v>45112</v>
      </c>
      <c r="B6" t="s">
        <v>16</v>
      </c>
      <c r="C6" t="s">
        <v>15</v>
      </c>
    </row>
    <row r="7" spans="1:3" x14ac:dyDescent="0.25">
      <c r="A7" s="5">
        <v>45113</v>
      </c>
      <c r="B7" t="s">
        <v>16</v>
      </c>
      <c r="C7" t="s">
        <v>15</v>
      </c>
    </row>
    <row r="8" spans="1:3" x14ac:dyDescent="0.25">
      <c r="A8" s="5">
        <v>45114</v>
      </c>
      <c r="B8" t="s">
        <v>18</v>
      </c>
      <c r="C8" t="s">
        <v>15</v>
      </c>
    </row>
    <row r="9" spans="1:3" x14ac:dyDescent="0.25">
      <c r="A9" s="5">
        <v>45115</v>
      </c>
      <c r="B9" t="s">
        <v>20</v>
      </c>
      <c r="C9" t="s">
        <v>19</v>
      </c>
    </row>
    <row r="10" spans="1:3" x14ac:dyDescent="0.25">
      <c r="A10" s="5">
        <v>45116</v>
      </c>
      <c r="B10" t="s">
        <v>22</v>
      </c>
      <c r="C10" t="s">
        <v>21</v>
      </c>
    </row>
    <row r="11" spans="1:3" x14ac:dyDescent="0.25">
      <c r="A11" s="5">
        <v>45117</v>
      </c>
      <c r="B11" t="s">
        <v>24</v>
      </c>
      <c r="C11" t="s">
        <v>23</v>
      </c>
    </row>
    <row r="12" spans="1:3" x14ac:dyDescent="0.25">
      <c r="A12" s="5">
        <v>45118</v>
      </c>
      <c r="B12" t="s">
        <v>16</v>
      </c>
      <c r="C12" t="s">
        <v>103</v>
      </c>
    </row>
    <row r="13" spans="1:3" x14ac:dyDescent="0.25">
      <c r="A13" s="5">
        <v>45119</v>
      </c>
      <c r="B13" t="s">
        <v>27</v>
      </c>
      <c r="C13" t="s">
        <v>26</v>
      </c>
    </row>
    <row r="14" spans="1:3" x14ac:dyDescent="0.25">
      <c r="A14" s="5">
        <v>45120</v>
      </c>
      <c r="B14" t="s">
        <v>16</v>
      </c>
      <c r="C14" t="s">
        <v>28</v>
      </c>
    </row>
    <row r="15" spans="1:3" x14ac:dyDescent="0.25">
      <c r="A15" s="5">
        <v>45121</v>
      </c>
      <c r="B15" t="s">
        <v>16</v>
      </c>
      <c r="C15" t="s">
        <v>28</v>
      </c>
    </row>
    <row r="16" spans="1:3" x14ac:dyDescent="0.25">
      <c r="A16" s="5">
        <v>45122</v>
      </c>
      <c r="B16" t="s">
        <v>30</v>
      </c>
      <c r="C16" t="s">
        <v>29</v>
      </c>
    </row>
    <row r="17" spans="1:3" x14ac:dyDescent="0.25">
      <c r="A17" s="5">
        <v>45123</v>
      </c>
      <c r="B17" t="s">
        <v>32</v>
      </c>
      <c r="C17" t="s">
        <v>104</v>
      </c>
    </row>
    <row r="18" spans="1:3" x14ac:dyDescent="0.25">
      <c r="A18" s="5">
        <v>45124</v>
      </c>
      <c r="B18" t="s">
        <v>16</v>
      </c>
      <c r="C18" t="s">
        <v>46</v>
      </c>
    </row>
    <row r="19" spans="1:3" x14ac:dyDescent="0.25">
      <c r="A19" s="5">
        <v>45125</v>
      </c>
      <c r="B19" t="s">
        <v>47</v>
      </c>
      <c r="C19" t="s">
        <v>48</v>
      </c>
    </row>
    <row r="20" spans="1:3" x14ac:dyDescent="0.25">
      <c r="A20" s="5">
        <v>45126</v>
      </c>
      <c r="B20" t="s">
        <v>16</v>
      </c>
      <c r="C20" t="s">
        <v>49</v>
      </c>
    </row>
    <row r="21" spans="1:3" x14ac:dyDescent="0.25">
      <c r="A21" s="5">
        <v>45127</v>
      </c>
      <c r="B21" t="s">
        <v>16</v>
      </c>
      <c r="C21" t="s">
        <v>50</v>
      </c>
    </row>
    <row r="22" spans="1:3" x14ac:dyDescent="0.25">
      <c r="A22" s="5">
        <v>45128</v>
      </c>
      <c r="B22" t="s">
        <v>51</v>
      </c>
      <c r="C22" t="s">
        <v>52</v>
      </c>
    </row>
    <row r="23" spans="1:3" x14ac:dyDescent="0.25">
      <c r="A23" s="5">
        <v>45129</v>
      </c>
      <c r="B23" t="s">
        <v>53</v>
      </c>
      <c r="C23" t="s">
        <v>54</v>
      </c>
    </row>
    <row r="24" spans="1:3" x14ac:dyDescent="0.25">
      <c r="A24" s="5">
        <v>45130</v>
      </c>
      <c r="B24" t="s">
        <v>32</v>
      </c>
      <c r="C24" t="s">
        <v>54</v>
      </c>
    </row>
    <row r="25" spans="1:3" x14ac:dyDescent="0.25">
      <c r="A25" s="5">
        <v>45131</v>
      </c>
      <c r="B25" t="s">
        <v>16</v>
      </c>
      <c r="C25" t="s">
        <v>55</v>
      </c>
    </row>
    <row r="26" spans="1:3" x14ac:dyDescent="0.25">
      <c r="A26" s="5">
        <v>45132</v>
      </c>
      <c r="B26" t="s">
        <v>16</v>
      </c>
      <c r="C26" t="s">
        <v>55</v>
      </c>
    </row>
    <row r="27" spans="1:3" x14ac:dyDescent="0.25">
      <c r="A27" s="5">
        <v>45133</v>
      </c>
      <c r="B27" t="s">
        <v>56</v>
      </c>
      <c r="C27" t="s">
        <v>55</v>
      </c>
    </row>
    <row r="28" spans="1:3" x14ac:dyDescent="0.25">
      <c r="A28" s="5">
        <v>45134</v>
      </c>
      <c r="B28" t="s">
        <v>16</v>
      </c>
      <c r="C28" t="s">
        <v>57</v>
      </c>
    </row>
    <row r="29" spans="1:3" x14ac:dyDescent="0.25">
      <c r="A29" s="5">
        <v>45135</v>
      </c>
      <c r="B29" t="s">
        <v>58</v>
      </c>
      <c r="C29" t="s">
        <v>57</v>
      </c>
    </row>
    <row r="30" spans="1:3" x14ac:dyDescent="0.25">
      <c r="A30" s="5">
        <v>45136</v>
      </c>
      <c r="B30" t="s">
        <v>59</v>
      </c>
      <c r="C30" t="s">
        <v>60</v>
      </c>
    </row>
    <row r="31" spans="1:3" x14ac:dyDescent="0.25">
      <c r="A31" s="5">
        <v>45137</v>
      </c>
      <c r="B31" t="s">
        <v>61</v>
      </c>
      <c r="C31" t="s">
        <v>62</v>
      </c>
    </row>
    <row r="32" spans="1:3" x14ac:dyDescent="0.25">
      <c r="A32" s="5">
        <v>45138</v>
      </c>
      <c r="B32" t="s">
        <v>155</v>
      </c>
      <c r="C32" t="s">
        <v>131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35</v>
      </c>
    </row>
    <row r="2" spans="1:3" x14ac:dyDescent="0.25">
      <c r="A2" s="5">
        <v>45139</v>
      </c>
      <c r="B2" t="s">
        <v>65</v>
      </c>
      <c r="C2" t="s">
        <v>66</v>
      </c>
    </row>
    <row r="3" spans="1:3" x14ac:dyDescent="0.25">
      <c r="A3" s="5">
        <v>45140</v>
      </c>
      <c r="B3" t="s">
        <v>16</v>
      </c>
      <c r="C3" t="s">
        <v>67</v>
      </c>
    </row>
    <row r="4" spans="1:3" x14ac:dyDescent="0.25">
      <c r="A4" s="5">
        <v>45141</v>
      </c>
      <c r="B4" t="s">
        <v>16</v>
      </c>
      <c r="C4" t="s">
        <v>67</v>
      </c>
    </row>
    <row r="5" spans="1:3" x14ac:dyDescent="0.25">
      <c r="A5" s="5">
        <v>45142</v>
      </c>
      <c r="B5" t="s">
        <v>68</v>
      </c>
      <c r="C5" t="s">
        <v>69</v>
      </c>
    </row>
    <row r="6" spans="1:3" x14ac:dyDescent="0.25">
      <c r="A6" s="5">
        <v>45143</v>
      </c>
      <c r="B6" t="s">
        <v>16</v>
      </c>
      <c r="C6" t="s">
        <v>70</v>
      </c>
    </row>
    <row r="7" spans="1:3" x14ac:dyDescent="0.25">
      <c r="A7" s="5">
        <v>45144</v>
      </c>
      <c r="B7" t="s">
        <v>71</v>
      </c>
      <c r="C7" t="s">
        <v>70</v>
      </c>
    </row>
    <row r="8" spans="1:3" x14ac:dyDescent="0.25">
      <c r="A8" s="5">
        <v>45145</v>
      </c>
      <c r="B8" t="s">
        <v>16</v>
      </c>
      <c r="C8" t="s">
        <v>72</v>
      </c>
    </row>
    <row r="9" spans="1:3" x14ac:dyDescent="0.25">
      <c r="A9" s="5">
        <v>45146</v>
      </c>
      <c r="B9" t="s">
        <v>16</v>
      </c>
      <c r="C9" t="s">
        <v>72</v>
      </c>
    </row>
    <row r="10" spans="1:3" x14ac:dyDescent="0.25">
      <c r="A10" s="5">
        <v>45147</v>
      </c>
      <c r="B10" t="s">
        <v>16</v>
      </c>
      <c r="C10" t="s">
        <v>72</v>
      </c>
    </row>
    <row r="11" spans="1:3" x14ac:dyDescent="0.25">
      <c r="A11" s="5">
        <v>45148</v>
      </c>
      <c r="B11" t="s">
        <v>73</v>
      </c>
      <c r="C11" t="s">
        <v>72</v>
      </c>
    </row>
    <row r="12" spans="1:3" x14ac:dyDescent="0.25">
      <c r="A12" s="5">
        <v>45149</v>
      </c>
      <c r="B12" t="s">
        <v>74</v>
      </c>
      <c r="C12" t="s">
        <v>72</v>
      </c>
    </row>
    <row r="13" spans="1:3" x14ac:dyDescent="0.25">
      <c r="A13" s="5">
        <v>45150</v>
      </c>
      <c r="B13" t="s">
        <v>75</v>
      </c>
      <c r="C13" t="s">
        <v>72</v>
      </c>
    </row>
    <row r="14" spans="1:3" x14ac:dyDescent="0.25">
      <c r="A14" s="5">
        <v>45150</v>
      </c>
      <c r="B14" t="s">
        <v>76</v>
      </c>
      <c r="C14" t="s">
        <v>77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35</v>
      </c>
      <c r="D1" t="s">
        <v>78</v>
      </c>
      <c r="E1" t="s">
        <v>79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16</v>
      </c>
      <c r="C6" t="s">
        <v>15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16</v>
      </c>
      <c r="C7" t="s">
        <v>15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18</v>
      </c>
      <c r="C8" t="s">
        <v>15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20</v>
      </c>
      <c r="C9" t="s">
        <v>19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22</v>
      </c>
      <c r="C10" t="s">
        <v>21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24</v>
      </c>
      <c r="C11" t="s">
        <v>23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16</v>
      </c>
      <c r="C12" t="s">
        <v>25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27</v>
      </c>
      <c r="C13" t="s">
        <v>26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16</v>
      </c>
      <c r="C14" t="s">
        <v>28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16</v>
      </c>
      <c r="C15" t="s">
        <v>28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30</v>
      </c>
      <c r="C16" t="s">
        <v>29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32</v>
      </c>
      <c r="C17" t="s">
        <v>31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16</v>
      </c>
      <c r="C18" t="s">
        <v>46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47</v>
      </c>
      <c r="C19" t="s">
        <v>48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16</v>
      </c>
      <c r="C20" t="s">
        <v>49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16</v>
      </c>
      <c r="C21" t="s">
        <v>50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51</v>
      </c>
      <c r="C22" t="s">
        <v>52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53</v>
      </c>
      <c r="C23" t="s">
        <v>54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32</v>
      </c>
      <c r="C24" t="s">
        <v>54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16</v>
      </c>
      <c r="C25" t="s">
        <v>55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16</v>
      </c>
      <c r="C26" t="s">
        <v>55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56</v>
      </c>
      <c r="C27" t="s">
        <v>55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16</v>
      </c>
      <c r="C28" t="s">
        <v>57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58</v>
      </c>
      <c r="C29" t="s">
        <v>57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59</v>
      </c>
      <c r="C30" t="s">
        <v>60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61</v>
      </c>
      <c r="C31" t="s">
        <v>62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63</v>
      </c>
      <c r="C32" t="s">
        <v>64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65</v>
      </c>
      <c r="C33" t="s">
        <v>66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16</v>
      </c>
      <c r="C34" t="s">
        <v>67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16</v>
      </c>
      <c r="C35" t="s">
        <v>67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68</v>
      </c>
      <c r="C36" t="s">
        <v>69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16</v>
      </c>
      <c r="C37" t="s">
        <v>70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71</v>
      </c>
      <c r="C38" t="s">
        <v>70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16</v>
      </c>
      <c r="C39" t="s">
        <v>72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16</v>
      </c>
      <c r="C40" t="s">
        <v>72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16</v>
      </c>
      <c r="C41" t="s">
        <v>72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73</v>
      </c>
      <c r="C42" t="s">
        <v>72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74</v>
      </c>
      <c r="C43" t="s">
        <v>72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75</v>
      </c>
      <c r="C44" t="s">
        <v>72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92</v>
      </c>
      <c r="C3" t="s">
        <v>91</v>
      </c>
    </row>
    <row r="6" spans="1:6" x14ac:dyDescent="0.25">
      <c r="A6" t="s">
        <v>105</v>
      </c>
    </row>
    <row r="7" spans="1:6" x14ac:dyDescent="0.25">
      <c r="B7" t="s">
        <v>106</v>
      </c>
    </row>
    <row r="8" spans="1:6" x14ac:dyDescent="0.25">
      <c r="C8" t="s">
        <v>112</v>
      </c>
      <c r="D8" t="s">
        <v>113</v>
      </c>
      <c r="E8" t="s">
        <v>114</v>
      </c>
      <c r="F8" t="s">
        <v>115</v>
      </c>
    </row>
    <row r="10" spans="1:6" x14ac:dyDescent="0.25">
      <c r="B10" t="s">
        <v>107</v>
      </c>
    </row>
    <row r="11" spans="1:6" x14ac:dyDescent="0.25">
      <c r="C11" t="s">
        <v>116</v>
      </c>
      <c r="D11" t="s">
        <v>117</v>
      </c>
      <c r="E11" t="s">
        <v>118</v>
      </c>
      <c r="F11" t="s">
        <v>119</v>
      </c>
    </row>
    <row r="13" spans="1:6" x14ac:dyDescent="0.25">
      <c r="B13" t="s">
        <v>108</v>
      </c>
    </row>
    <row r="14" spans="1:6" x14ac:dyDescent="0.25">
      <c r="C14" t="s">
        <v>122</v>
      </c>
      <c r="D14" t="s">
        <v>123</v>
      </c>
      <c r="E14" t="s">
        <v>124</v>
      </c>
    </row>
    <row r="16" spans="1:6" x14ac:dyDescent="0.25">
      <c r="B16" t="s">
        <v>109</v>
      </c>
    </row>
    <row r="17" spans="2:4" x14ac:dyDescent="0.25">
      <c r="C17" t="s">
        <v>120</v>
      </c>
      <c r="D17" t="s">
        <v>121</v>
      </c>
    </row>
    <row r="19" spans="2:4" x14ac:dyDescent="0.25">
      <c r="B19" t="s">
        <v>110</v>
      </c>
    </row>
    <row r="20" spans="2:4" x14ac:dyDescent="0.25">
      <c r="C20" t="s">
        <v>125</v>
      </c>
      <c r="D20" t="s">
        <v>126</v>
      </c>
    </row>
    <row r="22" spans="2:4" x14ac:dyDescent="0.25">
      <c r="B22" t="s">
        <v>111</v>
      </c>
    </row>
    <row r="23" spans="2:4" x14ac:dyDescent="0.25">
      <c r="C23" t="s">
        <v>127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2023-07-31T20:26:56Z</dcterms:modified>
</cp:coreProperties>
</file>