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4" documentId="13_ncr:1_{EB6AB8E2-2E05-477C-AE07-CA08A4BB29C3}" xr6:coauthVersionLast="47" xr6:coauthVersionMax="47" xr10:uidLastSave="{93FBC3C9-5090-4C22-BA24-C8C87B22B5FF}"/>
  <bookViews>
    <workbookView xWindow="3570" yWindow="555" windowWidth="18900" windowHeight="1161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Event_Details_Next!$A$1:$E$19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Event_Details_Today!$A$1:$E$15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1" l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<sst xmlns="http://schemas.openxmlformats.org/spreadsheetml/2006/main" count="400" uniqueCount="186">
  <si>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</si>
  <si>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</si>
  <si>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</si>
  <si>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</si>
  <si>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</si>
  <si>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</si>
  <si>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</si>
  <si>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</si>
  <si>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</si>
  <si>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</si>
  <si>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</si>
  <si>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</si>
  <si>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</si>
  <si>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</si>
  <si>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</si>
  <si>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</si>
  <si>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</si>
  <si>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</si>
  <si>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</si>
  <si>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</si>
  <si>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</si>
  <si>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</si>
  <si>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</si>
  <si>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</si>
  <si>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</si>
  <si>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</si>
  <si>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</si>
  <si>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</si>
  <si>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</si>
  <si>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</si>
  <si>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</si>
  <si>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</si>
  <si>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</si>
  <si>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</si>
  <si>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</si>
  <si>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</si>
  <si>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</si>
  <si>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</si>
  <si>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</si>
  <si>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</si>
  <si>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</si>
  <si>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</si>
  <si>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</si>
  <si>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</si>
  <si>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</si>
  <si>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</si>
  <si>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</si>
  <si>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</si>
  <si>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</si>
  <si>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</si>
  <si>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</si>
  <si>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</si>
  <si>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</si>
  <si>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</si>
  <si>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</si>
  <si>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</si>
  <si>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</si>
  <si>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</si>
  <si>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</si>
  <si>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</si>
  <si>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</si>
  <si>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</si>
  <si>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</si>
  <si>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</si>
  <si>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</si>
  <si>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</si>
  <si>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</si>
  <si>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</si>
  <si>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</si>
  <si>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</si>
  <si>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</si>
  <si>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</si>
  <si>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</si>
  <si>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</si>
  <si>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</si>
  <si>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</si>
  <si>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</si>
  <si>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</si>
  <si>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</si>
  <si>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</si>
  <si>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</si>
  <si>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</si>
  <si>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</si>
  <si>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</si>
  <si>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</si>
  <si>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</si>
  <si>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</si>
  <si>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</si>
  <si>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</si>
  <si>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</si>
  <si>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</si>
  <si>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</si>
  <si>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</si>
  <si>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</si>
  <si>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</si>
  <si>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</si>
  <si>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</si>
  <si>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</si>
  <si>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</si>
  <si>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</si>
  <si>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</si>
  <si>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</si>
  <si>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</si>
  <si>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</si>
  <si>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</si>
  <si>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</si>
  <si>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</si>
  <si>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</si>
  <si>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</si>
  <si>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</si>
  <si>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</si>
  <si>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</si>
  <si>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</si>
  <si>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</si>
  <si>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</si>
  <si>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</si>
  <si>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</si>
  <si>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</si>
  <si>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</si>
  <si>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</si>
  <si>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</si>
  <si>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</si>
  <si>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</si>
  <si>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</si>
  <si>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</si>
  <si>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</si>
  <si>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</si>
  <si>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Breakfast</t>
  </si>
  <si>
    <t>Springdale, MD</t>
  </si>
  <si>
    <t>1:00 PM</t>
  </si>
  <si>
    <t>Snack</t>
  </si>
  <si>
    <t>11:30 PM</t>
  </si>
  <si>
    <t>Brunch</t>
  </si>
  <si>
    <t>1:30 PM</t>
  </si>
  <si>
    <t>Lights out</t>
  </si>
  <si>
    <t>10:00 PM</t>
  </si>
  <si>
    <t>Laundry day and Movie night</t>
  </si>
  <si>
    <t>Lunch</t>
  </si>
  <si>
    <t>2:00 PM</t>
  </si>
  <si>
    <t>5:00 PM</t>
  </si>
  <si>
    <t>Dinner</t>
  </si>
  <si>
    <t>6:30 PM</t>
  </si>
  <si>
    <t>12:30 PM</t>
  </si>
  <si>
    <t>Warm-up</t>
  </si>
  <si>
    <t>Performance</t>
  </si>
  <si>
    <t>11:59 PM</t>
  </si>
  <si>
    <t>Baldwin High School</t>
  </si>
  <si>
    <t>4653 Clairton Blvd.</t>
  </si>
  <si>
    <t>Pittsburgh, PA 15122</t>
  </si>
  <si>
    <t>Baldwin High School_x000D_
4653 Clairton Blvd._x000D_
Pittsburgh, PA 15122</t>
  </si>
  <si>
    <t>Staying at Sunday's show site</t>
  </si>
  <si>
    <t>5:00 AM</t>
  </si>
  <si>
    <t>Arrive and Sleep</t>
  </si>
  <si>
    <t>11:30 AM</t>
  </si>
  <si>
    <t>Meeting - “The Week ahead”</t>
  </si>
  <si>
    <t>Indianapolis</t>
  </si>
  <si>
    <t>Indianapolis_x000D_
Indianapolis, IN</t>
  </si>
  <si>
    <t>Waterfront Hotel</t>
  </si>
  <si>
    <t>2930 Waterfront Parkway West Drive</t>
  </si>
  <si>
    <t>Indianapolis, IN 46214</t>
  </si>
  <si>
    <t>7:00 AM</t>
  </si>
  <si>
    <t>Check into Hotel - Sleep</t>
  </si>
  <si>
    <t>12:00 PM</t>
  </si>
  <si>
    <t>Big Lunch</t>
  </si>
  <si>
    <t>Meeting</t>
  </si>
  <si>
    <t>Stretch at hotel</t>
  </si>
  <si>
    <t>2:30 PM</t>
  </si>
  <si>
    <t>Depart for Ben Davis</t>
  </si>
  <si>
    <t>2:45 PM</t>
  </si>
  <si>
    <t>Arrive and unload</t>
  </si>
  <si>
    <t>3:00 PM</t>
  </si>
  <si>
    <t>6:00 PM</t>
  </si>
  <si>
    <t>Dinner at Ben Davis - Pizza</t>
  </si>
  <si>
    <t>7:00 PM</t>
  </si>
  <si>
    <t>Load</t>
  </si>
  <si>
    <t>10:30 PM</t>
  </si>
  <si>
    <t>Depart for Hotel</t>
  </si>
  <si>
    <t>10:45 PM</t>
  </si>
  <si>
    <t>Big Snack</t>
  </si>
  <si>
    <t>In Rooms</t>
  </si>
  <si>
    <t>Staying at show site 375 mile drive to Indianapolis = 7 hours</t>
  </si>
  <si>
    <t>9:00 AM</t>
  </si>
  <si>
    <t>10:00 AM</t>
  </si>
  <si>
    <t>Dinner, pre-pack, dress</t>
  </si>
  <si>
    <t>9:05 PM</t>
  </si>
  <si>
    <t>Depart for Indy - 375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</si>
</sst>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9" tableType="queryTable" totalsRowShown="0">
  <autoFilter ref="A1:E19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5" tableType="queryTable" totalsRowShown="0">
  <autoFilter ref="A1:E15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112" zoomScaleNormal="100" workbookViewId="0">
      <selection activeCell="G109" sqref="G10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16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16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16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16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16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16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16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16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16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16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16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16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16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16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16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16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16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16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39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45144</v>
      </c>
    </row>
    <row r="5" spans="2:3" ht="18.75" x14ac:dyDescent="0.25">
      <c r="B5" s="2" t="s">
        <v>95</v>
      </c>
    </row>
    <row r="6" spans="2:3" ht="18.75" x14ac:dyDescent="0.25">
      <c r="B6" s="2" t="s">
        <v>96</v>
      </c>
    </row>
    <row r="7" spans="2:3" ht="15.75" thickBot="1" x14ac:dyDescent="0.3">
      <c r="B7" s="1"/>
    </row>
    <row r="8" spans="2:3" ht="15.75" thickBot="1" x14ac:dyDescent="0.3">
      <c r="B8" s="3" t="s">
        <v>42</v>
      </c>
      <c r="C8" s="4" t="s">
        <v>43</v>
      </c>
    </row>
    <row r="9" spans="2:3" x14ac:dyDescent="0.25">
      <c r="B9" s="20" t="str">
        <f>VLOOKUP("Housing Location",Table_Event_Details_Today[],2,FALSE)</f>
        <v>Baldwin High School</v>
      </c>
      <c r="C9" s="20" t="str">
        <f>VLOOKUP("Location",Table_Event_Details_Today[],2,FALSE)</f>
        <v>Baldwin High School</v>
      </c>
    </row>
    <row r="10" spans="2:3" x14ac:dyDescent="0.25">
      <c r="B10" s="21" t="str">
        <f>VLOOKUP("Housing Location",Table_Event_Details_Today[],3,FALSE)</f>
        <v>4653 Clairton Blvd.</v>
      </c>
      <c r="C10" s="21" t="str">
        <f>VLOOKUP("Location",Table_Event_Details_Today[],3,FALSE)</f>
        <v>4653 Clairton Blvd.</v>
      </c>
    </row>
    <row r="11" spans="2:3" ht="15.75" thickBot="1" x14ac:dyDescent="0.3">
      <c r="B11" s="22" t="str">
        <f>VLOOKUP("Housing Location",Table_Event_Details_Today[],4,FALSE)</f>
        <v>Pittsburgh, PA 15122</v>
      </c>
      <c r="C11" s="22" t="str">
        <f>VLOOKUP("Location",Table_Event_Details_Today[],4,FALSE)</f>
        <v>Pittsburgh, PA 15122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82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97</v>
      </c>
      <c r="C21" s="28"/>
    </row>
    <row r="22" spans="2:3" x14ac:dyDescent="0.25">
      <c r="B22" s="27"/>
      <c r="C22" s="30"/>
    </row>
    <row r="23" spans="2:3" x14ac:dyDescent="0.25">
      <c r="B23" s="27" t="s">
        <v>98</v>
      </c>
      <c r="C23" s="30"/>
    </row>
    <row r="24" spans="2:3" x14ac:dyDescent="0.25">
      <c r="B24" s="27"/>
      <c r="C24" s="30"/>
    </row>
    <row r="25" spans="2:3" x14ac:dyDescent="0.25">
      <c r="B25" s="27" t="s">
        <v>99</v>
      </c>
      <c r="C25" s="30"/>
    </row>
    <row r="26" spans="2:3" x14ac:dyDescent="0.25">
      <c r="B26" s="27"/>
      <c r="C26" s="28"/>
    </row>
    <row r="27" spans="2:3" x14ac:dyDescent="0.25">
      <c r="B27" s="27" t="s">
        <v>100</v>
      </c>
      <c r="C27" s="29"/>
    </row>
    <row r="28" spans="2:3" x14ac:dyDescent="0.25">
      <c r="B28" s="27"/>
      <c r="C28" s="28"/>
    </row>
    <row r="29" spans="2:3" x14ac:dyDescent="0.25">
      <c r="B29" s="27" t="s">
        <v>94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3" workbookViewId="0">
      <selection activeCell="B14" sqref="B14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45144</v>
      </c>
    </row>
    <row r="4" spans="1:10" x14ac:dyDescent="0.25">
      <c r="B4" s="1"/>
    </row>
    <row r="5" spans="1:10" x14ac:dyDescent="0.25">
      <c r="A5" t="s">
        <v>86</v>
      </c>
    </row>
    <row r="6" spans="1:10" ht="19.5" thickBot="1" x14ac:dyDescent="0.3">
      <c r="B6" s="13">
        <f>B14-1</f>
        <v>45143</v>
      </c>
    </row>
    <row r="7" spans="1:10" ht="15.75" thickBot="1" x14ac:dyDescent="0.3">
      <c r="A7" s="17" t="s">
        <v>44</v>
      </c>
      <c r="B7" s="3" t="s">
        <v>35</v>
      </c>
      <c r="C7" s="4" t="s">
        <v>84</v>
      </c>
    </row>
    <row r="8" spans="1:10" x14ac:dyDescent="0.25">
      <c r="A8" s="17">
        <f>VLOOKUP($B6,Table_eventID[],4,FALSE)</f>
        <v>10342</v>
      </c>
      <c r="B8" t="str">
        <f>VLOOKUP("Housing Location",Table_Event_Details_Previous[],2,FALSE)</f>
        <v>Baldwin High School</v>
      </c>
      <c r="C8" t="str">
        <f>VLOOKUP("Location",Table_Event_Details_Today[],2,FALSE)</f>
        <v>Baldwin High School</v>
      </c>
    </row>
    <row r="9" spans="1:10" x14ac:dyDescent="0.25">
      <c r="B9" t="str">
        <f>VLOOKUP("Housing Location",Table_Event_Details_Previous[],3,FALSE)</f>
        <v>4653 Clairton Blvd.</v>
      </c>
      <c r="C9" t="str">
        <f>VLOOKUP("Location",Table_Event_Details_Today[],3,FALSE)</f>
        <v>4653 Clairton Blvd.</v>
      </c>
    </row>
    <row r="10" spans="1:10" x14ac:dyDescent="0.25">
      <c r="B10" t="str">
        <f>VLOOKUP("Housing Location",Table_Event_Details_Previous[],4,FALSE)</f>
        <v>Pittsburgh, PA 15122</v>
      </c>
      <c r="C10" t="str">
        <f>VLOOKUP("Location",Table_Event_Details_Today[],4,FALSE)</f>
        <v>Pittsburgh, PA 15122</v>
      </c>
    </row>
    <row r="13" spans="1:10" x14ac:dyDescent="0.25">
      <c r="A13" s="1" t="s">
        <v>85</v>
      </c>
    </row>
    <row r="14" spans="1:10" ht="19.5" thickBot="1" x14ac:dyDescent="0.3">
      <c r="B14" s="13">
        <f>C2</f>
        <v>45144</v>
      </c>
    </row>
    <row r="15" spans="1:10" ht="15.75" thickBot="1" x14ac:dyDescent="0.3">
      <c r="A15" s="17" t="s">
        <v>44</v>
      </c>
      <c r="B15" s="3" t="s">
        <v>35</v>
      </c>
      <c r="C15" s="4" t="s">
        <v>84</v>
      </c>
      <c r="E15" s="16" t="s">
        <v>83</v>
      </c>
      <c r="J15" s="16" t="s">
        <v>92</v>
      </c>
    </row>
    <row r="16" spans="1:10" x14ac:dyDescent="0.25">
      <c r="A16" s="17">
        <f>VLOOKUP($B14,Table_eventID[],4,FALSE)</f>
        <v>10343</v>
      </c>
      <c r="B16" t="str">
        <f>VLOOKUP("Housing Location",Table_Event_Details_Today[],2,FALSE)</f>
        <v>Baldwin High School</v>
      </c>
      <c r="C16" t="str">
        <f>VLOOKUP("Location",Table_Event_Details_Today[],2,FALSE)</f>
        <v>Baldwin High School</v>
      </c>
      <c r="E16" t="s">
        <v>89</v>
      </c>
      <c r="J16" t="s">
        <v>89</v>
      </c>
    </row>
    <row r="17" spans="1:10" x14ac:dyDescent="0.25">
      <c r="B17" t="str">
        <f>VLOOKUP("Housing Location",Table_Event_Details_Today[],3,FALSE)</f>
        <v>4653 Clairton Blvd.</v>
      </c>
      <c r="C17" t="str">
        <f>VLOOKUP("Location",Table_Event_Details_Today[],3,FALSE)</f>
        <v>4653 Clairton Blvd.</v>
      </c>
      <c r="E17" t="str">
        <f>CONCATENATE("origin=",B17,"+",B18 )</f>
        <v>origin=4653 Clairton Blvd.+Pittsburgh, PA 15122</v>
      </c>
      <c r="J17" t="str">
        <f>CONCATENATE("origin=",C17,"+",C18 )</f>
        <v>origin=4653 Clairton Blvd.+Pittsburgh, PA 15122</v>
      </c>
    </row>
    <row r="18" spans="1:10" x14ac:dyDescent="0.25">
      <c r="B18" t="str">
        <f>VLOOKUP("Housing Location",Table_Event_Details_Today[],4,FALSE)</f>
        <v>Pittsburgh, PA 15122</v>
      </c>
      <c r="C18" t="str">
        <f>VLOOKUP("Location",Table_Event_Details_Today[],4,FALSE)</f>
        <v>Pittsburgh, PA 15122</v>
      </c>
      <c r="E18" t="str">
        <f>CONCATENATE("destination=",C17,"+",C18 )</f>
        <v>destination=4653 Clairton Blvd.+Pittsburgh, PA 15122</v>
      </c>
      <c r="J18" t="str">
        <f>CONCATENATE("destination=",B27,"+",B28 )</f>
        <v>destination=2930 Waterfront Parkway West Drive+Indianapolis, IN 46214</v>
      </c>
    </row>
    <row r="19" spans="1:10" x14ac:dyDescent="0.25">
      <c r="E19" t="s">
        <v>88</v>
      </c>
      <c r="J19" t="s">
        <v>88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Baldwin High School to Baldwin High School</v>
      </c>
      <c r="J21" s="13" t="str">
        <f>CONCATENATE(C16, " to ", B26)</f>
        <v>Baldwin High School to Waterfront Hotel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87</v>
      </c>
    </row>
    <row r="24" spans="1:10" ht="19.5" thickBot="1" x14ac:dyDescent="0.3">
      <c r="B24" s="13">
        <f>B14 + 1</f>
        <v>45145</v>
      </c>
    </row>
    <row r="25" spans="1:10" ht="15.75" thickBot="1" x14ac:dyDescent="0.3">
      <c r="A25" s="17" t="s">
        <v>44</v>
      </c>
      <c r="B25" s="3" t="s">
        <v>35</v>
      </c>
      <c r="C25" s="4" t="s">
        <v>84</v>
      </c>
      <c r="E25" s="16" t="s">
        <v>93</v>
      </c>
    </row>
    <row r="26" spans="1:10" x14ac:dyDescent="0.25">
      <c r="A26" s="17">
        <f>VLOOKUP($B24,Table_eventID[],4,FALSE)</f>
        <v>10582</v>
      </c>
      <c r="B26" t="str">
        <f>VLOOKUP("Housing Location",Table_Event_Details_Next[],2,FALSE)</f>
        <v>Waterfront Hotel</v>
      </c>
      <c r="C26" t="str">
        <f>VLOOKUP("Location",Table_Event_Details_Today[],2,FALSE)</f>
        <v>Baldwin High School</v>
      </c>
      <c r="E26" t="s">
        <v>89</v>
      </c>
    </row>
    <row r="27" spans="1:10" x14ac:dyDescent="0.25">
      <c r="B27" t="str">
        <f>VLOOKUP("Housing Location",Table_Event_Details_Next[],3,FALSE)</f>
        <v>2930 Waterfront Parkway West Drive</v>
      </c>
      <c r="C27" t="str">
        <f>VLOOKUP("Location",Table_Event_Details_Today[],3,FALSE)</f>
        <v>4653 Clairton Blvd.</v>
      </c>
      <c r="E27" t="str">
        <f>CONCATENATE("origin=",B17,"+",B18 )</f>
        <v>origin=4653 Clairton Blvd.+Pittsburgh, PA 15122</v>
      </c>
    </row>
    <row r="28" spans="1:10" x14ac:dyDescent="0.25">
      <c r="B28" t="str">
        <f>VLOOKUP("Housing Location",Table_Event_Details_Next[],4,FALSE)</f>
        <v>Indianapolis, IN 46214</v>
      </c>
      <c r="C28" t="str">
        <f>VLOOKUP("Location",Table_Event_Details_Today[],4,FALSE)</f>
        <v>Pittsburgh, PA 15122</v>
      </c>
      <c r="E28" t="str">
        <f>CONCATENATE("destination=",B27,"+",B28 )</f>
        <v>destination=2930 Waterfront Parkway West Drive+Indianapolis, IN 46214</v>
      </c>
    </row>
    <row r="29" spans="1:10" x14ac:dyDescent="0.25">
      <c r="E29" t="s">
        <v>88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Baldwin High School to Waterfront Hotel</v>
      </c>
    </row>
    <row r="32" spans="1:10" ht="18.75" x14ac:dyDescent="0.25">
      <c r="B32" s="2" t="s">
        <v>40</v>
      </c>
    </row>
    <row r="33" spans="2:2" ht="18.75" x14ac:dyDescent="0.25">
      <c r="B33" s="2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9"/>
  <sheetViews>
    <sheetView workbookViewId="0"/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4.140625" bestFit="1" customWidth="1"/>
  </cols>
  <sheetData>
    <row r="1" spans="1:5" x14ac:dyDescent="0.25">
      <c r="A1" t="s">
        <v>32</v>
      </c>
      <c r="B1" t="s">
        <v>79</v>
      </c>
      <c r="C1" t="s">
        <v>80</v>
      </c>
      <c r="D1" t="s">
        <v>81</v>
      </c>
      <c r="E1" t="s">
        <v>33</v>
      </c>
    </row>
    <row r="2" spans="1:5" x14ac:dyDescent="0.25">
      <c r="A2" t="s">
        <v>34</v>
      </c>
      <c r="B2" t="s">
        <v>155</v>
      </c>
      <c r="C2" t="s">
        <v>71</v>
      </c>
      <c r="E2" t="s">
        <v>156</v>
      </c>
    </row>
    <row r="3" spans="1:5" x14ac:dyDescent="0.25">
      <c r="A3" t="s">
        <v>35</v>
      </c>
      <c r="B3" t="s">
        <v>35</v>
      </c>
      <c r="E3" t="s">
        <v>35</v>
      </c>
    </row>
    <row r="4" spans="1:5" x14ac:dyDescent="0.25">
      <c r="A4" t="s">
        <v>36</v>
      </c>
      <c r="B4" t="s">
        <v>157</v>
      </c>
      <c r="C4" t="s">
        <v>158</v>
      </c>
      <c r="D4" t="s">
        <v>159</v>
      </c>
    </row>
    <row r="5" spans="1:5" x14ac:dyDescent="0.25">
      <c r="A5" t="s">
        <v>37</v>
      </c>
      <c r="B5" t="s">
        <v>37</v>
      </c>
      <c r="E5" t="s">
        <v>37</v>
      </c>
    </row>
    <row r="6" spans="1:5" x14ac:dyDescent="0.25">
      <c r="A6" t="s">
        <v>160</v>
      </c>
      <c r="B6" t="s">
        <v>161</v>
      </c>
    </row>
    <row r="7" spans="1:5" x14ac:dyDescent="0.25">
      <c r="A7" t="s">
        <v>162</v>
      </c>
      <c r="B7" t="s">
        <v>163</v>
      </c>
    </row>
    <row r="8" spans="1:5" x14ac:dyDescent="0.25">
      <c r="A8" t="s">
        <v>129</v>
      </c>
      <c r="B8" t="s">
        <v>164</v>
      </c>
    </row>
    <row r="9" spans="1:5" x14ac:dyDescent="0.25">
      <c r="A9" t="s">
        <v>133</v>
      </c>
      <c r="B9" t="s">
        <v>165</v>
      </c>
    </row>
    <row r="10" spans="1:5" x14ac:dyDescent="0.25">
      <c r="A10" t="s">
        <v>166</v>
      </c>
      <c r="B10" t="s">
        <v>167</v>
      </c>
    </row>
    <row r="11" spans="1:5" x14ac:dyDescent="0.25">
      <c r="A11" t="s">
        <v>168</v>
      </c>
      <c r="B11" t="s">
        <v>169</v>
      </c>
    </row>
    <row r="12" spans="1:5" x14ac:dyDescent="0.25">
      <c r="A12" t="s">
        <v>170</v>
      </c>
      <c r="B12" t="s">
        <v>15</v>
      </c>
    </row>
    <row r="13" spans="1:5" x14ac:dyDescent="0.25">
      <c r="A13" t="s">
        <v>171</v>
      </c>
      <c r="B13" t="s">
        <v>172</v>
      </c>
    </row>
    <row r="14" spans="1:5" x14ac:dyDescent="0.25">
      <c r="A14" t="s">
        <v>173</v>
      </c>
      <c r="B14" t="s">
        <v>15</v>
      </c>
    </row>
    <row r="15" spans="1:5" x14ac:dyDescent="0.25">
      <c r="A15" t="s">
        <v>135</v>
      </c>
      <c r="B15" t="s">
        <v>174</v>
      </c>
    </row>
    <row r="16" spans="1:5" x14ac:dyDescent="0.25">
      <c r="A16" t="s">
        <v>175</v>
      </c>
      <c r="B16" t="s">
        <v>176</v>
      </c>
    </row>
    <row r="17" spans="1:5" x14ac:dyDescent="0.25">
      <c r="A17" t="s">
        <v>177</v>
      </c>
      <c r="B17" t="s">
        <v>178</v>
      </c>
    </row>
    <row r="18" spans="1:5" x14ac:dyDescent="0.25">
      <c r="A18" t="s">
        <v>131</v>
      </c>
      <c r="B18" t="s">
        <v>179</v>
      </c>
    </row>
    <row r="19" spans="1:5" x14ac:dyDescent="0.25">
      <c r="A19" t="s">
        <v>38</v>
      </c>
      <c r="B19" t="s">
        <v>38</v>
      </c>
      <c r="E19" t="s">
        <v>38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7.5703125" bestFit="1" customWidth="1"/>
    <col min="4" max="4" width="19.28515625" bestFit="1" customWidth="1"/>
    <col min="5" max="5" width="57" bestFit="1" customWidth="1"/>
  </cols>
  <sheetData>
    <row r="1" spans="1:5" x14ac:dyDescent="0.25">
      <c r="A1" t="s">
        <v>32</v>
      </c>
      <c r="B1" t="s">
        <v>79</v>
      </c>
      <c r="C1" t="s">
        <v>80</v>
      </c>
      <c r="D1" t="s">
        <v>81</v>
      </c>
      <c r="E1" t="s">
        <v>33</v>
      </c>
    </row>
    <row r="2" spans="1:5" x14ac:dyDescent="0.25">
      <c r="A2" t="s">
        <v>34</v>
      </c>
      <c r="B2" t="s">
        <v>146</v>
      </c>
      <c r="C2" t="s">
        <v>147</v>
      </c>
      <c r="D2" t="s">
        <v>148</v>
      </c>
      <c r="E2" t="s">
        <v>149</v>
      </c>
    </row>
    <row r="3" spans="1:5" x14ac:dyDescent="0.25">
      <c r="A3" t="s">
        <v>35</v>
      </c>
      <c r="B3" t="s">
        <v>35</v>
      </c>
      <c r="E3" t="s">
        <v>35</v>
      </c>
    </row>
    <row r="4" spans="1:5" x14ac:dyDescent="0.25">
      <c r="A4" t="s">
        <v>36</v>
      </c>
      <c r="B4" t="s">
        <v>146</v>
      </c>
      <c r="C4" t="s">
        <v>147</v>
      </c>
      <c r="D4" t="s">
        <v>148</v>
      </c>
    </row>
    <row r="5" spans="1:5" x14ac:dyDescent="0.25">
      <c r="B5" t="s">
        <v>150</v>
      </c>
    </row>
    <row r="6" spans="1:5" x14ac:dyDescent="0.25">
      <c r="A6" t="s">
        <v>37</v>
      </c>
      <c r="B6" t="s">
        <v>37</v>
      </c>
      <c r="E6" t="s">
        <v>37</v>
      </c>
    </row>
    <row r="7" spans="1:5" x14ac:dyDescent="0.25">
      <c r="A7" t="s">
        <v>151</v>
      </c>
      <c r="B7" t="s">
        <v>152</v>
      </c>
    </row>
    <row r="8" spans="1:5" x14ac:dyDescent="0.25">
      <c r="A8" t="s">
        <v>153</v>
      </c>
      <c r="B8" t="s">
        <v>132</v>
      </c>
    </row>
    <row r="9" spans="1:5" x14ac:dyDescent="0.25">
      <c r="A9" t="s">
        <v>142</v>
      </c>
      <c r="B9" t="s">
        <v>154</v>
      </c>
    </row>
    <row r="10" spans="1:5" x14ac:dyDescent="0.25">
      <c r="A10" t="s">
        <v>129</v>
      </c>
      <c r="B10" t="s">
        <v>15</v>
      </c>
    </row>
    <row r="11" spans="1:5" x14ac:dyDescent="0.25">
      <c r="A11" t="s">
        <v>139</v>
      </c>
      <c r="B11" t="s">
        <v>140</v>
      </c>
    </row>
    <row r="12" spans="1:5" x14ac:dyDescent="0.25">
      <c r="A12" t="s">
        <v>141</v>
      </c>
      <c r="B12" t="s">
        <v>15</v>
      </c>
    </row>
    <row r="13" spans="1:5" x14ac:dyDescent="0.25">
      <c r="A13" t="s">
        <v>135</v>
      </c>
      <c r="B13" t="s">
        <v>130</v>
      </c>
    </row>
    <row r="14" spans="1:5" x14ac:dyDescent="0.25">
      <c r="A14" t="s">
        <v>131</v>
      </c>
      <c r="B14" t="s">
        <v>134</v>
      </c>
    </row>
    <row r="15" spans="1:5" x14ac:dyDescent="0.25">
      <c r="A15" t="s">
        <v>38</v>
      </c>
      <c r="B15" t="s">
        <v>38</v>
      </c>
      <c r="E15" t="s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5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54.7109375" bestFit="1" customWidth="1"/>
    <col min="3" max="3" width="17.5703125" bestFit="1" customWidth="1"/>
    <col min="4" max="4" width="19.28515625" bestFit="1" customWidth="1"/>
    <col min="5" max="5" width="57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32</v>
      </c>
      <c r="B1" t="s">
        <v>79</v>
      </c>
      <c r="C1" t="s">
        <v>80</v>
      </c>
      <c r="D1" t="s">
        <v>81</v>
      </c>
      <c r="E1" t="s">
        <v>33</v>
      </c>
    </row>
    <row r="2" spans="1:5" x14ac:dyDescent="0.25">
      <c r="A2" t="s">
        <v>34</v>
      </c>
      <c r="B2" t="s">
        <v>146</v>
      </c>
      <c r="C2" t="s">
        <v>147</v>
      </c>
      <c r="D2" t="s">
        <v>148</v>
      </c>
      <c r="E2" t="s">
        <v>149</v>
      </c>
    </row>
    <row r="3" spans="1:5" x14ac:dyDescent="0.25">
      <c r="A3" t="s">
        <v>35</v>
      </c>
      <c r="B3" t="s">
        <v>35</v>
      </c>
      <c r="E3" t="s">
        <v>35</v>
      </c>
    </row>
    <row r="4" spans="1:5" x14ac:dyDescent="0.25">
      <c r="A4" t="s">
        <v>36</v>
      </c>
      <c r="B4" t="s">
        <v>146</v>
      </c>
      <c r="C4" t="s">
        <v>147</v>
      </c>
      <c r="D4" t="s">
        <v>148</v>
      </c>
    </row>
    <row r="5" spans="1:5" x14ac:dyDescent="0.25">
      <c r="B5" t="s">
        <v>180</v>
      </c>
    </row>
    <row r="6" spans="1:5" x14ac:dyDescent="0.25">
      <c r="A6" t="s">
        <v>37</v>
      </c>
      <c r="B6" t="s">
        <v>37</v>
      </c>
      <c r="E6" t="s">
        <v>37</v>
      </c>
    </row>
    <row r="7" spans="1:5" x14ac:dyDescent="0.25">
      <c r="A7" t="s">
        <v>181</v>
      </c>
      <c r="B7" t="s">
        <v>127</v>
      </c>
    </row>
    <row r="8" spans="1:5" x14ac:dyDescent="0.25">
      <c r="A8" t="s">
        <v>182</v>
      </c>
      <c r="B8" t="s">
        <v>15</v>
      </c>
    </row>
    <row r="9" spans="1:5" x14ac:dyDescent="0.25">
      <c r="A9" t="s">
        <v>129</v>
      </c>
      <c r="B9" t="s">
        <v>137</v>
      </c>
    </row>
    <row r="10" spans="1:5" x14ac:dyDescent="0.25">
      <c r="A10" t="s">
        <v>138</v>
      </c>
      <c r="B10" t="s">
        <v>15</v>
      </c>
    </row>
    <row r="11" spans="1:5" x14ac:dyDescent="0.25">
      <c r="A11" t="s">
        <v>139</v>
      </c>
      <c r="B11" t="s">
        <v>183</v>
      </c>
    </row>
    <row r="12" spans="1:5" x14ac:dyDescent="0.25">
      <c r="A12" t="s">
        <v>173</v>
      </c>
      <c r="B12" t="s">
        <v>143</v>
      </c>
    </row>
    <row r="13" spans="1:5" x14ac:dyDescent="0.25">
      <c r="A13" t="s">
        <v>184</v>
      </c>
      <c r="B13" t="s">
        <v>144</v>
      </c>
    </row>
    <row r="14" spans="1:5" x14ac:dyDescent="0.25">
      <c r="A14" t="s">
        <v>145</v>
      </c>
      <c r="B14" t="s">
        <v>185</v>
      </c>
    </row>
    <row r="15" spans="1:5" x14ac:dyDescent="0.25">
      <c r="A15" t="s">
        <v>38</v>
      </c>
      <c r="B15" t="s">
        <v>38</v>
      </c>
      <c r="E15" t="s">
        <v>38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34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9</v>
      </c>
      <c r="C3" t="s">
        <v>8</v>
      </c>
    </row>
    <row r="4" spans="1:3" x14ac:dyDescent="0.25">
      <c r="A4" s="5">
        <v>45110</v>
      </c>
      <c r="B4" t="s">
        <v>11</v>
      </c>
      <c r="C4" t="s">
        <v>10</v>
      </c>
    </row>
    <row r="5" spans="1:3" x14ac:dyDescent="0.25">
      <c r="A5" s="5">
        <v>45111</v>
      </c>
      <c r="B5" t="s">
        <v>13</v>
      </c>
      <c r="C5" t="s">
        <v>101</v>
      </c>
    </row>
    <row r="6" spans="1:3" x14ac:dyDescent="0.25">
      <c r="A6" s="5">
        <v>45112</v>
      </c>
      <c r="B6" t="s">
        <v>15</v>
      </c>
      <c r="C6" t="s">
        <v>14</v>
      </c>
    </row>
    <row r="7" spans="1:3" x14ac:dyDescent="0.25">
      <c r="A7" s="5">
        <v>45113</v>
      </c>
      <c r="B7" t="s">
        <v>15</v>
      </c>
      <c r="C7" t="s">
        <v>14</v>
      </c>
    </row>
    <row r="8" spans="1:3" x14ac:dyDescent="0.25">
      <c r="A8" s="5">
        <v>45114</v>
      </c>
      <c r="B8" t="s">
        <v>17</v>
      </c>
      <c r="C8" t="s">
        <v>14</v>
      </c>
    </row>
    <row r="9" spans="1:3" x14ac:dyDescent="0.25">
      <c r="A9" s="5">
        <v>45115</v>
      </c>
      <c r="B9" t="s">
        <v>19</v>
      </c>
      <c r="C9" t="s">
        <v>18</v>
      </c>
    </row>
    <row r="10" spans="1:3" x14ac:dyDescent="0.25">
      <c r="A10" s="5">
        <v>45116</v>
      </c>
      <c r="B10" t="s">
        <v>21</v>
      </c>
      <c r="C10" t="s">
        <v>20</v>
      </c>
    </row>
    <row r="11" spans="1:3" x14ac:dyDescent="0.25">
      <c r="A11" s="5">
        <v>45117</v>
      </c>
      <c r="B11" t="s">
        <v>23</v>
      </c>
      <c r="C11" t="s">
        <v>22</v>
      </c>
    </row>
    <row r="12" spans="1:3" x14ac:dyDescent="0.25">
      <c r="A12" s="5">
        <v>45118</v>
      </c>
      <c r="B12" t="s">
        <v>15</v>
      </c>
      <c r="C12" t="s">
        <v>102</v>
      </c>
    </row>
    <row r="13" spans="1:3" x14ac:dyDescent="0.25">
      <c r="A13" s="5">
        <v>45119</v>
      </c>
      <c r="B13" t="s">
        <v>26</v>
      </c>
      <c r="C13" t="s">
        <v>25</v>
      </c>
    </row>
    <row r="14" spans="1:3" x14ac:dyDescent="0.25">
      <c r="A14" s="5">
        <v>45120</v>
      </c>
      <c r="B14" t="s">
        <v>15</v>
      </c>
      <c r="C14" t="s">
        <v>27</v>
      </c>
    </row>
    <row r="15" spans="1:3" x14ac:dyDescent="0.25">
      <c r="A15" s="5">
        <v>45121</v>
      </c>
      <c r="B15" t="s">
        <v>15</v>
      </c>
      <c r="C15" t="s">
        <v>27</v>
      </c>
    </row>
    <row r="16" spans="1:3" x14ac:dyDescent="0.25">
      <c r="A16" s="5">
        <v>45122</v>
      </c>
      <c r="B16" t="s">
        <v>29</v>
      </c>
      <c r="C16" t="s">
        <v>28</v>
      </c>
    </row>
    <row r="17" spans="1:3" x14ac:dyDescent="0.25">
      <c r="A17" s="5">
        <v>45123</v>
      </c>
      <c r="B17" t="s">
        <v>31</v>
      </c>
      <c r="C17" t="s">
        <v>103</v>
      </c>
    </row>
    <row r="18" spans="1:3" x14ac:dyDescent="0.25">
      <c r="A18" s="5">
        <v>45124</v>
      </c>
      <c r="B18" t="s">
        <v>15</v>
      </c>
      <c r="C18" t="s">
        <v>45</v>
      </c>
    </row>
    <row r="19" spans="1:3" x14ac:dyDescent="0.25">
      <c r="A19" s="5">
        <v>45125</v>
      </c>
      <c r="B19" t="s">
        <v>46</v>
      </c>
      <c r="C19" t="s">
        <v>47</v>
      </c>
    </row>
    <row r="20" spans="1:3" x14ac:dyDescent="0.25">
      <c r="A20" s="5">
        <v>45126</v>
      </c>
      <c r="B20" t="s">
        <v>15</v>
      </c>
      <c r="C20" t="s">
        <v>48</v>
      </c>
    </row>
    <row r="21" spans="1:3" x14ac:dyDescent="0.25">
      <c r="A21" s="5">
        <v>45127</v>
      </c>
      <c r="B21" t="s">
        <v>15</v>
      </c>
      <c r="C21" t="s">
        <v>49</v>
      </c>
    </row>
    <row r="22" spans="1:3" x14ac:dyDescent="0.25">
      <c r="A22" s="5">
        <v>45128</v>
      </c>
      <c r="B22" t="s">
        <v>50</v>
      </c>
      <c r="C22" t="s">
        <v>51</v>
      </c>
    </row>
    <row r="23" spans="1:3" x14ac:dyDescent="0.25">
      <c r="A23" s="5">
        <v>45129</v>
      </c>
      <c r="B23" t="s">
        <v>52</v>
      </c>
      <c r="C23" t="s">
        <v>53</v>
      </c>
    </row>
    <row r="24" spans="1:3" x14ac:dyDescent="0.25">
      <c r="A24" s="5">
        <v>45130</v>
      </c>
      <c r="B24" t="s">
        <v>31</v>
      </c>
      <c r="C24" t="s">
        <v>53</v>
      </c>
    </row>
    <row r="25" spans="1:3" x14ac:dyDescent="0.25">
      <c r="A25" s="5">
        <v>45131</v>
      </c>
      <c r="B25" t="s">
        <v>15</v>
      </c>
      <c r="C25" t="s">
        <v>54</v>
      </c>
    </row>
    <row r="26" spans="1:3" x14ac:dyDescent="0.25">
      <c r="A26" s="5">
        <v>45132</v>
      </c>
      <c r="B26" t="s">
        <v>15</v>
      </c>
      <c r="C26" t="s">
        <v>54</v>
      </c>
    </row>
    <row r="27" spans="1:3" x14ac:dyDescent="0.25">
      <c r="A27" s="5">
        <v>45133</v>
      </c>
      <c r="B27" t="s">
        <v>55</v>
      </c>
      <c r="C27" t="s">
        <v>54</v>
      </c>
    </row>
    <row r="28" spans="1:3" x14ac:dyDescent="0.25">
      <c r="A28" s="5">
        <v>45134</v>
      </c>
      <c r="B28" t="s">
        <v>15</v>
      </c>
      <c r="C28" t="s">
        <v>56</v>
      </c>
    </row>
    <row r="29" spans="1:3" x14ac:dyDescent="0.25">
      <c r="A29" s="5">
        <v>45135</v>
      </c>
      <c r="B29" t="s">
        <v>57</v>
      </c>
      <c r="C29" t="s">
        <v>56</v>
      </c>
    </row>
    <row r="30" spans="1:3" x14ac:dyDescent="0.25">
      <c r="A30" s="5">
        <v>45136</v>
      </c>
      <c r="B30" t="s">
        <v>58</v>
      </c>
      <c r="C30" t="s">
        <v>59</v>
      </c>
    </row>
    <row r="31" spans="1:3" x14ac:dyDescent="0.25">
      <c r="A31" s="5">
        <v>45137</v>
      </c>
      <c r="B31" t="s">
        <v>60</v>
      </c>
      <c r="C31" t="s">
        <v>61</v>
      </c>
    </row>
    <row r="32" spans="1:3" x14ac:dyDescent="0.25">
      <c r="A32" s="5">
        <v>45138</v>
      </c>
      <c r="B32" t="s">
        <v>136</v>
      </c>
      <c r="C32" t="s">
        <v>128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34</v>
      </c>
    </row>
    <row r="2" spans="1:3" x14ac:dyDescent="0.25">
      <c r="A2" s="5">
        <v>45139</v>
      </c>
      <c r="B2" t="s">
        <v>64</v>
      </c>
      <c r="C2" t="s">
        <v>65</v>
      </c>
    </row>
    <row r="3" spans="1:3" x14ac:dyDescent="0.25">
      <c r="A3" s="5">
        <v>45140</v>
      </c>
      <c r="B3" t="s">
        <v>15</v>
      </c>
      <c r="C3" t="s">
        <v>66</v>
      </c>
    </row>
    <row r="4" spans="1:3" x14ac:dyDescent="0.25">
      <c r="A4" s="5">
        <v>45141</v>
      </c>
      <c r="B4" t="s">
        <v>15</v>
      </c>
      <c r="C4" t="s">
        <v>66</v>
      </c>
    </row>
    <row r="5" spans="1:3" x14ac:dyDescent="0.25">
      <c r="A5" s="5">
        <v>45142</v>
      </c>
      <c r="B5" t="s">
        <v>67</v>
      </c>
      <c r="C5" t="s">
        <v>68</v>
      </c>
    </row>
    <row r="6" spans="1:3" x14ac:dyDescent="0.25">
      <c r="A6" s="5">
        <v>45143</v>
      </c>
      <c r="B6" t="s">
        <v>15</v>
      </c>
      <c r="C6" t="s">
        <v>69</v>
      </c>
    </row>
    <row r="7" spans="1:3" x14ac:dyDescent="0.25">
      <c r="A7" s="5">
        <v>45144</v>
      </c>
      <c r="B7" t="s">
        <v>70</v>
      </c>
      <c r="C7" t="s">
        <v>69</v>
      </c>
    </row>
    <row r="8" spans="1:3" x14ac:dyDescent="0.25">
      <c r="A8" s="5">
        <v>45145</v>
      </c>
      <c r="B8" t="s">
        <v>15</v>
      </c>
      <c r="C8" t="s">
        <v>71</v>
      </c>
    </row>
    <row r="9" spans="1:3" x14ac:dyDescent="0.25">
      <c r="A9" s="5">
        <v>45146</v>
      </c>
      <c r="B9" t="s">
        <v>15</v>
      </c>
      <c r="C9" t="s">
        <v>71</v>
      </c>
    </row>
    <row r="10" spans="1:3" x14ac:dyDescent="0.25">
      <c r="A10" s="5">
        <v>45147</v>
      </c>
      <c r="B10" t="s">
        <v>15</v>
      </c>
      <c r="C10" t="s">
        <v>71</v>
      </c>
    </row>
    <row r="11" spans="1:3" x14ac:dyDescent="0.25">
      <c r="A11" s="5">
        <v>45148</v>
      </c>
      <c r="B11" t="s">
        <v>72</v>
      </c>
      <c r="C11" t="s">
        <v>71</v>
      </c>
    </row>
    <row r="12" spans="1:3" x14ac:dyDescent="0.25">
      <c r="A12" s="5">
        <v>45149</v>
      </c>
      <c r="B12" t="s">
        <v>73</v>
      </c>
      <c r="C12" t="s">
        <v>71</v>
      </c>
    </row>
    <row r="13" spans="1:3" x14ac:dyDescent="0.25">
      <c r="A13" s="5">
        <v>45150</v>
      </c>
      <c r="B13" t="s">
        <v>74</v>
      </c>
      <c r="C13" t="s">
        <v>71</v>
      </c>
    </row>
    <row r="14" spans="1:3" x14ac:dyDescent="0.25">
      <c r="A14" s="5">
        <v>45150</v>
      </c>
      <c r="B14" t="s">
        <v>75</v>
      </c>
      <c r="C14" t="s">
        <v>76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34</v>
      </c>
      <c r="D1" t="s">
        <v>77</v>
      </c>
      <c r="E1" t="s">
        <v>78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9</v>
      </c>
      <c r="C3" t="s">
        <v>8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11</v>
      </c>
      <c r="C4" t="s">
        <v>10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13</v>
      </c>
      <c r="C5" t="s">
        <v>12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15</v>
      </c>
      <c r="C6" t="s">
        <v>14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15</v>
      </c>
      <c r="C7" t="s">
        <v>14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17</v>
      </c>
      <c r="C8" t="s">
        <v>14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19</v>
      </c>
      <c r="C9" t="s">
        <v>18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21</v>
      </c>
      <c r="C10" t="s">
        <v>20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23</v>
      </c>
      <c r="C11" t="s">
        <v>22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15</v>
      </c>
      <c r="C12" t="s">
        <v>24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26</v>
      </c>
      <c r="C13" t="s">
        <v>25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15</v>
      </c>
      <c r="C14" t="s">
        <v>27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15</v>
      </c>
      <c r="C15" t="s">
        <v>27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29</v>
      </c>
      <c r="C16" t="s">
        <v>28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31</v>
      </c>
      <c r="C17" t="s">
        <v>30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15</v>
      </c>
      <c r="C18" t="s">
        <v>45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46</v>
      </c>
      <c r="C19" t="s">
        <v>47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15</v>
      </c>
      <c r="C20" t="s">
        <v>48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15</v>
      </c>
      <c r="C21" t="s">
        <v>49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50</v>
      </c>
      <c r="C22" t="s">
        <v>51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52</v>
      </c>
      <c r="C23" t="s">
        <v>53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31</v>
      </c>
      <c r="C24" t="s">
        <v>53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15</v>
      </c>
      <c r="C25" t="s">
        <v>54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15</v>
      </c>
      <c r="C26" t="s">
        <v>54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55</v>
      </c>
      <c r="C27" t="s">
        <v>54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15</v>
      </c>
      <c r="C28" t="s">
        <v>56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57</v>
      </c>
      <c r="C29" t="s">
        <v>56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58</v>
      </c>
      <c r="C30" t="s">
        <v>59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60</v>
      </c>
      <c r="C31" t="s">
        <v>61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62</v>
      </c>
      <c r="C32" t="s">
        <v>63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64</v>
      </c>
      <c r="C33" t="s">
        <v>65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15</v>
      </c>
      <c r="C34" t="s">
        <v>66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15</v>
      </c>
      <c r="C35" t="s">
        <v>66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67</v>
      </c>
      <c r="C36" t="s">
        <v>68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15</v>
      </c>
      <c r="C37" t="s">
        <v>69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70</v>
      </c>
      <c r="C38" t="s">
        <v>69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15</v>
      </c>
      <c r="C39" t="s">
        <v>71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15</v>
      </c>
      <c r="C40" t="s">
        <v>71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15</v>
      </c>
      <c r="C41" t="s">
        <v>71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72</v>
      </c>
      <c r="C42" t="s">
        <v>71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73</v>
      </c>
      <c r="C43" t="s">
        <v>71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74</v>
      </c>
      <c r="C44" t="s">
        <v>71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91</v>
      </c>
      <c r="C3" t="s">
        <v>90</v>
      </c>
    </row>
    <row r="6" spans="1:6" x14ac:dyDescent="0.25">
      <c r="A6" t="s">
        <v>104</v>
      </c>
    </row>
    <row r="7" spans="1:6" x14ac:dyDescent="0.25">
      <c r="B7" t="s">
        <v>105</v>
      </c>
    </row>
    <row r="8" spans="1:6" x14ac:dyDescent="0.25">
      <c r="C8" t="s">
        <v>111</v>
      </c>
      <c r="D8" t="s">
        <v>112</v>
      </c>
      <c r="E8" t="s">
        <v>113</v>
      </c>
      <c r="F8" t="s">
        <v>114</v>
      </c>
    </row>
    <row r="10" spans="1:6" x14ac:dyDescent="0.25">
      <c r="B10" t="s">
        <v>106</v>
      </c>
    </row>
    <row r="11" spans="1:6" x14ac:dyDescent="0.25">
      <c r="C11" t="s">
        <v>115</v>
      </c>
      <c r="D11" t="s">
        <v>116</v>
      </c>
      <c r="E11" t="s">
        <v>117</v>
      </c>
      <c r="F11" t="s">
        <v>118</v>
      </c>
    </row>
    <row r="13" spans="1:6" x14ac:dyDescent="0.25">
      <c r="B13" t="s">
        <v>107</v>
      </c>
    </row>
    <row r="14" spans="1:6" x14ac:dyDescent="0.25">
      <c r="C14" t="s">
        <v>121</v>
      </c>
      <c r="D14" t="s">
        <v>122</v>
      </c>
      <c r="E14" t="s">
        <v>123</v>
      </c>
    </row>
    <row r="16" spans="1:6" x14ac:dyDescent="0.25">
      <c r="B16" t="s">
        <v>108</v>
      </c>
    </row>
    <row r="17" spans="2:4" x14ac:dyDescent="0.25">
      <c r="C17" t="s">
        <v>119</v>
      </c>
      <c r="D17" t="s">
        <v>120</v>
      </c>
    </row>
    <row r="19" spans="2:4" x14ac:dyDescent="0.25">
      <c r="B19" t="s">
        <v>109</v>
      </c>
    </row>
    <row r="20" spans="2:4" x14ac:dyDescent="0.25">
      <c r="C20" t="s">
        <v>124</v>
      </c>
      <c r="D20" t="s">
        <v>125</v>
      </c>
    </row>
    <row r="22" spans="2:4" x14ac:dyDescent="0.25">
      <c r="B22" t="s">
        <v>110</v>
      </c>
    </row>
    <row r="23" spans="2:4" x14ac:dyDescent="0.25">
      <c r="C23" t="s">
        <v>126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2023-08-03T20:04:55Z</dcterms:modified>
</cp:coreProperties>
</file>