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" documentId="13_ncr:1_{8AD1AAB3-7683-4009-B7C5-04D68DBF1BC6}" xr6:coauthVersionLast="47" xr6:coauthVersionMax="47" xr10:uidLastSave="{B792A622-F3F2-4919-A3A2-F053119FBD81}"/>
  <bookViews>
    <workbookView xWindow="1380" yWindow="285" windowWidth="18900" windowHeight="1185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Event_Details_Previous!$A$1:$E$18</definedName>
    <definedName name="ExternalData_2" localSheetId="3" hidden="1">Event_Details_Next!$A$1:$E$12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" l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<sst xmlns="http://schemas.openxmlformats.org/spreadsheetml/2006/main" count="418" uniqueCount="176">
  <si>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</si>
  <si>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</si>
  <si>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</si>
  <si>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</si>
  <si>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</si>
  <si>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</si>
  <si>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</si>
  <si>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</si>
  <si>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</si>
  <si>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</si>
  <si>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</si>
  <si>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</si>
  <si>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</si>
  <si>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</si>
  <si>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</si>
  <si>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</si>
  <si>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</si>
  <si>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</si>
  <si>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</si>
  <si>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</si>
  <si>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</si>
  <si>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</si>
  <si>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</si>
  <si>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</si>
  <si>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</si>
  <si>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</si>
  <si>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</si>
  <si>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</si>
  <si>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</si>
  <si>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</si>
  <si>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</si>
  <si>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</si>
  <si>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</si>
  <si>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</si>
  <si>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</si>
  <si>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</si>
  <si>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</si>
  <si>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</si>
  <si>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</si>
  <si>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</si>
  <si>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</si>
  <si>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</si>
  <si>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</si>
  <si>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</si>
  <si>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</si>
  <si>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</si>
  <si>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</si>
  <si>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</si>
  <si>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</si>
  <si>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</si>
  <si>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</si>
  <si>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</si>
  <si>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</si>
  <si>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</si>
  <si>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</si>
  <si>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</si>
  <si>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</si>
  <si>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</si>
  <si>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</si>
  <si>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</si>
  <si>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</si>
  <si>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</si>
  <si>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</si>
  <si>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</si>
  <si>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</si>
  <si>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</si>
  <si>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</si>
  <si>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</si>
  <si>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</si>
  <si>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</si>
  <si>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</si>
  <si>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</si>
  <si>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</si>
  <si>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</si>
  <si>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</si>
  <si>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</si>
  <si>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</si>
  <si>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</si>
  <si>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</si>
  <si>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</si>
  <si>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</si>
  <si>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</si>
  <si>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</si>
  <si>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</si>
  <si>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</si>
  <si>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</si>
  <si>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</si>
  <si>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</si>
  <si>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</si>
  <si>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</si>
  <si>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</si>
  <si>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</si>
  <si>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</si>
  <si>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</si>
  <si>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Performance</t>
  </si>
  <si>
    <t>5:00 PM</t>
  </si>
  <si>
    <t>Walk on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</si>
  <si>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</si>
  <si>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</si>
  <si>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</si>
  <si>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</si>
  <si>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</si>
  <si>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</si>
  <si>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</si>
  <si>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</si>
  <si>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</si>
  <si>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</si>
  <si>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</si>
  <si>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</si>
  <si>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</si>
  <si>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</si>
  <si>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</si>
  <si>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</si>
  <si>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</si>
  <si>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</si>
  <si>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</si>
  <si>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</si>
  <si>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</si>
  <si>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</si>
  <si>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</si>
  <si>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</si>
  <si>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</si>
  <si>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</si>
  <si>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</si>
  <si>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</si>
  <si>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</si>
  <si>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</si>
  <si>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</si>
  <si>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6:00 PM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</si>
  <si>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</si>
  <si>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</si>
  <si>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</si>
  <si>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</si>
  <si>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</si>
  <si>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</si>
  <si>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</si>
  <si>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</si>
  <si>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9:30 AM</t>
  </si>
  <si>
    <t>1:30 PM</t>
  </si>
  <si>
    <t>11:00 PM</t>
  </si>
  <si>
    <t>10:30 PM</t>
  </si>
  <si>
    <t>Palm Desert, Ca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</si>
  <si>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</si>
  <si>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</si>
  <si>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</si>
  <si>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</si>
  <si>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</si>
  <si>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</si>
  <si>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</si>
  <si>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Staff Showers: Before Wake-Up, During Rehearsal Blocks, 4pm-4:30pm</t>
  </si>
  <si>
    <t>6:00 AM</t>
  </si>
  <si>
    <t>Arrive and Sleep</t>
  </si>
  <si>
    <t>11:30 AM</t>
  </si>
  <si>
    <t>Brunch</t>
  </si>
  <si>
    <t>12:30 PM</t>
  </si>
  <si>
    <t>4:00 PM</t>
  </si>
  <si>
    <t>Dinner Pack and Load</t>
  </si>
  <si>
    <t>Depart for Show</t>
  </si>
  <si>
    <t>6:30 PM</t>
  </si>
  <si>
    <t>Arrive and Unload</t>
  </si>
  <si>
    <t>8:30 PM</t>
  </si>
  <si>
    <t>9:30 PM</t>
  </si>
  <si>
    <t>Depart for Palm Desert, Ca - 275 miles</t>
  </si>
  <si>
    <t>Staff Showers: Before Wake-Up, During Rehearsal Blocks, 1:30-2pm</t>
  </si>
  <si>
    <t>Palm Desert, Ca_x000D_
Palm Desert, Ca</t>
  </si>
  <si>
    <t>Palm Desert High School</t>
  </si>
  <si>
    <t>74910 Aztec Rd</t>
  </si>
  <si>
    <t>Palm Desert, CA 92260</t>
  </si>
  <si>
    <t>Staff Showers: Before Wake-Up, During Free Day Block</t>
  </si>
  <si>
    <t>5:00 AM</t>
  </si>
  <si>
    <t>Arrive, sleep</t>
  </si>
  <si>
    <t>Meeting, depart for laundry</t>
  </si>
  <si>
    <t>Evening off, community fireworks</t>
  </si>
  <si>
    <t>Depart to Fresno, Ca - 350 miles</t>
  </si>
  <si>
    <t>FILL YOUR WATER JUGS BEFORE THE SHOW TODAY. DRINK WATER ALL DAY.</t>
  </si>
  <si>
    <t>NOW Rehearsal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</si>
</sst>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2" tableType="queryTable" totalsRowShown="0">
  <autoFilter ref="A1:E12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8" tableType="queryTable" totalsRowShown="0">
  <autoFilter ref="A1:E18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activeCell="F10" sqref="F1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4" style="34" customWidth="1"/>
    <col min="4" max="5" width="34.7109375" style="34" customWidth="1"/>
    <col min="6" max="16384" width="9.140625" style="34"/>
  </cols>
  <sheetData>
    <row r="1" spans="1:5" ht="54.75" customHeight="1" x14ac:dyDescent="0.25">
      <c r="A1" s="46"/>
      <c r="B1" s="46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36" t="s">
        <v>15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83</v>
      </c>
      <c r="E116" s="36" t="s">
        <v>84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83</v>
      </c>
      <c r="E119" s="36" t="s">
        <v>84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83</v>
      </c>
      <c r="E122" s="36" t="s">
        <v>84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45110</v>
      </c>
    </row>
    <row r="5" spans="2:3" ht="18.75" x14ac:dyDescent="0.25">
      <c r="B5" s="2" t="s">
        <v>130</v>
      </c>
    </row>
    <row r="6" spans="2:3" ht="18.75" x14ac:dyDescent="0.25">
      <c r="B6" s="2" t="s">
        <v>131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Williams Field HS</v>
      </c>
      <c r="C9" s="20" t="str">
        <f>VLOOKUP("Location",Table_Event_Details_Today[],2,FALSE)</f>
        <v>Mesa Community College</v>
      </c>
    </row>
    <row r="10" spans="2:3" x14ac:dyDescent="0.25">
      <c r="B10" s="21" t="str">
        <f>VLOOKUP("Housing Location",Table_Event_Details_Today[],3,FALSE)</f>
        <v>2076 S. Higley Rd</v>
      </c>
      <c r="C10" s="21" t="str">
        <f>VLOOKUP("Location",Table_Event_Details_Today[],3,FALSE)</f>
        <v>1833 West Southern Ave</v>
      </c>
    </row>
    <row r="11" spans="2:3" ht="15.75" thickBot="1" x14ac:dyDescent="0.3">
      <c r="B11" s="22" t="str">
        <f>VLOOKUP("Housing Location",Table_Event_Details_Today[],4,FALSE)</f>
        <v>Gilbert, AZ 85295</v>
      </c>
      <c r="C11" s="22" t="str">
        <f>VLOOKUP("Location",Table_Event_Details_Today[],4,FALSE)</f>
        <v>Mesa, AZ 85202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88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132</v>
      </c>
      <c r="C21" s="28"/>
    </row>
    <row r="22" spans="2:3" x14ac:dyDescent="0.25">
      <c r="B22" s="27"/>
      <c r="C22" s="30"/>
    </row>
    <row r="23" spans="2:3" x14ac:dyDescent="0.25">
      <c r="B23" s="27" t="s">
        <v>133</v>
      </c>
      <c r="C23" s="30"/>
    </row>
    <row r="24" spans="2:3" x14ac:dyDescent="0.25">
      <c r="B24" s="27"/>
      <c r="C24" s="30"/>
    </row>
    <row r="25" spans="2:3" x14ac:dyDescent="0.25">
      <c r="B25" s="27" t="s">
        <v>134</v>
      </c>
      <c r="C25" s="30"/>
    </row>
    <row r="26" spans="2:3" x14ac:dyDescent="0.25">
      <c r="B26" s="27"/>
      <c r="C26" s="28"/>
    </row>
    <row r="27" spans="2:3" x14ac:dyDescent="0.25">
      <c r="B27" s="27" t="s">
        <v>135</v>
      </c>
      <c r="C27" s="29"/>
    </row>
    <row r="28" spans="2:3" x14ac:dyDescent="0.25">
      <c r="B28" s="27"/>
      <c r="C28" s="28"/>
    </row>
    <row r="29" spans="2:3" x14ac:dyDescent="0.25">
      <c r="B29" s="27" t="s">
        <v>127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2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45110</v>
      </c>
    </row>
    <row r="4" spans="1:10" x14ac:dyDescent="0.25">
      <c r="B4" s="1"/>
    </row>
    <row r="5" spans="1:10" x14ac:dyDescent="0.25">
      <c r="A5" t="s">
        <v>92</v>
      </c>
    </row>
    <row r="6" spans="1:10" ht="19.5" thickBot="1" x14ac:dyDescent="0.3">
      <c r="B6" s="13">
        <f>B14-1</f>
        <v>45109</v>
      </c>
    </row>
    <row r="7" spans="1:10" ht="15.75" thickBot="1" x14ac:dyDescent="0.3">
      <c r="A7" s="17" t="s">
        <v>47</v>
      </c>
      <c r="B7" s="3" t="s">
        <v>37</v>
      </c>
      <c r="C7" s="4" t="s">
        <v>90</v>
      </c>
    </row>
    <row r="8" spans="1:10" x14ac:dyDescent="0.25">
      <c r="A8" s="17">
        <f>VLOOKUP($B6,Table_eventID[],4,FALSE)</f>
        <v>10315</v>
      </c>
      <c r="B8" t="e">
        <f>VLOOKUP("Housing Location",Table_Event_Details_Previous[],2,FALSE)</f>
        <v>#N/A</v>
      </c>
      <c r="C8" t="str">
        <f>VLOOKUP("Location",Table_Event_Details_Today[],2,FALSE)</f>
        <v>Mesa Community College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1833 West Southern Ave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Mesa, AZ 85202</v>
      </c>
    </row>
    <row r="13" spans="1:10" x14ac:dyDescent="0.25">
      <c r="A13" s="1" t="s">
        <v>91</v>
      </c>
    </row>
    <row r="14" spans="1:10" ht="19.5" thickBot="1" x14ac:dyDescent="0.3">
      <c r="B14" s="13">
        <f>C2</f>
        <v>45110</v>
      </c>
    </row>
    <row r="15" spans="1:10" ht="15.75" thickBot="1" x14ac:dyDescent="0.3">
      <c r="A15" s="17" t="s">
        <v>47</v>
      </c>
      <c r="B15" s="3" t="s">
        <v>37</v>
      </c>
      <c r="C15" s="4" t="s">
        <v>90</v>
      </c>
      <c r="E15" s="16" t="s">
        <v>89</v>
      </c>
      <c r="J15" s="16" t="s">
        <v>101</v>
      </c>
    </row>
    <row r="16" spans="1:10" x14ac:dyDescent="0.25">
      <c r="A16" s="17">
        <f>VLOOKUP($B14,Table_eventID[],4,FALSE)</f>
        <v>10316</v>
      </c>
      <c r="B16" t="str">
        <f>VLOOKUP("Housing Location",Table_Event_Details_Today[],2,FALSE)</f>
        <v>Williams Field HS</v>
      </c>
      <c r="C16" t="str">
        <f>VLOOKUP("Location",Table_Event_Details_Today[],2,FALSE)</f>
        <v>Mesa Community College</v>
      </c>
      <c r="E16" t="s">
        <v>98</v>
      </c>
      <c r="J16" t="s">
        <v>98</v>
      </c>
    </row>
    <row r="17" spans="1:10" x14ac:dyDescent="0.25">
      <c r="B17" t="str">
        <f>VLOOKUP("Housing Location",Table_Event_Details_Today[],3,FALSE)</f>
        <v>2076 S. Higley Rd</v>
      </c>
      <c r="C17" t="str">
        <f>VLOOKUP("Location",Table_Event_Details_Today[],3,FALSE)</f>
        <v>1833 West Southern Ave</v>
      </c>
      <c r="E17" t="str">
        <f>CONCATENATE("origin=",B17,"+",B18 )</f>
        <v>origin=2076 S. Higley Rd+Gilbert, AZ 85295</v>
      </c>
      <c r="J17" t="str">
        <f>CONCATENATE("origin=",C17,"+",C18 )</f>
        <v>origin=1833 West Southern Ave+Mesa, AZ 85202</v>
      </c>
    </row>
    <row r="18" spans="1:10" x14ac:dyDescent="0.25">
      <c r="B18" t="str">
        <f>VLOOKUP("Housing Location",Table_Event_Details_Today[],4,FALSE)</f>
        <v>Gilbert, AZ 85295</v>
      </c>
      <c r="C18" t="str">
        <f>VLOOKUP("Location",Table_Event_Details_Today[],4,FALSE)</f>
        <v>Mesa, AZ 85202</v>
      </c>
      <c r="E18" t="str">
        <f>CONCATENATE("destination=",C17,"+",C18 )</f>
        <v>destination=1833 West Southern Ave+Mesa, AZ 85202</v>
      </c>
      <c r="J18" t="str">
        <f>CONCATENATE("destination=",B27,"+",B28 )</f>
        <v>destination=74910 Aztec Rd+Palm Desert, CA 92260</v>
      </c>
    </row>
    <row r="19" spans="1:10" x14ac:dyDescent="0.25">
      <c r="E19" t="s">
        <v>97</v>
      </c>
      <c r="J19" t="s">
        <v>97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Williams Field HS to Mesa Community College</v>
      </c>
      <c r="J21" s="13" t="str">
        <f>CONCATENATE(C16, " to ", B26)</f>
        <v>Mesa Community College to Palm Desert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93</v>
      </c>
    </row>
    <row r="24" spans="1:10" ht="19.5" thickBot="1" x14ac:dyDescent="0.3">
      <c r="B24" s="13">
        <f>B14 + 1</f>
        <v>45111</v>
      </c>
    </row>
    <row r="25" spans="1:10" ht="15.75" thickBot="1" x14ac:dyDescent="0.3">
      <c r="A25" s="17" t="s">
        <v>47</v>
      </c>
      <c r="B25" s="3" t="s">
        <v>37</v>
      </c>
      <c r="C25" s="4" t="s">
        <v>90</v>
      </c>
      <c r="E25" s="16" t="s">
        <v>102</v>
      </c>
    </row>
    <row r="26" spans="1:10" x14ac:dyDescent="0.25">
      <c r="A26" s="17">
        <f>VLOOKUP($B24,Table_eventID[],4,FALSE)</f>
        <v>10464</v>
      </c>
      <c r="B26" t="str">
        <f>VLOOKUP("Housing Location",Table_Event_Details_Next[],2,FALSE)</f>
        <v>Palm Desert High School</v>
      </c>
      <c r="C26" t="str">
        <f>VLOOKUP("Location",Table_Event_Details_Today[],2,FALSE)</f>
        <v>Mesa Community College</v>
      </c>
      <c r="E26" t="s">
        <v>98</v>
      </c>
    </row>
    <row r="27" spans="1:10" x14ac:dyDescent="0.25">
      <c r="B27" t="str">
        <f>VLOOKUP("Housing Location",Table_Event_Details_Next[],3,FALSE)</f>
        <v>74910 Aztec Rd</v>
      </c>
      <c r="C27" t="str">
        <f>VLOOKUP("Location",Table_Event_Details_Today[],3,FALSE)</f>
        <v>1833 West Southern Ave</v>
      </c>
      <c r="E27" t="str">
        <f>CONCATENATE("origin=",B17,"+",B18 )</f>
        <v>origin=2076 S. Higley Rd+Gilbert, AZ 85295</v>
      </c>
    </row>
    <row r="28" spans="1:10" x14ac:dyDescent="0.25">
      <c r="B28" t="str">
        <f>VLOOKUP("Housing Location",Table_Event_Details_Next[],4,FALSE)</f>
        <v>Palm Desert, CA 92260</v>
      </c>
      <c r="C28" t="str">
        <f>VLOOKUP("Location",Table_Event_Details_Today[],4,FALSE)</f>
        <v>Mesa, AZ 85202</v>
      </c>
      <c r="E28" t="str">
        <f>CONCATENATE("destination=",B27,"+",B28 )</f>
        <v>destination=74910 Aztec Rd+Palm Desert, CA 92260</v>
      </c>
    </row>
    <row r="29" spans="1:10" x14ac:dyDescent="0.25">
      <c r="E29" t="s">
        <v>97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Williams Field HS to Palm Desert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2"/>
  <sheetViews>
    <sheetView workbookViewId="0"/>
  </sheetViews>
  <sheetFormatPr defaultRowHeight="15" x14ac:dyDescent="0.25"/>
  <cols>
    <col min="1" max="2" width="54.140625" bestFit="1" customWidth="1"/>
    <col min="3" max="3" width="15" bestFit="1" customWidth="1"/>
    <col min="4" max="4" width="20.85546875" bestFit="1" customWidth="1"/>
    <col min="5" max="5" width="54.1406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141</v>
      </c>
      <c r="C2" t="s">
        <v>141</v>
      </c>
      <c r="E2" t="s">
        <v>164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165</v>
      </c>
      <c r="C4" t="s">
        <v>166</v>
      </c>
      <c r="D4" t="s">
        <v>167</v>
      </c>
    </row>
    <row r="5" spans="1:5" x14ac:dyDescent="0.25">
      <c r="B5" t="s">
        <v>168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169</v>
      </c>
      <c r="B7" t="s">
        <v>170</v>
      </c>
    </row>
    <row r="8" spans="1:5" x14ac:dyDescent="0.25">
      <c r="A8" t="s">
        <v>152</v>
      </c>
      <c r="B8" t="s">
        <v>153</v>
      </c>
    </row>
    <row r="9" spans="1:5" x14ac:dyDescent="0.25">
      <c r="A9" t="s">
        <v>124</v>
      </c>
      <c r="B9" t="s">
        <v>171</v>
      </c>
    </row>
    <row r="10" spans="1:5" x14ac:dyDescent="0.25">
      <c r="A10" t="s">
        <v>95</v>
      </c>
      <c r="B10" t="s">
        <v>172</v>
      </c>
    </row>
    <row r="11" spans="1:5" x14ac:dyDescent="0.25">
      <c r="A11" t="s">
        <v>125</v>
      </c>
      <c r="B11" t="s">
        <v>173</v>
      </c>
    </row>
    <row r="12" spans="1:5" x14ac:dyDescent="0.25">
      <c r="A12" t="s">
        <v>40</v>
      </c>
      <c r="B12" t="s">
        <v>40</v>
      </c>
      <c r="E1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8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1.57031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103</v>
      </c>
      <c r="C2" t="s">
        <v>104</v>
      </c>
      <c r="D2" t="s">
        <v>105</v>
      </c>
      <c r="E2" t="s">
        <v>106</v>
      </c>
    </row>
    <row r="3" spans="1:5" x14ac:dyDescent="0.25">
      <c r="B3" t="s">
        <v>163</v>
      </c>
    </row>
    <row r="4" spans="1:5" x14ac:dyDescent="0.25">
      <c r="A4" t="s">
        <v>39</v>
      </c>
      <c r="B4" t="s">
        <v>39</v>
      </c>
      <c r="E4" t="s">
        <v>39</v>
      </c>
    </row>
    <row r="5" spans="1:5" x14ac:dyDescent="0.25">
      <c r="A5" t="s">
        <v>136</v>
      </c>
      <c r="B5" t="s">
        <v>107</v>
      </c>
    </row>
    <row r="6" spans="1:5" x14ac:dyDescent="0.25">
      <c r="A6" t="s">
        <v>137</v>
      </c>
      <c r="B6" t="s">
        <v>17</v>
      </c>
    </row>
    <row r="7" spans="1:5" x14ac:dyDescent="0.25">
      <c r="A7" t="s">
        <v>138</v>
      </c>
      <c r="B7" t="s">
        <v>108</v>
      </c>
    </row>
    <row r="8" spans="1:5" x14ac:dyDescent="0.25">
      <c r="A8" t="s">
        <v>109</v>
      </c>
      <c r="B8" t="s">
        <v>110</v>
      </c>
    </row>
    <row r="9" spans="1:5" x14ac:dyDescent="0.25">
      <c r="A9" t="s">
        <v>95</v>
      </c>
      <c r="B9" t="s">
        <v>111</v>
      </c>
    </row>
    <row r="10" spans="1:5" x14ac:dyDescent="0.25">
      <c r="A10" t="s">
        <v>112</v>
      </c>
      <c r="B10" t="s">
        <v>113</v>
      </c>
    </row>
    <row r="11" spans="1:5" x14ac:dyDescent="0.25">
      <c r="A11" t="s">
        <v>114</v>
      </c>
      <c r="B11" t="s">
        <v>115</v>
      </c>
    </row>
    <row r="12" spans="1:5" x14ac:dyDescent="0.25">
      <c r="A12" t="s">
        <v>116</v>
      </c>
      <c r="B12" t="s">
        <v>117</v>
      </c>
    </row>
    <row r="13" spans="1:5" x14ac:dyDescent="0.25">
      <c r="A13" t="s">
        <v>118</v>
      </c>
      <c r="B13" t="s">
        <v>119</v>
      </c>
    </row>
    <row r="14" spans="1:5" x14ac:dyDescent="0.25">
      <c r="A14" t="s">
        <v>120</v>
      </c>
      <c r="B14" t="s">
        <v>96</v>
      </c>
    </row>
    <row r="15" spans="1:5" x14ac:dyDescent="0.25">
      <c r="A15" t="s">
        <v>121</v>
      </c>
      <c r="B15" t="s">
        <v>94</v>
      </c>
    </row>
    <row r="16" spans="1:5" x14ac:dyDescent="0.25">
      <c r="A16" t="s">
        <v>48</v>
      </c>
      <c r="B16" t="s">
        <v>122</v>
      </c>
    </row>
    <row r="17" spans="1:5" x14ac:dyDescent="0.25">
      <c r="A17" t="s">
        <v>139</v>
      </c>
      <c r="B17" t="s">
        <v>123</v>
      </c>
    </row>
    <row r="18" spans="1:5" x14ac:dyDescent="0.25">
      <c r="A18" t="s">
        <v>40</v>
      </c>
      <c r="B18" t="s">
        <v>40</v>
      </c>
      <c r="E1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67.5703125" bestFit="1" customWidth="1"/>
    <col min="4" max="4" width="16" bestFit="1" customWidth="1"/>
    <col min="5" max="5" width="62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142</v>
      </c>
      <c r="C2" t="s">
        <v>143</v>
      </c>
      <c r="D2" t="s">
        <v>144</v>
      </c>
      <c r="E2" t="s">
        <v>145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146</v>
      </c>
      <c r="C4" t="s">
        <v>147</v>
      </c>
      <c r="D4" t="s">
        <v>148</v>
      </c>
    </row>
    <row r="5" spans="1:5" x14ac:dyDescent="0.25">
      <c r="B5" t="s">
        <v>149</v>
      </c>
      <c r="C5" t="s">
        <v>174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150</v>
      </c>
      <c r="B7" t="s">
        <v>151</v>
      </c>
    </row>
    <row r="8" spans="1:5" x14ac:dyDescent="0.25">
      <c r="A8" t="s">
        <v>152</v>
      </c>
      <c r="B8" t="s">
        <v>153</v>
      </c>
    </row>
    <row r="9" spans="1:5" x14ac:dyDescent="0.25">
      <c r="A9" t="s">
        <v>154</v>
      </c>
      <c r="B9" t="s">
        <v>175</v>
      </c>
    </row>
    <row r="10" spans="1:5" x14ac:dyDescent="0.25">
      <c r="A10" t="s">
        <v>155</v>
      </c>
      <c r="B10" t="s">
        <v>156</v>
      </c>
    </row>
    <row r="11" spans="1:5" x14ac:dyDescent="0.25">
      <c r="A11" t="s">
        <v>128</v>
      </c>
      <c r="B11" t="s">
        <v>157</v>
      </c>
    </row>
    <row r="12" spans="1:5" x14ac:dyDescent="0.25">
      <c r="A12" t="s">
        <v>158</v>
      </c>
      <c r="B12" t="s">
        <v>159</v>
      </c>
    </row>
    <row r="13" spans="1:5" x14ac:dyDescent="0.25">
      <c r="A13" t="s">
        <v>129</v>
      </c>
      <c r="B13" t="s">
        <v>115</v>
      </c>
    </row>
    <row r="14" spans="1:5" x14ac:dyDescent="0.25">
      <c r="A14" t="s">
        <v>160</v>
      </c>
      <c r="B14" t="s">
        <v>117</v>
      </c>
    </row>
    <row r="15" spans="1:5" x14ac:dyDescent="0.25">
      <c r="A15" t="s">
        <v>46</v>
      </c>
      <c r="B15" t="s">
        <v>119</v>
      </c>
    </row>
    <row r="16" spans="1:5" x14ac:dyDescent="0.25">
      <c r="A16" t="s">
        <v>116</v>
      </c>
      <c r="B16" t="s">
        <v>126</v>
      </c>
    </row>
    <row r="17" spans="1:5" x14ac:dyDescent="0.25">
      <c r="A17" t="s">
        <v>125</v>
      </c>
      <c r="B17" t="s">
        <v>94</v>
      </c>
    </row>
    <row r="18" spans="1:5" x14ac:dyDescent="0.25">
      <c r="A18" t="s">
        <v>161</v>
      </c>
      <c r="B18" t="s">
        <v>122</v>
      </c>
    </row>
    <row r="19" spans="1:5" x14ac:dyDescent="0.25">
      <c r="A19" t="s">
        <v>140</v>
      </c>
      <c r="B19" t="s">
        <v>162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141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49</v>
      </c>
    </row>
    <row r="19" spans="1:3" x14ac:dyDescent="0.25">
      <c r="A19" s="5">
        <v>45125</v>
      </c>
      <c r="B19" t="s">
        <v>50</v>
      </c>
      <c r="C19" t="s">
        <v>51</v>
      </c>
    </row>
    <row r="20" spans="1:3" x14ac:dyDescent="0.25">
      <c r="A20" s="5">
        <v>45126</v>
      </c>
      <c r="B20" t="s">
        <v>17</v>
      </c>
      <c r="C20" t="s">
        <v>52</v>
      </c>
    </row>
    <row r="21" spans="1:3" x14ac:dyDescent="0.25">
      <c r="A21" s="5">
        <v>45127</v>
      </c>
      <c r="B21" t="s">
        <v>17</v>
      </c>
      <c r="C21" t="s">
        <v>53</v>
      </c>
    </row>
    <row r="22" spans="1:3" x14ac:dyDescent="0.25">
      <c r="A22" s="5">
        <v>45128</v>
      </c>
      <c r="B22" t="s">
        <v>54</v>
      </c>
      <c r="C22" t="s">
        <v>55</v>
      </c>
    </row>
    <row r="23" spans="1:3" x14ac:dyDescent="0.25">
      <c r="A23" s="5">
        <v>45129</v>
      </c>
      <c r="B23" t="s">
        <v>56</v>
      </c>
      <c r="C23" t="s">
        <v>57</v>
      </c>
    </row>
    <row r="24" spans="1:3" x14ac:dyDescent="0.25">
      <c r="A24" s="5">
        <v>45130</v>
      </c>
      <c r="B24" t="s">
        <v>33</v>
      </c>
      <c r="C24" t="s">
        <v>57</v>
      </c>
    </row>
    <row r="25" spans="1:3" x14ac:dyDescent="0.25">
      <c r="A25" s="5">
        <v>45131</v>
      </c>
      <c r="B25" t="s">
        <v>17</v>
      </c>
      <c r="C25" t="s">
        <v>58</v>
      </c>
    </row>
    <row r="26" spans="1:3" x14ac:dyDescent="0.25">
      <c r="A26" s="5">
        <v>45132</v>
      </c>
      <c r="B26" t="s">
        <v>17</v>
      </c>
      <c r="C26" t="s">
        <v>58</v>
      </c>
    </row>
    <row r="27" spans="1:3" x14ac:dyDescent="0.25">
      <c r="A27" s="5">
        <v>45133</v>
      </c>
      <c r="B27" t="s">
        <v>59</v>
      </c>
      <c r="C27" t="s">
        <v>58</v>
      </c>
    </row>
    <row r="28" spans="1:3" x14ac:dyDescent="0.25">
      <c r="A28" s="5">
        <v>45134</v>
      </c>
      <c r="B28" t="s">
        <v>17</v>
      </c>
      <c r="C28" t="s">
        <v>60</v>
      </c>
    </row>
    <row r="29" spans="1:3" x14ac:dyDescent="0.25">
      <c r="A29" s="5">
        <v>45135</v>
      </c>
      <c r="B29" t="s">
        <v>61</v>
      </c>
      <c r="C29" t="s">
        <v>60</v>
      </c>
    </row>
    <row r="30" spans="1:3" x14ac:dyDescent="0.25">
      <c r="A30" s="5">
        <v>45136</v>
      </c>
      <c r="B30" t="s">
        <v>62</v>
      </c>
      <c r="C30" t="s">
        <v>63</v>
      </c>
    </row>
    <row r="31" spans="1:3" x14ac:dyDescent="0.25">
      <c r="A31" s="5">
        <v>45137</v>
      </c>
      <c r="B31" t="s">
        <v>64</v>
      </c>
      <c r="C31" t="s">
        <v>65</v>
      </c>
    </row>
    <row r="32" spans="1:3" x14ac:dyDescent="0.25">
      <c r="A32" s="5">
        <v>45138</v>
      </c>
      <c r="B32" t="s">
        <v>66</v>
      </c>
      <c r="C32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68</v>
      </c>
      <c r="C2" t="s">
        <v>69</v>
      </c>
    </row>
    <row r="3" spans="1:3" x14ac:dyDescent="0.25">
      <c r="A3" s="5">
        <v>45140</v>
      </c>
      <c r="B3" t="s">
        <v>17</v>
      </c>
      <c r="C3" t="s">
        <v>70</v>
      </c>
    </row>
    <row r="4" spans="1:3" x14ac:dyDescent="0.25">
      <c r="A4" s="5">
        <v>45141</v>
      </c>
      <c r="B4" t="s">
        <v>17</v>
      </c>
      <c r="C4" t="s">
        <v>70</v>
      </c>
    </row>
    <row r="5" spans="1:3" x14ac:dyDescent="0.25">
      <c r="A5" s="5">
        <v>45142</v>
      </c>
      <c r="B5" t="s">
        <v>71</v>
      </c>
      <c r="C5" t="s">
        <v>72</v>
      </c>
    </row>
    <row r="6" spans="1:3" x14ac:dyDescent="0.25">
      <c r="A6" s="5">
        <v>45143</v>
      </c>
      <c r="B6" t="s">
        <v>17</v>
      </c>
      <c r="C6" t="s">
        <v>73</v>
      </c>
    </row>
    <row r="7" spans="1:3" x14ac:dyDescent="0.25">
      <c r="A7" s="5">
        <v>45144</v>
      </c>
      <c r="B7" t="s">
        <v>74</v>
      </c>
      <c r="C7" t="s">
        <v>73</v>
      </c>
    </row>
    <row r="8" spans="1:3" x14ac:dyDescent="0.25">
      <c r="A8" s="5">
        <v>45145</v>
      </c>
      <c r="B8" t="s">
        <v>17</v>
      </c>
      <c r="C8" t="s">
        <v>75</v>
      </c>
    </row>
    <row r="9" spans="1:3" x14ac:dyDescent="0.25">
      <c r="A9" s="5">
        <v>45146</v>
      </c>
      <c r="B9" t="s">
        <v>17</v>
      </c>
      <c r="C9" t="s">
        <v>75</v>
      </c>
    </row>
    <row r="10" spans="1:3" x14ac:dyDescent="0.25">
      <c r="A10" s="5">
        <v>45147</v>
      </c>
      <c r="B10" t="s">
        <v>17</v>
      </c>
      <c r="C10" t="s">
        <v>75</v>
      </c>
    </row>
    <row r="11" spans="1:3" x14ac:dyDescent="0.25">
      <c r="A11" s="5">
        <v>45148</v>
      </c>
      <c r="B11" t="s">
        <v>76</v>
      </c>
      <c r="C11" t="s">
        <v>75</v>
      </c>
    </row>
    <row r="12" spans="1:3" x14ac:dyDescent="0.25">
      <c r="A12" s="5">
        <v>45149</v>
      </c>
      <c r="B12" t="s">
        <v>77</v>
      </c>
      <c r="C12" t="s">
        <v>75</v>
      </c>
    </row>
    <row r="13" spans="1:3" x14ac:dyDescent="0.25">
      <c r="A13" s="5">
        <v>45150</v>
      </c>
      <c r="B13" t="s">
        <v>78</v>
      </c>
      <c r="C13" t="s">
        <v>75</v>
      </c>
    </row>
    <row r="14" spans="1:3" x14ac:dyDescent="0.25">
      <c r="A14" s="5">
        <v>45150</v>
      </c>
      <c r="B14" t="s">
        <v>79</v>
      </c>
      <c r="C14" t="s">
        <v>80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81</v>
      </c>
      <c r="E1" t="s">
        <v>82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49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50</v>
      </c>
      <c r="C19" t="s">
        <v>51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52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53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54</v>
      </c>
      <c r="C22" t="s">
        <v>55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56</v>
      </c>
      <c r="C23" t="s">
        <v>57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57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58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58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59</v>
      </c>
      <c r="C27" t="s">
        <v>58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60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61</v>
      </c>
      <c r="C29" t="s">
        <v>60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62</v>
      </c>
      <c r="C30" t="s">
        <v>63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64</v>
      </c>
      <c r="C31" t="s">
        <v>65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66</v>
      </c>
      <c r="C32" t="s">
        <v>67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68</v>
      </c>
      <c r="C33" t="s">
        <v>69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70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70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71</v>
      </c>
      <c r="C36" t="s">
        <v>72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73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74</v>
      </c>
      <c r="C38" t="s">
        <v>73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75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75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75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76</v>
      </c>
      <c r="C42" t="s">
        <v>75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77</v>
      </c>
      <c r="C43" t="s">
        <v>75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78</v>
      </c>
      <c r="C44" t="s">
        <v>75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100</v>
      </c>
      <c r="C3" t="s">
        <v>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2023-07-03T20:52:08Z</dcterms:modified>
</cp:coreProperties>
</file>