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13" documentId="13_ncr:1_{8AD1AAB3-7683-4009-B7C5-04D68DBF1BC6}" xr6:coauthVersionLast="47" xr6:coauthVersionMax="47" xr10:uidLastSave="{A391EC4F-0182-48F5-A5F3-EDE2DC1B7592}"/>
  <bookViews>
    <workbookView xWindow="-120" yWindow="-120" windowWidth="24240" windowHeight="13290" tabRatio="783" activeTab="2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Event_Details_Previous!$A$1:$E$20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1" l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<sst xmlns="http://schemas.openxmlformats.org/spreadsheetml/2006/main" count="425" uniqueCount="180">
  <si>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</si>
  <si>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</si>
  <si>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</si>
  <si>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</si>
  <si>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</si>
  <si>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</si>
  <si>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</si>
  <si>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</si>
  <si>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</si>
  <si>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</si>
  <si>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</si>
  <si>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</si>
  <si>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</si>
  <si>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</si>
  <si>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</si>
  <si>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</si>
  <si>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</si>
  <si>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</si>
  <si>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</si>
  <si>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</si>
  <si>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</si>
  <si>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</si>
  <si>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</si>
  <si>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</si>
  <si>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</si>
  <si>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</si>
  <si>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</si>
  <si>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</si>
  <si>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</si>
  <si>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</si>
  <si>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</si>
  <si>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</si>
  <si>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</si>
  <si>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</si>
  <si>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</si>
  <si>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</si>
  <si>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</si>
  <si>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</si>
  <si>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</si>
  <si>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</si>
  <si>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</si>
  <si>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</si>
  <si>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</si>
  <si>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</si>
  <si>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</si>
  <si>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</si>
  <si>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</si>
  <si>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</si>
  <si>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</si>
  <si>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</si>
  <si>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</si>
  <si>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</si>
  <si>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</si>
  <si>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</si>
  <si>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</si>
  <si>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</si>
  <si>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</si>
  <si>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</si>
  <si>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</si>
  <si>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</si>
  <si>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</si>
  <si>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</si>
  <si>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</si>
  <si>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</si>
  <si>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</si>
  <si>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</si>
  <si>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</si>
  <si>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</si>
  <si>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</si>
  <si>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</si>
  <si>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</si>
  <si>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</si>
  <si>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</si>
  <si>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</si>
  <si>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</si>
  <si>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</si>
  <si>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</si>
  <si>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</si>
  <si>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</si>
  <si>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</si>
  <si>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</si>
  <si>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</si>
  <si>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</si>
  <si>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</si>
  <si>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</si>
  <si>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</si>
  <si>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</si>
  <si>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</si>
  <si>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</si>
  <si>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</si>
  <si>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</si>
  <si>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</si>
  <si>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</si>
  <si>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</si>
  <si>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</si>
  <si>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</si>
  <si>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</si>
  <si>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</si>
  <si>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</si>
  <si>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Snack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</si>
  <si>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</si>
  <si>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</si>
  <si>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</si>
  <si>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</si>
  <si>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</si>
  <si>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</si>
  <si>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</si>
  <si>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</si>
  <si>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11:00 PM</t>
  </si>
  <si>
    <t>Palm Desert, Ca</t>
  </si>
  <si>
    <t>Arrive and Sleep</t>
  </si>
  <si>
    <t>Brunch</t>
  </si>
  <si>
    <t>10:00 AM</t>
  </si>
  <si>
    <t>11:00 AM</t>
  </si>
  <si>
    <t>4:00 PM</t>
  </si>
  <si>
    <t>Dinner Pack and Load</t>
  </si>
  <si>
    <t>6:00 PM</t>
  </si>
  <si>
    <t>Arrive and Unload</t>
  </si>
  <si>
    <t>Warm Up</t>
  </si>
  <si>
    <t>8:30 PM</t>
  </si>
  <si>
    <t>Walk to Gate</t>
  </si>
  <si>
    <t>8:45 PM</t>
  </si>
  <si>
    <t>At Gate</t>
  </si>
  <si>
    <t>Walk On</t>
  </si>
  <si>
    <t>Performance</t>
  </si>
  <si>
    <t>Stanford Stadium</t>
  </si>
  <si>
    <t>625 Nelson Road</t>
  </si>
  <si>
    <t>Stanford, CA 94305</t>
  </si>
  <si>
    <t>Stanford Stadium_x000D_
625 Nelson Road_x000D_
Stanford, CA 94305</t>
  </si>
  <si>
    <t>Woodside HS</t>
  </si>
  <si>
    <t>199 Churchill Ave</t>
  </si>
  <si>
    <t>Woodside, CA 94062</t>
  </si>
  <si>
    <t>5:00 AM</t>
  </si>
  <si>
    <t>11:30 AM</t>
  </si>
  <si>
    <t>Unload - Rehearsal</t>
  </si>
  <si>
    <t>Walk to BBQ</t>
  </si>
  <si>
    <t>4:30 PM</t>
  </si>
  <si>
    <t>BBQ Performance</t>
  </si>
  <si>
    <t>5:00 PM</t>
  </si>
  <si>
    <t>BBQ Dinner - Shower after you eat</t>
  </si>
  <si>
    <t>7:45 PM</t>
  </si>
  <si>
    <t>9:20 PM</t>
  </si>
  <si>
    <t>9:40 PM</t>
  </si>
  <si>
    <t>9:53 PM</t>
  </si>
  <si>
    <t>9:58 PM</t>
  </si>
  <si>
    <t>11:55 PM</t>
  </si>
  <si>
    <t>Depart for Sacramento</t>
  </si>
  <si>
    <t>West Park High School</t>
  </si>
  <si>
    <t>2401 Panther Place</t>
  </si>
  <si>
    <t>Roseville, CA 95747</t>
  </si>
  <si>
    <t>West Park High School_x000D_
2401 Panther Place_x000D_
Roseville, CA 95747</t>
  </si>
  <si>
    <t>River City High School</t>
  </si>
  <si>
    <t>West Sacramento, CA 95691</t>
  </si>
  <si>
    <t>2:00 AM</t>
  </si>
  <si>
    <t>10:30 AM</t>
  </si>
  <si>
    <t>Depart for Show</t>
  </si>
  <si>
    <t>6:45 PM</t>
  </si>
  <si>
    <t>9:01 PM</t>
  </si>
  <si>
    <t>9:06 PM</t>
  </si>
  <si>
    <t>West Wendover, NV</t>
  </si>
  <si>
    <t>West Wendover, NV_x000D_
West Wendover, NV</t>
  </si>
  <si>
    <t>West Wendover HS</t>
  </si>
  <si>
    <t>2055 Elko Ave</t>
  </si>
  <si>
    <t>West Wendover, NV 89833</t>
  </si>
  <si>
    <t>Staff Showers: Before Wake-Up, During Rehearsal Blocks, First 30 Minutes of EPL</t>
  </si>
  <si>
    <t>Arrive, rest</t>
  </si>
  <si>
    <t>2:00 PM</t>
  </si>
  <si>
    <t>3:00 PM</t>
  </si>
  <si>
    <t>5:30 PM</t>
  </si>
  <si>
    <t>Dinner</t>
  </si>
  <si>
    <t>Snack, clean, load</t>
  </si>
  <si>
    <t>Depart for Herriman, Ut - 130 miles</t>
  </si>
  <si>
    <t>B'fast - MAKE SACK LUNCH, load</t>
  </si>
  <si>
    <t>Depart - BRING PROPERTY SHIRTS!</t>
  </si>
  <si>
    <t>1 Raider Lane</t>
  </si>
  <si>
    <t>Staff Showers: Before Wake-Up, During Rehearsal Blocks, First 30 Minutes of Dinner</t>
  </si>
  <si>
    <t>Dinner line closes</t>
  </si>
  <si>
    <t>10:30 PM</t>
  </si>
  <si>
    <t>Depart for W Wendover, Nv - 510 miles</t>
  </si>
  <si>
    <t>Denver,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</si>
</sst>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0" tableType="queryTable" totalsRowShown="0">
  <autoFilter ref="A1:E20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6"/>
    <tableColumn id="1" xr3:uid="{05566E41-6E4C-43EA-82D1-F5B55022E077}" uniqueName="1" name="Address1" queryTableFieldId="14" dataDxfId="5"/>
    <tableColumn id="2" xr3:uid="{1C9D734B-6608-4C8B-A5BE-2FF7D37E376D}" uniqueName="2" name="Address2" queryTableFieldId="15" dataDxfId="4"/>
    <tableColumn id="3" xr3:uid="{47379C93-0D5D-4402-9B1F-91FA59BAF1A5}" uniqueName="3" name="Address3" queryTableFieldId="16" dataDxfId="3"/>
    <tableColumn id="10" xr3:uid="{AAD3CFB0-5A01-415B-8987-6DE1775F5C19}" uniqueName="10" name="Column3" queryTableFieldId="7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"/>
    <tableColumn id="2" xr3:uid="{5C29ED75-1E44-44D2-A594-D5B432145D6E}" uniqueName="2" name="Event" queryTableFieldId="2" dataDxfId="15"/>
    <tableColumn id="3" xr3:uid="{ADAA3110-1E60-4011-8DCF-AE8E53EEB4FA}" uniqueName="3" name="Location" queryTableFieldId="3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0"/>
    <tableColumn id="5" xr3:uid="{7FED56D8-A121-489E-BAF6-AC4FBEE75673}" uniqueName="5" name="Event" queryTableFieldId="6" dataDxfId="13"/>
    <tableColumn id="6" xr3:uid="{F22730FB-0FA8-47E8-8462-F80C7E229923}" uniqueName="6" name="Location" queryTableFieldId="7" dataDxf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1"/>
    <tableColumn id="2" xr3:uid="{187C09FD-1A8B-4E4E-B52E-526A27C81825}" name="Event" dataDxfId="10"/>
    <tableColumn id="3" xr3:uid="{C6F49CAD-F8A3-4CE4-887A-CC0C5CEC2219}" name="Location" dataDxfId="9"/>
    <tableColumn id="4" xr3:uid="{F90EAABC-F279-40FB-8B44-7E674A9CDAA8}" name="eventID" dataDxfId="8"/>
    <tableColumn id="5" xr3:uid="{02EAF049-21B2-43CB-B7D9-C98D7D8C1E2B}" name="Link" dataDxfId="7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opLeftCell="A17" zoomScaleNormal="100" workbookViewId="0">
      <selection activeCell="F26" sqref="F2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2.710937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Denver, Co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Denver, CO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82</v>
      </c>
      <c r="E116" s="36" t="s">
        <v>83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82</v>
      </c>
      <c r="E119" s="36" t="s">
        <v>83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82</v>
      </c>
      <c r="E122" s="36" t="s">
        <v>83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45117</v>
      </c>
    </row>
    <row r="5" spans="2:3" ht="18.75" x14ac:dyDescent="0.25">
      <c r="B5" s="2" t="s">
        <v>102</v>
      </c>
    </row>
    <row r="6" spans="2:3" ht="18.75" x14ac:dyDescent="0.25">
      <c r="B6" s="2" t="s">
        <v>103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River City High School</v>
      </c>
      <c r="C9" s="20" t="str">
        <f>VLOOKUP("Location",Table_Event_Details_Today[],2,FALSE)</f>
        <v>West Park High School</v>
      </c>
    </row>
    <row r="10" spans="2:3" x14ac:dyDescent="0.25">
      <c r="B10" s="21" t="str">
        <f>VLOOKUP("Housing Location",Table_Event_Details_Today[],3,FALSE)</f>
        <v>1 Raider Lane</v>
      </c>
      <c r="C10" s="21" t="str">
        <f>VLOOKUP("Location",Table_Event_Details_Today[],3,FALSE)</f>
        <v>2401 Panther Place</v>
      </c>
    </row>
    <row r="11" spans="2:3" ht="15.75" thickBot="1" x14ac:dyDescent="0.3">
      <c r="B11" s="22" t="str">
        <f>VLOOKUP("Housing Location",Table_Event_Details_Today[],4,FALSE)</f>
        <v>West Sacramento, CA 95691</v>
      </c>
      <c r="C11" s="22" t="str">
        <f>VLOOKUP("Location",Table_Event_Details_Today[],4,FALSE)</f>
        <v>Roseville, CA 95747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87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104</v>
      </c>
      <c r="C21" s="28"/>
    </row>
    <row r="22" spans="2:3" x14ac:dyDescent="0.25">
      <c r="B22" s="27"/>
      <c r="C22" s="30"/>
    </row>
    <row r="23" spans="2:3" x14ac:dyDescent="0.25">
      <c r="B23" s="27" t="s">
        <v>105</v>
      </c>
      <c r="C23" s="30"/>
    </row>
    <row r="24" spans="2:3" x14ac:dyDescent="0.25">
      <c r="B24" s="27"/>
      <c r="C24" s="30"/>
    </row>
    <row r="25" spans="2:3" x14ac:dyDescent="0.25">
      <c r="B25" s="27" t="s">
        <v>106</v>
      </c>
      <c r="C25" s="30"/>
    </row>
    <row r="26" spans="2:3" x14ac:dyDescent="0.25">
      <c r="B26" s="27"/>
      <c r="C26" s="28"/>
    </row>
    <row r="27" spans="2:3" x14ac:dyDescent="0.25">
      <c r="B27" s="27" t="s">
        <v>107</v>
      </c>
      <c r="C27" s="29"/>
    </row>
    <row r="28" spans="2:3" x14ac:dyDescent="0.25">
      <c r="B28" s="27"/>
      <c r="C28" s="28"/>
    </row>
    <row r="29" spans="2:3" x14ac:dyDescent="0.25">
      <c r="B29" s="27" t="s">
        <v>100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abSelected="1" topLeftCell="A5" workbookViewId="0">
      <selection activeCell="E12" sqref="E1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45117</v>
      </c>
    </row>
    <row r="4" spans="1:10" x14ac:dyDescent="0.25">
      <c r="B4" s="1"/>
    </row>
    <row r="5" spans="1:10" x14ac:dyDescent="0.25">
      <c r="A5" t="s">
        <v>91</v>
      </c>
    </row>
    <row r="6" spans="1:10" ht="19.5" thickBot="1" x14ac:dyDescent="0.3">
      <c r="B6" s="13">
        <f>B14-1</f>
        <v>45116</v>
      </c>
    </row>
    <row r="7" spans="1:10" ht="15.75" thickBot="1" x14ac:dyDescent="0.3">
      <c r="A7" s="17" t="s">
        <v>46</v>
      </c>
      <c r="B7" s="3" t="s">
        <v>37</v>
      </c>
      <c r="C7" s="4" t="s">
        <v>89</v>
      </c>
    </row>
    <row r="8" spans="1:10" x14ac:dyDescent="0.25">
      <c r="A8" s="17">
        <f>VLOOKUP($B6,Table_eventID[],4,FALSE)</f>
        <v>10321</v>
      </c>
      <c r="B8" t="str">
        <f>VLOOKUP("Housing Location",Table_Event_Details_Previous[],2,FALSE)</f>
        <v>Woodside HS</v>
      </c>
      <c r="C8" t="str">
        <f>VLOOKUP("Location",Table_Event_Details_Today[],2,FALSE)</f>
        <v>West Park High School</v>
      </c>
    </row>
    <row r="9" spans="1:10" x14ac:dyDescent="0.25">
      <c r="B9" t="str">
        <f>VLOOKUP("Housing Location",Table_Event_Details_Previous[],3,FALSE)</f>
        <v>199 Churchill Ave</v>
      </c>
      <c r="C9" t="str">
        <f>VLOOKUP("Location",Table_Event_Details_Today[],3,FALSE)</f>
        <v>2401 Panther Place</v>
      </c>
    </row>
    <row r="10" spans="1:10" x14ac:dyDescent="0.25">
      <c r="B10" t="str">
        <f>VLOOKUP("Housing Location",Table_Event_Details_Previous[],4,FALSE)</f>
        <v>Woodside, CA 94062</v>
      </c>
      <c r="C10" t="str">
        <f>VLOOKUP("Location",Table_Event_Details_Today[],4,FALSE)</f>
        <v>Roseville, CA 95747</v>
      </c>
    </row>
    <row r="13" spans="1:10" x14ac:dyDescent="0.25">
      <c r="A13" s="1" t="s">
        <v>90</v>
      </c>
    </row>
    <row r="14" spans="1:10" ht="19.5" thickBot="1" x14ac:dyDescent="0.3">
      <c r="B14" s="13">
        <f>C2</f>
        <v>45117</v>
      </c>
    </row>
    <row r="15" spans="1:10" ht="15.75" thickBot="1" x14ac:dyDescent="0.3">
      <c r="A15" s="17" t="s">
        <v>46</v>
      </c>
      <c r="B15" s="3" t="s">
        <v>37</v>
      </c>
      <c r="C15" s="4" t="s">
        <v>89</v>
      </c>
      <c r="E15" s="16" t="s">
        <v>88</v>
      </c>
      <c r="J15" s="16" t="s">
        <v>97</v>
      </c>
    </row>
    <row r="16" spans="1:10" x14ac:dyDescent="0.25">
      <c r="A16" s="17">
        <f>VLOOKUP($B14,Table_eventID[],4,FALSE)</f>
        <v>10465</v>
      </c>
      <c r="B16" t="str">
        <f>VLOOKUP("Housing Location",Table_Event_Details_Today[],2,FALSE)</f>
        <v>River City High School</v>
      </c>
      <c r="C16" t="str">
        <f>VLOOKUP("Location",Table_Event_Details_Today[],2,FALSE)</f>
        <v>West Park High School</v>
      </c>
      <c r="E16" t="s">
        <v>94</v>
      </c>
      <c r="J16" t="s">
        <v>94</v>
      </c>
    </row>
    <row r="17" spans="1:10" x14ac:dyDescent="0.25">
      <c r="B17" t="str">
        <f>VLOOKUP("Housing Location",Table_Event_Details_Today[],3,FALSE)</f>
        <v>1 Raider Lane</v>
      </c>
      <c r="C17" t="str">
        <f>VLOOKUP("Location",Table_Event_Details_Today[],3,FALSE)</f>
        <v>2401 Panther Place</v>
      </c>
      <c r="E17" t="str">
        <f>CONCATENATE("origin=",B17,"+",B18 )</f>
        <v>origin=1 Raider Lane+West Sacramento, CA 95691</v>
      </c>
      <c r="J17" t="str">
        <f>CONCATENATE("origin=",C17,"+",C18 )</f>
        <v>origin=2401 Panther Place+Roseville, CA 95747</v>
      </c>
    </row>
    <row r="18" spans="1:10" x14ac:dyDescent="0.25">
      <c r="B18" t="str">
        <f>VLOOKUP("Housing Location",Table_Event_Details_Today[],4,FALSE)</f>
        <v>West Sacramento, CA 95691</v>
      </c>
      <c r="C18" t="str">
        <f>VLOOKUP("Location",Table_Event_Details_Today[],4,FALSE)</f>
        <v>Roseville, CA 95747</v>
      </c>
      <c r="E18" t="str">
        <f>CONCATENATE("destination=",C17,"+",C18 )</f>
        <v>destination=2401 Panther Place+Roseville, CA 95747</v>
      </c>
      <c r="J18" t="str">
        <f>CONCATENATE("destination=",B27,"+",B28 )</f>
        <v>destination=2055 Elko Ave+West Wendover, NV 89833</v>
      </c>
    </row>
    <row r="19" spans="1:10" x14ac:dyDescent="0.25">
      <c r="E19" t="s">
        <v>93</v>
      </c>
      <c r="J19" t="s">
        <v>93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River City High School to West Park High School</v>
      </c>
      <c r="J21" s="13" t="str">
        <f>CONCATENATE(C16, " to ", B26)</f>
        <v>West Park High School to West Wendover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92</v>
      </c>
    </row>
    <row r="24" spans="1:10" ht="19.5" thickBot="1" x14ac:dyDescent="0.3">
      <c r="B24" s="13">
        <f>B14 + 1</f>
        <v>45118</v>
      </c>
    </row>
    <row r="25" spans="1:10" ht="15.75" thickBot="1" x14ac:dyDescent="0.3">
      <c r="A25" s="17" t="s">
        <v>46</v>
      </c>
      <c r="B25" s="3" t="s">
        <v>37</v>
      </c>
      <c r="C25" s="4" t="s">
        <v>89</v>
      </c>
      <c r="E25" s="16" t="s">
        <v>98</v>
      </c>
    </row>
    <row r="26" spans="1:10" x14ac:dyDescent="0.25">
      <c r="A26" s="17">
        <f>VLOOKUP($B24,Table_eventID[],4,FALSE)</f>
        <v>10466</v>
      </c>
      <c r="B26" t="str">
        <f>VLOOKUP("Housing Location",Table_Event_Details_Next[],2,FALSE)</f>
        <v>West Wendover HS</v>
      </c>
      <c r="C26" t="str">
        <f>VLOOKUP("Location",Table_Event_Details_Today[],2,FALSE)</f>
        <v>West Park High School</v>
      </c>
      <c r="E26" t="s">
        <v>94</v>
      </c>
    </row>
    <row r="27" spans="1:10" x14ac:dyDescent="0.25">
      <c r="B27" t="str">
        <f>VLOOKUP("Housing Location",Table_Event_Details_Next[],3,FALSE)</f>
        <v>2055 Elko Ave</v>
      </c>
      <c r="C27" t="str">
        <f>VLOOKUP("Location",Table_Event_Details_Today[],3,FALSE)</f>
        <v>2401 Panther Place</v>
      </c>
      <c r="E27" t="str">
        <f>CONCATENATE("origin=",B17,"+",B18 )</f>
        <v>origin=1 Raider Lane+West Sacramento, CA 95691</v>
      </c>
    </row>
    <row r="28" spans="1:10" x14ac:dyDescent="0.25">
      <c r="B28" t="str">
        <f>VLOOKUP("Housing Location",Table_Event_Details_Next[],4,FALSE)</f>
        <v>West Wendover, NV 89833</v>
      </c>
      <c r="C28" t="str">
        <f>VLOOKUP("Location",Table_Event_Details_Today[],4,FALSE)</f>
        <v>Roseville, CA 95747</v>
      </c>
      <c r="E28" t="str">
        <f>CONCATENATE("destination=",B27,"+",B28 )</f>
        <v>destination=2055 Elko Ave+West Wendover, NV 89833</v>
      </c>
    </row>
    <row r="29" spans="1:10" x14ac:dyDescent="0.25">
      <c r="E29" t="s">
        <v>93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River City High School to West Wendover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1" width="54.140625" bestFit="1" customWidth="1"/>
    <col min="2" max="2" width="73.5703125" bestFit="1" customWidth="1"/>
    <col min="3" max="3" width="19.28515625" bestFit="1" customWidth="1"/>
    <col min="4" max="4" width="24.8554687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159</v>
      </c>
      <c r="C2" t="s">
        <v>159</v>
      </c>
      <c r="E2" t="s">
        <v>160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161</v>
      </c>
      <c r="C4" t="s">
        <v>162</v>
      </c>
      <c r="D4" t="s">
        <v>163</v>
      </c>
    </row>
    <row r="5" spans="1:5" x14ac:dyDescent="0.25">
      <c r="B5" t="s">
        <v>164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112</v>
      </c>
      <c r="B7" t="s">
        <v>165</v>
      </c>
    </row>
    <row r="8" spans="1:5" x14ac:dyDescent="0.25">
      <c r="A8" t="s">
        <v>166</v>
      </c>
      <c r="B8" t="s">
        <v>111</v>
      </c>
    </row>
    <row r="9" spans="1:5" x14ac:dyDescent="0.25">
      <c r="A9" t="s">
        <v>167</v>
      </c>
      <c r="B9" t="s">
        <v>17</v>
      </c>
    </row>
    <row r="10" spans="1:5" x14ac:dyDescent="0.25">
      <c r="A10" t="s">
        <v>168</v>
      </c>
      <c r="B10" t="s">
        <v>169</v>
      </c>
    </row>
    <row r="11" spans="1:5" x14ac:dyDescent="0.25">
      <c r="A11" t="s">
        <v>101</v>
      </c>
      <c r="B11" t="s">
        <v>17</v>
      </c>
    </row>
    <row r="12" spans="1:5" x14ac:dyDescent="0.25">
      <c r="A12" t="s">
        <v>47</v>
      </c>
      <c r="B12" t="s">
        <v>170</v>
      </c>
    </row>
    <row r="13" spans="1:5" x14ac:dyDescent="0.25">
      <c r="A13" t="s">
        <v>145</v>
      </c>
      <c r="B13" t="s">
        <v>171</v>
      </c>
    </row>
    <row r="14" spans="1:5" x14ac:dyDescent="0.25">
      <c r="A14" t="s">
        <v>40</v>
      </c>
      <c r="B14" t="s">
        <v>40</v>
      </c>
      <c r="E14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0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28515625" bestFit="1" customWidth="1"/>
    <col min="4" max="4" width="19.140625" bestFit="1" customWidth="1"/>
    <col min="5" max="5" width="54.140625" bestFit="1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t="s">
        <v>36</v>
      </c>
      <c r="B2" t="s">
        <v>125</v>
      </c>
      <c r="C2" t="s">
        <v>126</v>
      </c>
      <c r="D2" t="s">
        <v>127</v>
      </c>
      <c r="E2" t="s">
        <v>128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129</v>
      </c>
      <c r="C4" t="s">
        <v>130</v>
      </c>
      <c r="D4" t="s">
        <v>131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132</v>
      </c>
      <c r="B6" t="s">
        <v>110</v>
      </c>
    </row>
    <row r="7" spans="1:5" x14ac:dyDescent="0.25">
      <c r="A7" t="s">
        <v>112</v>
      </c>
      <c r="B7" t="s">
        <v>172</v>
      </c>
    </row>
    <row r="8" spans="1:5" x14ac:dyDescent="0.25">
      <c r="A8" t="s">
        <v>113</v>
      </c>
      <c r="B8" t="s">
        <v>173</v>
      </c>
    </row>
    <row r="9" spans="1:5" x14ac:dyDescent="0.25">
      <c r="A9" t="s">
        <v>133</v>
      </c>
      <c r="B9" t="s">
        <v>134</v>
      </c>
    </row>
    <row r="10" spans="1:5" x14ac:dyDescent="0.25">
      <c r="A10" t="s">
        <v>114</v>
      </c>
      <c r="B10" t="s">
        <v>135</v>
      </c>
    </row>
    <row r="11" spans="1:5" x14ac:dyDescent="0.25">
      <c r="A11" t="s">
        <v>136</v>
      </c>
      <c r="B11" t="s">
        <v>137</v>
      </c>
    </row>
    <row r="12" spans="1:5" x14ac:dyDescent="0.25">
      <c r="A12" t="s">
        <v>138</v>
      </c>
      <c r="B12" t="s">
        <v>139</v>
      </c>
    </row>
    <row r="13" spans="1:5" x14ac:dyDescent="0.25">
      <c r="A13" t="s">
        <v>140</v>
      </c>
      <c r="B13" t="s">
        <v>118</v>
      </c>
    </row>
    <row r="14" spans="1:5" x14ac:dyDescent="0.25">
      <c r="A14" t="s">
        <v>141</v>
      </c>
      <c r="B14" t="s">
        <v>120</v>
      </c>
    </row>
    <row r="15" spans="1:5" x14ac:dyDescent="0.25">
      <c r="A15" t="s">
        <v>142</v>
      </c>
      <c r="B15" t="s">
        <v>122</v>
      </c>
    </row>
    <row r="16" spans="1:5" x14ac:dyDescent="0.25">
      <c r="A16" t="s">
        <v>143</v>
      </c>
      <c r="B16" t="s">
        <v>123</v>
      </c>
    </row>
    <row r="17" spans="1:5" x14ac:dyDescent="0.25">
      <c r="A17" t="s">
        <v>144</v>
      </c>
      <c r="B17" t="s">
        <v>124</v>
      </c>
    </row>
    <row r="18" spans="1:5" x14ac:dyDescent="0.25">
      <c r="A18" t="s">
        <v>108</v>
      </c>
      <c r="B18" t="s">
        <v>99</v>
      </c>
    </row>
    <row r="19" spans="1:5" x14ac:dyDescent="0.25">
      <c r="A19" t="s">
        <v>145</v>
      </c>
      <c r="B19" t="s">
        <v>146</v>
      </c>
    </row>
    <row r="20" spans="1:5" x14ac:dyDescent="0.25">
      <c r="A20" t="s">
        <v>40</v>
      </c>
      <c r="B20" t="s">
        <v>40</v>
      </c>
      <c r="E20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1" width="54.140625" bestFit="1" customWidth="1"/>
    <col min="2" max="2" width="76.7109375" bestFit="1" customWidth="1"/>
    <col min="3" max="3" width="17.85546875" bestFit="1" customWidth="1"/>
    <col min="4" max="4" width="25.85546875" bestFit="1" customWidth="1"/>
    <col min="5" max="5" width="58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84</v>
      </c>
      <c r="C1" t="s">
        <v>85</v>
      </c>
      <c r="D1" t="s">
        <v>86</v>
      </c>
      <c r="E1" t="s">
        <v>35</v>
      </c>
    </row>
    <row r="2" spans="1:5" x14ac:dyDescent="0.25">
      <c r="A2" s="48" t="s">
        <v>36</v>
      </c>
      <c r="B2" s="48" t="s">
        <v>147</v>
      </c>
      <c r="C2" s="48" t="s">
        <v>148</v>
      </c>
      <c r="D2" s="48" t="s">
        <v>149</v>
      </c>
      <c r="E2" s="48" t="s">
        <v>150</v>
      </c>
    </row>
    <row r="3" spans="1:5" x14ac:dyDescent="0.25">
      <c r="A3" s="48" t="s">
        <v>37</v>
      </c>
      <c r="B3" s="48" t="s">
        <v>37</v>
      </c>
      <c r="C3" s="48"/>
      <c r="D3" s="48"/>
      <c r="E3" s="48" t="s">
        <v>37</v>
      </c>
    </row>
    <row r="4" spans="1:5" x14ac:dyDescent="0.25">
      <c r="A4" s="48" t="s">
        <v>38</v>
      </c>
      <c r="B4" s="48" t="s">
        <v>151</v>
      </c>
      <c r="C4" s="48" t="s">
        <v>174</v>
      </c>
      <c r="D4" s="48" t="s">
        <v>152</v>
      </c>
      <c r="E4" s="48"/>
    </row>
    <row r="5" spans="1:5" x14ac:dyDescent="0.25">
      <c r="A5" s="48"/>
      <c r="B5" s="48" t="s">
        <v>175</v>
      </c>
      <c r="C5" s="48"/>
      <c r="D5" s="48"/>
      <c r="E5" s="48"/>
    </row>
    <row r="6" spans="1:5" x14ac:dyDescent="0.25">
      <c r="A6" s="48" t="s">
        <v>39</v>
      </c>
      <c r="B6" s="48" t="s">
        <v>39</v>
      </c>
      <c r="C6" s="48"/>
      <c r="D6" s="48"/>
      <c r="E6" s="48" t="s">
        <v>39</v>
      </c>
    </row>
    <row r="7" spans="1:5" x14ac:dyDescent="0.25">
      <c r="A7" s="48" t="s">
        <v>153</v>
      </c>
      <c r="B7" s="48" t="s">
        <v>110</v>
      </c>
      <c r="C7" s="48"/>
      <c r="D7" s="48"/>
      <c r="E7" s="48"/>
    </row>
    <row r="8" spans="1:5" x14ac:dyDescent="0.25">
      <c r="A8" s="48" t="s">
        <v>154</v>
      </c>
      <c r="B8" s="48" t="s">
        <v>111</v>
      </c>
      <c r="C8" s="48"/>
      <c r="D8" s="48"/>
      <c r="E8" s="48"/>
    </row>
    <row r="9" spans="1:5" x14ac:dyDescent="0.25">
      <c r="A9" s="48" t="s">
        <v>133</v>
      </c>
      <c r="B9" s="48" t="s">
        <v>17</v>
      </c>
      <c r="C9" s="48"/>
      <c r="D9" s="48"/>
      <c r="E9" s="48"/>
    </row>
    <row r="10" spans="1:5" x14ac:dyDescent="0.25">
      <c r="A10" s="48" t="s">
        <v>114</v>
      </c>
      <c r="B10" s="48" t="s">
        <v>115</v>
      </c>
      <c r="C10" s="48"/>
      <c r="D10" s="48"/>
      <c r="E10" s="48"/>
    </row>
    <row r="11" spans="1:5" x14ac:dyDescent="0.25">
      <c r="A11" s="48" t="s">
        <v>168</v>
      </c>
      <c r="B11" s="48" t="s">
        <v>176</v>
      </c>
      <c r="C11" s="48"/>
      <c r="D11" s="48"/>
      <c r="E11" s="48"/>
    </row>
    <row r="12" spans="1:5" x14ac:dyDescent="0.25">
      <c r="A12" s="48" t="s">
        <v>116</v>
      </c>
      <c r="B12" s="48" t="s">
        <v>155</v>
      </c>
      <c r="C12" s="48"/>
      <c r="D12" s="48"/>
      <c r="E12" s="48"/>
    </row>
    <row r="13" spans="1:5" x14ac:dyDescent="0.25">
      <c r="A13" s="48" t="s">
        <v>156</v>
      </c>
      <c r="B13" s="48" t="s">
        <v>117</v>
      </c>
      <c r="C13" s="48"/>
      <c r="D13" s="48"/>
      <c r="E13" s="48"/>
    </row>
    <row r="14" spans="1:5" x14ac:dyDescent="0.25">
      <c r="A14" s="48" t="s">
        <v>101</v>
      </c>
      <c r="B14" s="48" t="s">
        <v>118</v>
      </c>
      <c r="C14" s="48"/>
      <c r="D14" s="48"/>
      <c r="E14" s="48"/>
    </row>
    <row r="15" spans="1:5" x14ac:dyDescent="0.25">
      <c r="A15" s="48" t="s">
        <v>119</v>
      </c>
      <c r="B15" s="48" t="s">
        <v>120</v>
      </c>
      <c r="C15" s="48"/>
      <c r="D15" s="48"/>
      <c r="E15" s="48"/>
    </row>
    <row r="16" spans="1:5" x14ac:dyDescent="0.25">
      <c r="A16" s="48" t="s">
        <v>121</v>
      </c>
      <c r="B16" s="48" t="s">
        <v>122</v>
      </c>
      <c r="C16" s="48"/>
      <c r="D16" s="48"/>
      <c r="E16" s="48"/>
    </row>
    <row r="17" spans="1:5" x14ac:dyDescent="0.25">
      <c r="A17" s="48" t="s">
        <v>157</v>
      </c>
      <c r="B17" s="48" t="s">
        <v>123</v>
      </c>
      <c r="C17" s="48"/>
      <c r="D17" s="48"/>
      <c r="E17" s="48"/>
    </row>
    <row r="18" spans="1:5" x14ac:dyDescent="0.25">
      <c r="A18" s="48" t="s">
        <v>158</v>
      </c>
      <c r="B18" s="48" t="s">
        <v>124</v>
      </c>
      <c r="C18" s="48"/>
      <c r="D18" s="48"/>
      <c r="E18" s="48"/>
    </row>
    <row r="19" spans="1:5" x14ac:dyDescent="0.25">
      <c r="A19" s="48" t="s">
        <v>47</v>
      </c>
      <c r="B19" s="48" t="s">
        <v>99</v>
      </c>
      <c r="C19" s="48"/>
      <c r="D19" s="48"/>
      <c r="E19" s="48"/>
    </row>
    <row r="20" spans="1:5" x14ac:dyDescent="0.25">
      <c r="A20" s="48" t="s">
        <v>177</v>
      </c>
      <c r="B20" s="48" t="s">
        <v>178</v>
      </c>
      <c r="C20" s="48"/>
      <c r="D20" s="48"/>
      <c r="E20" s="48"/>
    </row>
    <row r="21" spans="1:5" x14ac:dyDescent="0.25">
      <c r="A21" s="48" t="s">
        <v>40</v>
      </c>
      <c r="B21" s="48" t="s">
        <v>40</v>
      </c>
      <c r="C21" s="48"/>
      <c r="D21" s="48"/>
      <c r="E21" s="48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109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159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179</v>
      </c>
    </row>
    <row r="15" spans="1:3" x14ac:dyDescent="0.25">
      <c r="A15" s="5">
        <v>45121</v>
      </c>
      <c r="B15" t="s">
        <v>17</v>
      </c>
      <c r="C15" t="s">
        <v>32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48</v>
      </c>
    </row>
    <row r="19" spans="1:3" x14ac:dyDescent="0.25">
      <c r="A19" s="5">
        <v>45125</v>
      </c>
      <c r="B19" t="s">
        <v>49</v>
      </c>
      <c r="C19" t="s">
        <v>50</v>
      </c>
    </row>
    <row r="20" spans="1:3" x14ac:dyDescent="0.25">
      <c r="A20" s="5">
        <v>45126</v>
      </c>
      <c r="B20" t="s">
        <v>17</v>
      </c>
      <c r="C20" t="s">
        <v>51</v>
      </c>
    </row>
    <row r="21" spans="1:3" x14ac:dyDescent="0.25">
      <c r="A21" s="5">
        <v>45127</v>
      </c>
      <c r="B21" t="s">
        <v>17</v>
      </c>
      <c r="C21" t="s">
        <v>52</v>
      </c>
    </row>
    <row r="22" spans="1:3" x14ac:dyDescent="0.25">
      <c r="A22" s="5">
        <v>45128</v>
      </c>
      <c r="B22" t="s">
        <v>53</v>
      </c>
      <c r="C22" t="s">
        <v>54</v>
      </c>
    </row>
    <row r="23" spans="1:3" x14ac:dyDescent="0.25">
      <c r="A23" s="5">
        <v>45129</v>
      </c>
      <c r="B23" t="s">
        <v>55</v>
      </c>
      <c r="C23" t="s">
        <v>56</v>
      </c>
    </row>
    <row r="24" spans="1:3" x14ac:dyDescent="0.25">
      <c r="A24" s="5">
        <v>45130</v>
      </c>
      <c r="B24" t="s">
        <v>33</v>
      </c>
      <c r="C24" t="s">
        <v>56</v>
      </c>
    </row>
    <row r="25" spans="1:3" x14ac:dyDescent="0.25">
      <c r="A25" s="5">
        <v>45131</v>
      </c>
      <c r="B25" t="s">
        <v>17</v>
      </c>
      <c r="C25" t="s">
        <v>57</v>
      </c>
    </row>
    <row r="26" spans="1:3" x14ac:dyDescent="0.25">
      <c r="A26" s="5">
        <v>45132</v>
      </c>
      <c r="B26" t="s">
        <v>17</v>
      </c>
      <c r="C26" t="s">
        <v>57</v>
      </c>
    </row>
    <row r="27" spans="1:3" x14ac:dyDescent="0.25">
      <c r="A27" s="5">
        <v>45133</v>
      </c>
      <c r="B27" t="s">
        <v>58</v>
      </c>
      <c r="C27" t="s">
        <v>57</v>
      </c>
    </row>
    <row r="28" spans="1:3" x14ac:dyDescent="0.25">
      <c r="A28" s="5">
        <v>45134</v>
      </c>
      <c r="B28" t="s">
        <v>17</v>
      </c>
      <c r="C28" t="s">
        <v>59</v>
      </c>
    </row>
    <row r="29" spans="1:3" x14ac:dyDescent="0.25">
      <c r="A29" s="5">
        <v>45135</v>
      </c>
      <c r="B29" t="s">
        <v>60</v>
      </c>
      <c r="C29" t="s">
        <v>59</v>
      </c>
    </row>
    <row r="30" spans="1:3" x14ac:dyDescent="0.25">
      <c r="A30" s="5">
        <v>45136</v>
      </c>
      <c r="B30" t="s">
        <v>61</v>
      </c>
      <c r="C30" t="s">
        <v>62</v>
      </c>
    </row>
    <row r="31" spans="1:3" x14ac:dyDescent="0.25">
      <c r="A31" s="5">
        <v>45137</v>
      </c>
      <c r="B31" t="s">
        <v>63</v>
      </c>
      <c r="C31" t="s">
        <v>64</v>
      </c>
    </row>
    <row r="32" spans="1:3" x14ac:dyDescent="0.25">
      <c r="A32" s="5">
        <v>45138</v>
      </c>
      <c r="B32" t="s">
        <v>65</v>
      </c>
      <c r="C32" t="s">
        <v>66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67</v>
      </c>
      <c r="C2" t="s">
        <v>68</v>
      </c>
    </row>
    <row r="3" spans="1:3" x14ac:dyDescent="0.25">
      <c r="A3" s="5">
        <v>45140</v>
      </c>
      <c r="B3" t="s">
        <v>17</v>
      </c>
      <c r="C3" t="s">
        <v>69</v>
      </c>
    </row>
    <row r="4" spans="1:3" x14ac:dyDescent="0.25">
      <c r="A4" s="5">
        <v>45141</v>
      </c>
      <c r="B4" t="s">
        <v>17</v>
      </c>
      <c r="C4" t="s">
        <v>69</v>
      </c>
    </row>
    <row r="5" spans="1:3" x14ac:dyDescent="0.25">
      <c r="A5" s="5">
        <v>45142</v>
      </c>
      <c r="B5" t="s">
        <v>70</v>
      </c>
      <c r="C5" t="s">
        <v>71</v>
      </c>
    </row>
    <row r="6" spans="1:3" x14ac:dyDescent="0.25">
      <c r="A6" s="5">
        <v>45143</v>
      </c>
      <c r="B6" t="s">
        <v>17</v>
      </c>
      <c r="C6" t="s">
        <v>72</v>
      </c>
    </row>
    <row r="7" spans="1:3" x14ac:dyDescent="0.25">
      <c r="A7" s="5">
        <v>45144</v>
      </c>
      <c r="B7" t="s">
        <v>73</v>
      </c>
      <c r="C7" t="s">
        <v>72</v>
      </c>
    </row>
    <row r="8" spans="1:3" x14ac:dyDescent="0.25">
      <c r="A8" s="5">
        <v>45145</v>
      </c>
      <c r="B8" t="s">
        <v>17</v>
      </c>
      <c r="C8" t="s">
        <v>74</v>
      </c>
    </row>
    <row r="9" spans="1:3" x14ac:dyDescent="0.25">
      <c r="A9" s="5">
        <v>45146</v>
      </c>
      <c r="B9" t="s">
        <v>17</v>
      </c>
      <c r="C9" t="s">
        <v>74</v>
      </c>
    </row>
    <row r="10" spans="1:3" x14ac:dyDescent="0.25">
      <c r="A10" s="5">
        <v>45147</v>
      </c>
      <c r="B10" t="s">
        <v>17</v>
      </c>
      <c r="C10" t="s">
        <v>74</v>
      </c>
    </row>
    <row r="11" spans="1:3" x14ac:dyDescent="0.25">
      <c r="A11" s="5">
        <v>45148</v>
      </c>
      <c r="B11" t="s">
        <v>75</v>
      </c>
      <c r="C11" t="s">
        <v>74</v>
      </c>
    </row>
    <row r="12" spans="1:3" x14ac:dyDescent="0.25">
      <c r="A12" s="5">
        <v>45149</v>
      </c>
      <c r="B12" t="s">
        <v>76</v>
      </c>
      <c r="C12" t="s">
        <v>74</v>
      </c>
    </row>
    <row r="13" spans="1:3" x14ac:dyDescent="0.25">
      <c r="A13" s="5">
        <v>45150</v>
      </c>
      <c r="B13" t="s">
        <v>77</v>
      </c>
      <c r="C13" t="s">
        <v>74</v>
      </c>
    </row>
    <row r="14" spans="1:3" x14ac:dyDescent="0.25">
      <c r="A14" s="5">
        <v>45150</v>
      </c>
      <c r="B14" t="s">
        <v>78</v>
      </c>
      <c r="C14" t="s">
        <v>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80</v>
      </c>
      <c r="E1" t="s">
        <v>81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48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49</v>
      </c>
      <c r="C19" t="s">
        <v>50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51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52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53</v>
      </c>
      <c r="C22" t="s">
        <v>54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55</v>
      </c>
      <c r="C23" t="s">
        <v>56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56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57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57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58</v>
      </c>
      <c r="C27" t="s">
        <v>57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59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60</v>
      </c>
      <c r="C29" t="s">
        <v>59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61</v>
      </c>
      <c r="C30" t="s">
        <v>62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63</v>
      </c>
      <c r="C31" t="s">
        <v>64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65</v>
      </c>
      <c r="C32" t="s">
        <v>66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67</v>
      </c>
      <c r="C33" t="s">
        <v>68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69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69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70</v>
      </c>
      <c r="C36" t="s">
        <v>71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72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73</v>
      </c>
      <c r="C38" t="s">
        <v>72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74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74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74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75</v>
      </c>
      <c r="C42" t="s">
        <v>74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76</v>
      </c>
      <c r="C43" t="s">
        <v>74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77</v>
      </c>
      <c r="C44" t="s">
        <v>74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96</v>
      </c>
      <c r="C3" t="s">
        <v>95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2023-07-08T22:22:42Z</dcterms:modified>
</cp:coreProperties>
</file>