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79" documentId="13_ncr:1_{E1C7FF56-1A44-472F-BA44-8896ACB8F7B0}" xr6:coauthVersionLast="47" xr6:coauthVersionMax="47" xr10:uidLastSave="{466D830C-C8FB-4765-A89E-17A284197EBE}"/>
  <bookViews>
    <workbookView xWindow="3540" yWindow="42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Event_Details_Previous!$A$1:$E$12</definedName>
    <definedName name="ExternalData_2" localSheetId="3" hidden="1">Event_Details_Next!$A$1:$E$21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Event_Details_Today!$A$1:$E$16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3" i="1" l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<sst xmlns="http://schemas.openxmlformats.org/spreadsheetml/2006/main" count="429" uniqueCount="197">
  <si>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</si>
  <si>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</si>
  <si>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</si>
  <si>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</si>
  <si>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</si>
  <si>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</si>
  <si>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</si>
  <si>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</si>
  <si>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</si>
  <si>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</si>
  <si>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</si>
  <si>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</si>
  <si>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</si>
  <si>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</si>
  <si>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</si>
  <si>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</si>
  <si>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</si>
  <si>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</si>
  <si>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</si>
  <si>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</si>
  <si>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</si>
  <si>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</si>
  <si>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</si>
  <si>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</si>
  <si>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</si>
  <si>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</si>
  <si>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</si>
  <si>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</si>
  <si>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</si>
  <si>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</si>
  <si>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</si>
  <si>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</si>
  <si>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</si>
  <si>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</si>
  <si>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</si>
  <si>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</si>
  <si>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</si>
  <si>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</si>
  <si>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</si>
  <si>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</si>
  <si>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</si>
  <si>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</si>
  <si>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</si>
  <si>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</si>
  <si>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</si>
  <si>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</si>
  <si>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</si>
  <si>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</si>
  <si>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</si>
  <si>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</si>
  <si>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</si>
  <si>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</si>
  <si>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</si>
  <si>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</si>
  <si>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</si>
  <si>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</si>
  <si>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</si>
  <si>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</si>
  <si>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</si>
  <si>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</si>
  <si>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</si>
  <si>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</si>
  <si>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</si>
  <si>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</si>
  <si>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</si>
  <si>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</si>
  <si>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</si>
  <si>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</si>
  <si>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</si>
  <si>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</si>
  <si>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</si>
  <si>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</si>
  <si>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</si>
  <si>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</si>
  <si>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</si>
  <si>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</si>
  <si>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</si>
  <si>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</si>
  <si>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</si>
  <si>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</si>
  <si>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</si>
  <si>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</si>
  <si>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</si>
  <si>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</si>
  <si>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</si>
  <si>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</si>
  <si>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</si>
  <si>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</si>
  <si>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</si>
  <si>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</si>
  <si>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</si>
  <si>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</si>
  <si>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</si>
  <si>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</si>
  <si>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</si>
  <si>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</si>
  <si>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</si>
  <si>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</si>
  <si>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</si>
  <si>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</si>
  <si>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</si>
  <si>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</si>
  <si>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</si>
  <si>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</si>
  <si>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</si>
  <si>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</si>
  <si>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</si>
  <si>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</si>
  <si>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</si>
  <si>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</si>
  <si>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</si>
  <si>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2:30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</si>
  <si>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</si>
  <si>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</si>
  <si>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</si>
  <si>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</si>
  <si>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</si>
  <si>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</si>
  <si>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</si>
  <si>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</si>
  <si>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</si>
  <si>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</si>
  <si>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</si>
  <si>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</si>
  <si>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</si>
  <si>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</si>
  <si>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</si>
  <si>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</si>
  <si>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</si>
  <si>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</si>
  <si>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</si>
  <si>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</si>
  <si>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</si>
  <si>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</si>
  <si>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</si>
  <si>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</si>
  <si>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</si>
  <si>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</si>
  <si>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9:00 AM</t>
  </si>
  <si>
    <t>2:00 PM</t>
  </si>
  <si>
    <t>Adams City HS</t>
  </si>
  <si>
    <t>7200 Quebec Pkwy</t>
  </si>
  <si>
    <t>Commerce City, CO 80022</t>
  </si>
  <si>
    <t>Adams City HS_x000D_
7200 Quebec Pkwy_x000D_
Commerce City, CO 80022</t>
  </si>
  <si>
    <t>Breakfast</t>
  </si>
  <si>
    <t>Meeting</t>
  </si>
  <si>
    <t>10:30 AM</t>
  </si>
  <si>
    <t>Depart for Laundry - Free day</t>
  </si>
  <si>
    <t>Light Lunch</t>
  </si>
  <si>
    <t>Depart for Free Day</t>
  </si>
  <si>
    <t>Depart For Hutchinson, Ks - 465 Miles</t>
  </si>
  <si>
    <t>At gate</t>
  </si>
  <si>
    <t>Walk on</t>
  </si>
  <si>
    <t>Gowans Stadium - Hutchinson Community College</t>
  </si>
  <si>
    <t>1300 N. Plum</t>
  </si>
  <si>
    <t>Hutchinson, KS 67501</t>
  </si>
  <si>
    <t>Gowans Stadium - Hutchinson Community College_x000D_
1300 N. Plum_x000D_
Hutchinson, KS 67501</t>
  </si>
  <si>
    <t>Now on Central Time Zone!</t>
  </si>
  <si>
    <t>3:00 AM</t>
  </si>
  <si>
    <t>Arrive and Sleep</t>
  </si>
  <si>
    <t>1:00 PM</t>
  </si>
  <si>
    <t>Lunch</t>
  </si>
  <si>
    <t>Dinner</t>
  </si>
  <si>
    <t>10:00 PM</t>
  </si>
  <si>
    <t>Snack Pack Load</t>
  </si>
  <si>
    <t>11:55 PM</t>
  </si>
  <si>
    <t>Depart for Tulsa, OK - 240 miles</t>
  </si>
  <si>
    <t>Broken Arrow HS</t>
  </si>
  <si>
    <t>1901 Albany</t>
  </si>
  <si>
    <t>Broken Arrow, OK 74012</t>
  </si>
  <si>
    <t>Broken Arrow HS_x000D_
1901 Albany_x000D_
Broken Arrow, OK 74012</t>
  </si>
  <si>
    <t>Tuesday</t>
  </si>
  <si>
    <t>Union High School</t>
  </si>
  <si>
    <t>6636 S. Mingo Rd.</t>
  </si>
  <si>
    <t>Tulsa, OK 74133</t>
  </si>
  <si>
    <t>6:00 AM</t>
  </si>
  <si>
    <t>Arrive, sleep</t>
  </si>
  <si>
    <t>12:00 PM</t>
  </si>
  <si>
    <t>Wake, Brunch</t>
  </si>
  <si>
    <t>Rehearse - indoors, no props</t>
  </si>
  <si>
    <t>5:00 PM</t>
  </si>
  <si>
    <t>Dinner - pre pack</t>
  </si>
  <si>
    <t>6:30 PM</t>
  </si>
  <si>
    <t>Dinner Closes</t>
  </si>
  <si>
    <t>7:30 PM</t>
  </si>
  <si>
    <t>Warm-up at Housing Facility</t>
  </si>
  <si>
    <t>9:00 PM</t>
  </si>
  <si>
    <t>Load Busses</t>
  </si>
  <si>
    <t>9:15 PM</t>
  </si>
  <si>
    <t>Depart for show site - 10 miles</t>
  </si>
  <si>
    <t>9:45 PM</t>
  </si>
  <si>
    <t>Arrive at stadium</t>
  </si>
  <si>
    <t>10:11 PM</t>
  </si>
  <si>
    <t>10:16 PM</t>
  </si>
  <si>
    <t>Back To housing Site</t>
  </si>
  <si>
    <t>11:59 PM</t>
  </si>
  <si>
    <t>At Housing Site - Snack, Shower and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</si>
</sst>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1" tableType="queryTable" totalsRowShown="0">
  <autoFilter ref="A1:E21" xr:uid="{A59324BF-4E1D-4253-9B49-7E759DA7C6F5}"/>
  <tableColumns count="5">
    <tableColumn id="1" xr3:uid="{2B85A589-CF17-43A5-8BE0-1CD6E94EDC40}" uniqueName="1" name="Column1" queryTableFieldId="1" dataDxfId="7"/>
    <tableColumn id="2" xr3:uid="{76E8B6BD-C058-4DDF-AE06-E7E940F0AEB2}" uniqueName="2" name="Address1" queryTableFieldId="2" dataDxfId="6"/>
    <tableColumn id="3" xr3:uid="{C68BC5DA-96B5-4D97-9C78-A46412757A8D}" uniqueName="3" name="Address2" queryTableFieldId="3" dataDxfId="5"/>
    <tableColumn id="4" xr3:uid="{E0C83E79-65E5-424B-84C3-9F1741D9FA94}" uniqueName="4" name="Address3" queryTableFieldId="4" dataDxfId="4"/>
    <tableColumn id="5" xr3:uid="{DF9C93B3-C799-4892-8881-A8B629C8740A}" uniqueName="5" name="Column3" queryTableFieldId="5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2" tableType="queryTable" totalsRowShown="0">
  <autoFilter ref="A1:E12" xr:uid="{92179059-309C-4330-A720-02808096CF1A}"/>
  <tableColumns count="5">
    <tableColumn id="1" xr3:uid="{A456D67A-03D6-4D54-88BC-9FA10EB427F7}" uniqueName="1" name="Column1" queryTableFieldId="1" dataDxfId="26"/>
    <tableColumn id="2" xr3:uid="{529C57FA-9049-467F-B550-C6CC6ADF14C7}" uniqueName="2" name="Address1" queryTableFieldId="2" dataDxfId="25"/>
    <tableColumn id="3" xr3:uid="{DDCDE5E5-62AC-41A8-BD56-C1785856031A}" uniqueName="3" name="Address2" queryTableFieldId="3" dataDxfId="24"/>
    <tableColumn id="4" xr3:uid="{750530DF-286C-4CD6-AFF4-F6B4F747FE47}" uniqueName="4" name="Address3" queryTableFieldId="4" dataDxfId="23"/>
    <tableColumn id="5" xr3:uid="{8FFF8E09-389B-45AB-AE11-F8A82D7E9D06}" uniqueName="5" name="Column3" queryTableFieldId="5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6" tableType="queryTable" totalsRowShown="0">
  <autoFilter ref="A1:E16" xr:uid="{BCB1E3CF-CDCD-4CDF-A235-BC64E297B19D}"/>
  <tableColumns count="5">
    <tableColumn id="8" xr3:uid="{D27E5B6A-7156-439D-A1BD-ED83D7A6BF37}" uniqueName="8" name="Column1" queryTableFieldId="5" dataDxfId="12"/>
    <tableColumn id="1" xr3:uid="{05566E41-6E4C-43EA-82D1-F5B55022E077}" uniqueName="1" name="Address1" queryTableFieldId="14" dataDxfId="11"/>
    <tableColumn id="2" xr3:uid="{1C9D734B-6608-4C8B-A5BE-2FF7D37E376D}" uniqueName="2" name="Address2" queryTableFieldId="15" dataDxfId="10"/>
    <tableColumn id="3" xr3:uid="{47379C93-0D5D-4402-9B1F-91FA59BAF1A5}" uniqueName="3" name="Address3" queryTableFieldId="16" dataDxfId="9"/>
    <tableColumn id="10" xr3:uid="{AAD3CFB0-5A01-415B-8987-6DE1775F5C19}" uniqueName="10" name="Column3" queryTableFieldId="7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E59" sqref="E5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45124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Gowans Stadium - Hutchinson Community College</v>
      </c>
      <c r="C9" s="20" t="str">
        <f>VLOOKUP("Location",Table_Event_Details_Today[],2,FALSE)</f>
        <v>Gowans Stadium - Hutchinson Community College</v>
      </c>
    </row>
    <row r="10" spans="2:3" x14ac:dyDescent="0.25">
      <c r="B10" s="21" t="str">
        <f>VLOOKUP("Housing Location",Table_Event_Details_Today[],3,FALSE)</f>
        <v>1300 N. Plum</v>
      </c>
      <c r="C10" s="21" t="str">
        <f>VLOOKUP("Location",Table_Event_Details_Today[],3,FALSE)</f>
        <v>1300 N. Plum</v>
      </c>
    </row>
    <row r="11" spans="2:3" ht="15.75" thickBot="1" x14ac:dyDescent="0.3">
      <c r="B11" s="22" t="str">
        <f>VLOOKUP("Housing Location",Table_Event_Details_Today[],4,FALSE)</f>
        <v>Hutchinson, KS 67501</v>
      </c>
      <c r="C11" s="22" t="str">
        <f>VLOOKUP("Location",Table_Event_Details_Today[],4,FALSE)</f>
        <v>Hutchinson, KS 67501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5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45124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45123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10449</v>
      </c>
      <c r="B8" t="str">
        <f>VLOOKUP("Housing Location",Table_Event_Details_Previous[],2,FALSE)</f>
        <v>Adams City HS</v>
      </c>
      <c r="C8" t="str">
        <f>VLOOKUP("Location",Table_Event_Details_Today[],2,FALSE)</f>
        <v>Gowans Stadium - Hutchinson Community College</v>
      </c>
    </row>
    <row r="9" spans="1:10" x14ac:dyDescent="0.25">
      <c r="B9" t="str">
        <f>VLOOKUP("Housing Location",Table_Event_Details_Previous[],3,FALSE)</f>
        <v>7200 Quebec Pkwy</v>
      </c>
      <c r="C9" t="str">
        <f>VLOOKUP("Location",Table_Event_Details_Today[],3,FALSE)</f>
        <v>1300 N. Plum</v>
      </c>
    </row>
    <row r="10" spans="1:10" x14ac:dyDescent="0.25">
      <c r="B10" t="str">
        <f>VLOOKUP("Housing Location",Table_Event_Details_Previous[],4,FALSE)</f>
        <v>Commerce City, CO 80022</v>
      </c>
      <c r="C10" t="str">
        <f>VLOOKUP("Location",Table_Event_Details_Today[],4,FALSE)</f>
        <v>Hutchinson, KS 67501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45124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10448</v>
      </c>
      <c r="B16" t="str">
        <f>VLOOKUP("Housing Location",Table_Event_Details_Today[],2,FALSE)</f>
        <v>Gowans Stadium - Hutchinson Community College</v>
      </c>
      <c r="C16" t="str">
        <f>VLOOKUP("Location",Table_Event_Details_Today[],2,FALSE)</f>
        <v>Gowans Stadium - Hutchinson Community College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1300 N. Plum</v>
      </c>
      <c r="C17" t="str">
        <f>VLOOKUP("Location",Table_Event_Details_Today[],3,FALSE)</f>
        <v>1300 N. Plum</v>
      </c>
      <c r="E17" t="str">
        <f>CONCATENATE("origin=",B17,"+",B18 )</f>
        <v>origin=1300 N. Plum+Hutchinson, KS 67501</v>
      </c>
      <c r="J17" t="str">
        <f>CONCATENATE("origin=",C17,"+",C18 )</f>
        <v>origin=1300 N. Plum+Hutchinson, KS 67501</v>
      </c>
    </row>
    <row r="18" spans="1:10" x14ac:dyDescent="0.25">
      <c r="B18" t="str">
        <f>VLOOKUP("Housing Location",Table_Event_Details_Today[],4,FALSE)</f>
        <v>Hutchinson, KS 67501</v>
      </c>
      <c r="C18" t="str">
        <f>VLOOKUP("Location",Table_Event_Details_Today[],4,FALSE)</f>
        <v>Hutchinson, KS 67501</v>
      </c>
      <c r="E18" t="str">
        <f>CONCATENATE("destination=",C17,"+",C18 )</f>
        <v>destination=1300 N. Plum+Hutchinson, KS 67501</v>
      </c>
      <c r="J18" t="str">
        <f>CONCATENATE("destination=",B27,"+",B28 )</f>
        <v>destination=6636 S. Mingo Rd.+Tulsa, OK 74133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Gowans Stadium - Hutchinson Community College to Gowans Stadium - Hutchinson Community College</v>
      </c>
      <c r="J21" s="13" t="str">
        <f>CONCATENATE(C16, " to ", B26)</f>
        <v>Gowans Stadium - Hutchinson Community College to Union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45125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10529</v>
      </c>
      <c r="B26" t="str">
        <f>VLOOKUP("Housing Location",Table_Event_Details_Next[],2,FALSE)</f>
        <v>Union High School</v>
      </c>
      <c r="C26" t="str">
        <f>VLOOKUP("Location",Table_Event_Details_Today[],2,FALSE)</f>
        <v>Gowans Stadium - Hutchinson Community College</v>
      </c>
      <c r="E26" t="s">
        <v>93</v>
      </c>
    </row>
    <row r="27" spans="1:10" x14ac:dyDescent="0.25">
      <c r="B27" t="str">
        <f>VLOOKUP("Housing Location",Table_Event_Details_Next[],3,FALSE)</f>
        <v>6636 S. Mingo Rd.</v>
      </c>
      <c r="C27" t="str">
        <f>VLOOKUP("Location",Table_Event_Details_Today[],3,FALSE)</f>
        <v>1300 N. Plum</v>
      </c>
      <c r="E27" t="str">
        <f>CONCATENATE("origin=",B17,"+",B18 )</f>
        <v>origin=1300 N. Plum+Hutchinson, KS 67501</v>
      </c>
    </row>
    <row r="28" spans="1:10" x14ac:dyDescent="0.25">
      <c r="B28" t="str">
        <f>VLOOKUP("Housing Location",Table_Event_Details_Next[],4,FALSE)</f>
        <v>Tulsa, OK 74133</v>
      </c>
      <c r="C28" t="str">
        <f>VLOOKUP("Location",Table_Event_Details_Today[],4,FALSE)</f>
        <v>Hutchinson, KS 67501</v>
      </c>
      <c r="E28" t="str">
        <f>CONCATENATE("destination=",B27,"+",B28 )</f>
        <v>destination=6636 S. Mingo Rd.+Tulsa, OK 74133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Gowans Stadium - Hutchinson Community College to Union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1"/>
  <sheetViews>
    <sheetView workbookViewId="0"/>
  </sheetViews>
  <sheetFormatPr defaultRowHeight="15" x14ac:dyDescent="0.25"/>
  <cols>
    <col min="1" max="2" width="54.140625" bestFit="1" customWidth="1"/>
    <col min="3" max="3" width="16.42578125" bestFit="1" customWidth="1"/>
    <col min="4" max="4" width="22.57031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167</v>
      </c>
      <c r="C2" s="48" t="s">
        <v>168</v>
      </c>
      <c r="D2" s="48" t="s">
        <v>169</v>
      </c>
      <c r="E2" s="48" t="s">
        <v>170</v>
      </c>
    </row>
    <row r="3" spans="1:5" x14ac:dyDescent="0.25">
      <c r="A3" s="48" t="s">
        <v>137</v>
      </c>
      <c r="B3" s="48" t="s">
        <v>171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172</v>
      </c>
      <c r="C5" s="48" t="s">
        <v>173</v>
      </c>
      <c r="D5" s="48" t="s">
        <v>174</v>
      </c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175</v>
      </c>
      <c r="B7" s="48" t="s">
        <v>176</v>
      </c>
      <c r="C7" s="48"/>
      <c r="D7" s="48"/>
      <c r="E7" s="48"/>
    </row>
    <row r="8" spans="1:5" x14ac:dyDescent="0.25">
      <c r="A8" s="48" t="s">
        <v>177</v>
      </c>
      <c r="B8" s="48" t="s">
        <v>178</v>
      </c>
      <c r="C8" s="48"/>
      <c r="D8" s="48"/>
      <c r="E8" s="48"/>
    </row>
    <row r="9" spans="1:5" x14ac:dyDescent="0.25">
      <c r="A9" s="48" t="s">
        <v>160</v>
      </c>
      <c r="B9" s="48" t="s">
        <v>179</v>
      </c>
      <c r="C9" s="48"/>
      <c r="D9" s="48"/>
      <c r="E9" s="48"/>
    </row>
    <row r="10" spans="1:5" x14ac:dyDescent="0.25">
      <c r="A10" s="48" t="s">
        <v>180</v>
      </c>
      <c r="B10" s="48" t="s">
        <v>181</v>
      </c>
      <c r="C10" s="48"/>
      <c r="D10" s="48"/>
      <c r="E10" s="48"/>
    </row>
    <row r="11" spans="1:5" x14ac:dyDescent="0.25">
      <c r="A11" s="48" t="s">
        <v>182</v>
      </c>
      <c r="B11" s="48" t="s">
        <v>183</v>
      </c>
      <c r="C11" s="48"/>
      <c r="D11" s="48"/>
      <c r="E11" s="48"/>
    </row>
    <row r="12" spans="1:5" x14ac:dyDescent="0.25">
      <c r="A12" s="48" t="s">
        <v>184</v>
      </c>
      <c r="B12" s="48" t="s">
        <v>185</v>
      </c>
      <c r="C12" s="48"/>
      <c r="D12" s="48"/>
      <c r="E12" s="48"/>
    </row>
    <row r="13" spans="1:5" x14ac:dyDescent="0.25">
      <c r="A13" s="48" t="s">
        <v>186</v>
      </c>
      <c r="B13" s="48" t="s">
        <v>187</v>
      </c>
      <c r="C13" s="48"/>
      <c r="D13" s="48"/>
      <c r="E13" s="48"/>
    </row>
    <row r="14" spans="1:5" x14ac:dyDescent="0.25">
      <c r="A14" s="48" t="s">
        <v>188</v>
      </c>
      <c r="B14" s="48" t="s">
        <v>189</v>
      </c>
      <c r="C14" s="48"/>
      <c r="D14" s="48"/>
      <c r="E14" s="48"/>
    </row>
    <row r="15" spans="1:5" x14ac:dyDescent="0.25">
      <c r="A15" s="48" t="s">
        <v>190</v>
      </c>
      <c r="B15" s="48" t="s">
        <v>191</v>
      </c>
      <c r="C15" s="48"/>
      <c r="D15" s="48"/>
      <c r="E15" s="48"/>
    </row>
    <row r="16" spans="1:5" x14ac:dyDescent="0.25">
      <c r="A16" s="48" t="s">
        <v>163</v>
      </c>
      <c r="B16" s="48" t="s">
        <v>151</v>
      </c>
      <c r="C16" s="48"/>
      <c r="D16" s="48"/>
      <c r="E16" s="48"/>
    </row>
    <row r="17" spans="1:5" x14ac:dyDescent="0.25">
      <c r="A17" s="48" t="s">
        <v>192</v>
      </c>
      <c r="B17" s="48" t="s">
        <v>152</v>
      </c>
      <c r="C17" s="48"/>
      <c r="D17" s="48"/>
      <c r="E17" s="48"/>
    </row>
    <row r="18" spans="1:5" x14ac:dyDescent="0.25">
      <c r="A18" s="48" t="s">
        <v>193</v>
      </c>
      <c r="B18" s="48" t="s">
        <v>108</v>
      </c>
      <c r="C18" s="48"/>
      <c r="D18" s="48"/>
      <c r="E18" s="48"/>
    </row>
    <row r="19" spans="1:5" x14ac:dyDescent="0.25">
      <c r="A19" s="48" t="s">
        <v>113</v>
      </c>
      <c r="B19" s="48" t="s">
        <v>194</v>
      </c>
      <c r="C19" s="48"/>
      <c r="D19" s="48"/>
      <c r="E19" s="48"/>
    </row>
    <row r="20" spans="1:5" x14ac:dyDescent="0.25">
      <c r="A20" s="48" t="s">
        <v>195</v>
      </c>
      <c r="B20" s="48" t="s">
        <v>196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2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7.7109375" bestFit="1" customWidth="1"/>
    <col min="4" max="4" width="23.85546875" bestFit="1" customWidth="1"/>
    <col min="5" max="5" width="56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140</v>
      </c>
      <c r="C4" t="s">
        <v>141</v>
      </c>
      <c r="D4" t="s">
        <v>142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138</v>
      </c>
      <c r="B6" t="s">
        <v>144</v>
      </c>
    </row>
    <row r="7" spans="1:5" x14ac:dyDescent="0.25">
      <c r="A7" t="s">
        <v>107</v>
      </c>
      <c r="B7" t="s">
        <v>145</v>
      </c>
    </row>
    <row r="8" spans="1:5" x14ac:dyDescent="0.25">
      <c r="A8" t="s">
        <v>146</v>
      </c>
      <c r="B8" t="s">
        <v>147</v>
      </c>
    </row>
    <row r="9" spans="1:5" x14ac:dyDescent="0.25">
      <c r="A9" t="s">
        <v>139</v>
      </c>
      <c r="B9" t="s">
        <v>148</v>
      </c>
    </row>
    <row r="10" spans="1:5" x14ac:dyDescent="0.25">
      <c r="A10" t="s">
        <v>111</v>
      </c>
      <c r="B10" t="s">
        <v>149</v>
      </c>
    </row>
    <row r="11" spans="1:5" x14ac:dyDescent="0.25">
      <c r="A11" t="s">
        <v>99</v>
      </c>
      <c r="B11" t="s">
        <v>150</v>
      </c>
    </row>
    <row r="12" spans="1:5" x14ac:dyDescent="0.25">
      <c r="A12" t="s">
        <v>40</v>
      </c>
      <c r="B12" t="s">
        <v>40</v>
      </c>
      <c r="E12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6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2.42578125" bestFit="1" customWidth="1"/>
    <col min="4" max="4" width="19.85546875" bestFit="1" customWidth="1"/>
    <col min="5" max="5" width="79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153</v>
      </c>
      <c r="C2" s="48" t="s">
        <v>154</v>
      </c>
      <c r="D2" s="48" t="s">
        <v>155</v>
      </c>
      <c r="E2" s="48" t="s">
        <v>156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153</v>
      </c>
      <c r="C4" s="48" t="s">
        <v>154</v>
      </c>
      <c r="D4" s="48" t="s">
        <v>155</v>
      </c>
      <c r="E4" s="48"/>
    </row>
    <row r="5" spans="1:5" x14ac:dyDescent="0.25">
      <c r="A5" s="48"/>
      <c r="B5" s="48" t="s">
        <v>157</v>
      </c>
      <c r="C5" s="48"/>
      <c r="D5" s="48"/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158</v>
      </c>
      <c r="B7" s="48" t="s">
        <v>159</v>
      </c>
      <c r="C7" s="48"/>
      <c r="D7" s="48"/>
      <c r="E7" s="48"/>
    </row>
    <row r="8" spans="1:5" x14ac:dyDescent="0.25">
      <c r="A8" s="48" t="s">
        <v>138</v>
      </c>
      <c r="B8" s="48" t="s">
        <v>144</v>
      </c>
      <c r="C8" s="48"/>
      <c r="D8" s="48"/>
      <c r="E8" s="48"/>
    </row>
    <row r="9" spans="1:5" x14ac:dyDescent="0.25">
      <c r="A9" s="48" t="s">
        <v>107</v>
      </c>
      <c r="B9" s="48" t="s">
        <v>17</v>
      </c>
      <c r="C9" s="48"/>
      <c r="D9" s="48"/>
      <c r="E9" s="48"/>
    </row>
    <row r="10" spans="1:5" x14ac:dyDescent="0.25">
      <c r="A10" s="48" t="s">
        <v>160</v>
      </c>
      <c r="B10" s="48" t="s">
        <v>161</v>
      </c>
      <c r="C10" s="48"/>
      <c r="D10" s="48"/>
      <c r="E10" s="48"/>
    </row>
    <row r="11" spans="1:5" x14ac:dyDescent="0.25">
      <c r="A11" s="48" t="s">
        <v>139</v>
      </c>
      <c r="B11" s="48" t="s">
        <v>17</v>
      </c>
      <c r="C11" s="48"/>
      <c r="D11" s="48"/>
      <c r="E11" s="48"/>
    </row>
    <row r="12" spans="1:5" x14ac:dyDescent="0.25">
      <c r="A12" s="48" t="s">
        <v>110</v>
      </c>
      <c r="B12" s="48" t="s">
        <v>162</v>
      </c>
      <c r="C12" s="48"/>
      <c r="D12" s="48"/>
      <c r="E12" s="48"/>
    </row>
    <row r="13" spans="1:5" x14ac:dyDescent="0.25">
      <c r="A13" s="48" t="s">
        <v>99</v>
      </c>
      <c r="B13" s="48" t="s">
        <v>17</v>
      </c>
      <c r="C13" s="48"/>
      <c r="D13" s="48"/>
      <c r="E13" s="48"/>
    </row>
    <row r="14" spans="1:5" x14ac:dyDescent="0.25">
      <c r="A14" s="48" t="s">
        <v>163</v>
      </c>
      <c r="B14" s="48" t="s">
        <v>164</v>
      </c>
      <c r="C14" s="48"/>
      <c r="D14" s="48"/>
      <c r="E14" s="48"/>
    </row>
    <row r="15" spans="1:5" x14ac:dyDescent="0.25">
      <c r="A15" s="48" t="s">
        <v>165</v>
      </c>
      <c r="B15" s="48" t="s">
        <v>166</v>
      </c>
      <c r="C15" s="48"/>
      <c r="D15" s="48"/>
      <c r="E15" s="48"/>
    </row>
    <row r="16" spans="1:5" x14ac:dyDescent="0.25">
      <c r="A16" s="48" t="s">
        <v>40</v>
      </c>
      <c r="B16" s="48" t="s">
        <v>40</v>
      </c>
      <c r="C16" s="48"/>
      <c r="D16" s="48"/>
      <c r="E16" s="4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112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114</v>
      </c>
    </row>
    <row r="7" spans="1:6" x14ac:dyDescent="0.25">
      <c r="B7" t="s">
        <v>115</v>
      </c>
    </row>
    <row r="8" spans="1:6" x14ac:dyDescent="0.25">
      <c r="C8" t="s">
        <v>121</v>
      </c>
      <c r="D8" t="s">
        <v>122</v>
      </c>
      <c r="E8" t="s">
        <v>123</v>
      </c>
      <c r="F8" t="s">
        <v>124</v>
      </c>
    </row>
    <row r="10" spans="1:6" x14ac:dyDescent="0.25">
      <c r="B10" t="s">
        <v>116</v>
      </c>
    </row>
    <row r="11" spans="1:6" x14ac:dyDescent="0.25">
      <c r="C11" t="s">
        <v>125</v>
      </c>
      <c r="D11" t="s">
        <v>126</v>
      </c>
      <c r="E11" t="s">
        <v>127</v>
      </c>
      <c r="F11" t="s">
        <v>128</v>
      </c>
    </row>
    <row r="13" spans="1:6" x14ac:dyDescent="0.25">
      <c r="B13" t="s">
        <v>117</v>
      </c>
    </row>
    <row r="14" spans="1:6" x14ac:dyDescent="0.25">
      <c r="C14" t="s">
        <v>131</v>
      </c>
      <c r="D14" t="s">
        <v>132</v>
      </c>
      <c r="E14" t="s">
        <v>133</v>
      </c>
    </row>
    <row r="16" spans="1:6" x14ac:dyDescent="0.25">
      <c r="B16" t="s">
        <v>118</v>
      </c>
    </row>
    <row r="17" spans="2:4" x14ac:dyDescent="0.25">
      <c r="C17" t="s">
        <v>129</v>
      </c>
      <c r="D17" t="s">
        <v>130</v>
      </c>
    </row>
    <row r="19" spans="2:4" x14ac:dyDescent="0.25">
      <c r="B19" t="s">
        <v>119</v>
      </c>
    </row>
    <row r="20" spans="2:4" x14ac:dyDescent="0.25">
      <c r="C20" t="s">
        <v>134</v>
      </c>
      <c r="D20" t="s">
        <v>135</v>
      </c>
    </row>
    <row r="22" spans="2:4" x14ac:dyDescent="0.25">
      <c r="B22" t="s">
        <v>120</v>
      </c>
    </row>
    <row r="23" spans="2:4" x14ac:dyDescent="0.25">
      <c r="C23" t="s">
        <v>136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2023-07-14T08:43:29Z</dcterms:modified>
</cp:coreProperties>
</file>