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2" documentId="13_ncr:1_{322E07C2-8E32-4F74-A1C2-916D85512E1A}" xr6:coauthVersionLast="47" xr6:coauthVersionMax="47" xr10:uidLastSave="{4B3C267C-FDC9-42F7-B5C8-C3792D1568B5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<sst xmlns="http://schemas.openxmlformats.org/spreadsheetml/2006/main" count="458" uniqueCount="228">
  <si>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</si>
  <si>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</si>
  <si>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</si>
  <si>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</si>
  <si>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</si>
  <si>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</si>
  <si>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</si>
  <si>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</si>
  <si>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</si>
  <si>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</si>
  <si>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</si>
  <si>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</si>
  <si>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</si>
  <si>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</si>
  <si>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</si>
  <si>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</si>
  <si>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</si>
  <si>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</si>
  <si>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</si>
  <si>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</si>
  <si>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</si>
  <si>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</si>
  <si>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</si>
  <si>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</si>
  <si>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</si>
  <si>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</si>
  <si>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</si>
  <si>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</si>
  <si>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</si>
  <si>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</si>
  <si>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</si>
  <si>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</si>
  <si>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</si>
  <si>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</si>
  <si>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</si>
  <si>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</si>
  <si>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</si>
  <si>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</si>
  <si>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</si>
  <si>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</si>
  <si>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</si>
  <si>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</si>
  <si>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</si>
  <si>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</si>
  <si>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</si>
  <si>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</si>
  <si>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</si>
  <si>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</si>
  <si>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</si>
  <si>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</si>
  <si>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</si>
  <si>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</si>
  <si>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</si>
  <si>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</si>
  <si>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</si>
  <si>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</si>
  <si>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</si>
  <si>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</si>
  <si>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</si>
  <si>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</si>
  <si>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</si>
  <si>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</si>
  <si>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</si>
  <si>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</si>
  <si>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</si>
  <si>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</si>
  <si>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</si>
  <si>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</si>
  <si>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</si>
  <si>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</si>
  <si>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</si>
  <si>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</si>
  <si>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</si>
  <si>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</si>
  <si>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</si>
  <si>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</si>
  <si>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</si>
  <si>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</si>
  <si>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</si>
  <si>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</si>
  <si>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</si>
  <si>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</si>
  <si>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</si>
  <si>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</si>
  <si>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</si>
  <si>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</si>
  <si>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</si>
  <si>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</si>
  <si>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</si>
  <si>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</si>
  <si>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</si>
  <si>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</si>
  <si>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</si>
  <si>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</si>
  <si>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</si>
  <si>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</si>
  <si>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</si>
  <si>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</si>
  <si>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</si>
  <si>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</si>
  <si>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</si>
  <si>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</si>
  <si>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</si>
  <si>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</si>
  <si>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</si>
  <si>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</si>
  <si>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</si>
  <si>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</si>
  <si>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</si>
  <si>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</si>
  <si>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</si>
  <si>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</si>
  <si>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</si>
  <si>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</si>
  <si>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</si>
  <si>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</si>
  <si>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</si>
  <si>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</si>
  <si>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</si>
  <si>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</si>
  <si>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</si>
  <si>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</si>
  <si>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</si>
  <si>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</si>
  <si>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</si>
  <si>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</si>
  <si>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</si>
  <si>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</si>
  <si>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</si>
  <si>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</si>
  <si>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</si>
  <si>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</si>
  <si>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</si>
  <si>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</si>
  <si>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</si>
  <si>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</si>
  <si>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</si>
  <si>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</si>
  <si>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Spring HS</t>
  </si>
  <si>
    <t>19428 I-45</t>
  </si>
  <si>
    <t>Spring, TX 77373</t>
  </si>
  <si>
    <t>Lunch</t>
  </si>
  <si>
    <t>Dinner</t>
  </si>
  <si>
    <t>10:00 PM</t>
  </si>
  <si>
    <t>11:59 PM</t>
  </si>
  <si>
    <t>9:50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</si>
  <si>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</si>
  <si>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</si>
  <si>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</si>
  <si>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</si>
  <si>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</si>
  <si>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</si>
  <si>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Wake Up, Load Buses</t>
  </si>
  <si>
    <t>8:30 AM</t>
  </si>
  <si>
    <t>Depart for Berry Center Stadium - 35 miles</t>
  </si>
  <si>
    <t>9:30 AM</t>
  </si>
  <si>
    <t>Breakfast at Berry Center</t>
  </si>
  <si>
    <t>Visual</t>
  </si>
  <si>
    <t>1:30 PM</t>
  </si>
  <si>
    <t>2:30 PM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</si>
  <si>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</si>
  <si>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</si>
  <si>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</si>
  <si>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</si>
  <si>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</si>
  <si>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</si>
  <si>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</si>
  <si>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</si>
  <si>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Lights Out</t>
  </si>
  <si>
    <t>9:00 AM</t>
  </si>
  <si>
    <t>10:30 AM</t>
  </si>
  <si>
    <t>11:15 AM</t>
  </si>
  <si>
    <t>8:30 PM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</si>
  <si>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</si>
  <si>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</si>
  <si>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</si>
  <si>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</si>
  <si>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</si>
  <si>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</si>
  <si>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</si>
  <si>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</si>
  <si>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</si>
  <si>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</si>
  <si>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</si>
  <si>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</si>
  <si>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</si>
  <si>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</si>
  <si>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</si>
  <si>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</si>
  <si>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</si>
  <si>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</si>
  <si>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</si>
  <si>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</si>
  <si>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</si>
  <si>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</si>
  <si>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</si>
  <si>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</si>
  <si>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</si>
  <si>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</si>
  <si>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</si>
  <si>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</si>
  <si>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</si>
  <si>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</si>
  <si>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</si>
  <si>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</si>
  <si>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Tomball ISD Stadium</t>
  </si>
  <si>
    <t>20235 Cypress Rosehill RD</t>
  </si>
  <si>
    <t>Tomball, TX 77377</t>
  </si>
  <si>
    <t>Tomball ISD Stadium_x000D_
20235 Cypress Rosehill RD_x000D_
Tomball, TX 77377</t>
  </si>
  <si>
    <t>Friday</t>
  </si>
  <si>
    <t>Rehearsal at Show Site - Tomball ISD Stadium Staff Shower Times: During Rehearsal Blocks, 5-5:45pm Female AND 3rd Option Member/Staff Showers: Far Endzone of Field, Left Corridor, Follow Signage Female Member Showers: 5:45-6:30pm 3rd Option Member Showers: 6:30pm-7:15pm Male Member/Staff Showers: Far Endzone of Field, Right Corridor, Follow Signage Male Member Showers: 5:45-7:15pm</t>
  </si>
  <si>
    <t>Breakfast, Clean, Load</t>
  </si>
  <si>
    <t>Equipment Trucks Depart</t>
  </si>
  <si>
    <t>Buses Depart for Tomball ISD Stadium - 19 miles</t>
  </si>
  <si>
    <t>Rehearse - Visual</t>
  </si>
  <si>
    <t>Rehearse -Brass warmup - sectionals</t>
  </si>
  <si>
    <t>4:15 PM</t>
  </si>
  <si>
    <t>Dinner, Showers, Dress</t>
  </si>
  <si>
    <t>Warm-up</t>
  </si>
  <si>
    <t>9:30 PM</t>
  </si>
  <si>
    <t>10:07 PM</t>
  </si>
  <si>
    <t>10:12 PM</t>
  </si>
  <si>
    <t>Perform</t>
  </si>
  <si>
    <t>Shower, Snack, Load</t>
  </si>
  <si>
    <t>Depart for San Antonio- 200 miles</t>
  </si>
  <si>
    <t>Springdale, MD</t>
  </si>
  <si>
    <t>Arrive - Snack at Spring HS</t>
  </si>
  <si>
    <t>NOW Visual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</si>
</sst>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3" tableType="queryTable" totalsRowShown="0">
  <autoFilter ref="A1:E23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3" tableType="queryTable" totalsRowShown="0">
  <autoFilter ref="A1:E23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0"/>
    <tableColumn id="3" xr3:uid="{ADAA3110-1E60-4011-8DCF-AE8E53EEB4FA}" uniqueName="3" name="Location" queryTableFieldId="3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1" zoomScaleNormal="100" workbookViewId="0">
      <selection activeCell="F60" sqref="F6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45128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Tomball ISD Stadium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20235 Cypress Rosehill RD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Tomball, TX 77377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45128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45127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10587</v>
      </c>
      <c r="B8" t="str">
        <f>VLOOKUP("Housing Location",Table_Event_Details_Previous[],2,FALSE)</f>
        <v>Spring HS</v>
      </c>
      <c r="C8" t="str">
        <f>VLOOKUP("Location",Table_Event_Details_Today[],2,FALSE)</f>
        <v>Tomball ISD Stadium</v>
      </c>
    </row>
    <row r="9" spans="1:10" x14ac:dyDescent="0.25">
      <c r="B9" t="str">
        <f>VLOOKUP("Housing Location",Table_Event_Details_Previous[],3,FALSE)</f>
        <v>19428 I-45</v>
      </c>
      <c r="C9" t="str">
        <f>VLOOKUP("Location",Table_Event_Details_Today[],3,FALSE)</f>
        <v>20235 Cypress Rosehill RD</v>
      </c>
    </row>
    <row r="10" spans="1:10" x14ac:dyDescent="0.25">
      <c r="B10" t="str">
        <f>VLOOKUP("Housing Location",Table_Event_Details_Previous[],4,FALSE)</f>
        <v>Spring, TX 77373</v>
      </c>
      <c r="C10" t="str">
        <f>VLOOKUP("Location",Table_Event_Details_Today[],4,FALSE)</f>
        <v>Tomball, TX 77377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45128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10588</v>
      </c>
      <c r="B16" t="str">
        <f>VLOOKUP("Housing Location",Table_Event_Details_Today[],2,FALSE)</f>
        <v>Spring HS</v>
      </c>
      <c r="C16" t="str">
        <f>VLOOKUP("Location",Table_Event_Details_Today[],2,FALSE)</f>
        <v>Tomball ISD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20235 Cypress Rosehill RD</v>
      </c>
      <c r="E17" t="str">
        <f>CONCATENATE("origin=",B17,"+",B18 )</f>
        <v>origin=19428 I-45+Spring, TX 77373</v>
      </c>
      <c r="J17" t="str">
        <f>CONCATENATE("origin=",C17,"+",C18 )</f>
        <v>origin=20235 Cypress Rosehill RD+Tomball, TX 77377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Tomball, TX 77377</v>
      </c>
      <c r="E18" t="str">
        <f>CONCATENATE("destination=",C17,"+",C18 )</f>
        <v>destination=20235 Cypress Rosehill RD+Tomball, TX 77377</v>
      </c>
      <c r="J18" t="str">
        <f>CONCATENATE("destination=",B27,"+",B28 )</f>
        <v>destination=4001 Winans Rd+San Antonio, Tx 78234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Tomball ISD Stadium</v>
      </c>
      <c r="J21" s="13" t="str">
        <f>CONCATENATE(C16, " to ", B26)</f>
        <v>Tomball ISD Stadium to Robert G. Cole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45129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10589</v>
      </c>
      <c r="B26" t="str">
        <f>VLOOKUP("Housing Location",Table_Event_Details_Next[],2,FALSE)</f>
        <v>Robert G. Cole HS</v>
      </c>
      <c r="C26" t="str">
        <f>VLOOKUP("Location",Table_Event_Details_Today[],2,FALSE)</f>
        <v>Tomball ISD Stadium</v>
      </c>
      <c r="E26" t="s">
        <v>93</v>
      </c>
    </row>
    <row r="27" spans="1:10" x14ac:dyDescent="0.25">
      <c r="B27" t="str">
        <f>VLOOKUP("Housing Location",Table_Event_Details_Next[],3,FALSE)</f>
        <v>4001 Winans Rd</v>
      </c>
      <c r="C27" t="str">
        <f>VLOOKUP("Location",Table_Event_Details_Today[],3,FALSE)</f>
        <v>20235 Cypress Rosehill RD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San Antonio, Tx 78234</v>
      </c>
      <c r="C28" t="str">
        <f>VLOOKUP("Location",Table_Event_Details_Today[],4,FALSE)</f>
        <v>Tomball, TX 77377</v>
      </c>
      <c r="E28" t="str">
        <f>CONCATENATE("destination=",B27,"+",B28 )</f>
        <v>destination=4001 Winans Rd+San Antonio, Tx 78234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Robert G. Cole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3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173</v>
      </c>
      <c r="C2" t="s">
        <v>174</v>
      </c>
      <c r="D2" t="s">
        <v>175</v>
      </c>
      <c r="E2" t="s">
        <v>176</v>
      </c>
    </row>
    <row r="3" spans="1:5" x14ac:dyDescent="0.25">
      <c r="A3" t="s">
        <v>136</v>
      </c>
      <c r="B3" t="s">
        <v>177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178</v>
      </c>
      <c r="C5" t="s">
        <v>179</v>
      </c>
      <c r="D5" t="s">
        <v>180</v>
      </c>
    </row>
    <row r="6" spans="1:5" x14ac:dyDescent="0.25">
      <c r="B6" t="s">
        <v>181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182</v>
      </c>
      <c r="B8" t="s">
        <v>183</v>
      </c>
    </row>
    <row r="9" spans="1:5" x14ac:dyDescent="0.25">
      <c r="A9" t="s">
        <v>107</v>
      </c>
      <c r="B9" t="s">
        <v>184</v>
      </c>
    </row>
    <row r="10" spans="1:5" x14ac:dyDescent="0.25">
      <c r="A10" t="s">
        <v>185</v>
      </c>
      <c r="B10" t="s">
        <v>186</v>
      </c>
    </row>
    <row r="11" spans="1:5" x14ac:dyDescent="0.25">
      <c r="A11" t="s">
        <v>158</v>
      </c>
      <c r="B11" t="s">
        <v>187</v>
      </c>
    </row>
    <row r="12" spans="1:5" x14ac:dyDescent="0.25">
      <c r="A12" t="s">
        <v>159</v>
      </c>
      <c r="B12" t="s">
        <v>163</v>
      </c>
    </row>
    <row r="13" spans="1:5" x14ac:dyDescent="0.25">
      <c r="A13" t="s">
        <v>188</v>
      </c>
      <c r="B13" t="s">
        <v>189</v>
      </c>
    </row>
    <row r="14" spans="1:5" x14ac:dyDescent="0.25">
      <c r="A14" t="s">
        <v>190</v>
      </c>
      <c r="B14" t="s">
        <v>191</v>
      </c>
    </row>
    <row r="15" spans="1:5" x14ac:dyDescent="0.25">
      <c r="A15" t="s">
        <v>192</v>
      </c>
      <c r="B15" t="s">
        <v>193</v>
      </c>
    </row>
    <row r="16" spans="1:5" x14ac:dyDescent="0.25">
      <c r="A16" t="s">
        <v>194</v>
      </c>
      <c r="B16" t="s">
        <v>195</v>
      </c>
    </row>
    <row r="17" spans="1:5" x14ac:dyDescent="0.25">
      <c r="A17" t="s">
        <v>196</v>
      </c>
      <c r="B17" t="s">
        <v>197</v>
      </c>
    </row>
    <row r="18" spans="1:5" x14ac:dyDescent="0.25">
      <c r="A18" t="s">
        <v>198</v>
      </c>
      <c r="B18" t="s">
        <v>199</v>
      </c>
    </row>
    <row r="19" spans="1:5" x14ac:dyDescent="0.25">
      <c r="A19" t="s">
        <v>200</v>
      </c>
      <c r="B19" t="s">
        <v>201</v>
      </c>
    </row>
    <row r="20" spans="1:5" x14ac:dyDescent="0.25">
      <c r="A20" t="s">
        <v>202</v>
      </c>
      <c r="B20" t="s">
        <v>108</v>
      </c>
    </row>
    <row r="21" spans="1:5" x14ac:dyDescent="0.25">
      <c r="A21" t="s">
        <v>165</v>
      </c>
      <c r="B21" t="s">
        <v>203</v>
      </c>
    </row>
    <row r="22" spans="1:5" x14ac:dyDescent="0.25">
      <c r="A22" t="s">
        <v>167</v>
      </c>
      <c r="B22" t="s">
        <v>204</v>
      </c>
    </row>
    <row r="23" spans="1:5" x14ac:dyDescent="0.25">
      <c r="A23" t="s">
        <v>40</v>
      </c>
      <c r="B23" t="s">
        <v>40</v>
      </c>
      <c r="E23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146</v>
      </c>
      <c r="C2" t="s">
        <v>147</v>
      </c>
      <c r="D2" t="s">
        <v>148</v>
      </c>
      <c r="E2" t="s">
        <v>149</v>
      </c>
    </row>
    <row r="3" spans="1:5" x14ac:dyDescent="0.25">
      <c r="A3" t="s">
        <v>136</v>
      </c>
      <c r="B3" t="s">
        <v>150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151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169</v>
      </c>
      <c r="B8" t="s">
        <v>152</v>
      </c>
    </row>
    <row r="9" spans="1:5" x14ac:dyDescent="0.25">
      <c r="A9" t="s">
        <v>155</v>
      </c>
      <c r="B9" t="s">
        <v>154</v>
      </c>
    </row>
    <row r="10" spans="1:5" x14ac:dyDescent="0.25">
      <c r="A10" t="s">
        <v>170</v>
      </c>
      <c r="B10" t="s">
        <v>156</v>
      </c>
    </row>
    <row r="11" spans="1:5" x14ac:dyDescent="0.25">
      <c r="A11" t="s">
        <v>171</v>
      </c>
      <c r="B11" t="s">
        <v>227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160</v>
      </c>
      <c r="B13" t="s">
        <v>161</v>
      </c>
    </row>
    <row r="14" spans="1:5" x14ac:dyDescent="0.25">
      <c r="A14" t="s">
        <v>110</v>
      </c>
      <c r="B14" t="s">
        <v>142</v>
      </c>
    </row>
    <row r="15" spans="1:5" x14ac:dyDescent="0.25">
      <c r="A15" t="s">
        <v>99</v>
      </c>
      <c r="B15" t="s">
        <v>157</v>
      </c>
    </row>
    <row r="16" spans="1:5" x14ac:dyDescent="0.25">
      <c r="A16" t="s">
        <v>172</v>
      </c>
      <c r="B16" t="s">
        <v>163</v>
      </c>
    </row>
    <row r="17" spans="1:5" x14ac:dyDescent="0.25">
      <c r="A17" t="s">
        <v>143</v>
      </c>
      <c r="B17" t="s">
        <v>164</v>
      </c>
    </row>
    <row r="18" spans="1:5" x14ac:dyDescent="0.25">
      <c r="A18" t="s">
        <v>165</v>
      </c>
      <c r="B18" t="s">
        <v>166</v>
      </c>
    </row>
    <row r="19" spans="1:5" x14ac:dyDescent="0.25">
      <c r="A19" t="s">
        <v>167</v>
      </c>
      <c r="B19" t="s">
        <v>226</v>
      </c>
    </row>
    <row r="20" spans="1:5" x14ac:dyDescent="0.25">
      <c r="A20" t="s">
        <v>144</v>
      </c>
      <c r="B20" t="s">
        <v>168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3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4.140625" bestFit="1" customWidth="1"/>
    <col min="4" max="4" width="16.85546875" bestFit="1" customWidth="1"/>
    <col min="5" max="5" width="61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205</v>
      </c>
      <c r="C2" t="s">
        <v>206</v>
      </c>
      <c r="D2" t="s">
        <v>207</v>
      </c>
      <c r="E2" t="s">
        <v>208</v>
      </c>
    </row>
    <row r="3" spans="1:5" x14ac:dyDescent="0.25">
      <c r="A3" t="s">
        <v>136</v>
      </c>
      <c r="B3" t="s">
        <v>209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210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153</v>
      </c>
      <c r="B8" t="s">
        <v>211</v>
      </c>
    </row>
    <row r="9" spans="1:5" x14ac:dyDescent="0.25">
      <c r="A9" t="s">
        <v>155</v>
      </c>
      <c r="B9" t="s">
        <v>212</v>
      </c>
    </row>
    <row r="10" spans="1:5" x14ac:dyDescent="0.25">
      <c r="A10" t="s">
        <v>107</v>
      </c>
      <c r="B10" t="s">
        <v>213</v>
      </c>
    </row>
    <row r="11" spans="1:5" x14ac:dyDescent="0.25">
      <c r="A11" t="s">
        <v>185</v>
      </c>
      <c r="B11" t="s">
        <v>214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160</v>
      </c>
      <c r="B13" t="s">
        <v>215</v>
      </c>
    </row>
    <row r="14" spans="1:5" x14ac:dyDescent="0.25">
      <c r="A14" t="s">
        <v>216</v>
      </c>
      <c r="B14" t="s">
        <v>163</v>
      </c>
    </row>
    <row r="15" spans="1:5" x14ac:dyDescent="0.25">
      <c r="A15" t="s">
        <v>110</v>
      </c>
      <c r="B15" t="s">
        <v>217</v>
      </c>
    </row>
    <row r="16" spans="1:5" x14ac:dyDescent="0.25">
      <c r="A16" t="s">
        <v>162</v>
      </c>
      <c r="B16" t="s">
        <v>218</v>
      </c>
    </row>
    <row r="17" spans="1:5" x14ac:dyDescent="0.25">
      <c r="A17" t="s">
        <v>219</v>
      </c>
      <c r="B17" t="s">
        <v>197</v>
      </c>
    </row>
    <row r="18" spans="1:5" x14ac:dyDescent="0.25">
      <c r="A18" t="s">
        <v>145</v>
      </c>
      <c r="B18" t="s">
        <v>199</v>
      </c>
    </row>
    <row r="19" spans="1:5" x14ac:dyDescent="0.25">
      <c r="A19" t="s">
        <v>220</v>
      </c>
      <c r="B19" t="s">
        <v>201</v>
      </c>
    </row>
    <row r="20" spans="1:5" x14ac:dyDescent="0.25">
      <c r="A20" t="s">
        <v>221</v>
      </c>
      <c r="B20" t="s">
        <v>222</v>
      </c>
    </row>
    <row r="21" spans="1:5" x14ac:dyDescent="0.25">
      <c r="A21" t="s">
        <v>165</v>
      </c>
      <c r="B21" t="s">
        <v>223</v>
      </c>
    </row>
    <row r="22" spans="1:5" x14ac:dyDescent="0.25">
      <c r="A22" t="s">
        <v>112</v>
      </c>
      <c r="B22" t="s">
        <v>224</v>
      </c>
    </row>
    <row r="23" spans="1:5" x14ac:dyDescent="0.25">
      <c r="A23" t="s">
        <v>40</v>
      </c>
      <c r="B23" t="s">
        <v>40</v>
      </c>
      <c r="E2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225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2023-07-20T17:43:32Z</dcterms:modified>
</cp:coreProperties>
</file>