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42" documentId="13_ncr:1_{8AD1AAB3-7683-4009-B7C5-04D68DBF1BC6}" xr6:coauthVersionLast="47" xr6:coauthVersionMax="47" xr10:uidLastSave="{C67B55B9-78F4-49C8-AD0C-D2091EDF589D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Event_Details_Today!$A$1:$E$14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<sst xmlns="http://schemas.openxmlformats.org/spreadsheetml/2006/main" count="421" uniqueCount="174">
  <si>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</si>
  <si>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</si>
  <si>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</si>
  <si>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</si>
  <si>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</si>
  <si>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</si>
  <si>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</si>
  <si>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</si>
  <si>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</si>
  <si>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</si>
  <si>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</si>
  <si>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</si>
  <si>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</si>
  <si>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</si>
  <si>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</si>
  <si>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</si>
  <si>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</si>
  <si>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</si>
  <si>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</si>
  <si>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</si>
  <si>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</si>
  <si>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</si>
  <si>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</si>
  <si>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</si>
  <si>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</si>
  <si>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</si>
  <si>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</si>
  <si>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</si>
  <si>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</si>
  <si>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</si>
  <si>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</si>
  <si>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</si>
  <si>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</si>
  <si>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</si>
  <si>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</si>
  <si>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</si>
  <si>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</si>
  <si>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</si>
  <si>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</si>
  <si>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</si>
  <si>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</si>
  <si>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</si>
  <si>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</si>
  <si>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</si>
  <si>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</si>
  <si>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</si>
  <si>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</si>
  <si>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</si>
  <si>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</si>
  <si>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</si>
  <si>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</si>
  <si>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</si>
  <si>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</si>
  <si>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</si>
  <si>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</si>
  <si>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</si>
  <si>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</si>
  <si>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</si>
  <si>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</si>
  <si>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</si>
  <si>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</si>
  <si>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</si>
  <si>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</si>
  <si>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</si>
  <si>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</si>
  <si>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</si>
  <si>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</si>
  <si>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</si>
  <si>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</si>
  <si>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</si>
  <si>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</si>
  <si>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</si>
  <si>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</si>
  <si>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</si>
  <si>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</si>
  <si>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</si>
  <si>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</si>
  <si>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</si>
  <si>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</si>
  <si>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</si>
  <si>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</si>
  <si>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</si>
  <si>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</si>
  <si>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</si>
  <si>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</si>
  <si>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</si>
  <si>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</si>
  <si>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</si>
  <si>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</si>
  <si>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</si>
  <si>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</si>
  <si>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</si>
  <si>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</si>
  <si>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</si>
  <si>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</si>
  <si>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</si>
  <si>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</si>
  <si>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</si>
  <si>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</si>
  <si>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</si>
  <si>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</si>
  <si>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</si>
  <si>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</si>
  <si>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</si>
  <si>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</si>
  <si>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</si>
  <si>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</si>
  <si>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</si>
  <si>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</si>
  <si>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Arrive and Sleep</t>
  </si>
  <si>
    <t>Brunch</t>
  </si>
  <si>
    <t>10:00 AM</t>
  </si>
  <si>
    <t>11:00 AM</t>
  </si>
  <si>
    <t>4:00 PM</t>
  </si>
  <si>
    <t>Dinner Pack and Load</t>
  </si>
  <si>
    <t>6:00 PM</t>
  </si>
  <si>
    <t>Arrive and Unload</t>
  </si>
  <si>
    <t>Warm Up</t>
  </si>
  <si>
    <t>8:30 PM</t>
  </si>
  <si>
    <t>Walk to Gate</t>
  </si>
  <si>
    <t>8:45 PM</t>
  </si>
  <si>
    <t>At Gate</t>
  </si>
  <si>
    <t>Walk On</t>
  </si>
  <si>
    <t>Performance</t>
  </si>
  <si>
    <t>11:55 PM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</si>
  <si>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</si>
  <si>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</si>
  <si>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</si>
  <si>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</si>
  <si>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</si>
  <si>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West Sacramento, CA 95691</t>
  </si>
  <si>
    <t>2:00 AM</t>
  </si>
  <si>
    <t>Depart for Show</t>
  </si>
  <si>
    <t>6:45 PM</t>
  </si>
  <si>
    <t>9:01 PM</t>
  </si>
  <si>
    <t>9:06 PM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</si>
  <si>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</si>
  <si>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</si>
  <si>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</si>
  <si>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</si>
  <si>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</si>
  <si>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</si>
  <si>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</si>
  <si>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5:30 PM</t>
  </si>
  <si>
    <t>Dinner</t>
  </si>
  <si>
    <t>Snack, clean, load</t>
  </si>
  <si>
    <t>Depart for Herriman, Ut - 130 miles</t>
  </si>
  <si>
    <t>1 Raider Lane</t>
  </si>
  <si>
    <t>Staff Showers: Before Wake-Up, During Rehearsal Blocks, First 30 Minutes of Dinner</t>
  </si>
  <si>
    <t>Dinner line closes</t>
  </si>
  <si>
    <t>10:30 PM</t>
  </si>
  <si>
    <t>Depart for W Wendover, Nv - 510 miles</t>
  </si>
  <si>
    <t>12:00 PM</t>
  </si>
  <si>
    <t>NOW Rehearsal</t>
  </si>
  <si>
    <t>Rice Eccles Stadium</t>
  </si>
  <si>
    <t>451 1400 East</t>
  </si>
  <si>
    <t>Salt Lake City, UT 84112</t>
  </si>
  <si>
    <t>Rice Eccles Stadium_x000D_
451 1400 East_x000D_
Salt Lake City, UT 84112</t>
  </si>
  <si>
    <t>Herriman HS</t>
  </si>
  <si>
    <t>11917 Mustang Trail Way</t>
  </si>
  <si>
    <t>Herriman, UT 84096</t>
  </si>
  <si>
    <t>Now on Mountain Time Zone! Staff Showers: Before Wake-Up, During Rehearsal Blocks, First 30 Minutes of Dinner</t>
  </si>
  <si>
    <t>4:00 AM</t>
  </si>
  <si>
    <t>7:15 PM</t>
  </si>
  <si>
    <t>Warm up</t>
  </si>
  <si>
    <t>8:55 PM</t>
  </si>
  <si>
    <t>9:02 PM</t>
  </si>
  <si>
    <t>9:07 PM</t>
  </si>
  <si>
    <t>9:30 PM</t>
  </si>
  <si>
    <t>Depart for Denver - 500 Miles</t>
  </si>
  <si>
    <t>1:30 PM</t>
  </si>
  <si>
    <t>2:30 PM</t>
  </si>
  <si>
    <t>Rehearsal - music sectionals</t>
  </si>
  <si>
    <t>Commerce City,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</si>
</sst>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6"/>
    <tableColumn id="2" xr3:uid="{76E8B6BD-C058-4DDF-AE06-E7E940F0AEB2}" uniqueName="2" name="Address1" queryTableFieldId="2" dataDxfId="5"/>
    <tableColumn id="3" xr3:uid="{C68BC5DA-96B5-4D97-9C78-A46412757A8D}" uniqueName="3" name="Address2" queryTableFieldId="3" dataDxfId="4"/>
    <tableColumn id="4" xr3:uid="{E0C83E79-65E5-424B-84C3-9F1741D9FA94}" uniqueName="4" name="Address3" queryTableFieldId="4" dataDxfId="3"/>
    <tableColumn id="5" xr3:uid="{DF9C93B3-C799-4892-8881-A8B629C8740A}" uniqueName="5" name="Column3" queryTableFieldId="5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4" tableType="queryTable" totalsRowShown="0">
  <autoFilter ref="A1:E14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28" zoomScaleNormal="100" workbookViewId="0">
      <selection activeCell="E33" sqref="E3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45118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West Wendover HS</v>
      </c>
      <c r="C9" s="20" t="str">
        <f>VLOOKUP("Location",Table_Event_Details_Today[],2,FALSE)</f>
        <v>West Wendover, NV</v>
      </c>
    </row>
    <row r="10" spans="2:3" x14ac:dyDescent="0.25">
      <c r="B10" s="21" t="str">
        <f>VLOOKUP("Housing Location",Table_Event_Details_Today[],3,FALSE)</f>
        <v>2055 Elko Ave</v>
      </c>
      <c r="C10" s="21" t="str">
        <f>VLOOKUP("Location",Table_Event_Details_Today[],3,FALSE)</f>
        <v>West Wendover, NV</v>
      </c>
    </row>
    <row r="11" spans="2:3" ht="15.75" thickBot="1" x14ac:dyDescent="0.3">
      <c r="B11" s="22" t="str">
        <f>VLOOKUP("Housing Location",Table_Event_Details_Today[],4,FALSE)</f>
        <v>West Wendover, NV 89833</v>
      </c>
      <c r="C11" s="22">
        <f>VLOOKUP("Location",Table_Event_Details_Today[],4,FALSE)</f>
        <v>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6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45118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45117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10465</v>
      </c>
      <c r="B8" t="str">
        <f>VLOOKUP("Housing Location",Table_Event_Details_Previous[],2,FALSE)</f>
        <v>River City High School</v>
      </c>
      <c r="C8" t="str">
        <f>VLOOKUP("Location",Table_Event_Details_Today[],2,FALSE)</f>
        <v>West Wendover, NV</v>
      </c>
    </row>
    <row r="9" spans="1:10" x14ac:dyDescent="0.25">
      <c r="B9" t="str">
        <f>VLOOKUP("Housing Location",Table_Event_Details_Previous[],3,FALSE)</f>
        <v>1 Raider Lane</v>
      </c>
      <c r="C9" t="str">
        <f>VLOOKUP("Location",Table_Event_Details_Today[],3,FALSE)</f>
        <v>West Wendover, NV</v>
      </c>
    </row>
    <row r="10" spans="1:10" x14ac:dyDescent="0.25">
      <c r="B10" t="str">
        <f>VLOOKUP("Housing Location",Table_Event_Details_Previous[],4,FALSE)</f>
        <v>West Sacramento, CA 95691</v>
      </c>
      <c r="C10">
        <f>VLOOKUP("Location",Table_Event_Details_Today[],4,FALSE)</f>
        <v>0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45118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10466</v>
      </c>
      <c r="B16" t="str">
        <f>VLOOKUP("Housing Location",Table_Event_Details_Today[],2,FALSE)</f>
        <v>West Wendover HS</v>
      </c>
      <c r="C16" t="str">
        <f>VLOOKUP("Location",Table_Event_Details_Today[],2,FALSE)</f>
        <v>West Wendover, NV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2055 Elko Ave</v>
      </c>
      <c r="C17" t="str">
        <f>VLOOKUP("Location",Table_Event_Details_Today[],3,FALSE)</f>
        <v>West Wendover, NV</v>
      </c>
      <c r="E17" t="str">
        <f>CONCATENATE("origin=",B17,"+",B18 )</f>
        <v>origin=2055 Elko Ave+West Wendover, NV 89833</v>
      </c>
      <c r="J17" t="str">
        <f>CONCATENATE("origin=",C17,"+",C18 )</f>
        <v>origin=West Wendover, NV+0</v>
      </c>
    </row>
    <row r="18" spans="1:10" x14ac:dyDescent="0.25">
      <c r="B18" t="str">
        <f>VLOOKUP("Housing Location",Table_Event_Details_Today[],4,FALSE)</f>
        <v>West Wendover, NV 89833</v>
      </c>
      <c r="C18">
        <f>VLOOKUP("Location",Table_Event_Details_Today[],4,FALSE)</f>
        <v>0</v>
      </c>
      <c r="E18" t="str">
        <f>CONCATENATE("destination=",C17,"+",C18 )</f>
        <v>destination=West Wendover, NV+0</v>
      </c>
      <c r="J18" t="str">
        <f>CONCATENATE("destination=",B27,"+",B28 )</f>
        <v>destination=11917 Mustang Trail Way+Herriman, UT 84096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West Wendover HS to West Wendover, NV</v>
      </c>
      <c r="J21" s="13" t="str">
        <f>CONCATENATE(C16, " to ", B26)</f>
        <v>West Wendover, NV to Herriman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45119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10322</v>
      </c>
      <c r="B26" t="str">
        <f>VLOOKUP("Housing Location",Table_Event_Details_Next[],2,FALSE)</f>
        <v>Herriman HS</v>
      </c>
      <c r="C26" t="str">
        <f>VLOOKUP("Location",Table_Event_Details_Today[],2,FALSE)</f>
        <v>West Wendover, NV</v>
      </c>
      <c r="E26" t="s">
        <v>94</v>
      </c>
    </row>
    <row r="27" spans="1:10" x14ac:dyDescent="0.25">
      <c r="B27" t="str">
        <f>VLOOKUP("Housing Location",Table_Event_Details_Next[],3,FALSE)</f>
        <v>11917 Mustang Trail Way</v>
      </c>
      <c r="C27" t="str">
        <f>VLOOKUP("Location",Table_Event_Details_Today[],3,FALSE)</f>
        <v>West Wendover, NV</v>
      </c>
      <c r="E27" t="str">
        <f>CONCATENATE("origin=",B17,"+",B18 )</f>
        <v>origin=2055 Elko Ave+West Wendover, NV 89833</v>
      </c>
    </row>
    <row r="28" spans="1:10" x14ac:dyDescent="0.25">
      <c r="B28" t="str">
        <f>VLOOKUP("Housing Location",Table_Event_Details_Next[],4,FALSE)</f>
        <v>Herriman, UT 84096</v>
      </c>
      <c r="C28">
        <f>VLOOKUP("Location",Table_Event_Details_Today[],4,FALSE)</f>
        <v>0</v>
      </c>
      <c r="E28" t="str">
        <f>CONCATENATE("destination=",B27,"+",B28 )</f>
        <v>destination=11917 Mustang Trail Way+Herriman, UT 84096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West Wendover HS to Herriman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23" bestFit="1" customWidth="1"/>
    <col min="4" max="4" width="21.71093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154</v>
      </c>
      <c r="C2" s="48" t="s">
        <v>155</v>
      </c>
      <c r="D2" s="48" t="s">
        <v>156</v>
      </c>
      <c r="E2" s="48" t="s">
        <v>157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158</v>
      </c>
      <c r="C4" s="48" t="s">
        <v>159</v>
      </c>
      <c r="D4" s="48" t="s">
        <v>160</v>
      </c>
      <c r="E4" s="48"/>
    </row>
    <row r="5" spans="1:5" x14ac:dyDescent="0.25">
      <c r="A5" s="48"/>
      <c r="B5" s="48" t="s">
        <v>161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162</v>
      </c>
      <c r="B7" s="48" t="s">
        <v>109</v>
      </c>
      <c r="C7" s="48"/>
      <c r="D7" s="48"/>
      <c r="E7" s="48"/>
    </row>
    <row r="8" spans="1:5" x14ac:dyDescent="0.25">
      <c r="A8" s="48" t="s">
        <v>112</v>
      </c>
      <c r="B8" s="48" t="s">
        <v>110</v>
      </c>
      <c r="C8" s="48"/>
      <c r="D8" s="48"/>
      <c r="E8" s="48"/>
    </row>
    <row r="9" spans="1:5" x14ac:dyDescent="0.25">
      <c r="A9" s="48" t="s">
        <v>152</v>
      </c>
      <c r="B9" s="48" t="s">
        <v>17</v>
      </c>
      <c r="C9" s="48"/>
      <c r="D9" s="48"/>
      <c r="E9" s="48"/>
    </row>
    <row r="10" spans="1:5" x14ac:dyDescent="0.25">
      <c r="A10" s="48" t="s">
        <v>113</v>
      </c>
      <c r="B10" s="48" t="s">
        <v>144</v>
      </c>
      <c r="C10" s="48"/>
      <c r="D10" s="48"/>
      <c r="E10" s="48"/>
    </row>
    <row r="11" spans="1:5" x14ac:dyDescent="0.25">
      <c r="A11" s="48" t="s">
        <v>115</v>
      </c>
      <c r="B11" s="48" t="s">
        <v>132</v>
      </c>
      <c r="C11" s="48"/>
      <c r="D11" s="48"/>
      <c r="E11" s="48"/>
    </row>
    <row r="12" spans="1:5" x14ac:dyDescent="0.25">
      <c r="A12" s="48" t="s">
        <v>101</v>
      </c>
      <c r="B12" s="48" t="s">
        <v>116</v>
      </c>
      <c r="C12" s="48"/>
      <c r="D12" s="48"/>
      <c r="E12" s="48"/>
    </row>
    <row r="13" spans="1:5" x14ac:dyDescent="0.25">
      <c r="A13" s="48" t="s">
        <v>163</v>
      </c>
      <c r="B13" s="48" t="s">
        <v>164</v>
      </c>
      <c r="C13" s="48"/>
      <c r="D13" s="48"/>
      <c r="E13" s="48"/>
    </row>
    <row r="14" spans="1:5" x14ac:dyDescent="0.25">
      <c r="A14" s="48" t="s">
        <v>120</v>
      </c>
      <c r="B14" s="48" t="s">
        <v>119</v>
      </c>
      <c r="C14" s="48"/>
      <c r="D14" s="48"/>
      <c r="E14" s="48"/>
    </row>
    <row r="15" spans="1:5" x14ac:dyDescent="0.25">
      <c r="A15" s="48" t="s">
        <v>165</v>
      </c>
      <c r="B15" s="48" t="s">
        <v>121</v>
      </c>
      <c r="C15" s="48"/>
      <c r="D15" s="48"/>
      <c r="E15" s="48"/>
    </row>
    <row r="16" spans="1:5" x14ac:dyDescent="0.25">
      <c r="A16" s="48" t="s">
        <v>166</v>
      </c>
      <c r="B16" s="48" t="s">
        <v>122</v>
      </c>
      <c r="C16" s="48"/>
      <c r="D16" s="48"/>
      <c r="E16" s="48"/>
    </row>
    <row r="17" spans="1:5" x14ac:dyDescent="0.25">
      <c r="A17" s="48" t="s">
        <v>167</v>
      </c>
      <c r="B17" s="48" t="s">
        <v>123</v>
      </c>
      <c r="C17" s="48"/>
      <c r="D17" s="48"/>
      <c r="E17" s="48"/>
    </row>
    <row r="18" spans="1:5" x14ac:dyDescent="0.25">
      <c r="A18" s="48" t="s">
        <v>168</v>
      </c>
      <c r="B18" s="48" t="s">
        <v>99</v>
      </c>
      <c r="C18" s="48"/>
      <c r="D18" s="48"/>
      <c r="E18" s="48"/>
    </row>
    <row r="19" spans="1:5" x14ac:dyDescent="0.25">
      <c r="A19" s="48" t="s">
        <v>150</v>
      </c>
      <c r="B19" s="48" t="s">
        <v>169</v>
      </c>
      <c r="C19" s="48"/>
      <c r="D19" s="48"/>
      <c r="E19" s="48"/>
    </row>
    <row r="20" spans="1:5" x14ac:dyDescent="0.25">
      <c r="A20" s="48" t="s">
        <v>40</v>
      </c>
      <c r="B20" s="48" t="s">
        <v>40</v>
      </c>
      <c r="C20" s="48"/>
      <c r="D20" s="48"/>
      <c r="E20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7109375" bestFit="1" customWidth="1"/>
    <col min="3" max="3" width="17.85546875" bestFit="1" customWidth="1"/>
    <col min="4" max="4" width="25.85546875" bestFit="1" customWidth="1"/>
    <col min="5" max="5" width="58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125</v>
      </c>
      <c r="C2" t="s">
        <v>126</v>
      </c>
      <c r="D2" t="s">
        <v>127</v>
      </c>
      <c r="E2" t="s">
        <v>128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129</v>
      </c>
      <c r="C4" t="s">
        <v>147</v>
      </c>
      <c r="D4" t="s">
        <v>130</v>
      </c>
    </row>
    <row r="5" spans="1:5" x14ac:dyDescent="0.25">
      <c r="B5" t="s">
        <v>148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131</v>
      </c>
      <c r="B7" t="s">
        <v>109</v>
      </c>
    </row>
    <row r="8" spans="1:5" x14ac:dyDescent="0.25">
      <c r="A8" t="s">
        <v>112</v>
      </c>
      <c r="B8" t="s">
        <v>110</v>
      </c>
    </row>
    <row r="9" spans="1:5" x14ac:dyDescent="0.25">
      <c r="A9" t="s">
        <v>152</v>
      </c>
      <c r="B9" t="s">
        <v>153</v>
      </c>
    </row>
    <row r="10" spans="1:5" x14ac:dyDescent="0.25">
      <c r="A10" t="s">
        <v>113</v>
      </c>
      <c r="B10" t="s">
        <v>114</v>
      </c>
    </row>
    <row r="11" spans="1:5" x14ac:dyDescent="0.25">
      <c r="A11" t="s">
        <v>143</v>
      </c>
      <c r="B11" t="s">
        <v>149</v>
      </c>
    </row>
    <row r="12" spans="1:5" x14ac:dyDescent="0.25">
      <c r="A12" t="s">
        <v>115</v>
      </c>
      <c r="B12" t="s">
        <v>132</v>
      </c>
    </row>
    <row r="13" spans="1:5" x14ac:dyDescent="0.25">
      <c r="A13" t="s">
        <v>133</v>
      </c>
      <c r="B13" t="s">
        <v>116</v>
      </c>
    </row>
    <row r="14" spans="1:5" x14ac:dyDescent="0.25">
      <c r="A14" t="s">
        <v>101</v>
      </c>
      <c r="B14" t="s">
        <v>117</v>
      </c>
    </row>
    <row r="15" spans="1:5" x14ac:dyDescent="0.25">
      <c r="A15" t="s">
        <v>118</v>
      </c>
      <c r="B15" t="s">
        <v>119</v>
      </c>
    </row>
    <row r="16" spans="1:5" x14ac:dyDescent="0.25">
      <c r="A16" t="s">
        <v>120</v>
      </c>
      <c r="B16" t="s">
        <v>121</v>
      </c>
    </row>
    <row r="17" spans="1:5" x14ac:dyDescent="0.25">
      <c r="A17" t="s">
        <v>134</v>
      </c>
      <c r="B17" t="s">
        <v>122</v>
      </c>
    </row>
    <row r="18" spans="1:5" x14ac:dyDescent="0.25">
      <c r="A18" t="s">
        <v>135</v>
      </c>
      <c r="B18" t="s">
        <v>123</v>
      </c>
    </row>
    <row r="19" spans="1:5" x14ac:dyDescent="0.25">
      <c r="A19" t="s">
        <v>47</v>
      </c>
      <c r="B19" t="s">
        <v>99</v>
      </c>
    </row>
    <row r="20" spans="1:5" x14ac:dyDescent="0.25">
      <c r="A20" t="s">
        <v>150</v>
      </c>
      <c r="B20" t="s">
        <v>151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4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136</v>
      </c>
      <c r="C2" t="s">
        <v>136</v>
      </c>
      <c r="E2" t="s">
        <v>137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138</v>
      </c>
      <c r="C4" t="s">
        <v>139</v>
      </c>
      <c r="D4" t="s">
        <v>140</v>
      </c>
    </row>
    <row r="5" spans="1:5" x14ac:dyDescent="0.25">
      <c r="B5" t="s">
        <v>141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111</v>
      </c>
      <c r="B7" t="s">
        <v>142</v>
      </c>
    </row>
    <row r="8" spans="1:5" x14ac:dyDescent="0.25">
      <c r="A8" t="s">
        <v>170</v>
      </c>
      <c r="B8" t="s">
        <v>110</v>
      </c>
    </row>
    <row r="9" spans="1:5" x14ac:dyDescent="0.25">
      <c r="A9" t="s">
        <v>171</v>
      </c>
      <c r="B9" t="s">
        <v>172</v>
      </c>
    </row>
    <row r="10" spans="1:5" x14ac:dyDescent="0.25">
      <c r="A10" t="s">
        <v>143</v>
      </c>
      <c r="B10" t="s">
        <v>144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145</v>
      </c>
    </row>
    <row r="13" spans="1:5" x14ac:dyDescent="0.25">
      <c r="A13" t="s">
        <v>124</v>
      </c>
      <c r="B13" t="s">
        <v>146</v>
      </c>
    </row>
    <row r="14" spans="1:5" x14ac:dyDescent="0.25">
      <c r="A14" t="s">
        <v>40</v>
      </c>
      <c r="B14" t="s">
        <v>40</v>
      </c>
      <c r="E14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108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136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173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2023-07-10T22:28:05Z</dcterms:modified>
</cp:coreProperties>
</file>