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2" documentId="13_ncr:1_{322E07C2-8E32-4F74-A1C2-916D85512E1A}" xr6:coauthVersionLast="47" xr6:coauthVersionMax="47" xr10:uidLastSave="{8E176D2A-AFC7-42B2-AA92-D487B7BE96F9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Event_Details_Previous!$A$1:$E$23</definedName>
    <definedName name="ExternalData_2" localSheetId="3" hidden="1">Event_Details_Next!$A$1:$E$11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Event_Details_Today!$A$1:$E$23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1" l="1"/>
  <c r="E65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<sst xmlns="http://schemas.openxmlformats.org/spreadsheetml/2006/main" count="437" uniqueCount="217">
  <si>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</si>
  <si>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</si>
  <si>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</si>
  <si>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</si>
  <si>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</si>
  <si>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</si>
  <si>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</si>
  <si>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</si>
  <si>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</si>
  <si>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</si>
  <si>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</si>
  <si>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</si>
  <si>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</si>
  <si>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</si>
  <si>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</si>
  <si>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</si>
  <si>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</si>
  <si>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</si>
  <si>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</si>
  <si>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</si>
  <si>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</si>
  <si>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</si>
  <si>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</si>
  <si>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</si>
  <si>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</si>
  <si>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</si>
  <si>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</si>
  <si>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</si>
  <si>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</si>
  <si>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</si>
  <si>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</si>
  <si>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</si>
  <si>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</si>
  <si>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</si>
  <si>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</si>
  <si>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</si>
  <si>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</si>
  <si>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</si>
  <si>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</si>
  <si>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</si>
  <si>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</si>
  <si>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</si>
  <si>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</si>
  <si>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</si>
  <si>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</si>
  <si>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</si>
  <si>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</si>
  <si>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</si>
  <si>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</si>
  <si>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</si>
  <si>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</si>
  <si>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</si>
  <si>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</si>
  <si>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</si>
  <si>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</si>
  <si>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</si>
  <si>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</si>
  <si>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</si>
  <si>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</si>
  <si>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</si>
  <si>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</si>
  <si>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</si>
  <si>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</si>
  <si>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</si>
  <si>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</si>
  <si>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</si>
  <si>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</si>
  <si>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</si>
  <si>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</si>
  <si>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</si>
  <si>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</si>
  <si>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</si>
  <si>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</si>
  <si>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</si>
  <si>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</si>
  <si>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</si>
  <si>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</si>
  <si>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</si>
  <si>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</si>
  <si>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</si>
  <si>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</si>
  <si>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</si>
  <si>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</si>
  <si>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</si>
  <si>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</si>
  <si>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</si>
  <si>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</si>
  <si>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</si>
  <si>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</si>
  <si>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</si>
  <si>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</si>
  <si>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</si>
  <si>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</si>
  <si>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</si>
  <si>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</si>
  <si>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</si>
  <si>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</si>
  <si>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</si>
  <si>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</si>
  <si>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</si>
  <si>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</si>
  <si>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</si>
  <si>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</si>
  <si>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</si>
  <si>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</si>
  <si>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</si>
  <si>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</si>
  <si>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</si>
  <si>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</si>
  <si>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</si>
  <si>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</si>
  <si>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</si>
  <si>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</si>
  <si>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</si>
  <si>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</si>
  <si>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</si>
  <si>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</si>
  <si>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</si>
  <si>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</si>
  <si>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</si>
  <si>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</si>
  <si>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</si>
  <si>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</si>
  <si>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</si>
  <si>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</si>
  <si>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</si>
  <si>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</si>
  <si>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</si>
  <si>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</si>
  <si>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</si>
  <si>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</si>
  <si>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</si>
  <si>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</si>
  <si>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</si>
  <si>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</si>
  <si>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</si>
  <si>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</si>
  <si>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2:00 PM</t>
  </si>
  <si>
    <t>Spring HS</t>
  </si>
  <si>
    <t>19428 I-45</t>
  </si>
  <si>
    <t>Spring, TX 77373</t>
  </si>
  <si>
    <t>Lunch</t>
  </si>
  <si>
    <t>9:50 PM</t>
  </si>
  <si>
    <t>8:30 AM</t>
  </si>
  <si>
    <t>9:30 AM</t>
  </si>
  <si>
    <t>1:30 PM</t>
  </si>
  <si>
    <t>2:30 PM</t>
  </si>
  <si>
    <t>3:00 PM</t>
  </si>
  <si>
    <t>8:00 PM</t>
  </si>
  <si>
    <t>Ensemble</t>
  </si>
  <si>
    <t>10:30 PM</t>
  </si>
  <si>
    <t>11:00 PM</t>
  </si>
  <si>
    <t>10:30 AM</t>
  </si>
  <si>
    <t>Alamodome Stadium</t>
  </si>
  <si>
    <t>100 Montana Street</t>
  </si>
  <si>
    <t>San Antonio, TX 78215</t>
  </si>
  <si>
    <t>Alamodome Stadium_x000D_
100 Montana Street_x000D_
San Antonio, TX 78215</t>
  </si>
  <si>
    <t>Saturday</t>
  </si>
  <si>
    <t>Robert G. Cole HS</t>
  </si>
  <si>
    <t>4001 Winans Rd</t>
  </si>
  <si>
    <t>San Antonio, Tx 78234</t>
  </si>
  <si>
    <t>This school is ON BASE at Fort Sam Houston, a joint Air Force-Army Base inside the city limits of San Antonio.</t>
  </si>
  <si>
    <t>4:00 AM</t>
  </si>
  <si>
    <t>Arrive, Sleep</t>
  </si>
  <si>
    <t>Breakfast</t>
  </si>
  <si>
    <t>11:00 AM</t>
  </si>
  <si>
    <t>Warmup / visual</t>
  </si>
  <si>
    <t>Brass warmup - sectionals</t>
  </si>
  <si>
    <t>3:30 PM</t>
  </si>
  <si>
    <t>Dinner, Make Snack Bag, Load</t>
  </si>
  <si>
    <t>5:45 PM</t>
  </si>
  <si>
    <t>Depart to Alamodome - 10 miles</t>
  </si>
  <si>
    <t>6:15 PM</t>
  </si>
  <si>
    <t>Arrive at Stadium</t>
  </si>
  <si>
    <t>6:45 PM</t>
  </si>
  <si>
    <t>Warm-Up</t>
  </si>
  <si>
    <t>8:15 PM</t>
  </si>
  <si>
    <t>Walk to Gate</t>
  </si>
  <si>
    <t>8:40 PM</t>
  </si>
  <si>
    <t>At Gate</t>
  </si>
  <si>
    <t>8:57 PM</t>
  </si>
  <si>
    <t>Walk On</t>
  </si>
  <si>
    <t>9:02 PM</t>
  </si>
  <si>
    <t>Depart</t>
  </si>
  <si>
    <t>Arrive back at housing</t>
  </si>
  <si>
    <t>Tomball ISD Stadium</t>
  </si>
  <si>
    <t>20235 Cypress Rosehill RD</t>
  </si>
  <si>
    <t>Tomball, TX 77377</t>
  </si>
  <si>
    <t>Tomball ISD Stadium_x000D_
20235 Cypress Rosehill RD_x000D_
Tomball, TX 77377</t>
  </si>
  <si>
    <t>Friday</t>
  </si>
  <si>
    <t>Rehearsal at Show Site - Tomball ISD Stadium Staff Shower Times: During Rehearsal Blocks, 5-5:45pm Female AND 3rd Option Member/Staff Showers: Far Endzone of Field, Left Corridor, Follow Signage Female Member Showers: 5:45-6:30pm 3rd Option Member Showers: 6:30pm-7:15pm Male Member/Staff Showers: Far Endzone of Field, Right Corridor, Follow Signage Male Member Showers: 5:45-7:15pm</t>
  </si>
  <si>
    <t>Breakfast, Clean, Load</t>
  </si>
  <si>
    <t>Equipment Trucks Depart</t>
  </si>
  <si>
    <t>Buses Depart for Tomball ISD Stadium - 19 miles</t>
  </si>
  <si>
    <t>Rehearse - Visual</t>
  </si>
  <si>
    <t>Rehearse -Brass warmup - sectionals</t>
  </si>
  <si>
    <t>4:15 PM</t>
  </si>
  <si>
    <t>Dinner, Showers, Dress</t>
  </si>
  <si>
    <t>Warm-up</t>
  </si>
  <si>
    <t>9:30 PM</t>
  </si>
  <si>
    <t>10:07 PM</t>
  </si>
  <si>
    <t>10:12 PM</t>
  </si>
  <si>
    <t>Perform</t>
  </si>
  <si>
    <t>Shower, Snack, Load</t>
  </si>
  <si>
    <t>Depart for San Antonio- 200 miles</t>
  </si>
  <si>
    <t>Springdale, MD</t>
  </si>
  <si>
    <t>San Antonio</t>
  </si>
  <si>
    <t>San Antonio_x000D_
San Antonio, TX</t>
  </si>
  <si>
    <t>San Antonio, TX 78234</t>
  </si>
  <si>
    <t>Brunch Pack and Load</t>
  </si>
  <si>
    <t>11:45 AM</t>
  </si>
  <si>
    <t>Meeting</t>
  </si>
  <si>
    <t>12:00 PM</t>
  </si>
  <si>
    <t>Depart for Laundry Free Day</t>
  </si>
  <si>
    <t>6:30 PM</t>
  </si>
  <si>
    <t>Meet at Buses</t>
  </si>
  <si>
    <t>Depart for Hattiesburg - 630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</si>
</sst>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1" tableType="queryTable" totalsRowShown="0">
  <autoFilter ref="A1:E11" xr:uid="{A59324BF-4E1D-4253-9B49-7E759DA7C6F5}"/>
  <tableColumns count="5">
    <tableColumn id="1" xr3:uid="{2B85A589-CF17-43A5-8BE0-1CD6E94EDC40}" uniqueName="1" name="Column1" queryTableFieldId="1" dataDxfId="26"/>
    <tableColumn id="2" xr3:uid="{76E8B6BD-C058-4DDF-AE06-E7E940F0AEB2}" uniqueName="2" name="Address1" queryTableFieldId="2" dataDxfId="25"/>
    <tableColumn id="3" xr3:uid="{C68BC5DA-96B5-4D97-9C78-A46412757A8D}" uniqueName="3" name="Address2" queryTableFieldId="3" dataDxfId="24"/>
    <tableColumn id="4" xr3:uid="{E0C83E79-65E5-424B-84C3-9F1741D9FA94}" uniqueName="4" name="Address3" queryTableFieldId="4" dataDxfId="23"/>
    <tableColumn id="5" xr3:uid="{DF9C93B3-C799-4892-8881-A8B629C8740A}" uniqueName="5" name="Column3" queryTableFieldId="5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3" tableType="queryTable" totalsRowShown="0">
  <autoFilter ref="A1:E23" xr:uid="{92179059-309C-4330-A720-02808096CF1A}"/>
  <tableColumns count="5">
    <tableColumn id="1" xr3:uid="{A456D67A-03D6-4D54-88BC-9FA10EB427F7}" uniqueName="1" name="Column1" queryTableFieldId="1" dataDxfId="7"/>
    <tableColumn id="2" xr3:uid="{529C57FA-9049-467F-B550-C6CC6ADF14C7}" uniqueName="2" name="Address1" queryTableFieldId="2" dataDxfId="6"/>
    <tableColumn id="3" xr3:uid="{DDCDE5E5-62AC-41A8-BD56-C1785856031A}" uniqueName="3" name="Address2" queryTableFieldId="3" dataDxfId="5"/>
    <tableColumn id="4" xr3:uid="{750530DF-286C-4CD6-AFF4-F6B4F747FE47}" uniqueName="4" name="Address3" queryTableFieldId="4" dataDxfId="4"/>
    <tableColumn id="5" xr3:uid="{8FFF8E09-389B-45AB-AE11-F8A82D7E9D06}" uniqueName="5" name="Column3" queryTableFieldId="5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3" tableType="queryTable" totalsRowShown="0">
  <autoFilter ref="A1:E23" xr:uid="{BCB1E3CF-CDCD-4CDF-A235-BC64E297B19D}"/>
  <tableColumns count="5">
    <tableColumn id="8" xr3:uid="{D27E5B6A-7156-439D-A1BD-ED83D7A6BF37}" uniqueName="8" name="Column1" queryTableFieldId="5" dataDxfId="21"/>
    <tableColumn id="1" xr3:uid="{05566E41-6E4C-43EA-82D1-F5B55022E077}" uniqueName="1" name="Address1" queryTableFieldId="14" dataDxfId="20"/>
    <tableColumn id="2" xr3:uid="{1C9D734B-6608-4C8B-A5BE-2FF7D37E376D}" uniqueName="2" name="Address2" queryTableFieldId="15" dataDxfId="19"/>
    <tableColumn id="3" xr3:uid="{47379C93-0D5D-4402-9B1F-91FA59BAF1A5}" uniqueName="3" name="Address3" queryTableFieldId="16" dataDxfId="18"/>
    <tableColumn id="10" xr3:uid="{AAD3CFB0-5A01-415B-8987-6DE1775F5C19}" uniqueName="10" name="Column3" queryTableFieldId="7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58" zoomScaleNormal="100" workbookViewId="0">
      <selection activeCell="I70" sqref="I7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45129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Robert G. Cole HS</v>
      </c>
      <c r="C9" s="20" t="str">
        <f>VLOOKUP("Location",Table_Event_Details_Today[],2,FALSE)</f>
        <v>Alamodome Stadium</v>
      </c>
    </row>
    <row r="10" spans="2:3" x14ac:dyDescent="0.25">
      <c r="B10" s="21" t="str">
        <f>VLOOKUP("Housing Location",Table_Event_Details_Today[],3,FALSE)</f>
        <v>4001 Winans Rd</v>
      </c>
      <c r="C10" s="21" t="str">
        <f>VLOOKUP("Location",Table_Event_Details_Today[],3,FALSE)</f>
        <v>100 Montana Street</v>
      </c>
    </row>
    <row r="11" spans="2:3" ht="15.75" thickBot="1" x14ac:dyDescent="0.3">
      <c r="B11" s="22" t="str">
        <f>VLOOKUP("Housing Location",Table_Event_Details_Today[],4,FALSE)</f>
        <v>San Antonio, Tx 78234</v>
      </c>
      <c r="C11" s="22" t="str">
        <f>VLOOKUP("Location",Table_Event_Details_Today[],4,FALSE)</f>
        <v>San Antonio, TX 78215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6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45129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45128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10588</v>
      </c>
      <c r="B8" t="str">
        <f>VLOOKUP("Housing Location",Table_Event_Details_Previous[],2,FALSE)</f>
        <v>Spring HS</v>
      </c>
      <c r="C8" t="str">
        <f>VLOOKUP("Location",Table_Event_Details_Today[],2,FALSE)</f>
        <v>Alamodome Stadium</v>
      </c>
    </row>
    <row r="9" spans="1:10" x14ac:dyDescent="0.25">
      <c r="B9" t="str">
        <f>VLOOKUP("Housing Location",Table_Event_Details_Previous[],3,FALSE)</f>
        <v>19428 I-45</v>
      </c>
      <c r="C9" t="str">
        <f>VLOOKUP("Location",Table_Event_Details_Today[],3,FALSE)</f>
        <v>100 Montana Street</v>
      </c>
    </row>
    <row r="10" spans="1:10" x14ac:dyDescent="0.25">
      <c r="B10" t="str">
        <f>VLOOKUP("Housing Location",Table_Event_Details_Previous[],4,FALSE)</f>
        <v>Spring, TX 77373</v>
      </c>
      <c r="C10" t="str">
        <f>VLOOKUP("Location",Table_Event_Details_Today[],4,FALSE)</f>
        <v>San Antonio, TX 78215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45129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10589</v>
      </c>
      <c r="B16" t="str">
        <f>VLOOKUP("Housing Location",Table_Event_Details_Today[],2,FALSE)</f>
        <v>Robert G. Cole HS</v>
      </c>
      <c r="C16" t="str">
        <f>VLOOKUP("Location",Table_Event_Details_Today[],2,FALSE)</f>
        <v>Alamodome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4001 Winans Rd</v>
      </c>
      <c r="C17" t="str">
        <f>VLOOKUP("Location",Table_Event_Details_Today[],3,FALSE)</f>
        <v>100 Montana Street</v>
      </c>
      <c r="E17" t="str">
        <f>CONCATENATE("origin=",B17,"+",B18 )</f>
        <v>origin=4001 Winans Rd+San Antonio, Tx 78234</v>
      </c>
      <c r="J17" t="str">
        <f>CONCATENATE("origin=",C17,"+",C18 )</f>
        <v>origin=100 Montana Street+San Antonio, TX 78215</v>
      </c>
    </row>
    <row r="18" spans="1:10" x14ac:dyDescent="0.25">
      <c r="B18" t="str">
        <f>VLOOKUP("Housing Location",Table_Event_Details_Today[],4,FALSE)</f>
        <v>San Antonio, Tx 78234</v>
      </c>
      <c r="C18" t="str">
        <f>VLOOKUP("Location",Table_Event_Details_Today[],4,FALSE)</f>
        <v>San Antonio, TX 78215</v>
      </c>
      <c r="E18" t="str">
        <f>CONCATENATE("destination=",C17,"+",C18 )</f>
        <v>destination=100 Montana Street+San Antonio, TX 78215</v>
      </c>
      <c r="J18" t="str">
        <f>CONCATENATE("destination=",B27,"+",B28 )</f>
        <v>destination=4001 Winans Rd+San Antonio, TX 78234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Robert G. Cole HS to Alamodome Stadium</v>
      </c>
      <c r="J21" s="13" t="str">
        <f>CONCATENATE(C16, " to ", B26)</f>
        <v>Alamodome Stadium to Robert G. Cole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45130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10450</v>
      </c>
      <c r="B26" t="str">
        <f>VLOOKUP("Housing Location",Table_Event_Details_Next[],2,FALSE)</f>
        <v>Robert G. Cole HS</v>
      </c>
      <c r="C26" t="str">
        <f>VLOOKUP("Location",Table_Event_Details_Today[],2,FALSE)</f>
        <v>Alamodome Stadium</v>
      </c>
      <c r="E26" t="s">
        <v>93</v>
      </c>
    </row>
    <row r="27" spans="1:10" x14ac:dyDescent="0.25">
      <c r="B27" t="str">
        <f>VLOOKUP("Housing Location",Table_Event_Details_Next[],3,FALSE)</f>
        <v>4001 Winans Rd</v>
      </c>
      <c r="C27" t="str">
        <f>VLOOKUP("Location",Table_Event_Details_Today[],3,FALSE)</f>
        <v>100 Montana Street</v>
      </c>
      <c r="E27" t="str">
        <f>CONCATENATE("origin=",B17,"+",B18 )</f>
        <v>origin=4001 Winans Rd+San Antonio, Tx 78234</v>
      </c>
    </row>
    <row r="28" spans="1:10" x14ac:dyDescent="0.25">
      <c r="B28" t="str">
        <f>VLOOKUP("Housing Location",Table_Event_Details_Next[],4,FALSE)</f>
        <v>San Antonio, TX 78234</v>
      </c>
      <c r="C28" t="str">
        <f>VLOOKUP("Location",Table_Event_Details_Today[],4,FALSE)</f>
        <v>San Antonio, TX 78215</v>
      </c>
      <c r="E28" t="str">
        <f>CONCATENATE("destination=",B27,"+",B28 )</f>
        <v>destination=4001 Winans Rd+San Antonio, TX 78234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Robert G. Cole HS to Robert G. Cole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1"/>
  <sheetViews>
    <sheetView workbookViewId="0"/>
  </sheetViews>
  <sheetFormatPr defaultRowHeight="15" x14ac:dyDescent="0.25"/>
  <cols>
    <col min="1" max="2" width="54.140625" bestFit="1" customWidth="1"/>
    <col min="3" max="3" width="15" bestFit="1" customWidth="1"/>
    <col min="4" max="4" width="20.5703125" bestFit="1" customWidth="1"/>
    <col min="5" max="5" width="54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206</v>
      </c>
      <c r="C2" t="s">
        <v>55</v>
      </c>
      <c r="E2" t="s">
        <v>207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158</v>
      </c>
      <c r="C4" t="s">
        <v>159</v>
      </c>
      <c r="D4" t="s">
        <v>208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152</v>
      </c>
      <c r="B6" t="s">
        <v>209</v>
      </c>
    </row>
    <row r="7" spans="1:5" x14ac:dyDescent="0.25">
      <c r="A7" t="s">
        <v>210</v>
      </c>
      <c r="B7" t="s">
        <v>211</v>
      </c>
    </row>
    <row r="8" spans="1:5" x14ac:dyDescent="0.25">
      <c r="A8" t="s">
        <v>212</v>
      </c>
      <c r="B8" t="s">
        <v>213</v>
      </c>
    </row>
    <row r="9" spans="1:5" x14ac:dyDescent="0.25">
      <c r="A9" t="s">
        <v>214</v>
      </c>
      <c r="B9" t="s">
        <v>215</v>
      </c>
    </row>
    <row r="10" spans="1:5" x14ac:dyDescent="0.25">
      <c r="A10" t="s">
        <v>99</v>
      </c>
      <c r="B10" t="s">
        <v>216</v>
      </c>
    </row>
    <row r="11" spans="1:5" x14ac:dyDescent="0.25">
      <c r="A11" t="s">
        <v>40</v>
      </c>
      <c r="B11" t="s">
        <v>40</v>
      </c>
      <c r="E1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3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4.140625" bestFit="1" customWidth="1"/>
    <col min="4" max="4" width="16.85546875" bestFit="1" customWidth="1"/>
    <col min="5" max="5" width="61.57031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185</v>
      </c>
      <c r="C2" s="48" t="s">
        <v>186</v>
      </c>
      <c r="D2" s="48" t="s">
        <v>187</v>
      </c>
      <c r="E2" s="48" t="s">
        <v>188</v>
      </c>
    </row>
    <row r="3" spans="1:5" x14ac:dyDescent="0.25">
      <c r="A3" s="48" t="s">
        <v>136</v>
      </c>
      <c r="B3" s="48" t="s">
        <v>189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138</v>
      </c>
      <c r="C5" s="48" t="s">
        <v>139</v>
      </c>
      <c r="D5" s="48" t="s">
        <v>140</v>
      </c>
      <c r="E5" s="48"/>
    </row>
    <row r="6" spans="1:5" x14ac:dyDescent="0.25">
      <c r="A6" s="48"/>
      <c r="B6" s="48" t="s">
        <v>190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143</v>
      </c>
      <c r="B8" s="48" t="s">
        <v>191</v>
      </c>
      <c r="C8" s="48"/>
      <c r="D8" s="48"/>
      <c r="E8" s="48"/>
    </row>
    <row r="9" spans="1:5" x14ac:dyDescent="0.25">
      <c r="A9" s="48" t="s">
        <v>144</v>
      </c>
      <c r="B9" s="48" t="s">
        <v>192</v>
      </c>
      <c r="C9" s="48"/>
      <c r="D9" s="48"/>
      <c r="E9" s="48"/>
    </row>
    <row r="10" spans="1:5" x14ac:dyDescent="0.25">
      <c r="A10" s="48" t="s">
        <v>107</v>
      </c>
      <c r="B10" s="48" t="s">
        <v>193</v>
      </c>
      <c r="C10" s="48"/>
      <c r="D10" s="48"/>
      <c r="E10" s="48"/>
    </row>
    <row r="11" spans="1:5" x14ac:dyDescent="0.25">
      <c r="A11" s="48" t="s">
        <v>165</v>
      </c>
      <c r="B11" s="48" t="s">
        <v>194</v>
      </c>
      <c r="C11" s="48"/>
      <c r="D11" s="48"/>
      <c r="E11" s="48"/>
    </row>
    <row r="12" spans="1:5" x14ac:dyDescent="0.25">
      <c r="A12" s="48" t="s">
        <v>137</v>
      </c>
      <c r="B12" s="48" t="s">
        <v>141</v>
      </c>
      <c r="C12" s="48"/>
      <c r="D12" s="48"/>
      <c r="E12" s="48"/>
    </row>
    <row r="13" spans="1:5" x14ac:dyDescent="0.25">
      <c r="A13" s="48" t="s">
        <v>147</v>
      </c>
      <c r="B13" s="48" t="s">
        <v>195</v>
      </c>
      <c r="C13" s="48"/>
      <c r="D13" s="48"/>
      <c r="E13" s="48"/>
    </row>
    <row r="14" spans="1:5" x14ac:dyDescent="0.25">
      <c r="A14" s="48" t="s">
        <v>196</v>
      </c>
      <c r="B14" s="48" t="s">
        <v>149</v>
      </c>
      <c r="C14" s="48"/>
      <c r="D14" s="48"/>
      <c r="E14" s="48"/>
    </row>
    <row r="15" spans="1:5" x14ac:dyDescent="0.25">
      <c r="A15" s="48" t="s">
        <v>110</v>
      </c>
      <c r="B15" s="48" t="s">
        <v>197</v>
      </c>
      <c r="C15" s="48"/>
      <c r="D15" s="48"/>
      <c r="E15" s="48"/>
    </row>
    <row r="16" spans="1:5" x14ac:dyDescent="0.25">
      <c r="A16" s="48" t="s">
        <v>148</v>
      </c>
      <c r="B16" s="48" t="s">
        <v>198</v>
      </c>
      <c r="C16" s="48"/>
      <c r="D16" s="48"/>
      <c r="E16" s="48"/>
    </row>
    <row r="17" spans="1:5" x14ac:dyDescent="0.25">
      <c r="A17" s="48" t="s">
        <v>199</v>
      </c>
      <c r="B17" s="48" t="s">
        <v>177</v>
      </c>
      <c r="C17" s="48"/>
      <c r="D17" s="48"/>
      <c r="E17" s="48"/>
    </row>
    <row r="18" spans="1:5" x14ac:dyDescent="0.25">
      <c r="A18" s="48" t="s">
        <v>142</v>
      </c>
      <c r="B18" s="48" t="s">
        <v>179</v>
      </c>
      <c r="C18" s="48"/>
      <c r="D18" s="48"/>
      <c r="E18" s="48"/>
    </row>
    <row r="19" spans="1:5" x14ac:dyDescent="0.25">
      <c r="A19" s="48" t="s">
        <v>200</v>
      </c>
      <c r="B19" s="48" t="s">
        <v>181</v>
      </c>
      <c r="C19" s="48"/>
      <c r="D19" s="48"/>
      <c r="E19" s="48"/>
    </row>
    <row r="20" spans="1:5" x14ac:dyDescent="0.25">
      <c r="A20" s="48" t="s">
        <v>201</v>
      </c>
      <c r="B20" s="48" t="s">
        <v>202</v>
      </c>
      <c r="C20" s="48"/>
      <c r="D20" s="48"/>
      <c r="E20" s="48"/>
    </row>
    <row r="21" spans="1:5" x14ac:dyDescent="0.25">
      <c r="A21" s="48" t="s">
        <v>150</v>
      </c>
      <c r="B21" s="48" t="s">
        <v>203</v>
      </c>
      <c r="C21" s="48"/>
      <c r="D21" s="48"/>
      <c r="E21" s="48"/>
    </row>
    <row r="22" spans="1:5" x14ac:dyDescent="0.25">
      <c r="A22" s="48" t="s">
        <v>112</v>
      </c>
      <c r="B22" s="48" t="s">
        <v>204</v>
      </c>
      <c r="C22" s="48"/>
      <c r="D22" s="48"/>
      <c r="E22" s="48"/>
    </row>
    <row r="23" spans="1:5" x14ac:dyDescent="0.25">
      <c r="A23" s="48" t="s">
        <v>40</v>
      </c>
      <c r="B23" s="48" t="s">
        <v>40</v>
      </c>
      <c r="C23" s="48"/>
      <c r="D23" s="48"/>
      <c r="E23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3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18.42578125" bestFit="1" customWidth="1"/>
    <col min="4" max="4" width="20.5703125" bestFit="1" customWidth="1"/>
    <col min="5" max="5" width="60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153</v>
      </c>
      <c r="C2" t="s">
        <v>154</v>
      </c>
      <c r="D2" t="s">
        <v>155</v>
      </c>
      <c r="E2" t="s">
        <v>156</v>
      </c>
    </row>
    <row r="3" spans="1:5" x14ac:dyDescent="0.25">
      <c r="A3" t="s">
        <v>136</v>
      </c>
      <c r="B3" t="s">
        <v>157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158</v>
      </c>
      <c r="C5" t="s">
        <v>159</v>
      </c>
      <c r="D5" t="s">
        <v>160</v>
      </c>
    </row>
    <row r="6" spans="1:5" x14ac:dyDescent="0.25">
      <c r="B6" t="s">
        <v>161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162</v>
      </c>
      <c r="B8" t="s">
        <v>163</v>
      </c>
    </row>
    <row r="9" spans="1:5" x14ac:dyDescent="0.25">
      <c r="A9" t="s">
        <v>107</v>
      </c>
      <c r="B9" t="s">
        <v>164</v>
      </c>
    </row>
    <row r="10" spans="1:5" x14ac:dyDescent="0.25">
      <c r="A10" t="s">
        <v>165</v>
      </c>
      <c r="B10" t="s">
        <v>166</v>
      </c>
    </row>
    <row r="11" spans="1:5" x14ac:dyDescent="0.25">
      <c r="A11" t="s">
        <v>145</v>
      </c>
      <c r="B11" t="s">
        <v>167</v>
      </c>
    </row>
    <row r="12" spans="1:5" x14ac:dyDescent="0.25">
      <c r="A12" t="s">
        <v>146</v>
      </c>
      <c r="B12" t="s">
        <v>149</v>
      </c>
    </row>
    <row r="13" spans="1:5" x14ac:dyDescent="0.25">
      <c r="A13" t="s">
        <v>168</v>
      </c>
      <c r="B13" t="s">
        <v>169</v>
      </c>
    </row>
    <row r="14" spans="1:5" x14ac:dyDescent="0.25">
      <c r="A14" t="s">
        <v>170</v>
      </c>
      <c r="B14" t="s">
        <v>171</v>
      </c>
    </row>
    <row r="15" spans="1:5" x14ac:dyDescent="0.25">
      <c r="A15" t="s">
        <v>172</v>
      </c>
      <c r="B15" t="s">
        <v>173</v>
      </c>
    </row>
    <row r="16" spans="1:5" x14ac:dyDescent="0.25">
      <c r="A16" t="s">
        <v>174</v>
      </c>
      <c r="B16" t="s">
        <v>175</v>
      </c>
    </row>
    <row r="17" spans="1:5" x14ac:dyDescent="0.25">
      <c r="A17" t="s">
        <v>176</v>
      </c>
      <c r="B17" t="s">
        <v>177</v>
      </c>
    </row>
    <row r="18" spans="1:5" x14ac:dyDescent="0.25">
      <c r="A18" t="s">
        <v>178</v>
      </c>
      <c r="B18" t="s">
        <v>179</v>
      </c>
    </row>
    <row r="19" spans="1:5" x14ac:dyDescent="0.25">
      <c r="A19" t="s">
        <v>180</v>
      </c>
      <c r="B19" t="s">
        <v>181</v>
      </c>
    </row>
    <row r="20" spans="1:5" x14ac:dyDescent="0.25">
      <c r="A20" t="s">
        <v>182</v>
      </c>
      <c r="B20" t="s">
        <v>108</v>
      </c>
    </row>
    <row r="21" spans="1:5" x14ac:dyDescent="0.25">
      <c r="A21" t="s">
        <v>150</v>
      </c>
      <c r="B21" t="s">
        <v>183</v>
      </c>
    </row>
    <row r="22" spans="1:5" x14ac:dyDescent="0.25">
      <c r="A22" t="s">
        <v>151</v>
      </c>
      <c r="B22" t="s">
        <v>184</v>
      </c>
    </row>
    <row r="23" spans="1:5" x14ac:dyDescent="0.25">
      <c r="A23" t="s">
        <v>40</v>
      </c>
      <c r="B23" t="s">
        <v>40</v>
      </c>
      <c r="E23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205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2023-07-20T19:07:57Z</dcterms:modified>
</cp:coreProperties>
</file>