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14" documentId="13_ncr:1_{8AD1AAB3-7683-4009-B7C5-04D68DBF1BC6}" xr6:coauthVersionLast="47" xr6:coauthVersionMax="47" xr10:uidLastSave="{68DE25A8-22D6-4790-A234-7C6A9F4E0427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Event_Details_Previous!$A$1:$E$20</definedName>
    <definedName name="ExternalData_2" localSheetId="3" hidden="1">Event_Details_Next!$A$1:$E$14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1" l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<sst xmlns="http://schemas.openxmlformats.org/spreadsheetml/2006/main" count="424" uniqueCount="180">
  <si>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</si>
  <si>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</si>
  <si>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</si>
  <si>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</si>
  <si>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</si>
  <si>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</si>
  <si>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</si>
  <si>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</si>
  <si>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</si>
  <si>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</si>
  <si>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</si>
  <si>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</si>
  <si>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</si>
  <si>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</si>
  <si>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</si>
  <si>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</si>
  <si>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</si>
  <si>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</si>
  <si>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</si>
  <si>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</si>
  <si>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</si>
  <si>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</si>
  <si>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</si>
  <si>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</si>
  <si>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</si>
  <si>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</si>
  <si>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</si>
  <si>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</si>
  <si>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</si>
  <si>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</si>
  <si>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</si>
  <si>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</si>
  <si>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</si>
  <si>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</si>
  <si>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</si>
  <si>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</si>
  <si>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</si>
  <si>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</si>
  <si>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</si>
  <si>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</si>
  <si>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</si>
  <si>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</si>
  <si>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</si>
  <si>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</si>
  <si>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</si>
  <si>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</si>
  <si>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</si>
  <si>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</si>
  <si>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</si>
  <si>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</si>
  <si>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</si>
  <si>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</si>
  <si>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</si>
  <si>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</si>
  <si>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</si>
  <si>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</si>
  <si>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</si>
  <si>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</si>
  <si>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</si>
  <si>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</si>
  <si>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</si>
  <si>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</si>
  <si>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</si>
  <si>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</si>
  <si>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</si>
  <si>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</si>
  <si>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</si>
  <si>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</si>
  <si>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</si>
  <si>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</si>
  <si>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</si>
  <si>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</si>
  <si>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</si>
  <si>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</si>
  <si>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</si>
  <si>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</si>
  <si>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</si>
  <si>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</si>
  <si>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</si>
  <si>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</si>
  <si>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</si>
  <si>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</si>
  <si>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</si>
  <si>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</si>
  <si>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</si>
  <si>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</si>
  <si>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</si>
  <si>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</si>
  <si>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</si>
  <si>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</si>
  <si>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</si>
  <si>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</si>
  <si>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</si>
  <si>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</si>
  <si>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</si>
  <si>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</si>
  <si>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</si>
  <si>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</si>
  <si>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</si>
  <si>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Snack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</si>
  <si>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</si>
  <si>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</si>
  <si>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</si>
  <si>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</si>
  <si>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</si>
  <si>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</si>
  <si>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</si>
  <si>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</si>
  <si>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11:00 PM</t>
  </si>
  <si>
    <t>Palm Desert, Ca</t>
  </si>
  <si>
    <t>Arrive and Sleep</t>
  </si>
  <si>
    <t>Brunch</t>
  </si>
  <si>
    <t>10:00 AM</t>
  </si>
  <si>
    <t>11:00 AM</t>
  </si>
  <si>
    <t>4:00 PM</t>
  </si>
  <si>
    <t>Dinner Pack and Load</t>
  </si>
  <si>
    <t>6:00 PM</t>
  </si>
  <si>
    <t>Arrive and Unload</t>
  </si>
  <si>
    <t>Warm Up</t>
  </si>
  <si>
    <t>8:30 PM</t>
  </si>
  <si>
    <t>Walk to Gate</t>
  </si>
  <si>
    <t>8:45 PM</t>
  </si>
  <si>
    <t>At Gate</t>
  </si>
  <si>
    <t>Walk On</t>
  </si>
  <si>
    <t>Performance</t>
  </si>
  <si>
    <t>Stanford Stadium</t>
  </si>
  <si>
    <t>625 Nelson Road</t>
  </si>
  <si>
    <t>Stanford, CA 94305</t>
  </si>
  <si>
    <t>Stanford Stadium_x000D_
625 Nelson Road_x000D_
Stanford, CA 94305</t>
  </si>
  <si>
    <t>Woodside HS</t>
  </si>
  <si>
    <t>199 Churchill Ave</t>
  </si>
  <si>
    <t>Woodside, CA 94062</t>
  </si>
  <si>
    <t>5:00 AM</t>
  </si>
  <si>
    <t>11:30 AM</t>
  </si>
  <si>
    <t>Unload - Rehearsal</t>
  </si>
  <si>
    <t>Walk to BBQ</t>
  </si>
  <si>
    <t>4:30 PM</t>
  </si>
  <si>
    <t>BBQ Performance</t>
  </si>
  <si>
    <t>5:00 PM</t>
  </si>
  <si>
    <t>BBQ Dinner - Shower after you eat</t>
  </si>
  <si>
    <t>7:45 PM</t>
  </si>
  <si>
    <t>9:20 PM</t>
  </si>
  <si>
    <t>9:40 PM</t>
  </si>
  <si>
    <t>9:53 PM</t>
  </si>
  <si>
    <t>9:58 PM</t>
  </si>
  <si>
    <t>11:55 PM</t>
  </si>
  <si>
    <t>Depart for Sacramento</t>
  </si>
  <si>
    <t>West Park High School</t>
  </si>
  <si>
    <t>2401 Panther Place</t>
  </si>
  <si>
    <t>Roseville, CA 95747</t>
  </si>
  <si>
    <t>West Park High School_x000D_
2401 Panther Place_x000D_
Roseville, CA 95747</t>
  </si>
  <si>
    <t>River City High School</t>
  </si>
  <si>
    <t>West Sacramento, CA 95691</t>
  </si>
  <si>
    <t>2:00 AM</t>
  </si>
  <si>
    <t>10:30 AM</t>
  </si>
  <si>
    <t>Depart for Show</t>
  </si>
  <si>
    <t>6:45 PM</t>
  </si>
  <si>
    <t>9:01 PM</t>
  </si>
  <si>
    <t>9:06 PM</t>
  </si>
  <si>
    <t>West Wendover, NV</t>
  </si>
  <si>
    <t>West Wendover, NV_x000D_
West Wendover, NV</t>
  </si>
  <si>
    <t>West Wendover HS</t>
  </si>
  <si>
    <t>2055 Elko Ave</t>
  </si>
  <si>
    <t>West Wendover, NV 89833</t>
  </si>
  <si>
    <t>Staff Showers: Before Wake-Up, During Rehearsal Blocks, First 30 Minutes of EPL</t>
  </si>
  <si>
    <t>Arrive, rest</t>
  </si>
  <si>
    <t>2:00 PM</t>
  </si>
  <si>
    <t>3:00 PM</t>
  </si>
  <si>
    <t>5:30 PM</t>
  </si>
  <si>
    <t>Dinner</t>
  </si>
  <si>
    <t>Snack, clean, load</t>
  </si>
  <si>
    <t>Depart for Herriman, Ut - 130 miles</t>
  </si>
  <si>
    <t>B'fast - MAKE SACK LUNCH, load</t>
  </si>
  <si>
    <t>Depart - BRING PROPERTY SHIRTS!</t>
  </si>
  <si>
    <t>1 Raider Lane</t>
  </si>
  <si>
    <t>Staff Showers: Before Wake-Up, During Rehearsal Blocks, First 30 Minutes of Dinner</t>
  </si>
  <si>
    <t>Dinner line closes</t>
  </si>
  <si>
    <t>10:30 PM</t>
  </si>
  <si>
    <t>Depart for W Wendover, Nv - 510 miles</t>
  </si>
  <si>
    <t>Denver, 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</si>
</sst>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4" tableType="queryTable" totalsRowShown="0">
  <autoFilter ref="A1:E14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0" tableType="queryTable" totalsRowShown="0">
  <autoFilter ref="A1:E20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21" zoomScaleNormal="100" workbookViewId="0">
      <selection activeCell="G29" sqref="G2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2.710937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Denver, Co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Denver, CO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45117</v>
      </c>
    </row>
    <row r="5" spans="2:3" ht="18.75" x14ac:dyDescent="0.25">
      <c r="B5" s="2" t="s">
        <v>102</v>
      </c>
    </row>
    <row r="6" spans="2:3" ht="18.75" x14ac:dyDescent="0.25">
      <c r="B6" s="2" t="s">
        <v>103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River City High School</v>
      </c>
      <c r="C9" s="20" t="str">
        <f>VLOOKUP("Location",Table_Event_Details_Today[],2,FALSE)</f>
        <v>West Park High School</v>
      </c>
    </row>
    <row r="10" spans="2:3" x14ac:dyDescent="0.25">
      <c r="B10" s="21" t="str">
        <f>VLOOKUP("Housing Location",Table_Event_Details_Today[],3,FALSE)</f>
        <v>1 Raider Lane</v>
      </c>
      <c r="C10" s="21" t="str">
        <f>VLOOKUP("Location",Table_Event_Details_Today[],3,FALSE)</f>
        <v>2401 Panther Place</v>
      </c>
    </row>
    <row r="11" spans="2:3" ht="15.75" thickBot="1" x14ac:dyDescent="0.3">
      <c r="B11" s="22" t="str">
        <f>VLOOKUP("Housing Location",Table_Event_Details_Today[],4,FALSE)</f>
        <v>West Sacramento, CA 95691</v>
      </c>
      <c r="C11" s="22" t="str">
        <f>VLOOKUP("Location",Table_Event_Details_Today[],4,FALSE)</f>
        <v>Roseville, CA 95747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104</v>
      </c>
      <c r="C21" s="28"/>
    </row>
    <row r="22" spans="2:3" x14ac:dyDescent="0.25">
      <c r="B22" s="27"/>
      <c r="C22" s="30"/>
    </row>
    <row r="23" spans="2:3" x14ac:dyDescent="0.25">
      <c r="B23" s="27" t="s">
        <v>105</v>
      </c>
      <c r="C23" s="30"/>
    </row>
    <row r="24" spans="2:3" x14ac:dyDescent="0.25">
      <c r="B24" s="27"/>
      <c r="C24" s="30"/>
    </row>
    <row r="25" spans="2:3" x14ac:dyDescent="0.25">
      <c r="B25" s="27" t="s">
        <v>106</v>
      </c>
      <c r="C25" s="30"/>
    </row>
    <row r="26" spans="2:3" x14ac:dyDescent="0.25">
      <c r="B26" s="27"/>
      <c r="C26" s="28"/>
    </row>
    <row r="27" spans="2:3" x14ac:dyDescent="0.25">
      <c r="B27" s="27" t="s">
        <v>107</v>
      </c>
      <c r="C27" s="29"/>
    </row>
    <row r="28" spans="2:3" x14ac:dyDescent="0.25">
      <c r="B28" s="27"/>
      <c r="C28" s="28"/>
    </row>
    <row r="29" spans="2:3" x14ac:dyDescent="0.25">
      <c r="B29" s="27" t="s">
        <v>100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5" workbookViewId="0">
      <selection activeCell="G12" sqref="G12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45117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45116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10321</v>
      </c>
      <c r="B8" t="str">
        <f>VLOOKUP("Housing Location",Table_Event_Details_Previous[],2,FALSE)</f>
        <v>Woodside HS</v>
      </c>
      <c r="C8" t="str">
        <f>VLOOKUP("Location",Table_Event_Details_Today[],2,FALSE)</f>
        <v>West Park High School</v>
      </c>
    </row>
    <row r="9" spans="1:10" x14ac:dyDescent="0.25">
      <c r="B9" t="str">
        <f>VLOOKUP("Housing Location",Table_Event_Details_Previous[],3,FALSE)</f>
        <v>199 Churchill Ave</v>
      </c>
      <c r="C9" t="str">
        <f>VLOOKUP("Location",Table_Event_Details_Today[],3,FALSE)</f>
        <v>2401 Panther Place</v>
      </c>
    </row>
    <row r="10" spans="1:10" x14ac:dyDescent="0.25">
      <c r="B10" t="str">
        <f>VLOOKUP("Housing Location",Table_Event_Details_Previous[],4,FALSE)</f>
        <v>Woodside, CA 94062</v>
      </c>
      <c r="C10" t="str">
        <f>VLOOKUP("Location",Table_Event_Details_Today[],4,FALSE)</f>
        <v>Roseville, CA 95747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45117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10465</v>
      </c>
      <c r="B16" t="str">
        <f>VLOOKUP("Housing Location",Table_Event_Details_Today[],2,FALSE)</f>
        <v>River City High School</v>
      </c>
      <c r="C16" t="str">
        <f>VLOOKUP("Location",Table_Event_Details_Today[],2,FALSE)</f>
        <v>West Park High School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1 Raider Lane</v>
      </c>
      <c r="C17" t="str">
        <f>VLOOKUP("Location",Table_Event_Details_Today[],3,FALSE)</f>
        <v>2401 Panther Place</v>
      </c>
      <c r="E17" t="str">
        <f>CONCATENATE("origin=",B17,"+",B18 )</f>
        <v>origin=1 Raider Lane+West Sacramento, CA 95691</v>
      </c>
      <c r="J17" t="str">
        <f>CONCATENATE("origin=",C17,"+",C18 )</f>
        <v>origin=2401 Panther Place+Roseville, CA 95747</v>
      </c>
    </row>
    <row r="18" spans="1:10" x14ac:dyDescent="0.25">
      <c r="B18" t="str">
        <f>VLOOKUP("Housing Location",Table_Event_Details_Today[],4,FALSE)</f>
        <v>West Sacramento, CA 95691</v>
      </c>
      <c r="C18" t="str">
        <f>VLOOKUP("Location",Table_Event_Details_Today[],4,FALSE)</f>
        <v>Roseville, CA 95747</v>
      </c>
      <c r="E18" t="str">
        <f>CONCATENATE("destination=",C17,"+",C18 )</f>
        <v>destination=2401 Panther Place+Roseville, CA 95747</v>
      </c>
      <c r="J18" t="str">
        <f>CONCATENATE("destination=",B27,"+",B28 )</f>
        <v>destination=2055 Elko Ave+West Wendover, NV 89833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River City High School to West Park High School</v>
      </c>
      <c r="J21" s="13" t="str">
        <f>CONCATENATE(C16, " to ", B26)</f>
        <v>West Park High School to West Wendover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45118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10466</v>
      </c>
      <c r="B26" t="str">
        <f>VLOOKUP("Housing Location",Table_Event_Details_Next[],2,FALSE)</f>
        <v>West Wendover HS</v>
      </c>
      <c r="C26" t="str">
        <f>VLOOKUP("Location",Table_Event_Details_Today[],2,FALSE)</f>
        <v>West Park High School</v>
      </c>
      <c r="E26" t="s">
        <v>94</v>
      </c>
    </row>
    <row r="27" spans="1:10" x14ac:dyDescent="0.25">
      <c r="B27" t="str">
        <f>VLOOKUP("Housing Location",Table_Event_Details_Next[],3,FALSE)</f>
        <v>2055 Elko Ave</v>
      </c>
      <c r="C27" t="str">
        <f>VLOOKUP("Location",Table_Event_Details_Today[],3,FALSE)</f>
        <v>2401 Panther Place</v>
      </c>
      <c r="E27" t="str">
        <f>CONCATENATE("origin=",B17,"+",B18 )</f>
        <v>origin=1 Raider Lane+West Sacramento, CA 95691</v>
      </c>
    </row>
    <row r="28" spans="1:10" x14ac:dyDescent="0.25">
      <c r="B28" t="str">
        <f>VLOOKUP("Housing Location",Table_Event_Details_Next[],4,FALSE)</f>
        <v>West Wendover, NV 89833</v>
      </c>
      <c r="C28" t="str">
        <f>VLOOKUP("Location",Table_Event_Details_Today[],4,FALSE)</f>
        <v>Roseville, CA 95747</v>
      </c>
      <c r="E28" t="str">
        <f>CONCATENATE("destination=",B27,"+",B28 )</f>
        <v>destination=2055 Elko Ave+West Wendover, NV 89833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River City High School to West Wendover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4"/>
  <sheetViews>
    <sheetView workbookViewId="0"/>
  </sheetViews>
  <sheetFormatPr defaultRowHeight="15" x14ac:dyDescent="0.25"/>
  <cols>
    <col min="1" max="1" width="54.140625" bestFit="1" customWidth="1"/>
    <col min="2" max="2" width="73.5703125" bestFit="1" customWidth="1"/>
    <col min="3" max="3" width="19.28515625" bestFit="1" customWidth="1"/>
    <col min="4" max="4" width="24.8554687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159</v>
      </c>
      <c r="C2" t="s">
        <v>159</v>
      </c>
      <c r="E2" t="s">
        <v>160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161</v>
      </c>
      <c r="C4" t="s">
        <v>162</v>
      </c>
      <c r="D4" t="s">
        <v>163</v>
      </c>
    </row>
    <row r="5" spans="1:5" x14ac:dyDescent="0.25">
      <c r="B5" t="s">
        <v>164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112</v>
      </c>
      <c r="B7" t="s">
        <v>165</v>
      </c>
    </row>
    <row r="8" spans="1:5" x14ac:dyDescent="0.25">
      <c r="A8" t="s">
        <v>166</v>
      </c>
      <c r="B8" t="s">
        <v>111</v>
      </c>
    </row>
    <row r="9" spans="1:5" x14ac:dyDescent="0.25">
      <c r="A9" t="s">
        <v>167</v>
      </c>
      <c r="B9" t="s">
        <v>17</v>
      </c>
    </row>
    <row r="10" spans="1:5" x14ac:dyDescent="0.25">
      <c r="A10" t="s">
        <v>168</v>
      </c>
      <c r="B10" t="s">
        <v>169</v>
      </c>
    </row>
    <row r="11" spans="1:5" x14ac:dyDescent="0.25">
      <c r="A11" t="s">
        <v>101</v>
      </c>
      <c r="B11" t="s">
        <v>17</v>
      </c>
    </row>
    <row r="12" spans="1:5" x14ac:dyDescent="0.25">
      <c r="A12" t="s">
        <v>47</v>
      </c>
      <c r="B12" t="s">
        <v>170</v>
      </c>
    </row>
    <row r="13" spans="1:5" x14ac:dyDescent="0.25">
      <c r="A13" t="s">
        <v>145</v>
      </c>
      <c r="B13" t="s">
        <v>171</v>
      </c>
    </row>
    <row r="14" spans="1:5" x14ac:dyDescent="0.25">
      <c r="A14" t="s">
        <v>40</v>
      </c>
      <c r="B14" t="s">
        <v>40</v>
      </c>
      <c r="E14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0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6.28515625" bestFit="1" customWidth="1"/>
    <col min="4" max="4" width="19.14062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125</v>
      </c>
      <c r="C2" t="s">
        <v>126</v>
      </c>
      <c r="D2" t="s">
        <v>127</v>
      </c>
      <c r="E2" t="s">
        <v>128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129</v>
      </c>
      <c r="C4" t="s">
        <v>130</v>
      </c>
      <c r="D4" t="s">
        <v>131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132</v>
      </c>
      <c r="B6" t="s">
        <v>110</v>
      </c>
    </row>
    <row r="7" spans="1:5" x14ac:dyDescent="0.25">
      <c r="A7" t="s">
        <v>112</v>
      </c>
      <c r="B7" t="s">
        <v>172</v>
      </c>
    </row>
    <row r="8" spans="1:5" x14ac:dyDescent="0.25">
      <c r="A8" t="s">
        <v>113</v>
      </c>
      <c r="B8" t="s">
        <v>173</v>
      </c>
    </row>
    <row r="9" spans="1:5" x14ac:dyDescent="0.25">
      <c r="A9" t="s">
        <v>133</v>
      </c>
      <c r="B9" t="s">
        <v>134</v>
      </c>
    </row>
    <row r="10" spans="1:5" x14ac:dyDescent="0.25">
      <c r="A10" t="s">
        <v>114</v>
      </c>
      <c r="B10" t="s">
        <v>135</v>
      </c>
    </row>
    <row r="11" spans="1:5" x14ac:dyDescent="0.25">
      <c r="A11" t="s">
        <v>136</v>
      </c>
      <c r="B11" t="s">
        <v>137</v>
      </c>
    </row>
    <row r="12" spans="1:5" x14ac:dyDescent="0.25">
      <c r="A12" t="s">
        <v>138</v>
      </c>
      <c r="B12" t="s">
        <v>139</v>
      </c>
    </row>
    <row r="13" spans="1:5" x14ac:dyDescent="0.25">
      <c r="A13" t="s">
        <v>140</v>
      </c>
      <c r="B13" t="s">
        <v>118</v>
      </c>
    </row>
    <row r="14" spans="1:5" x14ac:dyDescent="0.25">
      <c r="A14" t="s">
        <v>141</v>
      </c>
      <c r="B14" t="s">
        <v>120</v>
      </c>
    </row>
    <row r="15" spans="1:5" x14ac:dyDescent="0.25">
      <c r="A15" t="s">
        <v>142</v>
      </c>
      <c r="B15" t="s">
        <v>122</v>
      </c>
    </row>
    <row r="16" spans="1:5" x14ac:dyDescent="0.25">
      <c r="A16" t="s">
        <v>143</v>
      </c>
      <c r="B16" t="s">
        <v>123</v>
      </c>
    </row>
    <row r="17" spans="1:5" x14ac:dyDescent="0.25">
      <c r="A17" t="s">
        <v>144</v>
      </c>
      <c r="B17" t="s">
        <v>124</v>
      </c>
    </row>
    <row r="18" spans="1:5" x14ac:dyDescent="0.25">
      <c r="A18" t="s">
        <v>108</v>
      </c>
      <c r="B18" t="s">
        <v>99</v>
      </c>
    </row>
    <row r="19" spans="1:5" x14ac:dyDescent="0.25">
      <c r="A19" t="s">
        <v>145</v>
      </c>
      <c r="B19" t="s">
        <v>146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76.7109375" bestFit="1" customWidth="1"/>
    <col min="3" max="3" width="17.85546875" bestFit="1" customWidth="1"/>
    <col min="4" max="4" width="25.85546875" bestFit="1" customWidth="1"/>
    <col min="5" max="5" width="58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147</v>
      </c>
      <c r="C2" t="s">
        <v>148</v>
      </c>
      <c r="D2" t="s">
        <v>149</v>
      </c>
      <c r="E2" t="s">
        <v>150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151</v>
      </c>
      <c r="C4" t="s">
        <v>174</v>
      </c>
      <c r="D4" t="s">
        <v>152</v>
      </c>
    </row>
    <row r="5" spans="1:5" x14ac:dyDescent="0.25">
      <c r="B5" t="s">
        <v>175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153</v>
      </c>
      <c r="B7" t="s">
        <v>110</v>
      </c>
    </row>
    <row r="8" spans="1:5" x14ac:dyDescent="0.25">
      <c r="A8" t="s">
        <v>154</v>
      </c>
      <c r="B8" t="s">
        <v>111</v>
      </c>
    </row>
    <row r="9" spans="1:5" x14ac:dyDescent="0.25">
      <c r="A9" t="s">
        <v>133</v>
      </c>
      <c r="B9" t="s">
        <v>17</v>
      </c>
    </row>
    <row r="10" spans="1:5" x14ac:dyDescent="0.25">
      <c r="A10" t="s">
        <v>114</v>
      </c>
      <c r="B10" t="s">
        <v>115</v>
      </c>
    </row>
    <row r="11" spans="1:5" x14ac:dyDescent="0.25">
      <c r="A11" t="s">
        <v>168</v>
      </c>
      <c r="B11" t="s">
        <v>176</v>
      </c>
    </row>
    <row r="12" spans="1:5" x14ac:dyDescent="0.25">
      <c r="A12" t="s">
        <v>116</v>
      </c>
      <c r="B12" t="s">
        <v>155</v>
      </c>
    </row>
    <row r="13" spans="1:5" x14ac:dyDescent="0.25">
      <c r="A13" t="s">
        <v>156</v>
      </c>
      <c r="B13" t="s">
        <v>117</v>
      </c>
    </row>
    <row r="14" spans="1:5" x14ac:dyDescent="0.25">
      <c r="A14" t="s">
        <v>101</v>
      </c>
      <c r="B14" t="s">
        <v>118</v>
      </c>
    </row>
    <row r="15" spans="1:5" x14ac:dyDescent="0.25">
      <c r="A15" t="s">
        <v>119</v>
      </c>
      <c r="B15" t="s">
        <v>120</v>
      </c>
    </row>
    <row r="16" spans="1:5" x14ac:dyDescent="0.25">
      <c r="A16" t="s">
        <v>121</v>
      </c>
      <c r="B16" t="s">
        <v>122</v>
      </c>
    </row>
    <row r="17" spans="1:5" x14ac:dyDescent="0.25">
      <c r="A17" t="s">
        <v>157</v>
      </c>
      <c r="B17" t="s">
        <v>123</v>
      </c>
    </row>
    <row r="18" spans="1:5" x14ac:dyDescent="0.25">
      <c r="A18" t="s">
        <v>158</v>
      </c>
      <c r="B18" t="s">
        <v>124</v>
      </c>
    </row>
    <row r="19" spans="1:5" x14ac:dyDescent="0.25">
      <c r="A19" t="s">
        <v>47</v>
      </c>
      <c r="B19" t="s">
        <v>99</v>
      </c>
    </row>
    <row r="20" spans="1:5" x14ac:dyDescent="0.25">
      <c r="A20" t="s">
        <v>177</v>
      </c>
      <c r="B20" t="s">
        <v>178</v>
      </c>
    </row>
    <row r="21" spans="1:5" x14ac:dyDescent="0.25">
      <c r="A21" t="s">
        <v>40</v>
      </c>
      <c r="B21" t="s">
        <v>40</v>
      </c>
      <c r="E2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109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159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179</v>
      </c>
    </row>
    <row r="15" spans="1:3" x14ac:dyDescent="0.25">
      <c r="A15" s="5">
        <v>45121</v>
      </c>
      <c r="B15" t="s">
        <v>17</v>
      </c>
      <c r="C15" t="s">
        <v>32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96</v>
      </c>
      <c r="C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2023-07-08T23:02:36Z</dcterms:modified>
</cp:coreProperties>
</file>