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2" documentId="13_ncr:1_{322E07C2-8E32-4F74-A1C2-916D85512E1A}" xr6:coauthVersionLast="47" xr6:coauthVersionMax="47" xr10:uidLastSave="{556A88BF-D97A-45FA-8748-89387C10271C}"/>
  <bookViews>
    <workbookView xWindow="4200" yWindow="570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Event_Details_Previous!$A$1:$E$21</definedName>
    <definedName name="ExternalData_2" localSheetId="3" hidden="1">Event_Details_Next!$A$1:$E$22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Event_Details_Today!$A$1:$E$13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6" i="1" l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<sst xmlns="http://schemas.openxmlformats.org/spreadsheetml/2006/main" count="441" uniqueCount="210">
  <si>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</si>
  <si>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</si>
  <si>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</si>
  <si>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</si>
  <si>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</si>
  <si>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</si>
  <si>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</si>
  <si>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</si>
  <si>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</si>
  <si>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</si>
  <si>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</si>
  <si>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</si>
  <si>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</si>
  <si>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</si>
  <si>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</si>
  <si>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</si>
  <si>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</si>
  <si>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</si>
  <si>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</si>
  <si>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</si>
  <si>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</si>
  <si>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</si>
  <si>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</si>
  <si>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</si>
  <si>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</si>
  <si>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</si>
  <si>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</si>
  <si>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</si>
  <si>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</si>
  <si>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</si>
  <si>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</si>
  <si>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</si>
  <si>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</si>
  <si>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</si>
  <si>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</si>
  <si>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</si>
  <si>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</si>
  <si>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</si>
  <si>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</si>
  <si>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</si>
  <si>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</si>
  <si>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</si>
  <si>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</si>
  <si>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</si>
  <si>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</si>
  <si>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</si>
  <si>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</si>
  <si>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</si>
  <si>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</si>
  <si>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</si>
  <si>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</si>
  <si>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</si>
  <si>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</si>
  <si>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</si>
  <si>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</si>
  <si>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</si>
  <si>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</si>
  <si>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</si>
  <si>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</si>
  <si>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</si>
  <si>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</si>
  <si>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</si>
  <si>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</si>
  <si>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</si>
  <si>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</si>
  <si>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</si>
  <si>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</si>
  <si>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</si>
  <si>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</si>
  <si>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</si>
  <si>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</si>
  <si>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</si>
  <si>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</si>
  <si>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</si>
  <si>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</si>
  <si>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</si>
  <si>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</si>
  <si>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</si>
  <si>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</si>
  <si>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</si>
  <si>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</si>
  <si>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</si>
  <si>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</si>
  <si>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</si>
  <si>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</si>
  <si>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</si>
  <si>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</si>
  <si>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</si>
  <si>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</si>
  <si>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</si>
  <si>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</si>
  <si>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</si>
  <si>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</si>
  <si>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</si>
  <si>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</si>
  <si>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</si>
  <si>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</si>
  <si>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</si>
  <si>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</si>
  <si>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</si>
  <si>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</si>
  <si>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</si>
  <si>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</si>
  <si>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</si>
  <si>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</si>
  <si>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</si>
  <si>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</si>
  <si>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10:00 AM</t>
  </si>
  <si>
    <t>Performance</t>
  </si>
  <si>
    <t>West Wendover, NV</t>
  </si>
  <si>
    <t>5:30 PM</t>
  </si>
  <si>
    <t>Commerce City, CO</t>
  </si>
  <si>
    <t>11:30 PM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</si>
  <si>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</si>
  <si>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</si>
  <si>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</si>
  <si>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</si>
  <si>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</si>
  <si>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</si>
  <si>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</si>
  <si>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</si>
  <si>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</si>
  <si>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</si>
  <si>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</si>
  <si>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</si>
  <si>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</si>
  <si>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</si>
  <si>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</si>
  <si>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</si>
  <si>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</si>
  <si>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</si>
  <si>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</si>
  <si>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</si>
  <si>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</si>
  <si>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</si>
  <si>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</si>
  <si>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</si>
  <si>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2:00 PM</t>
  </si>
  <si>
    <t>At gate</t>
  </si>
  <si>
    <t>Walk on</t>
  </si>
  <si>
    <t>5:00 PM</t>
  </si>
  <si>
    <t>6:30 PM</t>
  </si>
  <si>
    <t>9:00 PM</t>
  </si>
  <si>
    <t>Lights out</t>
  </si>
  <si>
    <t>Spring HS</t>
  </si>
  <si>
    <t>19428 I-45</t>
  </si>
  <si>
    <t>Spring, TX 77373</t>
  </si>
  <si>
    <t>Spring HS_x000D_
19428 I-45_x000D_
Spring, TX 77373</t>
  </si>
  <si>
    <t>Arrive, rest</t>
  </si>
  <si>
    <t>12:00 PM</t>
  </si>
  <si>
    <t>Lunch</t>
  </si>
  <si>
    <t>Rehearse</t>
  </si>
  <si>
    <t>Dinner</t>
  </si>
  <si>
    <t>10:00 PM</t>
  </si>
  <si>
    <t>Snack, load equipment</t>
  </si>
  <si>
    <t>1:00 PM</t>
  </si>
  <si>
    <t>Broken Arrow HS</t>
  </si>
  <si>
    <t>1901 Albany</t>
  </si>
  <si>
    <t>Broken Arrow, OK 74012</t>
  </si>
  <si>
    <t>Broken Arrow HS_x000D_
1901 Albany_x000D_
Broken Arrow, OK 74012</t>
  </si>
  <si>
    <t>Tuesday</t>
  </si>
  <si>
    <t>Union High School</t>
  </si>
  <si>
    <t>6636 S. Mingo Rd.</t>
  </si>
  <si>
    <t>Tulsa, OK 74133</t>
  </si>
  <si>
    <t>6:00 AM</t>
  </si>
  <si>
    <t>Arrive, sleep</t>
  </si>
  <si>
    <t>Wake, Brunch</t>
  </si>
  <si>
    <t>Dinner - pre pack</t>
  </si>
  <si>
    <t>Dinner Closes</t>
  </si>
  <si>
    <t>7:30 PM</t>
  </si>
  <si>
    <t>Warm-up at Housing Facility</t>
  </si>
  <si>
    <t>Load Busses</t>
  </si>
  <si>
    <t>9:15 PM</t>
  </si>
  <si>
    <t>Depart for show site - 10 miles</t>
  </si>
  <si>
    <t>Arrive at stadium</t>
  </si>
  <si>
    <t>Back To housing Site</t>
  </si>
  <si>
    <t>11:59 PM</t>
  </si>
  <si>
    <t>At Housing Site - Snack, Shower and Pack</t>
  </si>
  <si>
    <t>NOW Rehearse - indoors, no props</t>
  </si>
  <si>
    <t>9:50 PM</t>
  </si>
  <si>
    <t>10:15 PM</t>
  </si>
  <si>
    <t>10:24 PM</t>
  </si>
  <si>
    <t>10:29 PM</t>
  </si>
  <si>
    <t>Berry Athletic Complex</t>
  </si>
  <si>
    <t>8877 Barker Cypress Rd</t>
  </si>
  <si>
    <t>Cypress, TX 77433</t>
  </si>
  <si>
    <t>Berry Athletic Complex_x000D_
8877 Barker Cypress Rd_x000D_
Cypress, TX 77433</t>
  </si>
  <si>
    <t>Thursday</t>
  </si>
  <si>
    <t>Rehearsal at Berry Center Stadium 10am to 10pm</t>
  </si>
  <si>
    <t>8:00 AM</t>
  </si>
  <si>
    <t>Wake Up, Load Buses</t>
  </si>
  <si>
    <t>8:30 AM</t>
  </si>
  <si>
    <t>Depart for Berry Center Stadium - 35 miles</t>
  </si>
  <si>
    <t>9:30 AM</t>
  </si>
  <si>
    <t>Breakfast at Berry Center</t>
  </si>
  <si>
    <t>10:15 AM</t>
  </si>
  <si>
    <t>Visual</t>
  </si>
  <si>
    <t>1:30 PM</t>
  </si>
  <si>
    <t>2:30 PM</t>
  </si>
  <si>
    <t>Full corps meeting</t>
  </si>
  <si>
    <t>3:00 PM</t>
  </si>
  <si>
    <t>Rehearsal- sectionals</t>
  </si>
  <si>
    <t>8:00 PM</t>
  </si>
  <si>
    <t>Ensemble</t>
  </si>
  <si>
    <t>Rehearsal Ends, Load</t>
  </si>
  <si>
    <t>10:30 PM</t>
  </si>
  <si>
    <t>Depart back to Spring HS - 35 miles</t>
  </si>
  <si>
    <t>11:00 PM</t>
  </si>
  <si>
    <t>Arrive</t>
  </si>
  <si>
    <t>Lights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</si>
</sst>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2" tableType="queryTable" totalsRowShown="0">
  <autoFilter ref="A1:E22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1" tableType="queryTable" totalsRowShown="0">
  <autoFilter ref="A1:E21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3" tableType="queryTable" totalsRowShown="0">
  <autoFilter ref="A1:E13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41" zoomScaleNormal="100" workbookViewId="0">
      <selection activeCell="D63" sqref="D63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81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45127</v>
      </c>
    </row>
    <row r="5" spans="2:3" ht="18.75" x14ac:dyDescent="0.25">
      <c r="B5" s="2" t="s">
        <v>100</v>
      </c>
    </row>
    <row r="6" spans="2:3" ht="18.75" x14ac:dyDescent="0.25">
      <c r="B6" s="2" t="s">
        <v>101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Spring HS</v>
      </c>
      <c r="C9" s="20" t="str">
        <f>VLOOKUP("Location",Table_Event_Details_Today[],2,FALSE)</f>
        <v>Spring HS</v>
      </c>
    </row>
    <row r="10" spans="2:3" x14ac:dyDescent="0.25">
      <c r="B10" s="21" t="str">
        <f>VLOOKUP("Housing Location",Table_Event_Details_Today[],3,FALSE)</f>
        <v>19428 I-45</v>
      </c>
      <c r="C10" s="21" t="str">
        <f>VLOOKUP("Location",Table_Event_Details_Today[],3,FALSE)</f>
        <v>19428 I-45</v>
      </c>
    </row>
    <row r="11" spans="2:3" ht="15.75" thickBot="1" x14ac:dyDescent="0.3">
      <c r="B11" s="22" t="str">
        <f>VLOOKUP("Housing Location",Table_Event_Details_Today[],4,FALSE)</f>
        <v>Spring, TX 77373</v>
      </c>
      <c r="C11" s="22" t="str">
        <f>VLOOKUP("Location",Table_Event_Details_Today[],4,FALSE)</f>
        <v>Spring, TX 77373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102</v>
      </c>
      <c r="C21" s="28"/>
    </row>
    <row r="22" spans="2:3" x14ac:dyDescent="0.25">
      <c r="B22" s="27"/>
      <c r="C22" s="30"/>
    </row>
    <row r="23" spans="2:3" x14ac:dyDescent="0.25">
      <c r="B23" s="27" t="s">
        <v>103</v>
      </c>
      <c r="C23" s="30"/>
    </row>
    <row r="24" spans="2:3" x14ac:dyDescent="0.25">
      <c r="B24" s="27"/>
      <c r="C24" s="30"/>
    </row>
    <row r="25" spans="2:3" x14ac:dyDescent="0.25">
      <c r="B25" s="27" t="s">
        <v>104</v>
      </c>
      <c r="C25" s="30"/>
    </row>
    <row r="26" spans="2:3" x14ac:dyDescent="0.25">
      <c r="B26" s="27"/>
      <c r="C26" s="28"/>
    </row>
    <row r="27" spans="2:3" x14ac:dyDescent="0.25">
      <c r="B27" s="27" t="s">
        <v>105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C3" sqref="C3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45127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45126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10327</v>
      </c>
      <c r="B8" t="str">
        <f>VLOOKUP("Housing Location",Table_Event_Details_Previous[],2,FALSE)</f>
        <v>Union High School</v>
      </c>
      <c r="C8" t="str">
        <f>VLOOKUP("Location",Table_Event_Details_Today[],2,FALSE)</f>
        <v>Spring HS</v>
      </c>
    </row>
    <row r="9" spans="1:10" x14ac:dyDescent="0.25">
      <c r="B9" t="str">
        <f>VLOOKUP("Housing Location",Table_Event_Details_Previous[],3,FALSE)</f>
        <v>6636 S. Mingo Rd.</v>
      </c>
      <c r="C9" t="str">
        <f>VLOOKUP("Location",Table_Event_Details_Today[],3,FALSE)</f>
        <v>19428 I-45</v>
      </c>
    </row>
    <row r="10" spans="1:10" x14ac:dyDescent="0.25">
      <c r="B10" t="str">
        <f>VLOOKUP("Housing Location",Table_Event_Details_Previous[],4,FALSE)</f>
        <v>Tulsa, OK 74133</v>
      </c>
      <c r="C10" t="str">
        <f>VLOOKUP("Location",Table_Event_Details_Today[],4,FALSE)</f>
        <v>Spring, TX 77373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45127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10587</v>
      </c>
      <c r="B16" t="str">
        <f>VLOOKUP("Housing Location",Table_Event_Details_Today[],2,FALSE)</f>
        <v>Spring HS</v>
      </c>
      <c r="C16" t="str">
        <f>VLOOKUP("Location",Table_Event_Details_Today[],2,FALSE)</f>
        <v>Spring HS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19428 I-45</v>
      </c>
      <c r="C17" t="str">
        <f>VLOOKUP("Location",Table_Event_Details_Today[],3,FALSE)</f>
        <v>19428 I-45</v>
      </c>
      <c r="E17" t="str">
        <f>CONCATENATE("origin=",B17,"+",B18 )</f>
        <v>origin=19428 I-45+Spring, TX 77373</v>
      </c>
      <c r="J17" t="str">
        <f>CONCATENATE("origin=",C17,"+",C18 )</f>
        <v>origin=19428 I-45+Spring, TX 77373</v>
      </c>
    </row>
    <row r="18" spans="1:10" x14ac:dyDescent="0.25">
      <c r="B18" t="str">
        <f>VLOOKUP("Housing Location",Table_Event_Details_Today[],4,FALSE)</f>
        <v>Spring, TX 77373</v>
      </c>
      <c r="C18" t="str">
        <f>VLOOKUP("Location",Table_Event_Details_Today[],4,FALSE)</f>
        <v>Spring, TX 77373</v>
      </c>
      <c r="E18" t="str">
        <f>CONCATENATE("destination=",C17,"+",C18 )</f>
        <v>destination=19428 I-45+Spring, TX 77373</v>
      </c>
      <c r="J18" t="str">
        <f>CONCATENATE("destination=",B27,"+",B28 )</f>
        <v>destination=19428 I-45+Spring, TX 77373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Spring HS to Spring HS</v>
      </c>
      <c r="J21" s="13" t="str">
        <f>CONCATENATE(C16, " to ", B26)</f>
        <v>Spring HS to Spring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45128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10588</v>
      </c>
      <c r="B26" t="str">
        <f>VLOOKUP("Housing Location",Table_Event_Details_Next[],2,FALSE)</f>
        <v>Spring HS</v>
      </c>
      <c r="C26" t="str">
        <f>VLOOKUP("Location",Table_Event_Details_Today[],2,FALSE)</f>
        <v>Spring HS</v>
      </c>
      <c r="E26" t="s">
        <v>93</v>
      </c>
    </row>
    <row r="27" spans="1:10" x14ac:dyDescent="0.25">
      <c r="B27" t="str">
        <f>VLOOKUP("Housing Location",Table_Event_Details_Next[],3,FALSE)</f>
        <v>19428 I-45</v>
      </c>
      <c r="C27" t="str">
        <f>VLOOKUP("Location",Table_Event_Details_Today[],3,FALSE)</f>
        <v>19428 I-45</v>
      </c>
      <c r="E27" t="str">
        <f>CONCATENATE("origin=",B17,"+",B18 )</f>
        <v>origin=19428 I-45+Spring, TX 77373</v>
      </c>
    </row>
    <row r="28" spans="1:10" x14ac:dyDescent="0.25">
      <c r="B28" t="str">
        <f>VLOOKUP("Housing Location",Table_Event_Details_Next[],4,FALSE)</f>
        <v>Spring, TX 77373</v>
      </c>
      <c r="C28" t="str">
        <f>VLOOKUP("Location",Table_Event_Details_Today[],4,FALSE)</f>
        <v>Spring, TX 77373</v>
      </c>
      <c r="E28" t="str">
        <f>CONCATENATE("destination=",B27,"+",B28 )</f>
        <v>destination=19428 I-45+Spring, TX 77373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Spring HS to Spring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2"/>
  <sheetViews>
    <sheetView workbookViewId="0"/>
  </sheetViews>
  <sheetFormatPr defaultRowHeight="15" x14ac:dyDescent="0.25"/>
  <cols>
    <col min="1" max="2" width="54.140625" bestFit="1" customWidth="1"/>
    <col min="3" max="3" width="21.5703125" bestFit="1" customWidth="1"/>
    <col min="4" max="4" width="16.5703125" bestFit="1" customWidth="1"/>
    <col min="5" max="5" width="61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183</v>
      </c>
      <c r="C2" t="s">
        <v>184</v>
      </c>
      <c r="D2" t="s">
        <v>185</v>
      </c>
      <c r="E2" t="s">
        <v>186</v>
      </c>
    </row>
    <row r="3" spans="1:5" x14ac:dyDescent="0.25">
      <c r="A3" t="s">
        <v>136</v>
      </c>
      <c r="B3" t="s">
        <v>187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144</v>
      </c>
      <c r="C5" t="s">
        <v>145</v>
      </c>
      <c r="D5" t="s">
        <v>146</v>
      </c>
    </row>
    <row r="6" spans="1:5" x14ac:dyDescent="0.25">
      <c r="B6" t="s">
        <v>188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189</v>
      </c>
      <c r="B8" t="s">
        <v>190</v>
      </c>
    </row>
    <row r="9" spans="1:5" x14ac:dyDescent="0.25">
      <c r="A9" t="s">
        <v>191</v>
      </c>
      <c r="B9" t="s">
        <v>192</v>
      </c>
    </row>
    <row r="10" spans="1:5" x14ac:dyDescent="0.25">
      <c r="A10" t="s">
        <v>193</v>
      </c>
      <c r="B10" t="s">
        <v>194</v>
      </c>
    </row>
    <row r="11" spans="1:5" x14ac:dyDescent="0.25">
      <c r="A11" t="s">
        <v>195</v>
      </c>
      <c r="B11" t="s">
        <v>196</v>
      </c>
    </row>
    <row r="12" spans="1:5" x14ac:dyDescent="0.25">
      <c r="A12" t="s">
        <v>197</v>
      </c>
      <c r="B12" t="s">
        <v>150</v>
      </c>
    </row>
    <row r="13" spans="1:5" x14ac:dyDescent="0.25">
      <c r="A13" t="s">
        <v>198</v>
      </c>
      <c r="B13" t="s">
        <v>199</v>
      </c>
    </row>
    <row r="14" spans="1:5" x14ac:dyDescent="0.25">
      <c r="A14" t="s">
        <v>200</v>
      </c>
      <c r="B14" t="s">
        <v>201</v>
      </c>
    </row>
    <row r="15" spans="1:5" x14ac:dyDescent="0.25">
      <c r="A15" t="s">
        <v>110</v>
      </c>
      <c r="B15" t="s">
        <v>152</v>
      </c>
    </row>
    <row r="16" spans="1:5" x14ac:dyDescent="0.25">
      <c r="A16" t="s">
        <v>99</v>
      </c>
      <c r="B16" t="s">
        <v>151</v>
      </c>
    </row>
    <row r="17" spans="1:5" x14ac:dyDescent="0.25">
      <c r="A17" t="s">
        <v>202</v>
      </c>
      <c r="B17" t="s">
        <v>203</v>
      </c>
    </row>
    <row r="18" spans="1:5" x14ac:dyDescent="0.25">
      <c r="A18" t="s">
        <v>153</v>
      </c>
      <c r="B18" t="s">
        <v>204</v>
      </c>
    </row>
    <row r="19" spans="1:5" x14ac:dyDescent="0.25">
      <c r="A19" t="s">
        <v>205</v>
      </c>
      <c r="B19" t="s">
        <v>206</v>
      </c>
    </row>
    <row r="20" spans="1:5" x14ac:dyDescent="0.25">
      <c r="A20" t="s">
        <v>207</v>
      </c>
      <c r="B20" t="s">
        <v>208</v>
      </c>
    </row>
    <row r="21" spans="1:5" x14ac:dyDescent="0.25">
      <c r="A21" t="s">
        <v>176</v>
      </c>
      <c r="B21" t="s">
        <v>209</v>
      </c>
    </row>
    <row r="22" spans="1:5" x14ac:dyDescent="0.25">
      <c r="A22" t="s">
        <v>40</v>
      </c>
      <c r="B22" t="s">
        <v>40</v>
      </c>
      <c r="E22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1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6.42578125" bestFit="1" customWidth="1"/>
    <col min="4" max="4" width="22.5703125" bestFit="1" customWidth="1"/>
    <col min="5" max="5" width="54.140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156</v>
      </c>
      <c r="C2" t="s">
        <v>157</v>
      </c>
      <c r="D2" t="s">
        <v>158</v>
      </c>
      <c r="E2" t="s">
        <v>159</v>
      </c>
    </row>
    <row r="3" spans="1:5" x14ac:dyDescent="0.25">
      <c r="A3" t="s">
        <v>136</v>
      </c>
      <c r="B3" t="s">
        <v>160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161</v>
      </c>
      <c r="C5" t="s">
        <v>162</v>
      </c>
      <c r="D5" t="s">
        <v>163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164</v>
      </c>
      <c r="B7" t="s">
        <v>165</v>
      </c>
    </row>
    <row r="8" spans="1:5" x14ac:dyDescent="0.25">
      <c r="A8" t="s">
        <v>149</v>
      </c>
      <c r="B8" t="s">
        <v>166</v>
      </c>
    </row>
    <row r="9" spans="1:5" x14ac:dyDescent="0.25">
      <c r="A9" t="s">
        <v>155</v>
      </c>
      <c r="B9" t="s">
        <v>178</v>
      </c>
    </row>
    <row r="10" spans="1:5" x14ac:dyDescent="0.25">
      <c r="A10" t="s">
        <v>140</v>
      </c>
      <c r="B10" t="s">
        <v>167</v>
      </c>
    </row>
    <row r="11" spans="1:5" x14ac:dyDescent="0.25">
      <c r="A11" t="s">
        <v>141</v>
      </c>
      <c r="B11" t="s">
        <v>168</v>
      </c>
    </row>
    <row r="12" spans="1:5" x14ac:dyDescent="0.25">
      <c r="A12" t="s">
        <v>169</v>
      </c>
      <c r="B12" t="s">
        <v>170</v>
      </c>
    </row>
    <row r="13" spans="1:5" x14ac:dyDescent="0.25">
      <c r="A13" t="s">
        <v>142</v>
      </c>
      <c r="B13" t="s">
        <v>171</v>
      </c>
    </row>
    <row r="14" spans="1:5" x14ac:dyDescent="0.25">
      <c r="A14" t="s">
        <v>172</v>
      </c>
      <c r="B14" t="s">
        <v>173</v>
      </c>
    </row>
    <row r="15" spans="1:5" x14ac:dyDescent="0.25">
      <c r="A15" t="s">
        <v>179</v>
      </c>
      <c r="B15" t="s">
        <v>174</v>
      </c>
    </row>
    <row r="16" spans="1:5" x14ac:dyDescent="0.25">
      <c r="A16" t="s">
        <v>180</v>
      </c>
      <c r="B16" t="s">
        <v>138</v>
      </c>
    </row>
    <row r="17" spans="1:5" x14ac:dyDescent="0.25">
      <c r="A17" t="s">
        <v>181</v>
      </c>
      <c r="B17" t="s">
        <v>139</v>
      </c>
    </row>
    <row r="18" spans="1:5" x14ac:dyDescent="0.25">
      <c r="A18" t="s">
        <v>182</v>
      </c>
      <c r="B18" t="s">
        <v>108</v>
      </c>
    </row>
    <row r="19" spans="1:5" x14ac:dyDescent="0.25">
      <c r="A19" t="s">
        <v>112</v>
      </c>
      <c r="B19" t="s">
        <v>175</v>
      </c>
    </row>
    <row r="20" spans="1:5" x14ac:dyDescent="0.25">
      <c r="A20" t="s">
        <v>176</v>
      </c>
      <c r="B20" t="s">
        <v>177</v>
      </c>
    </row>
    <row r="21" spans="1:5" x14ac:dyDescent="0.25">
      <c r="A21" t="s">
        <v>40</v>
      </c>
      <c r="B21" t="s">
        <v>40</v>
      </c>
      <c r="E21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3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1.42578125" bestFit="1" customWidth="1"/>
    <col min="4" max="4" width="15.28515625" bestFit="1" customWidth="1"/>
    <col min="5" max="5" width="54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144</v>
      </c>
      <c r="C2" t="s">
        <v>145</v>
      </c>
      <c r="D2" t="s">
        <v>146</v>
      </c>
      <c r="E2" t="s">
        <v>147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144</v>
      </c>
      <c r="C4" t="s">
        <v>145</v>
      </c>
      <c r="D4" t="s">
        <v>146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107</v>
      </c>
      <c r="B6" t="s">
        <v>148</v>
      </c>
    </row>
    <row r="7" spans="1:5" x14ac:dyDescent="0.25">
      <c r="A7" t="s">
        <v>155</v>
      </c>
      <c r="B7" t="s">
        <v>150</v>
      </c>
    </row>
    <row r="8" spans="1:5" x14ac:dyDescent="0.25">
      <c r="A8" t="s">
        <v>137</v>
      </c>
      <c r="B8" t="s">
        <v>151</v>
      </c>
    </row>
    <row r="9" spans="1:5" x14ac:dyDescent="0.25">
      <c r="A9" t="s">
        <v>140</v>
      </c>
      <c r="B9" t="s">
        <v>152</v>
      </c>
    </row>
    <row r="10" spans="1:5" x14ac:dyDescent="0.25">
      <c r="A10" t="s">
        <v>141</v>
      </c>
      <c r="B10" t="s">
        <v>151</v>
      </c>
    </row>
    <row r="11" spans="1:5" x14ac:dyDescent="0.25">
      <c r="A11" t="s">
        <v>153</v>
      </c>
      <c r="B11" t="s">
        <v>154</v>
      </c>
    </row>
    <row r="12" spans="1:5" x14ac:dyDescent="0.25">
      <c r="A12" t="s">
        <v>112</v>
      </c>
      <c r="B12" t="s">
        <v>143</v>
      </c>
    </row>
    <row r="13" spans="1:5" x14ac:dyDescent="0.25">
      <c r="A13" t="s">
        <v>40</v>
      </c>
      <c r="B13" t="s">
        <v>40</v>
      </c>
      <c r="E13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106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109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111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65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113</v>
      </c>
    </row>
    <row r="7" spans="1:6" x14ac:dyDescent="0.25">
      <c r="B7" t="s">
        <v>114</v>
      </c>
    </row>
    <row r="8" spans="1:6" x14ac:dyDescent="0.25">
      <c r="C8" t="s">
        <v>120</v>
      </c>
      <c r="D8" t="s">
        <v>121</v>
      </c>
      <c r="E8" t="s">
        <v>122</v>
      </c>
      <c r="F8" t="s">
        <v>123</v>
      </c>
    </row>
    <row r="10" spans="1:6" x14ac:dyDescent="0.25">
      <c r="B10" t="s">
        <v>115</v>
      </c>
    </row>
    <row r="11" spans="1:6" x14ac:dyDescent="0.25">
      <c r="C11" t="s">
        <v>124</v>
      </c>
      <c r="D11" t="s">
        <v>125</v>
      </c>
      <c r="E11" t="s">
        <v>126</v>
      </c>
      <c r="F11" t="s">
        <v>127</v>
      </c>
    </row>
    <row r="13" spans="1:6" x14ac:dyDescent="0.25">
      <c r="B13" t="s">
        <v>116</v>
      </c>
    </row>
    <row r="14" spans="1:6" x14ac:dyDescent="0.25">
      <c r="C14" t="s">
        <v>130</v>
      </c>
      <c r="D14" t="s">
        <v>131</v>
      </c>
      <c r="E14" t="s">
        <v>132</v>
      </c>
    </row>
    <row r="16" spans="1:6" x14ac:dyDescent="0.25">
      <c r="B16" t="s">
        <v>117</v>
      </c>
    </row>
    <row r="17" spans="2:4" x14ac:dyDescent="0.25">
      <c r="C17" t="s">
        <v>128</v>
      </c>
      <c r="D17" t="s">
        <v>129</v>
      </c>
    </row>
    <row r="19" spans="2:4" x14ac:dyDescent="0.25">
      <c r="B19" t="s">
        <v>118</v>
      </c>
    </row>
    <row r="20" spans="2:4" x14ac:dyDescent="0.25">
      <c r="C20" t="s">
        <v>133</v>
      </c>
      <c r="D20" t="s">
        <v>134</v>
      </c>
    </row>
    <row r="22" spans="2:4" x14ac:dyDescent="0.25">
      <c r="B22" t="s">
        <v>119</v>
      </c>
    </row>
    <row r="23" spans="2:4" x14ac:dyDescent="0.25">
      <c r="C23" t="s">
        <v>135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2023-07-20T00:11:56Z</dcterms:modified>
</cp:coreProperties>
</file>