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4" documentId="13_ncr:1_{E1C7FF56-1A44-472F-BA44-8896ACB8F7B0}" xr6:coauthVersionLast="47" xr6:coauthVersionMax="47" xr10:uidLastSave="{E636E765-8568-4B20-90DA-5177D49CDA52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Event_Details_Previous!$A$1:$E$14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" l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<sst xmlns="http://schemas.openxmlformats.org/spreadsheetml/2006/main" count="429" uniqueCount="195">
  <si>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</si>
  <si>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</si>
  <si>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</si>
  <si>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</si>
  <si>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</si>
  <si>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</si>
  <si>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</si>
  <si>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</si>
  <si>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</si>
  <si>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</si>
  <si>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</si>
  <si>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</si>
  <si>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</si>
  <si>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</si>
  <si>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</si>
  <si>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</si>
  <si>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</si>
  <si>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</si>
  <si>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</si>
  <si>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</si>
  <si>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</si>
  <si>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</si>
  <si>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</si>
  <si>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</si>
  <si>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</si>
  <si>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</si>
  <si>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</si>
  <si>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</si>
  <si>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</si>
  <si>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</si>
  <si>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</si>
  <si>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</si>
  <si>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</si>
  <si>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</si>
  <si>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</si>
  <si>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</si>
  <si>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</si>
  <si>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</si>
  <si>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</si>
  <si>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</si>
  <si>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</si>
  <si>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</si>
  <si>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</si>
  <si>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</si>
  <si>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</si>
  <si>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</si>
  <si>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</si>
  <si>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</si>
  <si>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</si>
  <si>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</si>
  <si>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</si>
  <si>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</si>
  <si>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</si>
  <si>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</si>
  <si>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</si>
  <si>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</si>
  <si>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</si>
  <si>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</si>
  <si>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</si>
  <si>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</si>
  <si>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</si>
  <si>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</si>
  <si>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</si>
  <si>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</si>
  <si>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</si>
  <si>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</si>
  <si>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</si>
  <si>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</si>
  <si>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</si>
  <si>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</si>
  <si>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</si>
  <si>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</si>
  <si>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</si>
  <si>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</si>
  <si>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</si>
  <si>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</si>
  <si>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</si>
  <si>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</si>
  <si>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</si>
  <si>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</si>
  <si>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</si>
  <si>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</si>
  <si>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</si>
  <si>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</si>
  <si>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</si>
  <si>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</si>
  <si>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</si>
  <si>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</si>
  <si>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</si>
  <si>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</si>
  <si>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</si>
  <si>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</si>
  <si>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</si>
  <si>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</si>
  <si>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</si>
  <si>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</si>
  <si>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</si>
  <si>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</si>
  <si>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</si>
  <si>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</si>
  <si>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</si>
  <si>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</si>
  <si>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</si>
  <si>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</si>
  <si>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</si>
  <si>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</si>
  <si>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</si>
  <si>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</si>
  <si>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</si>
  <si>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Arrive and Sleep</t>
  </si>
  <si>
    <t>Brunch</t>
  </si>
  <si>
    <t>10:00 AM</t>
  </si>
  <si>
    <t>11:00 AM</t>
  </si>
  <si>
    <t>4:00 PM</t>
  </si>
  <si>
    <t>6:00 PM</t>
  </si>
  <si>
    <t>Arrive and Unload</t>
  </si>
  <si>
    <t>8:30 PM</t>
  </si>
  <si>
    <t>Walk to Gate</t>
  </si>
  <si>
    <t>8:45 PM</t>
  </si>
  <si>
    <t>At Gate</t>
  </si>
  <si>
    <t>Walk On</t>
  </si>
  <si>
    <t>Performance</t>
  </si>
  <si>
    <t>11:55 PM</t>
  </si>
  <si>
    <t>Depart for Show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</si>
  <si>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</si>
  <si>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</si>
  <si>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</si>
  <si>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</si>
  <si>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</si>
  <si>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</si>
  <si>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</si>
  <si>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5:30 PM</t>
  </si>
  <si>
    <t>Dinner</t>
  </si>
  <si>
    <t>Snack, clean, load</t>
  </si>
  <si>
    <t>Depart for Herriman, Ut - 130 miles</t>
  </si>
  <si>
    <t>10:30 PM</t>
  </si>
  <si>
    <t>12:00 PM</t>
  </si>
  <si>
    <t>Rice Eccles Stadium</t>
  </si>
  <si>
    <t>451 1400 East</t>
  </si>
  <si>
    <t>Salt Lake City, UT 84112</t>
  </si>
  <si>
    <t>Rice Eccles Stadium_x000D_
451 1400 East_x000D_
Salt Lake City, UT 84112</t>
  </si>
  <si>
    <t>Herriman HS</t>
  </si>
  <si>
    <t>11917 Mustang Trail Way</t>
  </si>
  <si>
    <t>Herriman, UT 84096</t>
  </si>
  <si>
    <t>Now on Mountain Time Zone! Staff Showers: Before Wake-Up, During Rehearsal Blocks, First 30 Minutes of Dinner</t>
  </si>
  <si>
    <t>4:00 AM</t>
  </si>
  <si>
    <t>7:15 PM</t>
  </si>
  <si>
    <t>Warm up</t>
  </si>
  <si>
    <t>8:55 PM</t>
  </si>
  <si>
    <t>9:02 PM</t>
  </si>
  <si>
    <t>9:07 PM</t>
  </si>
  <si>
    <t>9:30 PM</t>
  </si>
  <si>
    <t>Depart for Denver - 500 Miles</t>
  </si>
  <si>
    <t>1:30 PM</t>
  </si>
  <si>
    <t>2:30 PM</t>
  </si>
  <si>
    <t>Commerce City, CO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</si>
  <si>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</si>
  <si>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</si>
  <si>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</si>
  <si>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</si>
  <si>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6:00 AM</t>
  </si>
  <si>
    <t>Arrive, check into dorms, rest</t>
  </si>
  <si>
    <t>11:30 AM</t>
  </si>
  <si>
    <t>Lunch in cafeteria</t>
  </si>
  <si>
    <t>1:00 PM</t>
  </si>
  <si>
    <t>Rehearsal - Music / Sectionals</t>
  </si>
  <si>
    <t>Dinner in cafeteria</t>
  </si>
  <si>
    <t>Visual</t>
  </si>
  <si>
    <t>Rewarm - Ensemble</t>
  </si>
  <si>
    <t>Rehearsal Ends</t>
  </si>
  <si>
    <t>11:30 PM</t>
  </si>
  <si>
    <t>Lights out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</si>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</sst>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font>
        <color rgb="FF9C0006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9"/>
    <tableColumn id="2" xr3:uid="{76E8B6BD-C058-4DDF-AE06-E7E940F0AEB2}" uniqueName="2" name="Address1" queryTableFieldId="2" dataDxfId="28"/>
    <tableColumn id="3" xr3:uid="{C68BC5DA-96B5-4D97-9C78-A46412757A8D}" uniqueName="3" name="Address2" queryTableFieldId="3" dataDxfId="27"/>
    <tableColumn id="4" xr3:uid="{E0C83E79-65E5-424B-84C3-9F1741D9FA94}" uniqueName="4" name="Address3" queryTableFieldId="4" dataDxfId="26"/>
    <tableColumn id="5" xr3:uid="{DF9C93B3-C799-4892-8881-A8B629C8740A}" uniqueName="5" name="Column3" queryTableFieldId="5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4" tableType="queryTable" totalsRowShown="0">
  <autoFilter ref="A1:E14" xr:uid="{92179059-309C-4330-A720-02808096CF1A}"/>
  <tableColumns count="5">
    <tableColumn id="1" xr3:uid="{A456D67A-03D6-4D54-88BC-9FA10EB427F7}" uniqueName="1" name="Column1" queryTableFieldId="1" dataDxfId="24"/>
    <tableColumn id="2" xr3:uid="{529C57FA-9049-467F-B550-C6CC6ADF14C7}" uniqueName="2" name="Address1" queryTableFieldId="2" dataDxfId="23"/>
    <tableColumn id="3" xr3:uid="{DDCDE5E5-62AC-41A8-BD56-C1785856031A}" uniqueName="3" name="Address2" queryTableFieldId="3" dataDxfId="22"/>
    <tableColumn id="4" xr3:uid="{750530DF-286C-4CD6-AFF4-F6B4F747FE47}" uniqueName="4" name="Address3" queryTableFieldId="4" dataDxfId="21"/>
    <tableColumn id="5" xr3:uid="{8FFF8E09-389B-45AB-AE11-F8A82D7E9D06}" uniqueName="5" name="Column3" queryTableFieldId="5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9"/>
    <tableColumn id="1" xr3:uid="{05566E41-6E4C-43EA-82D1-F5B55022E077}" uniqueName="1" name="Address1" queryTableFieldId="14" dataDxfId="18"/>
    <tableColumn id="2" xr3:uid="{1C9D734B-6608-4C8B-A5BE-2FF7D37E376D}" uniqueName="2" name="Address2" queryTableFieldId="15" dataDxfId="17"/>
    <tableColumn id="3" xr3:uid="{47379C93-0D5D-4402-9B1F-91FA59BAF1A5}" uniqueName="3" name="Address3" queryTableFieldId="16" dataDxfId="16"/>
    <tableColumn id="10" xr3:uid="{AAD3CFB0-5A01-415B-8987-6DE1775F5C19}" uniqueName="10" name="Column3" queryTableFieldId="7" dataDxf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4"/>
    <tableColumn id="2" xr3:uid="{5C29ED75-1E44-44D2-A594-D5B432145D6E}" uniqueName="2" name="Event" queryTableFieldId="2" dataDxfId="13"/>
    <tableColumn id="3" xr3:uid="{ADAA3110-1E60-4011-8DCF-AE8E53EEB4FA}" uniqueName="3" name="Location" queryTableFieldId="3" dataDxf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1"/>
    <tableColumn id="5" xr3:uid="{7FED56D8-A121-489E-BAF6-AC4FBEE75673}" uniqueName="5" name="Event" queryTableFieldId="6" dataDxfId="10"/>
    <tableColumn id="6" xr3:uid="{F22730FB-0FA8-47E8-8462-F80C7E229923}" uniqueName="6" name="Location" queryTableFieldId="7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8"/>
    <tableColumn id="2" xr3:uid="{187C09FD-1A8B-4E4E-B52E-526A27C81825}" name="Event" dataDxfId="7"/>
    <tableColumn id="3" xr3:uid="{C6F49CAD-F8A3-4CE4-887A-CC0C5CEC2219}" name="Location" dataDxfId="6"/>
    <tableColumn id="4" xr3:uid="{F90EAABC-F279-40FB-8B44-7E674A9CDAA8}" name="eventID" dataDxfId="5"/>
    <tableColumn id="5" xr3:uid="{02EAF049-21B2-43CB-B7D9-C98D7D8C1E2B}" name="Link" dataDxfId="4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22" zoomScaleNormal="100" workbookViewId="0">
      <selection activeCell="H34" sqref="H3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45119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Herriman HS</v>
      </c>
      <c r="C9" s="20" t="str">
        <f>VLOOKUP("Location",Table_Event_Details_Today[],2,FALSE)</f>
        <v>Rice Eccles Stadium</v>
      </c>
    </row>
    <row r="10" spans="2:3" x14ac:dyDescent="0.25">
      <c r="B10" s="21" t="str">
        <f>VLOOKUP("Housing Location",Table_Event_Details_Today[],3,FALSE)</f>
        <v>11917 Mustang Trail Way</v>
      </c>
      <c r="C10" s="21" t="str">
        <f>VLOOKUP("Location",Table_Event_Details_Today[],3,FALSE)</f>
        <v>451 1400 East</v>
      </c>
    </row>
    <row r="11" spans="2:3" ht="15.75" thickBot="1" x14ac:dyDescent="0.3">
      <c r="B11" s="22" t="str">
        <f>VLOOKUP("Housing Location",Table_Event_Details_Today[],4,FALSE)</f>
        <v>Herriman, UT 84096</v>
      </c>
      <c r="C11" s="22" t="str">
        <f>VLOOKUP("Location",Table_Event_Details_Today[],4,FALSE)</f>
        <v>Salt Lake City, UT 84112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9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45119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45118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10466</v>
      </c>
      <c r="B8" t="str">
        <f>VLOOKUP("Housing Location",Table_Event_Details_Previous[],2,FALSE)</f>
        <v>West Wendover HS</v>
      </c>
      <c r="C8" t="str">
        <f>VLOOKUP("Location",Table_Event_Details_Today[],2,FALSE)</f>
        <v>Rice Eccles Stadium</v>
      </c>
    </row>
    <row r="9" spans="1:10" x14ac:dyDescent="0.25">
      <c r="B9" t="str">
        <f>VLOOKUP("Housing Location",Table_Event_Details_Previous[],3,FALSE)</f>
        <v>2055 Elko Ave</v>
      </c>
      <c r="C9" t="str">
        <f>VLOOKUP("Location",Table_Event_Details_Today[],3,FALSE)</f>
        <v>451 1400 East</v>
      </c>
    </row>
    <row r="10" spans="1:10" x14ac:dyDescent="0.25">
      <c r="B10" t="str">
        <f>VLOOKUP("Housing Location",Table_Event_Details_Previous[],4,FALSE)</f>
        <v>West Wendover, NV 89833</v>
      </c>
      <c r="C10" t="str">
        <f>VLOOKUP("Location",Table_Event_Details_Today[],4,FALSE)</f>
        <v>Salt Lake City, UT 84112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45119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10322</v>
      </c>
      <c r="B16" t="str">
        <f>VLOOKUP("Housing Location",Table_Event_Details_Today[],2,FALSE)</f>
        <v>Herriman HS</v>
      </c>
      <c r="C16" t="str">
        <f>VLOOKUP("Location",Table_Event_Details_Today[],2,FALSE)</f>
        <v>Rice Eccles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11917 Mustang Trail Way</v>
      </c>
      <c r="C17" t="str">
        <f>VLOOKUP("Location",Table_Event_Details_Today[],3,FALSE)</f>
        <v>451 1400 East</v>
      </c>
      <c r="E17" t="str">
        <f>CONCATENATE("origin=",B17,"+",B18 )</f>
        <v>origin=11917 Mustang Trail Way+Herriman, UT 84096</v>
      </c>
      <c r="J17" t="str">
        <f>CONCATENATE("origin=",C17,"+",C18 )</f>
        <v>origin=451 1400 East+Salt Lake City, UT 84112</v>
      </c>
    </row>
    <row r="18" spans="1:10" x14ac:dyDescent="0.25">
      <c r="B18" t="str">
        <f>VLOOKUP("Housing Location",Table_Event_Details_Today[],4,FALSE)</f>
        <v>Herriman, UT 84096</v>
      </c>
      <c r="C18" t="str">
        <f>VLOOKUP("Location",Table_Event_Details_Today[],4,FALSE)</f>
        <v>Salt Lake City, UT 84112</v>
      </c>
      <c r="E18" t="str">
        <f>CONCATENATE("destination=",C17,"+",C18 )</f>
        <v>destination=451 1400 East+Salt Lake City, UT 84112</v>
      </c>
      <c r="J18" t="str">
        <f>CONCATENATE("destination=",B27,"+",B28 )</f>
        <v>destination=1000 E. University Ave+Laramie, WY 82071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Herriman HS to Rice Eccles Stadium</v>
      </c>
      <c r="J21" s="13" t="str">
        <f>CONCATENATE(C16, " to ", B26)</f>
        <v>Rice Eccles Stadium to University of Wyoming War Memorial Stadium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45120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10323</v>
      </c>
      <c r="B26" t="str">
        <f>VLOOKUP("Housing Location",Table_Event_Details_Next[],2,FALSE)</f>
        <v>University of Wyoming War Memorial Stadium</v>
      </c>
      <c r="C26" t="str">
        <f>VLOOKUP("Location",Table_Event_Details_Today[],2,FALSE)</f>
        <v>Rice Eccles Stadium</v>
      </c>
      <c r="E26" t="s">
        <v>94</v>
      </c>
    </row>
    <row r="27" spans="1:10" x14ac:dyDescent="0.25">
      <c r="B27" t="str">
        <f>VLOOKUP("Housing Location",Table_Event_Details_Next[],3,FALSE)</f>
        <v>1000 E. University Ave</v>
      </c>
      <c r="C27" t="str">
        <f>VLOOKUP("Location",Table_Event_Details_Today[],3,FALSE)</f>
        <v>451 1400 East</v>
      </c>
      <c r="E27" t="str">
        <f>CONCATENATE("origin=",B17,"+",B18 )</f>
        <v>origin=11917 Mustang Trail Way+Herriman, UT 84096</v>
      </c>
    </row>
    <row r="28" spans="1:10" x14ac:dyDescent="0.25">
      <c r="B28" t="str">
        <f>VLOOKUP("Housing Location",Table_Event_Details_Next[],4,FALSE)</f>
        <v>Laramie, WY 82071</v>
      </c>
      <c r="C28" t="str">
        <f>VLOOKUP("Location",Table_Event_Details_Today[],4,FALSE)</f>
        <v>Salt Lake City, UT 84112</v>
      </c>
      <c r="E28" t="str">
        <f>CONCATENATE("destination=",B27,"+",B28 )</f>
        <v>destination=1000 E. University Ave+Laramie, WY 82071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Herriman HS to University of Wyoming War Memorial Stadium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156</v>
      </c>
      <c r="C4" t="s">
        <v>157</v>
      </c>
      <c r="D4" t="s">
        <v>158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160</v>
      </c>
      <c r="B6" t="s">
        <v>161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164</v>
      </c>
      <c r="B8" t="s">
        <v>165</v>
      </c>
    </row>
    <row r="9" spans="1:5" x14ac:dyDescent="0.25">
      <c r="A9" t="s">
        <v>113</v>
      </c>
      <c r="B9" t="s">
        <v>166</v>
      </c>
    </row>
    <row r="10" spans="1:5" x14ac:dyDescent="0.25">
      <c r="A10" t="s">
        <v>131</v>
      </c>
      <c r="B10" t="s">
        <v>167</v>
      </c>
    </row>
    <row r="11" spans="1:5" x14ac:dyDescent="0.25">
      <c r="A11" t="s">
        <v>116</v>
      </c>
      <c r="B11" t="s">
        <v>168</v>
      </c>
    </row>
    <row r="12" spans="1:5" x14ac:dyDescent="0.25">
      <c r="A12" t="s">
        <v>47</v>
      </c>
      <c r="B12" t="s">
        <v>169</v>
      </c>
    </row>
    <row r="13" spans="1:5" x14ac:dyDescent="0.25">
      <c r="A13" t="s">
        <v>170</v>
      </c>
      <c r="B13" t="s">
        <v>171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4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124</v>
      </c>
      <c r="C2" t="s">
        <v>124</v>
      </c>
      <c r="E2" t="s">
        <v>125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126</v>
      </c>
      <c r="C4" t="s">
        <v>127</v>
      </c>
      <c r="D4" t="s">
        <v>128</v>
      </c>
    </row>
    <row r="5" spans="1:5" x14ac:dyDescent="0.25">
      <c r="B5" t="s">
        <v>129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111</v>
      </c>
      <c r="B7" t="s">
        <v>130</v>
      </c>
    </row>
    <row r="8" spans="1:5" x14ac:dyDescent="0.25">
      <c r="A8" t="s">
        <v>153</v>
      </c>
      <c r="B8" t="s">
        <v>110</v>
      </c>
    </row>
    <row r="9" spans="1:5" x14ac:dyDescent="0.25">
      <c r="A9" t="s">
        <v>154</v>
      </c>
      <c r="B9" t="s">
        <v>17</v>
      </c>
    </row>
    <row r="10" spans="1:5" x14ac:dyDescent="0.25">
      <c r="A10" t="s">
        <v>131</v>
      </c>
      <c r="B10" t="s">
        <v>132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133</v>
      </c>
    </row>
    <row r="13" spans="1:5" x14ac:dyDescent="0.25">
      <c r="A13" t="s">
        <v>122</v>
      </c>
      <c r="B13" t="s">
        <v>134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3" bestFit="1" customWidth="1"/>
    <col min="4" max="4" width="21.710937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137</v>
      </c>
      <c r="C2" t="s">
        <v>138</v>
      </c>
      <c r="D2" t="s">
        <v>139</v>
      </c>
      <c r="E2" t="s">
        <v>140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141</v>
      </c>
      <c r="C4" t="s">
        <v>142</v>
      </c>
      <c r="D4" t="s">
        <v>143</v>
      </c>
    </row>
    <row r="5" spans="1:5" x14ac:dyDescent="0.25">
      <c r="B5" t="s">
        <v>144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145</v>
      </c>
      <c r="B7" t="s">
        <v>109</v>
      </c>
    </row>
    <row r="8" spans="1:5" x14ac:dyDescent="0.25">
      <c r="A8" t="s">
        <v>112</v>
      </c>
      <c r="B8" t="s">
        <v>110</v>
      </c>
    </row>
    <row r="9" spans="1:5" x14ac:dyDescent="0.25">
      <c r="A9" t="s">
        <v>136</v>
      </c>
      <c r="B9" t="s">
        <v>17</v>
      </c>
    </row>
    <row r="10" spans="1:5" x14ac:dyDescent="0.25">
      <c r="A10" t="s">
        <v>113</v>
      </c>
      <c r="B10" t="s">
        <v>132</v>
      </c>
    </row>
    <row r="11" spans="1:5" x14ac:dyDescent="0.25">
      <c r="A11" t="s">
        <v>114</v>
      </c>
      <c r="B11" t="s">
        <v>123</v>
      </c>
    </row>
    <row r="12" spans="1:5" x14ac:dyDescent="0.25">
      <c r="A12" t="s">
        <v>101</v>
      </c>
      <c r="B12" t="s">
        <v>115</v>
      </c>
    </row>
    <row r="13" spans="1:5" x14ac:dyDescent="0.25">
      <c r="A13" t="s">
        <v>146</v>
      </c>
      <c r="B13" t="s">
        <v>147</v>
      </c>
    </row>
    <row r="14" spans="1:5" x14ac:dyDescent="0.25">
      <c r="A14" t="s">
        <v>118</v>
      </c>
      <c r="B14" t="s">
        <v>117</v>
      </c>
    </row>
    <row r="15" spans="1:5" x14ac:dyDescent="0.25">
      <c r="A15" t="s">
        <v>148</v>
      </c>
      <c r="B15" t="s">
        <v>119</v>
      </c>
    </row>
    <row r="16" spans="1:5" x14ac:dyDescent="0.25">
      <c r="A16" t="s">
        <v>149</v>
      </c>
      <c r="B16" t="s">
        <v>120</v>
      </c>
    </row>
    <row r="17" spans="1:5" x14ac:dyDescent="0.25">
      <c r="A17" t="s">
        <v>150</v>
      </c>
      <c r="B17" t="s">
        <v>121</v>
      </c>
    </row>
    <row r="18" spans="1:5" x14ac:dyDescent="0.25">
      <c r="A18" t="s">
        <v>151</v>
      </c>
      <c r="B18" t="s">
        <v>99</v>
      </c>
    </row>
    <row r="19" spans="1:5" x14ac:dyDescent="0.25">
      <c r="A19" t="s">
        <v>135</v>
      </c>
      <c r="B19" t="s">
        <v>152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108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124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155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96</v>
      </c>
      <c r="C3" t="s">
        <v>95</v>
      </c>
    </row>
    <row r="6" spans="1:6" x14ac:dyDescent="0.25">
      <c r="A6" t="s">
        <v>172</v>
      </c>
    </row>
    <row r="7" spans="1:6" x14ac:dyDescent="0.25">
      <c r="B7" t="s">
        <v>173</v>
      </c>
    </row>
    <row r="8" spans="1:6" x14ac:dyDescent="0.25">
      <c r="C8" t="s">
        <v>179</v>
      </c>
      <c r="D8" t="s">
        <v>180</v>
      </c>
      <c r="E8" t="s">
        <v>181</v>
      </c>
      <c r="F8" t="s">
        <v>182</v>
      </c>
    </row>
    <row r="10" spans="1:6" x14ac:dyDescent="0.25">
      <c r="B10" t="s">
        <v>174</v>
      </c>
    </row>
    <row r="11" spans="1:6" x14ac:dyDescent="0.25">
      <c r="C11" t="s">
        <v>183</v>
      </c>
      <c r="D11" t="s">
        <v>184</v>
      </c>
      <c r="E11" t="s">
        <v>185</v>
      </c>
      <c r="F11" t="s">
        <v>186</v>
      </c>
    </row>
    <row r="13" spans="1:6" x14ac:dyDescent="0.25">
      <c r="B13" t="s">
        <v>175</v>
      </c>
    </row>
    <row r="14" spans="1:6" x14ac:dyDescent="0.25">
      <c r="C14" t="s">
        <v>189</v>
      </c>
      <c r="D14" t="s">
        <v>190</v>
      </c>
      <c r="E14" t="s">
        <v>191</v>
      </c>
    </row>
    <row r="16" spans="1:6" x14ac:dyDescent="0.25">
      <c r="B16" t="s">
        <v>176</v>
      </c>
    </row>
    <row r="17" spans="2:4" x14ac:dyDescent="0.25">
      <c r="C17" t="s">
        <v>187</v>
      </c>
      <c r="D17" t="s">
        <v>188</v>
      </c>
    </row>
    <row r="19" spans="2:4" x14ac:dyDescent="0.25">
      <c r="B19" t="s">
        <v>177</v>
      </c>
    </row>
    <row r="20" spans="2:4" x14ac:dyDescent="0.25">
      <c r="C20" t="s">
        <v>192</v>
      </c>
      <c r="D20" t="s">
        <v>193</v>
      </c>
    </row>
    <row r="22" spans="2:4" x14ac:dyDescent="0.25">
      <c r="B22" t="s">
        <v>178</v>
      </c>
    </row>
    <row r="23" spans="2:4" x14ac:dyDescent="0.25">
      <c r="C23" t="s">
        <v>194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2023-07-14T03:36:29Z</dcterms:modified>
</cp:coreProperties>
</file>