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\OneDrive\github\BDFleet\"/>
    </mc:Choice>
  </mc:AlternateContent>
  <xr:revisionPtr revIDLastSave="0" documentId="13_ncr:1_{7DA73776-218A-4B49-9B3F-7E954BFE607B}" xr6:coauthVersionLast="47" xr6:coauthVersionMax="47" xr10:uidLastSave="{00000000-0000-0000-0000-000000000000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Event_Details_Next!$A$1:$E$11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2" i="1" l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<sst xmlns="http://schemas.openxmlformats.org/spreadsheetml/2006/main" count="422" uniqueCount="204">
  <si>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</si>
  <si>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</si>
  <si>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</si>
  <si>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</si>
  <si>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</si>
  <si>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</si>
  <si>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</si>
  <si>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</si>
  <si>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</si>
  <si>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</si>
  <si>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</si>
  <si>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</si>
  <si>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</si>
  <si>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</si>
  <si>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</si>
  <si>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</si>
  <si>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</si>
  <si>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</si>
  <si>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</si>
  <si>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</si>
  <si>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</si>
  <si>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</si>
  <si>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</si>
  <si>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</si>
  <si>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</si>
  <si>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</si>
  <si>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</si>
  <si>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</si>
  <si>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</si>
  <si>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</si>
  <si>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</si>
  <si>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</si>
  <si>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</si>
  <si>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</si>
  <si>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</si>
  <si>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</si>
  <si>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</si>
  <si>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</si>
  <si>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</si>
  <si>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</si>
  <si>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</si>
  <si>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</si>
  <si>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</si>
  <si>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</si>
  <si>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</si>
  <si>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</si>
  <si>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</si>
  <si>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</si>
  <si>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</si>
  <si>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</si>
  <si>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</si>
  <si>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</si>
  <si>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</si>
  <si>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</si>
  <si>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</si>
  <si>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</si>
  <si>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</si>
  <si>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</si>
  <si>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</si>
  <si>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</si>
  <si>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</si>
  <si>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</si>
  <si>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</si>
  <si>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</si>
  <si>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</si>
  <si>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</si>
  <si>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</si>
  <si>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</si>
  <si>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</si>
  <si>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</si>
  <si>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</si>
  <si>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</si>
  <si>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</si>
  <si>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</si>
  <si>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</si>
  <si>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</si>
  <si>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</si>
  <si>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</si>
  <si>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</si>
  <si>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</si>
  <si>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</si>
  <si>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</si>
  <si>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</si>
  <si>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</si>
  <si>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</si>
  <si>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</si>
  <si>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</si>
  <si>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</si>
  <si>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</si>
  <si>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</si>
  <si>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</si>
  <si>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</si>
  <si>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</si>
  <si>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</si>
  <si>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</si>
  <si>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</si>
  <si>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</si>
  <si>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</si>
  <si>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</si>
  <si>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</si>
  <si>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</si>
  <si>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</si>
  <si>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</si>
  <si>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</si>
  <si>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</si>
  <si>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</si>
  <si>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</si>
  <si>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</si>
  <si>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</si>
  <si>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</si>
  <si>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</si>
  <si>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</si>
  <si>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</si>
  <si>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</si>
  <si>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</si>
  <si>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</si>
  <si>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</si>
  <si>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</si>
  <si>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</si>
  <si>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</si>
  <si>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</si>
  <si>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</si>
  <si>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</si>
  <si>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</si>
  <si>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</si>
  <si>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</si>
  <si>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</si>
  <si>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</si>
  <si>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</si>
  <si>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</si>
  <si>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</si>
  <si>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</si>
  <si>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</si>
  <si>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10:30 PM</t>
  </si>
  <si>
    <t>Breakfast</t>
  </si>
  <si>
    <t>Springdale, MD</t>
  </si>
  <si>
    <t>12:00 PM</t>
  </si>
  <si>
    <t>1:00 PM</t>
  </si>
  <si>
    <t>Snack</t>
  </si>
  <si>
    <t>Rehearse</t>
  </si>
  <si>
    <t>Warm-up</t>
  </si>
  <si>
    <t>Walk to gate</t>
  </si>
  <si>
    <t>At gate</t>
  </si>
  <si>
    <t>Walk on</t>
  </si>
  <si>
    <t>11:30 PM</t>
  </si>
  <si>
    <t>8:45 PM</t>
  </si>
  <si>
    <t>9:05 PM</t>
  </si>
  <si>
    <t>11:59 PM</t>
  </si>
  <si>
    <t>BB&amp;T Field at Wake Forest University</t>
  </si>
  <si>
    <t>499 Deacon</t>
  </si>
  <si>
    <t>Winston-Salem, NC 27105</t>
  </si>
  <si>
    <t>BB&amp;T Field at Wake Forest University_x000D_
499 Deacon_x000D_
Winston-Salem, NC 27105</t>
  </si>
  <si>
    <t>Sunday</t>
  </si>
  <si>
    <t>Newton Conover HS</t>
  </si>
  <si>
    <t>338 W. 15th St</t>
  </si>
  <si>
    <t>Newton, NC 28658</t>
  </si>
  <si>
    <t>Host band director Andy Escamilia 828-358-9849</t>
  </si>
  <si>
    <t>5:00 AM</t>
  </si>
  <si>
    <t>Arrive, sleep</t>
  </si>
  <si>
    <t>11:00 AM</t>
  </si>
  <si>
    <t>Brunch</t>
  </si>
  <si>
    <t>3:30 PM</t>
  </si>
  <si>
    <t>Eat, make snack sack, load, clean</t>
  </si>
  <si>
    <t>5:15 PM</t>
  </si>
  <si>
    <t>Depart for Wake Forest U - 65 miles</t>
  </si>
  <si>
    <t>6:45 PM</t>
  </si>
  <si>
    <t>Arrive</t>
  </si>
  <si>
    <t>7:15 PM</t>
  </si>
  <si>
    <t>9:21 PM</t>
  </si>
  <si>
    <t>9:26 PM</t>
  </si>
  <si>
    <t>11:15 PM</t>
  </si>
  <si>
    <t>Depart to Springdale MD - 350 miles</t>
  </si>
  <si>
    <t>Center Parc Credit Union Stadium</t>
  </si>
  <si>
    <t>755 Hank Aaron Dr SE</t>
  </si>
  <si>
    <t>Atlanta, Ga 30315</t>
  </si>
  <si>
    <t>Center Parc Credit Union Stadium_x000D_
755 Hank Aaron Dr SE_x000D_
Atlanta, Ga 30315</t>
  </si>
  <si>
    <t>Saturday</t>
  </si>
  <si>
    <t>Chattahoochee HS</t>
  </si>
  <si>
    <t>5230 Taylor Road</t>
  </si>
  <si>
    <t>Alpharetta, GA 30022</t>
  </si>
  <si>
    <t>NEW TIME ZONE = Now on Eastern Time!! Staff Showers: Before Wake-Up, 3-3:30pm</t>
  </si>
  <si>
    <t>4:30 AM</t>
  </si>
  <si>
    <t>Arrive Sleep</t>
  </si>
  <si>
    <t>Dinner, make sack lunch, load, clean</t>
  </si>
  <si>
    <t>Depart for show</t>
  </si>
  <si>
    <t>9:43 PM</t>
  </si>
  <si>
    <t>9:48 PM</t>
  </si>
  <si>
    <t>To Newton, NC - 275 miles</t>
  </si>
  <si>
    <t>10:30 AM</t>
  </si>
  <si>
    <t>11:30 AM</t>
  </si>
  <si>
    <t>5:30 PM</t>
  </si>
  <si>
    <t>7:00 PM</t>
  </si>
  <si>
    <t>7:30 PM</t>
  </si>
  <si>
    <t>Maryland</t>
  </si>
  <si>
    <t>10001 Ardwick Ardmore Rd</t>
  </si>
  <si>
    <t>Springdale, MD 20774</t>
  </si>
  <si>
    <t>Maryland_x000D_
10001 Ardwick Ardmore Rd_x000D_
Springdale, MD 20774</t>
  </si>
  <si>
    <t>Charles Herbert Flowers HS</t>
  </si>
  <si>
    <t>7:00 AM</t>
  </si>
  <si>
    <t>Meeting</t>
  </si>
  <si>
    <t>1:30 PM</t>
  </si>
  <si>
    <t>Remaining day TBD</t>
  </si>
  <si>
    <t>11:00 PM</t>
  </si>
  <si>
    <t>Lights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</si>
</sst>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1" tableType="queryTable" totalsRowShown="0">
  <autoFilter ref="A1:E11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78" zoomScaleNormal="100" workbookViewId="0">
      <selection activeCell="F87" sqref="F87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45137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Newton Conover HS</v>
      </c>
      <c r="C9" s="20" t="str">
        <f>VLOOKUP("Location",Table_Event_Details_Today[],2,FALSE)</f>
        <v>BB&amp;T Field at Wake Forest University</v>
      </c>
    </row>
    <row r="10" spans="2:3" x14ac:dyDescent="0.25">
      <c r="B10" s="21" t="str">
        <f>VLOOKUP("Housing Location",Table_Event_Details_Today[],3,FALSE)</f>
        <v>338 W. 15th St</v>
      </c>
      <c r="C10" s="21" t="str">
        <f>VLOOKUP("Location",Table_Event_Details_Today[],3,FALSE)</f>
        <v>499 Deacon</v>
      </c>
    </row>
    <row r="11" spans="2:3" ht="15.75" thickBot="1" x14ac:dyDescent="0.3">
      <c r="B11" s="22" t="str">
        <f>VLOOKUP("Housing Location",Table_Event_Details_Today[],4,FALSE)</f>
        <v>Newton, NC 28658</v>
      </c>
      <c r="C11" s="22" t="str">
        <f>VLOOKUP("Location",Table_Event_Details_Today[],4,FALSE)</f>
        <v>Winston-Salem, NC 27105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45137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45136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10595</v>
      </c>
      <c r="B8" t="str">
        <f>VLOOKUP("Housing Location",Table_Event_Details_Previous[],2,FALSE)</f>
        <v>Chattahoochee HS</v>
      </c>
      <c r="C8" t="str">
        <f>VLOOKUP("Location",Table_Event_Details_Today[],2,FALSE)</f>
        <v>BB&amp;T Field at Wake Forest University</v>
      </c>
    </row>
    <row r="9" spans="1:10" x14ac:dyDescent="0.25">
      <c r="B9" t="str">
        <f>VLOOKUP("Housing Location",Table_Event_Details_Previous[],3,FALSE)</f>
        <v>5230 Taylor Road</v>
      </c>
      <c r="C9" t="str">
        <f>VLOOKUP("Location",Table_Event_Details_Today[],3,FALSE)</f>
        <v>499 Deacon</v>
      </c>
    </row>
    <row r="10" spans="1:10" x14ac:dyDescent="0.25">
      <c r="B10" t="str">
        <f>VLOOKUP("Housing Location",Table_Event_Details_Previous[],4,FALSE)</f>
        <v>Alpharetta, GA 30022</v>
      </c>
      <c r="C10" t="str">
        <f>VLOOKUP("Location",Table_Event_Details_Today[],4,FALSE)</f>
        <v>Winston-Salem, NC 27105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45137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10596</v>
      </c>
      <c r="B16" t="str">
        <f>VLOOKUP("Housing Location",Table_Event_Details_Today[],2,FALSE)</f>
        <v>Newton Conover HS</v>
      </c>
      <c r="C16" t="str">
        <f>VLOOKUP("Location",Table_Event_Details_Today[],2,FALSE)</f>
        <v>BB&amp;T Field at Wake Forest University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338 W. 15th St</v>
      </c>
      <c r="C17" t="str">
        <f>VLOOKUP("Location",Table_Event_Details_Today[],3,FALSE)</f>
        <v>499 Deacon</v>
      </c>
      <c r="E17" t="str">
        <f>CONCATENATE("origin=",B17,"+",B18 )</f>
        <v>origin=338 W. 15th St+Newton, NC 28658</v>
      </c>
      <c r="J17" t="str">
        <f>CONCATENATE("origin=",C17,"+",C18 )</f>
        <v>origin=499 Deacon+Winston-Salem, NC 27105</v>
      </c>
    </row>
    <row r="18" spans="1:10" x14ac:dyDescent="0.25">
      <c r="B18" t="str">
        <f>VLOOKUP("Housing Location",Table_Event_Details_Today[],4,FALSE)</f>
        <v>Newton, NC 28658</v>
      </c>
      <c r="C18" t="str">
        <f>VLOOKUP("Location",Table_Event_Details_Today[],4,FALSE)</f>
        <v>Winston-Salem, NC 27105</v>
      </c>
      <c r="E18" t="str">
        <f>CONCATENATE("destination=",C17,"+",C18 )</f>
        <v>destination=499 Deacon+Winston-Salem, NC 27105</v>
      </c>
      <c r="J18" t="str">
        <f>CONCATENATE("destination=",B27,"+",B28 )</f>
        <v>destination=10001 Ardwick Ardmore Rd+Springdale, MD 20774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Newton Conover HS to BB&amp;T Field at Wake Forest University</v>
      </c>
      <c r="J21" s="13" t="str">
        <f>CONCATENATE(C16, " to ", B26)</f>
        <v>BB&amp;T Field at Wake Forest University to Charles Herbert Flowers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45138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10526</v>
      </c>
      <c r="B26" t="str">
        <f>VLOOKUP("Housing Location",Table_Event_Details_Next[],2,FALSE)</f>
        <v>Charles Herbert Flowers HS</v>
      </c>
      <c r="C26" t="str">
        <f>VLOOKUP("Location",Table_Event_Details_Today[],2,FALSE)</f>
        <v>BB&amp;T Field at Wake Forest University</v>
      </c>
      <c r="E26" t="s">
        <v>93</v>
      </c>
    </row>
    <row r="27" spans="1:10" x14ac:dyDescent="0.25">
      <c r="B27" t="str">
        <f>VLOOKUP("Housing Location",Table_Event_Details_Next[],3,FALSE)</f>
        <v>10001 Ardwick Ardmore Rd</v>
      </c>
      <c r="C27" t="str">
        <f>VLOOKUP("Location",Table_Event_Details_Today[],3,FALSE)</f>
        <v>499 Deacon</v>
      </c>
      <c r="E27" t="str">
        <f>CONCATENATE("origin=",B17,"+",B18 )</f>
        <v>origin=338 W. 15th St+Newton, NC 28658</v>
      </c>
    </row>
    <row r="28" spans="1:10" x14ac:dyDescent="0.25">
      <c r="B28" t="str">
        <f>VLOOKUP("Housing Location",Table_Event_Details_Next[],4,FALSE)</f>
        <v>Springdale, MD 20774</v>
      </c>
      <c r="C28" t="str">
        <f>VLOOKUP("Location",Table_Event_Details_Today[],4,FALSE)</f>
        <v>Winston-Salem, NC 27105</v>
      </c>
      <c r="E28" t="str">
        <f>CONCATENATE("destination=",B27,"+",B28 )</f>
        <v>destination=10001 Ardwick Ardmore Rd+Springdale, MD 20774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Newton Conover HS to Charles Herbert Flowers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1"/>
  <sheetViews>
    <sheetView workbookViewId="0"/>
  </sheetViews>
  <sheetFormatPr defaultRowHeight="15" x14ac:dyDescent="0.25"/>
  <cols>
    <col min="1" max="2" width="54.140625" bestFit="1" customWidth="1"/>
    <col min="3" max="3" width="25" bestFit="1" customWidth="1"/>
    <col min="4" max="4" width="20.140625" bestFit="1" customWidth="1"/>
    <col min="5" max="5" width="55.57031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193</v>
      </c>
      <c r="C2" t="s">
        <v>194</v>
      </c>
      <c r="D2" t="s">
        <v>195</v>
      </c>
      <c r="E2" t="s">
        <v>196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197</v>
      </c>
      <c r="C4" t="s">
        <v>194</v>
      </c>
      <c r="D4" t="s">
        <v>195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198</v>
      </c>
      <c r="B6" t="s">
        <v>158</v>
      </c>
    </row>
    <row r="7" spans="1:5" x14ac:dyDescent="0.25">
      <c r="A7" t="s">
        <v>136</v>
      </c>
      <c r="B7" t="s">
        <v>160</v>
      </c>
    </row>
    <row r="8" spans="1:5" x14ac:dyDescent="0.25">
      <c r="A8" t="s">
        <v>137</v>
      </c>
      <c r="B8" t="s">
        <v>199</v>
      </c>
    </row>
    <row r="9" spans="1:5" x14ac:dyDescent="0.25">
      <c r="A9" t="s">
        <v>200</v>
      </c>
      <c r="B9" t="s">
        <v>201</v>
      </c>
    </row>
    <row r="10" spans="1:5" x14ac:dyDescent="0.25">
      <c r="A10" t="s">
        <v>202</v>
      </c>
      <c r="B10" t="s">
        <v>203</v>
      </c>
    </row>
    <row r="11" spans="1:5" x14ac:dyDescent="0.25">
      <c r="A11" t="s">
        <v>40</v>
      </c>
      <c r="B11" t="s">
        <v>40</v>
      </c>
      <c r="E11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76.85546875" bestFit="1" customWidth="1"/>
    <col min="3" max="4" width="19.7109375" bestFit="1" customWidth="1"/>
    <col min="5" max="5" width="68.28515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172</v>
      </c>
      <c r="C2" t="s">
        <v>173</v>
      </c>
      <c r="D2" t="s">
        <v>174</v>
      </c>
      <c r="E2" t="s">
        <v>175</v>
      </c>
    </row>
    <row r="3" spans="1:5" x14ac:dyDescent="0.25">
      <c r="A3" t="s">
        <v>132</v>
      </c>
      <c r="B3" t="s">
        <v>176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177</v>
      </c>
      <c r="C5" t="s">
        <v>178</v>
      </c>
      <c r="D5" t="s">
        <v>179</v>
      </c>
    </row>
    <row r="6" spans="1:5" x14ac:dyDescent="0.25">
      <c r="B6" t="s">
        <v>180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181</v>
      </c>
      <c r="B8" t="s">
        <v>182</v>
      </c>
    </row>
    <row r="9" spans="1:5" x14ac:dyDescent="0.25">
      <c r="A9" t="s">
        <v>188</v>
      </c>
      <c r="B9" t="s">
        <v>134</v>
      </c>
    </row>
    <row r="10" spans="1:5" x14ac:dyDescent="0.25">
      <c r="A10" t="s">
        <v>189</v>
      </c>
      <c r="B10" t="s">
        <v>17</v>
      </c>
    </row>
    <row r="11" spans="1:5" x14ac:dyDescent="0.25">
      <c r="A11" t="s">
        <v>161</v>
      </c>
      <c r="B11" t="s">
        <v>183</v>
      </c>
    </row>
    <row r="12" spans="1:5" x14ac:dyDescent="0.25">
      <c r="A12" t="s">
        <v>190</v>
      </c>
      <c r="B12" t="s">
        <v>184</v>
      </c>
    </row>
    <row r="13" spans="1:5" x14ac:dyDescent="0.25">
      <c r="A13" t="s">
        <v>191</v>
      </c>
      <c r="B13" t="s">
        <v>166</v>
      </c>
    </row>
    <row r="14" spans="1:5" x14ac:dyDescent="0.25">
      <c r="A14" t="s">
        <v>192</v>
      </c>
      <c r="B14" t="s">
        <v>140</v>
      </c>
    </row>
    <row r="15" spans="1:5" x14ac:dyDescent="0.25">
      <c r="A15" t="s">
        <v>146</v>
      </c>
      <c r="B15" t="s">
        <v>141</v>
      </c>
    </row>
    <row r="16" spans="1:5" x14ac:dyDescent="0.25">
      <c r="A16" t="s">
        <v>169</v>
      </c>
      <c r="B16" t="s">
        <v>142</v>
      </c>
    </row>
    <row r="17" spans="1:5" x14ac:dyDescent="0.25">
      <c r="A17" t="s">
        <v>185</v>
      </c>
      <c r="B17" t="s">
        <v>143</v>
      </c>
    </row>
    <row r="18" spans="1:5" x14ac:dyDescent="0.25">
      <c r="A18" t="s">
        <v>186</v>
      </c>
      <c r="B18" t="s">
        <v>106</v>
      </c>
    </row>
    <row r="19" spans="1:5" x14ac:dyDescent="0.25">
      <c r="A19" t="s">
        <v>133</v>
      </c>
      <c r="B19" t="s">
        <v>138</v>
      </c>
    </row>
    <row r="20" spans="1:5" x14ac:dyDescent="0.25">
      <c r="A20" t="s">
        <v>144</v>
      </c>
      <c r="B20" t="s">
        <v>187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3.42578125" bestFit="1" customWidth="1"/>
    <col min="4" max="4" width="24" bestFit="1" customWidth="1"/>
    <col min="5" max="5" width="70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148</v>
      </c>
      <c r="C2" t="s">
        <v>149</v>
      </c>
      <c r="D2" t="s">
        <v>150</v>
      </c>
      <c r="E2" t="s">
        <v>151</v>
      </c>
    </row>
    <row r="3" spans="1:5" x14ac:dyDescent="0.25">
      <c r="A3" t="s">
        <v>132</v>
      </c>
      <c r="B3" t="s">
        <v>152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153</v>
      </c>
      <c r="C5" t="s">
        <v>154</v>
      </c>
      <c r="D5" t="s">
        <v>155</v>
      </c>
    </row>
    <row r="6" spans="1:5" x14ac:dyDescent="0.25">
      <c r="B6" t="s">
        <v>156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157</v>
      </c>
      <c r="B8" t="s">
        <v>158</v>
      </c>
    </row>
    <row r="9" spans="1:5" x14ac:dyDescent="0.25">
      <c r="A9" t="s">
        <v>159</v>
      </c>
      <c r="B9" t="s">
        <v>160</v>
      </c>
    </row>
    <row r="10" spans="1:5" x14ac:dyDescent="0.25">
      <c r="A10" t="s">
        <v>136</v>
      </c>
      <c r="B10" t="s">
        <v>139</v>
      </c>
    </row>
    <row r="11" spans="1:5" x14ac:dyDescent="0.25">
      <c r="A11" t="s">
        <v>161</v>
      </c>
      <c r="B11" t="s">
        <v>162</v>
      </c>
    </row>
    <row r="12" spans="1:5" x14ac:dyDescent="0.25">
      <c r="A12" t="s">
        <v>163</v>
      </c>
      <c r="B12" t="s">
        <v>164</v>
      </c>
    </row>
    <row r="13" spans="1:5" x14ac:dyDescent="0.25">
      <c r="A13" t="s">
        <v>165</v>
      </c>
      <c r="B13" t="s">
        <v>166</v>
      </c>
    </row>
    <row r="14" spans="1:5" x14ac:dyDescent="0.25">
      <c r="A14" t="s">
        <v>167</v>
      </c>
      <c r="B14" t="s">
        <v>140</v>
      </c>
    </row>
    <row r="15" spans="1:5" x14ac:dyDescent="0.25">
      <c r="A15" t="s">
        <v>145</v>
      </c>
      <c r="B15" t="s">
        <v>141</v>
      </c>
    </row>
    <row r="16" spans="1:5" x14ac:dyDescent="0.25">
      <c r="A16" t="s">
        <v>146</v>
      </c>
      <c r="B16" t="s">
        <v>142</v>
      </c>
    </row>
    <row r="17" spans="1:5" x14ac:dyDescent="0.25">
      <c r="A17" t="s">
        <v>168</v>
      </c>
      <c r="B17" t="s">
        <v>143</v>
      </c>
    </row>
    <row r="18" spans="1:5" x14ac:dyDescent="0.25">
      <c r="A18" t="s">
        <v>169</v>
      </c>
      <c r="B18" t="s">
        <v>106</v>
      </c>
    </row>
    <row r="19" spans="1:5" x14ac:dyDescent="0.25">
      <c r="A19" t="s">
        <v>170</v>
      </c>
      <c r="B19" t="s">
        <v>138</v>
      </c>
    </row>
    <row r="20" spans="1:5" x14ac:dyDescent="0.25">
      <c r="A20" t="s">
        <v>147</v>
      </c>
      <c r="B20" t="s">
        <v>171</v>
      </c>
    </row>
    <row r="21" spans="1:5" x14ac:dyDescent="0.25">
      <c r="A21" t="s">
        <v>40</v>
      </c>
      <c r="B21" t="s">
        <v>40</v>
      </c>
      <c r="E2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2023-07-30T17:52:17Z</dcterms:modified>
</cp:coreProperties>
</file>