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guti\inandes_factoring_app_SCC\"/>
    </mc:Choice>
  </mc:AlternateContent>
  <bookViews>
    <workbookView xWindow="0" yWindow="0" windowWidth="7476" windowHeight="2808"/>
  </bookViews>
  <sheets>
    <sheet name="FORMATO A TRABAJAR" sheetId="1" r:id="rId1"/>
    <sheet name="Table 2" sheetId="2" r:id="rId2"/>
    <sheet name="Table 3" sheetId="3" r:id="rId3"/>
    <sheet name="Table 4" sheetId="4" r:id="rId4"/>
    <sheet name="Table 5" sheetId="5" r:id="rId5"/>
  </sheets>
  <calcPr calcId="162913"/>
</workbook>
</file>

<file path=xl/calcChain.xml><?xml version="1.0" encoding="utf-8"?>
<calcChain xmlns="http://schemas.openxmlformats.org/spreadsheetml/2006/main">
  <c r="E24" i="1" l="1"/>
  <c r="E26" i="1"/>
  <c r="B15" i="2" l="1"/>
  <c r="H9" i="1"/>
  <c r="H10" i="1"/>
  <c r="H11" i="1"/>
  <c r="H12" i="1"/>
  <c r="H13" i="1"/>
  <c r="H14" i="1"/>
  <c r="H15" i="1"/>
  <c r="H16" i="1"/>
  <c r="H17" i="1"/>
  <c r="H18" i="1"/>
  <c r="H19" i="1"/>
  <c r="H20" i="1"/>
  <c r="H8" i="1"/>
  <c r="C21" i="1"/>
  <c r="D21" i="1"/>
  <c r="E21" i="1"/>
  <c r="F21" i="1"/>
  <c r="G21" i="1"/>
  <c r="B21" i="1"/>
  <c r="H21" i="1" l="1"/>
  <c r="E23" i="1" s="1"/>
  <c r="E27" i="1" s="1"/>
</calcChain>
</file>

<file path=xl/sharedStrings.xml><?xml version="1.0" encoding="utf-8"?>
<sst xmlns="http://schemas.openxmlformats.org/spreadsheetml/2006/main" count="82" uniqueCount="60">
  <si>
    <r>
      <rPr>
        <b/>
        <sz val="6.5"/>
        <rFont val="Arial"/>
        <family val="2"/>
      </rPr>
      <t xml:space="preserve">N°
</t>
    </r>
    <r>
      <rPr>
        <b/>
        <sz val="6.5"/>
        <rFont val="Arial"/>
        <family val="2"/>
      </rPr>
      <t>Factura</t>
    </r>
  </si>
  <si>
    <r>
      <rPr>
        <b/>
        <sz val="6.5"/>
        <rFont val="Arial"/>
        <family val="2"/>
      </rPr>
      <t>Monto Total de Factura</t>
    </r>
  </si>
  <si>
    <r>
      <rPr>
        <b/>
        <sz val="6.5"/>
        <rFont val="Arial"/>
        <family val="2"/>
      </rPr>
      <t>Detracción / Retención</t>
    </r>
  </si>
  <si>
    <r>
      <rPr>
        <b/>
        <sz val="6.5"/>
        <rFont val="Arial"/>
        <family val="2"/>
      </rPr>
      <t>Monto Neto de Factura</t>
    </r>
  </si>
  <si>
    <r>
      <rPr>
        <b/>
        <sz val="6.5"/>
        <rFont val="Arial"/>
        <family val="2"/>
      </rPr>
      <t>Tasa de Avance Aplicada</t>
    </r>
  </si>
  <si>
    <r>
      <rPr>
        <b/>
        <sz val="6.5"/>
        <rFont val="Arial"/>
        <family val="2"/>
      </rPr>
      <t>Capital Disponible</t>
    </r>
  </si>
  <si>
    <r>
      <rPr>
        <b/>
        <sz val="6.5"/>
        <rFont val="Arial"/>
        <family val="2"/>
      </rPr>
      <t>Fecha de Desembolso</t>
    </r>
  </si>
  <si>
    <r>
      <rPr>
        <b/>
        <sz val="6.5"/>
        <rFont val="Arial"/>
        <family val="2"/>
      </rPr>
      <t>Fecha de Vencimiento</t>
    </r>
  </si>
  <si>
    <r>
      <rPr>
        <b/>
        <sz val="6.5"/>
        <rFont val="Arial"/>
        <family val="2"/>
      </rPr>
      <t>Plazo de Operacion (días)</t>
    </r>
  </si>
  <si>
    <r>
      <rPr>
        <b/>
        <sz val="6.5"/>
        <rFont val="Arial"/>
        <family val="2"/>
      </rPr>
      <t>Margen de Seguridad</t>
    </r>
  </si>
  <si>
    <r>
      <rPr>
        <b/>
        <sz val="6.5"/>
        <rFont val="Arial"/>
        <family val="2"/>
      </rPr>
      <t>Capital</t>
    </r>
  </si>
  <si>
    <r>
      <rPr>
        <b/>
        <sz val="6.5"/>
        <rFont val="Arial"/>
        <family val="2"/>
      </rPr>
      <t>Intereses</t>
    </r>
  </si>
  <si>
    <r>
      <rPr>
        <b/>
        <sz val="6.5"/>
        <rFont val="Arial"/>
        <family val="2"/>
      </rPr>
      <t>Comisión de Estructuración</t>
    </r>
  </si>
  <si>
    <r>
      <rPr>
        <b/>
        <sz val="6.5"/>
        <rFont val="Arial"/>
        <family val="2"/>
      </rPr>
      <t>Comisión de Afiliación</t>
    </r>
  </si>
  <si>
    <r>
      <rPr>
        <b/>
        <sz val="6.5"/>
        <rFont val="Arial"/>
        <family val="2"/>
      </rPr>
      <t>IGV</t>
    </r>
  </si>
  <si>
    <r>
      <rPr>
        <b/>
        <sz val="6.5"/>
        <rFont val="Arial"/>
        <family val="2"/>
      </rPr>
      <t>Monto a Desembolsar</t>
    </r>
  </si>
  <si>
    <r>
      <rPr>
        <sz val="6.5"/>
        <rFont val="Arial"/>
        <family val="2"/>
      </rPr>
      <t>E001-1142</t>
    </r>
  </si>
  <si>
    <r>
      <rPr>
        <sz val="6.5"/>
        <rFont val="Arial"/>
        <family val="2"/>
      </rPr>
      <t>E001-1143</t>
    </r>
  </si>
  <si>
    <r>
      <rPr>
        <sz val="6.5"/>
        <rFont val="Arial"/>
        <family val="2"/>
      </rPr>
      <t>E001-1144</t>
    </r>
  </si>
  <si>
    <r>
      <rPr>
        <sz val="6.5"/>
        <rFont val="Arial"/>
        <family val="2"/>
      </rPr>
      <t>E001-1145</t>
    </r>
  </si>
  <si>
    <r>
      <rPr>
        <sz val="6.5"/>
        <rFont val="Arial"/>
        <family val="2"/>
      </rPr>
      <t>E001-1146</t>
    </r>
  </si>
  <si>
    <r>
      <rPr>
        <sz val="6.5"/>
        <rFont val="Arial"/>
        <family val="2"/>
      </rPr>
      <t>E001-1147</t>
    </r>
  </si>
  <si>
    <r>
      <rPr>
        <sz val="6.5"/>
        <rFont val="Arial"/>
        <family val="2"/>
      </rPr>
      <t>E001-1150</t>
    </r>
  </si>
  <si>
    <r>
      <rPr>
        <sz val="6.5"/>
        <rFont val="Arial"/>
        <family val="2"/>
      </rPr>
      <t>E001-1151</t>
    </r>
  </si>
  <si>
    <r>
      <rPr>
        <sz val="6.5"/>
        <rFont val="Arial"/>
        <family val="2"/>
      </rPr>
      <t>E001-1152</t>
    </r>
  </si>
  <si>
    <r>
      <rPr>
        <sz val="6.5"/>
        <rFont val="Arial"/>
        <family val="2"/>
      </rPr>
      <t>E001-1153</t>
    </r>
  </si>
  <si>
    <r>
      <rPr>
        <sz val="6.5"/>
        <rFont val="Arial"/>
        <family val="2"/>
      </rPr>
      <t>E001-1154</t>
    </r>
  </si>
  <si>
    <r>
      <rPr>
        <sz val="6.5"/>
        <rFont val="Arial"/>
        <family val="2"/>
      </rPr>
      <t>E001-1155</t>
    </r>
  </si>
  <si>
    <r>
      <rPr>
        <sz val="6.5"/>
        <rFont val="Arial"/>
        <family val="2"/>
      </rPr>
      <t>E001-1156</t>
    </r>
  </si>
  <si>
    <r>
      <rPr>
        <b/>
        <sz val="6.5"/>
        <rFont val="Arial"/>
        <family val="2"/>
      </rPr>
      <t>TOTALES</t>
    </r>
  </si>
  <si>
    <r>
      <rPr>
        <sz val="6.5"/>
        <rFont val="Arial"/>
        <family val="2"/>
      </rPr>
      <t xml:space="preserve">Juan Ricardo Gallo Pizarro Gerente General
</t>
    </r>
    <r>
      <rPr>
        <sz val="6.5"/>
        <rFont val="Arial"/>
        <family val="2"/>
      </rPr>
      <t xml:space="preserve">DNI 02816271
</t>
    </r>
    <r>
      <rPr>
        <sz val="6.5"/>
        <rFont val="Arial"/>
        <family val="2"/>
      </rPr>
      <t>INANDES CAPITAL FACTOR SAC</t>
    </r>
  </si>
  <si>
    <r>
      <rPr>
        <sz val="6.5"/>
        <rFont val="Arial"/>
        <family val="2"/>
      </rPr>
      <t xml:space="preserve">Depositario 1
</t>
    </r>
    <r>
      <rPr>
        <sz val="6.5"/>
        <rFont val="Arial"/>
        <family val="2"/>
      </rPr>
      <t>TRANS STAR HERMANOS SAC</t>
    </r>
  </si>
  <si>
    <r>
      <rPr>
        <sz val="6.5"/>
        <rFont val="Arial"/>
        <family val="2"/>
      </rPr>
      <t xml:space="preserve">Garante/Fiador solidario 1
</t>
    </r>
    <r>
      <rPr>
        <sz val="6.5"/>
        <rFont val="Arial"/>
        <family val="2"/>
      </rPr>
      <t>TRANS STAR HERMANOS SAC</t>
    </r>
  </si>
  <si>
    <r>
      <rPr>
        <sz val="6.5"/>
        <rFont val="Arial"/>
        <family val="2"/>
      </rPr>
      <t>Garante/Fiador solidario 2</t>
    </r>
  </si>
  <si>
    <r>
      <rPr>
        <sz val="6.5"/>
        <rFont val="Arial"/>
        <family val="2"/>
      </rPr>
      <t>TRANS STAR HERMANOS SAC</t>
    </r>
  </si>
  <si>
    <t>ANEXO N° -</t>
  </si>
  <si>
    <t>RESUMEN DE LIQUIDACION</t>
  </si>
  <si>
    <t>Monto a desembolsar</t>
  </si>
  <si>
    <t>Comisiones</t>
  </si>
  <si>
    <t>IGV</t>
  </si>
  <si>
    <t>Neto a desembolsar</t>
  </si>
  <si>
    <r>
      <rPr>
        <sz val="7.5"/>
        <rFont val="Courier New"/>
        <family val="3"/>
      </rPr>
      <t>Transferencia</t>
    </r>
  </si>
  <si>
    <r>
      <rPr>
        <sz val="7.5"/>
        <rFont val="Courier New"/>
        <family val="3"/>
      </rPr>
      <t>TRANS</t>
    </r>
    <r>
      <rPr>
        <sz val="7.5"/>
        <rFont val="Times New Roman"/>
        <family val="1"/>
      </rPr>
      <t xml:space="preserve">  </t>
    </r>
    <r>
      <rPr>
        <sz val="7.5"/>
        <rFont val="Courier New"/>
        <family val="3"/>
      </rPr>
      <t>MASP</t>
    </r>
    <r>
      <rPr>
        <sz val="7.5"/>
        <rFont val="Times New Roman"/>
        <family val="1"/>
      </rPr>
      <t xml:space="preserve">  </t>
    </r>
    <r>
      <rPr>
        <sz val="7.5"/>
        <rFont val="Courier New"/>
        <family val="3"/>
      </rPr>
      <t>EIRL</t>
    </r>
  </si>
  <si>
    <r>
      <rPr>
        <sz val="7.5"/>
        <rFont val="Courier New"/>
        <family val="3"/>
      </rPr>
      <t>BANCO</t>
    </r>
    <r>
      <rPr>
        <sz val="7.5"/>
        <rFont val="Times New Roman"/>
        <family val="1"/>
      </rPr>
      <t xml:space="preserve">  </t>
    </r>
    <r>
      <rPr>
        <sz val="7.5"/>
        <rFont val="Courier New"/>
        <family val="3"/>
      </rPr>
      <t>DE</t>
    </r>
    <r>
      <rPr>
        <sz val="7.5"/>
        <rFont val="Times New Roman"/>
        <family val="1"/>
      </rPr>
      <t xml:space="preserve">  </t>
    </r>
    <r>
      <rPr>
        <sz val="7.5"/>
        <rFont val="Courier New"/>
        <family val="3"/>
      </rPr>
      <t>CREDITO</t>
    </r>
    <r>
      <rPr>
        <sz val="7.5"/>
        <rFont val="Times New Roman"/>
        <family val="1"/>
      </rPr>
      <t xml:space="preserve">  </t>
    </r>
    <r>
      <rPr>
        <sz val="7.5"/>
        <rFont val="Courier New"/>
        <family val="3"/>
      </rPr>
      <t>DEL</t>
    </r>
    <r>
      <rPr>
        <sz val="7.5"/>
        <rFont val="Times New Roman"/>
        <family val="1"/>
      </rPr>
      <t xml:space="preserve">  </t>
    </r>
    <r>
      <rPr>
        <sz val="7.5"/>
        <rFont val="Courier New"/>
        <family val="3"/>
      </rPr>
      <t>PERU</t>
    </r>
  </si>
  <si>
    <r>
      <rPr>
        <sz val="7.5"/>
        <rFont val="Courier New"/>
        <family val="3"/>
      </rPr>
      <t>Cta.</t>
    </r>
    <r>
      <rPr>
        <sz val="7.5"/>
        <rFont val="Times New Roman"/>
        <family val="1"/>
      </rPr>
      <t xml:space="preserve">  </t>
    </r>
    <r>
      <rPr>
        <sz val="7.5"/>
        <rFont val="Courier New"/>
        <family val="3"/>
      </rPr>
      <t>Corriente</t>
    </r>
    <r>
      <rPr>
        <sz val="7.5"/>
        <rFont val="Times New Roman"/>
        <family val="1"/>
      </rPr>
      <t xml:space="preserve">  </t>
    </r>
    <r>
      <rPr>
        <sz val="7.5"/>
        <rFont val="Courier New"/>
        <family val="3"/>
      </rPr>
      <t>1911564765005</t>
    </r>
  </si>
  <si>
    <r>
      <rPr>
        <sz val="7.5"/>
        <rFont val="Courier New"/>
        <family val="3"/>
      </rPr>
      <t>00219100156476500558</t>
    </r>
  </si>
  <si>
    <r>
      <rPr>
        <sz val="7.5"/>
        <rFont val="Courier New"/>
        <family val="3"/>
      </rPr>
      <t>Cuenta</t>
    </r>
    <r>
      <rPr>
        <sz val="7.5"/>
        <rFont val="Times New Roman"/>
        <family val="1"/>
      </rPr>
      <t xml:space="preserve">  </t>
    </r>
    <r>
      <rPr>
        <sz val="7.5"/>
        <rFont val="Courier New"/>
        <family val="3"/>
      </rPr>
      <t>Corriente</t>
    </r>
  </si>
  <si>
    <t>Fecha: 04/09/25 
Hora: 15:59:00
Pagina: 1</t>
  </si>
  <si>
    <r>
      <rPr>
        <b/>
        <sz val="7.5"/>
        <rFont val="Arial"/>
        <family val="2"/>
      </rPr>
      <t xml:space="preserve">EMISOR               </t>
    </r>
    <r>
      <rPr>
        <sz val="7.5"/>
        <rFont val="Arial"/>
        <family val="2"/>
      </rPr>
      <t xml:space="preserve">PESQUERA EXALMAR S.A.A.
</t>
    </r>
    <r>
      <rPr>
        <b/>
        <sz val="7.5"/>
        <rFont val="Arial"/>
        <family val="2"/>
      </rPr>
      <t xml:space="preserve">RUC EMISOR      </t>
    </r>
    <r>
      <rPr>
        <sz val="7.5"/>
        <rFont val="Arial"/>
        <family val="2"/>
      </rPr>
      <t xml:space="preserve">20380336384
</t>
    </r>
    <r>
      <rPr>
        <b/>
        <sz val="7.5"/>
        <rFont val="Arial"/>
        <family val="2"/>
      </rPr>
      <t/>
    </r>
  </si>
  <si>
    <r>
      <rPr>
        <b/>
        <sz val="7.5"/>
        <rFont val="Arial"/>
        <family val="2"/>
      </rPr>
      <t xml:space="preserve">PAGADOR               </t>
    </r>
    <r>
      <rPr>
        <sz val="7.5"/>
        <rFont val="Arial"/>
        <family val="2"/>
      </rPr>
      <t xml:space="preserve">PESQUERA EXALMAR S.A.A.
</t>
    </r>
    <r>
      <rPr>
        <b/>
        <sz val="7.5"/>
        <rFont val="Arial"/>
        <family val="2"/>
      </rPr>
      <t xml:space="preserve">RUC PAGADOR      </t>
    </r>
    <r>
      <rPr>
        <sz val="7.5"/>
        <rFont val="Arial"/>
        <family val="2"/>
      </rPr>
      <t>20380336384</t>
    </r>
    <r>
      <rPr>
        <sz val="7.5"/>
        <rFont val="Arial"/>
        <family val="2"/>
      </rPr>
      <t xml:space="preserve">
</t>
    </r>
    <r>
      <rPr>
        <b/>
        <sz val="7.5"/>
        <rFont val="Arial"/>
        <family val="2"/>
      </rPr>
      <t/>
    </r>
  </si>
  <si>
    <t>Moneda  PEN</t>
  </si>
  <si>
    <t>Margen de Seguridad</t>
  </si>
  <si>
    <r>
      <rPr>
        <sz val="7"/>
        <rFont val="Arial"/>
        <family val="2"/>
      </rPr>
      <t>Forma</t>
    </r>
    <r>
      <rPr>
        <sz val="7"/>
        <rFont val="Times New Roman"/>
        <family val="1"/>
      </rPr>
      <t xml:space="preserve"> </t>
    </r>
    <r>
      <rPr>
        <sz val="7"/>
        <rFont val="Arial"/>
        <family val="2"/>
      </rPr>
      <t>de</t>
    </r>
    <r>
      <rPr>
        <sz val="7"/>
        <rFont val="Times New Roman"/>
        <family val="1"/>
      </rPr>
      <t xml:space="preserve"> </t>
    </r>
    <r>
      <rPr>
        <sz val="7"/>
        <rFont val="Arial"/>
        <family val="2"/>
      </rPr>
      <t>Desembolso</t>
    </r>
  </si>
  <si>
    <r>
      <rPr>
        <sz val="7"/>
        <rFont val="Arial"/>
        <family val="2"/>
      </rPr>
      <t>Beneficiario</t>
    </r>
  </si>
  <si>
    <r>
      <rPr>
        <sz val="7"/>
        <rFont val="Arial"/>
        <family val="2"/>
      </rPr>
      <t>DNI</t>
    </r>
    <r>
      <rPr>
        <sz val="7"/>
        <rFont val="Times New Roman"/>
        <family val="1"/>
      </rPr>
      <t xml:space="preserve"> </t>
    </r>
    <r>
      <rPr>
        <sz val="7"/>
        <rFont val="Arial"/>
        <family val="2"/>
      </rPr>
      <t>Beneficiario</t>
    </r>
  </si>
  <si>
    <r>
      <rPr>
        <sz val="7"/>
        <rFont val="Arial"/>
        <family val="2"/>
      </rPr>
      <t>RUC</t>
    </r>
    <r>
      <rPr>
        <sz val="7"/>
        <rFont val="Times New Roman"/>
        <family val="1"/>
      </rPr>
      <t xml:space="preserve"> </t>
    </r>
    <r>
      <rPr>
        <sz val="7"/>
        <rFont val="Arial"/>
        <family val="2"/>
      </rPr>
      <t>Beneficiario</t>
    </r>
  </si>
  <si>
    <r>
      <rPr>
        <sz val="7"/>
        <rFont val="Arial"/>
        <family val="2"/>
      </rPr>
      <t>Banco</t>
    </r>
  </si>
  <si>
    <r>
      <rPr>
        <sz val="7"/>
        <rFont val="Arial"/>
        <family val="2"/>
      </rPr>
      <t>Deposito</t>
    </r>
    <r>
      <rPr>
        <sz val="7"/>
        <rFont val="Times New Roman"/>
        <family val="1"/>
      </rPr>
      <t xml:space="preserve"> </t>
    </r>
    <r>
      <rPr>
        <sz val="7"/>
        <rFont val="Arial"/>
        <family val="2"/>
      </rPr>
      <t>en</t>
    </r>
    <r>
      <rPr>
        <sz val="7"/>
        <rFont val="Times New Roman"/>
        <family val="1"/>
      </rPr>
      <t xml:space="preserve"> </t>
    </r>
    <r>
      <rPr>
        <sz val="7"/>
        <rFont val="Arial"/>
        <family val="2"/>
      </rPr>
      <t>Cta.</t>
    </r>
  </si>
  <si>
    <r>
      <rPr>
        <sz val="7"/>
        <rFont val="Arial"/>
        <family val="2"/>
      </rPr>
      <t>CCI</t>
    </r>
  </si>
  <si>
    <r>
      <rPr>
        <sz val="7"/>
        <rFont val="Arial"/>
        <family val="2"/>
      </rPr>
      <t>Tipo</t>
    </r>
    <r>
      <rPr>
        <sz val="7"/>
        <rFont val="Times New Roman"/>
        <family val="1"/>
      </rPr>
      <t xml:space="preserve"> </t>
    </r>
    <r>
      <rPr>
        <sz val="7"/>
        <rFont val="Arial"/>
        <family val="2"/>
      </rPr>
      <t>Cuenta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</si>
</sst>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\-dd\-yyyy;@"/>
  </numFmts>
  <fonts count="15" x14ac:knownFonts="1">
    <font>
      <sz val="10"/>
      <color rgb="FF000000"/>
      <name val="Times New Roman"/>
      <charset val="204"/>
    </font>
    <font>
      <b/>
      <sz val="6.5"/>
      <name val="Arial"/>
    </font>
    <font>
      <sz val="6.5"/>
      <name val="Arial"/>
    </font>
    <font>
      <sz val="6.5"/>
      <color rgb="FF000000"/>
      <name val="Arial"/>
      <family val="2"/>
    </font>
    <font>
      <b/>
      <sz val="6.5"/>
      <color rgb="FF000000"/>
      <name val="Arial"/>
      <family val="2"/>
    </font>
    <font>
      <b/>
      <sz val="7.5"/>
      <name val="Arial"/>
      <family val="2"/>
    </font>
    <font>
      <sz val="7.5"/>
      <name val="Arial"/>
      <family val="2"/>
    </font>
    <font>
      <sz val="6.5"/>
      <name val="Arial"/>
      <family val="2"/>
    </font>
    <font>
      <b/>
      <sz val="6.5"/>
      <name val="Arial"/>
      <family val="2"/>
    </font>
    <font>
      <b/>
      <sz val="16"/>
      <color rgb="FF000000"/>
      <name val="Times New Roman"/>
      <family val="1"/>
    </font>
    <font>
      <sz val="10"/>
      <color rgb="FF000000"/>
      <name val="Times New Roman"/>
      <family val="1"/>
    </font>
    <font>
      <sz val="7.5"/>
      <name val="Courier New"/>
      <family val="3"/>
    </font>
    <font>
      <sz val="7"/>
      <name val="Times New Roman"/>
      <family val="1"/>
    </font>
    <font>
      <sz val="7.5"/>
      <name val="Times New Roman"/>
      <family val="1"/>
    </font>
    <font>
      <sz val="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FDFDF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0" fillId="0" borderId="0"/>
  </cellStyleXfs>
  <cellXfs count="71">
    <xf numFmtId="0" fontId="0" fillId="0" borderId="0" xfId="0" applyAlignment="1">
      <alignment horizontal="left" vertical="top"/>
    </xf>
    <xf numFmtId="0" fontId="0" fillId="0" borderId="1" xfId="0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 inden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right" vertical="top" wrapText="1"/>
    </xf>
    <xf numFmtId="0" fontId="2" fillId="0" borderId="1" xfId="0" applyFont="1" applyBorder="1" applyAlignment="1">
      <alignment horizontal="center" vertical="top" wrapText="1"/>
    </xf>
    <xf numFmtId="4" fontId="3" fillId="0" borderId="1" xfId="0" applyNumberFormat="1" applyFont="1" applyBorder="1" applyAlignment="1">
      <alignment horizontal="right" vertical="top" shrinkToFit="1"/>
    </xf>
    <xf numFmtId="4" fontId="3" fillId="0" borderId="1" xfId="0" applyNumberFormat="1" applyFont="1" applyBorder="1" applyAlignment="1">
      <alignment horizontal="center" vertical="top" shrinkToFit="1"/>
    </xf>
    <xf numFmtId="0" fontId="1" fillId="2" borderId="1" xfId="0" applyFont="1" applyFill="1" applyBorder="1" applyAlignment="1">
      <alignment horizontal="center" vertical="top" wrapText="1"/>
    </xf>
    <xf numFmtId="4" fontId="4" fillId="2" borderId="1" xfId="0" applyNumberFormat="1" applyFont="1" applyFill="1" applyBorder="1" applyAlignment="1">
      <alignment horizontal="right" vertical="top" shrinkToFit="1"/>
    </xf>
    <xf numFmtId="10" fontId="4" fillId="2" borderId="1" xfId="0" applyNumberFormat="1" applyFont="1" applyFill="1" applyBorder="1" applyAlignment="1">
      <alignment horizontal="right" vertical="top" shrinkToFit="1"/>
    </xf>
    <xf numFmtId="0" fontId="0" fillId="2" borderId="1" xfId="0" applyFill="1" applyBorder="1" applyAlignment="1">
      <alignment horizontal="left" vertical="center" wrapText="1"/>
    </xf>
    <xf numFmtId="4" fontId="4" fillId="2" borderId="1" xfId="0" applyNumberFormat="1" applyFont="1" applyFill="1" applyBorder="1" applyAlignment="1">
      <alignment horizontal="center" vertical="top" shrinkToFit="1"/>
    </xf>
    <xf numFmtId="2" fontId="4" fillId="2" borderId="1" xfId="0" applyNumberFormat="1" applyFont="1" applyFill="1" applyBorder="1" applyAlignment="1">
      <alignment horizontal="right" vertical="top" shrinkToFit="1"/>
    </xf>
    <xf numFmtId="0" fontId="0" fillId="0" borderId="0" xfId="0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0" fillId="3" borderId="0" xfId="0" applyFill="1" applyAlignment="1">
      <alignment horizontal="left" vertical="top"/>
    </xf>
    <xf numFmtId="2" fontId="3" fillId="3" borderId="0" xfId="0" applyNumberFormat="1" applyFont="1" applyFill="1" applyAlignment="1">
      <alignment horizontal="right" vertical="top" shrinkToFit="1"/>
    </xf>
    <xf numFmtId="4" fontId="3" fillId="3" borderId="0" xfId="0" applyNumberFormat="1" applyFont="1" applyFill="1" applyAlignment="1">
      <alignment horizontal="center" vertical="top" shrinkToFit="1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top" wrapText="1"/>
    </xf>
    <xf numFmtId="2" fontId="3" fillId="3" borderId="0" xfId="0" applyNumberFormat="1" applyFont="1" applyFill="1" applyAlignment="1">
      <alignment horizontal="center" vertical="top" shrinkToFit="1"/>
    </xf>
    <xf numFmtId="0" fontId="0" fillId="3" borderId="4" xfId="0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4" fontId="1" fillId="3" borderId="4" xfId="0" applyNumberFormat="1" applyFont="1" applyFill="1" applyBorder="1" applyAlignment="1">
      <alignment horizontal="center" vertical="center" wrapText="1"/>
    </xf>
    <xf numFmtId="4" fontId="0" fillId="3" borderId="0" xfId="0" applyNumberFormat="1" applyFill="1" applyAlignment="1">
      <alignment horizontal="left" vertical="top"/>
    </xf>
    <xf numFmtId="0" fontId="0" fillId="3" borderId="0" xfId="0" applyFill="1" applyAlignment="1">
      <alignment horizontal="left" vertical="center" wrapText="1"/>
    </xf>
    <xf numFmtId="0" fontId="9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7" fillId="3" borderId="0" xfId="0" applyFont="1" applyFill="1" applyAlignment="1">
      <alignment horizontal="right" vertical="top" wrapText="1"/>
    </xf>
    <xf numFmtId="0" fontId="10" fillId="3" borderId="0" xfId="0" applyFont="1" applyFill="1" applyBorder="1" applyAlignment="1">
      <alignment horizontal="center" vertical="top" wrapText="1"/>
    </xf>
    <xf numFmtId="4" fontId="0" fillId="3" borderId="0" xfId="0" applyNumberFormat="1" applyFill="1" applyBorder="1" applyAlignment="1">
      <alignment horizontal="left" vertical="top"/>
    </xf>
    <xf numFmtId="0" fontId="0" fillId="3" borderId="0" xfId="0" applyFill="1" applyBorder="1" applyAlignment="1">
      <alignment horizontal="left" vertical="top"/>
    </xf>
    <xf numFmtId="4" fontId="0" fillId="3" borderId="6" xfId="0" applyNumberFormat="1" applyFill="1" applyBorder="1" applyAlignment="1">
      <alignment horizontal="center" vertical="top" wrapText="1"/>
    </xf>
    <xf numFmtId="4" fontId="0" fillId="3" borderId="0" xfId="0" applyNumberFormat="1" applyFill="1" applyBorder="1" applyAlignment="1">
      <alignment horizontal="center" vertical="top" wrapText="1"/>
    </xf>
    <xf numFmtId="4" fontId="0" fillId="3" borderId="8" xfId="0" applyNumberFormat="1" applyFill="1" applyBorder="1" applyAlignment="1">
      <alignment horizontal="center" vertical="top" wrapText="1"/>
    </xf>
    <xf numFmtId="4" fontId="0" fillId="3" borderId="10" xfId="0" applyNumberFormat="1" applyFill="1" applyBorder="1" applyAlignment="1">
      <alignment horizontal="center" vertical="top" wrapText="1"/>
    </xf>
    <xf numFmtId="4" fontId="0" fillId="3" borderId="12" xfId="0" applyNumberFormat="1" applyFill="1" applyBorder="1" applyAlignment="1">
      <alignment horizontal="center" vertical="top" wrapText="1"/>
    </xf>
    <xf numFmtId="4" fontId="0" fillId="3" borderId="11" xfId="0" applyNumberFormat="1" applyFill="1" applyBorder="1" applyAlignment="1">
      <alignment horizontal="center" vertical="top" wrapText="1"/>
    </xf>
    <xf numFmtId="0" fontId="0" fillId="3" borderId="8" xfId="0" applyFill="1" applyBorder="1" applyAlignment="1">
      <alignment horizontal="left" vertical="top"/>
    </xf>
    <xf numFmtId="0" fontId="5" fillId="3" borderId="0" xfId="0" applyFont="1" applyFill="1" applyAlignment="1">
      <alignment horizontal="left" vertical="center" wrapText="1"/>
    </xf>
    <xf numFmtId="164" fontId="3" fillId="3" borderId="0" xfId="0" applyNumberFormat="1" applyFont="1" applyFill="1" applyAlignment="1">
      <alignment horizontal="center" vertical="top" shrinkToFit="1"/>
    </xf>
    <xf numFmtId="1" fontId="3" fillId="3" borderId="0" xfId="0" applyNumberFormat="1" applyFont="1" applyFill="1" applyAlignment="1">
      <alignment horizontal="center" vertical="top" shrinkToFit="1"/>
    </xf>
    <xf numFmtId="0" fontId="10" fillId="3" borderId="8" xfId="0" applyFont="1" applyFill="1" applyBorder="1" applyAlignment="1">
      <alignment horizontal="center" vertical="top" wrapText="1"/>
    </xf>
    <xf numFmtId="0" fontId="10" fillId="3" borderId="7" xfId="0" applyFont="1" applyFill="1" applyBorder="1" applyAlignment="1">
      <alignment horizontal="left" vertical="top" wrapText="1"/>
    </xf>
    <xf numFmtId="0" fontId="10" fillId="3" borderId="0" xfId="0" applyFont="1" applyFill="1" applyBorder="1" applyAlignment="1">
      <alignment horizontal="left" vertical="top" wrapText="1"/>
    </xf>
    <xf numFmtId="0" fontId="10" fillId="3" borderId="5" xfId="0" applyFont="1" applyFill="1" applyBorder="1" applyAlignment="1">
      <alignment horizontal="left" vertical="top" wrapText="1"/>
    </xf>
    <xf numFmtId="0" fontId="10" fillId="3" borderId="12" xfId="0" applyFont="1" applyFill="1" applyBorder="1" applyAlignment="1">
      <alignment horizontal="left" vertical="top" wrapText="1"/>
    </xf>
    <xf numFmtId="0" fontId="10" fillId="3" borderId="9" xfId="0" applyFont="1" applyFill="1" applyBorder="1" applyAlignment="1">
      <alignment horizontal="left" vertical="top" wrapText="1"/>
    </xf>
    <xf numFmtId="0" fontId="10" fillId="3" borderId="11" xfId="0" applyFont="1" applyFill="1" applyBorder="1" applyAlignment="1">
      <alignment horizontal="left" vertical="top" wrapText="1"/>
    </xf>
    <xf numFmtId="4" fontId="0" fillId="3" borderId="12" xfId="0" applyNumberFormat="1" applyFill="1" applyBorder="1" applyAlignment="1">
      <alignment horizontal="center" vertical="top"/>
    </xf>
    <xf numFmtId="4" fontId="0" fillId="3" borderId="0" xfId="0" applyNumberFormat="1" applyFill="1" applyBorder="1" applyAlignment="1">
      <alignment horizontal="center" vertical="top"/>
    </xf>
    <xf numFmtId="1" fontId="0" fillId="3" borderId="0" xfId="0" applyNumberFormat="1" applyFill="1" applyBorder="1" applyAlignment="1">
      <alignment horizontal="center" vertical="top"/>
    </xf>
    <xf numFmtId="4" fontId="0" fillId="3" borderId="8" xfId="0" applyNumberFormat="1" applyFill="1" applyBorder="1" applyAlignment="1">
      <alignment horizontal="center" vertical="top"/>
    </xf>
    <xf numFmtId="4" fontId="0" fillId="3" borderId="10" xfId="0" applyNumberFormat="1" applyFill="1" applyBorder="1" applyAlignment="1">
      <alignment horizontal="center" vertical="top"/>
    </xf>
    <xf numFmtId="4" fontId="0" fillId="3" borderId="6" xfId="0" applyNumberFormat="1" applyFill="1" applyBorder="1" applyAlignment="1">
      <alignment horizontal="center" vertical="top"/>
    </xf>
    <xf numFmtId="1" fontId="0" fillId="3" borderId="8" xfId="0" applyNumberFormat="1" applyFill="1" applyBorder="1" applyAlignment="1">
      <alignment horizontal="center" vertical="top"/>
    </xf>
    <xf numFmtId="4" fontId="0" fillId="3" borderId="11" xfId="0" applyNumberFormat="1" applyFill="1" applyBorder="1" applyAlignment="1">
      <alignment horizontal="center" vertical="top"/>
    </xf>
    <xf numFmtId="0" fontId="10" fillId="3" borderId="5" xfId="0" applyFont="1" applyFill="1" applyBorder="1" applyAlignment="1">
      <alignment vertical="top"/>
    </xf>
    <xf numFmtId="0" fontId="10" fillId="3" borderId="12" xfId="0" applyFont="1" applyFill="1" applyBorder="1" applyAlignment="1">
      <alignment vertical="top"/>
    </xf>
    <xf numFmtId="0" fontId="10" fillId="3" borderId="7" xfId="0" applyFont="1" applyFill="1" applyBorder="1" applyAlignment="1">
      <alignment vertical="top"/>
    </xf>
    <xf numFmtId="0" fontId="0" fillId="3" borderId="0" xfId="0" applyFill="1" applyBorder="1" applyAlignment="1">
      <alignment vertical="top"/>
    </xf>
    <xf numFmtId="0" fontId="10" fillId="3" borderId="7" xfId="0" applyFont="1" applyFill="1" applyBorder="1" applyAlignment="1">
      <alignment vertical="top"/>
    </xf>
    <xf numFmtId="0" fontId="10" fillId="3" borderId="0" xfId="0" applyFont="1" applyFill="1" applyBorder="1" applyAlignment="1">
      <alignment vertical="top"/>
    </xf>
    <xf numFmtId="0" fontId="10" fillId="3" borderId="9" xfId="0" applyFont="1" applyFill="1" applyBorder="1" applyAlignment="1">
      <alignment vertical="top"/>
    </xf>
    <xf numFmtId="0" fontId="10" fillId="3" borderId="11" xfId="0" applyFont="1" applyFill="1" applyBorder="1" applyAlignment="1">
      <alignment vertical="top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123046</xdr:colOff>
      <xdr:row>0</xdr:row>
      <xdr:rowOff>220980</xdr:rowOff>
    </xdr:from>
    <xdr:ext cx="1414923" cy="391753"/>
    <xdr:pic>
      <xdr:nvPicPr>
        <xdr:cNvPr id="2" name="image1.jpe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046" y="220980"/>
          <a:ext cx="1414923" cy="39175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1300023</xdr:colOff>
      <xdr:row>0</xdr:row>
      <xdr:rowOff>107496</xdr:rowOff>
    </xdr:from>
    <xdr:ext cx="1572895" cy="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0" y="0"/>
          <a:ext cx="1572895" cy="0"/>
        </a:xfrm>
        <a:custGeom>
          <a:avLst/>
          <a:gdLst/>
          <a:ahLst/>
          <a:cxnLst/>
          <a:rect l="0" t="0" r="0" b="0"/>
          <a:pathLst>
            <a:path w="1572895">
              <a:moveTo>
                <a:pt x="0" y="0"/>
              </a:moveTo>
              <a:lnTo>
                <a:pt x="1572882" y="0"/>
              </a:lnTo>
            </a:path>
          </a:pathLst>
        </a:custGeom>
        <a:ln w="5442">
          <a:solidFill>
            <a:srgbClr val="000000"/>
          </a:solidFill>
        </a:ln>
      </xdr:spPr>
    </xdr:sp>
    <xdr:clientData/>
  </xdr:oneCellAnchor>
  <xdr:oneCellAnchor>
    <xdr:from>
      <xdr:col>0</xdr:col>
      <xdr:colOff>4559228</xdr:colOff>
      <xdr:row>2</xdr:row>
      <xdr:rowOff>2721</xdr:rowOff>
    </xdr:from>
    <xdr:ext cx="1572895" cy="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0" y="0"/>
          <a:ext cx="1572895" cy="0"/>
        </a:xfrm>
        <a:custGeom>
          <a:avLst/>
          <a:gdLst/>
          <a:ahLst/>
          <a:cxnLst/>
          <a:rect l="0" t="0" r="0" b="0"/>
          <a:pathLst>
            <a:path w="1572895">
              <a:moveTo>
                <a:pt x="0" y="0"/>
              </a:moveTo>
              <a:lnTo>
                <a:pt x="1572882" y="0"/>
              </a:lnTo>
            </a:path>
          </a:pathLst>
        </a:custGeom>
        <a:ln w="5442">
          <a:solidFill>
            <a:srgbClr val="000000"/>
          </a:solidFill>
        </a:ln>
      </xdr:spPr>
    </xdr:sp>
    <xdr:clientData/>
  </xdr:oneCellAnchor>
  <xdr:oneCellAnchor>
    <xdr:from>
      <xdr:col>0</xdr:col>
      <xdr:colOff>7818426</xdr:colOff>
      <xdr:row>3</xdr:row>
      <xdr:rowOff>2721</xdr:rowOff>
    </xdr:from>
    <xdr:ext cx="1572895" cy="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0" y="0"/>
          <a:ext cx="1572895" cy="0"/>
        </a:xfrm>
        <a:custGeom>
          <a:avLst/>
          <a:gdLst/>
          <a:ahLst/>
          <a:cxnLst/>
          <a:rect l="0" t="0" r="0" b="0"/>
          <a:pathLst>
            <a:path w="1572895">
              <a:moveTo>
                <a:pt x="0" y="0"/>
              </a:moveTo>
              <a:lnTo>
                <a:pt x="1572882" y="0"/>
              </a:lnTo>
            </a:path>
          </a:pathLst>
        </a:custGeom>
        <a:ln w="5442">
          <a:solidFill>
            <a:srgbClr val="000000"/>
          </a:solidFill>
        </a:ln>
      </xdr:spPr>
    </xdr:sp>
    <xdr:clientData/>
  </xdr:oneCellAnchor>
  <xdr:oneCellAnchor>
    <xdr:from>
      <xdr:col>0</xdr:col>
      <xdr:colOff>4559228</xdr:colOff>
      <xdr:row>4</xdr:row>
      <xdr:rowOff>2721</xdr:rowOff>
    </xdr:from>
    <xdr:ext cx="1572895" cy="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0" y="0"/>
          <a:ext cx="1572895" cy="0"/>
        </a:xfrm>
        <a:custGeom>
          <a:avLst/>
          <a:gdLst/>
          <a:ahLst/>
          <a:cxnLst/>
          <a:rect l="0" t="0" r="0" b="0"/>
          <a:pathLst>
            <a:path w="1572895">
              <a:moveTo>
                <a:pt x="0" y="0"/>
              </a:moveTo>
              <a:lnTo>
                <a:pt x="1572882" y="0"/>
              </a:lnTo>
            </a:path>
          </a:pathLst>
        </a:custGeom>
        <a:ln w="5442">
          <a:solidFill>
            <a:srgbClr val="000000"/>
          </a:solidFill>
        </a:ln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workbookViewId="0">
      <selection activeCell="K41" sqref="K41"/>
    </sheetView>
  </sheetViews>
  <sheetFormatPr defaultColWidth="8.77734375" defaultRowHeight="13.2" x14ac:dyDescent="0.25"/>
  <cols>
    <col min="1" max="1" width="14.44140625" style="17" customWidth="1"/>
    <col min="2" max="2" width="18.21875" style="17" customWidth="1"/>
    <col min="3" max="3" width="11.33203125" style="17" customWidth="1"/>
    <col min="4" max="4" width="13.5546875" style="17" customWidth="1"/>
    <col min="5" max="5" width="12.44140625" style="17" customWidth="1"/>
    <col min="6" max="6" width="8.77734375" style="17" customWidth="1"/>
    <col min="7" max="7" width="8.77734375" style="17"/>
    <col min="8" max="8" width="13.109375" style="17" customWidth="1"/>
    <col min="9" max="16384" width="8.77734375" style="17"/>
  </cols>
  <sheetData>
    <row r="1" spans="1:9" ht="58.2" customHeight="1" x14ac:dyDescent="0.25">
      <c r="B1" s="30" t="s">
        <v>35</v>
      </c>
      <c r="C1" s="30"/>
      <c r="D1" s="30"/>
      <c r="E1" s="30"/>
    </row>
    <row r="2" spans="1:9" ht="44.4" customHeight="1" x14ac:dyDescent="0.25">
      <c r="A2" s="31" t="s">
        <v>48</v>
      </c>
      <c r="B2" s="31"/>
      <c r="G2" s="34" t="s">
        <v>47</v>
      </c>
      <c r="H2" s="34"/>
    </row>
    <row r="3" spans="1:9" ht="46.8" customHeight="1" x14ac:dyDescent="0.25">
      <c r="A3" s="31" t="s">
        <v>49</v>
      </c>
      <c r="B3" s="31"/>
    </row>
    <row r="4" spans="1:9" ht="27" customHeight="1" x14ac:dyDescent="0.25">
      <c r="A4" s="45" t="s">
        <v>50</v>
      </c>
      <c r="B4" s="45"/>
    </row>
    <row r="6" spans="1:9" s="20" customFormat="1" ht="25.2" x14ac:dyDescent="0.25">
      <c r="A6" s="23" t="s">
        <v>0</v>
      </c>
      <c r="B6" s="24" t="s">
        <v>3</v>
      </c>
      <c r="C6" s="24" t="s">
        <v>10</v>
      </c>
      <c r="D6" s="24" t="s">
        <v>7</v>
      </c>
      <c r="E6" s="24" t="s">
        <v>6</v>
      </c>
      <c r="F6" s="24" t="s">
        <v>8</v>
      </c>
      <c r="G6" s="24" t="s">
        <v>11</v>
      </c>
      <c r="H6" s="24" t="s">
        <v>15</v>
      </c>
    </row>
    <row r="7" spans="1:9" s="20" customFormat="1" ht="7.2" customHeight="1" x14ac:dyDescent="0.25">
      <c r="A7" s="25"/>
      <c r="B7" s="26"/>
      <c r="C7" s="26"/>
      <c r="D7" s="26"/>
      <c r="E7" s="26"/>
      <c r="F7" s="26"/>
      <c r="G7" s="26"/>
      <c r="H7" s="26"/>
    </row>
    <row r="8" spans="1:9" ht="16.2" customHeight="1" x14ac:dyDescent="0.25">
      <c r="A8" s="21" t="s">
        <v>16</v>
      </c>
      <c r="B8" s="19">
        <v>19845.900000000001</v>
      </c>
      <c r="C8" s="19">
        <v>19239.73</v>
      </c>
      <c r="D8" s="46">
        <v>45759</v>
      </c>
      <c r="E8" s="46">
        <v>45756</v>
      </c>
      <c r="F8" s="47">
        <v>91</v>
      </c>
      <c r="G8" s="19">
        <v>1202.93</v>
      </c>
      <c r="H8" s="19">
        <f>C8-G8</f>
        <v>18036.8</v>
      </c>
      <c r="I8" s="28"/>
    </row>
    <row r="9" spans="1:9" ht="16.2" customHeight="1" x14ac:dyDescent="0.25">
      <c r="A9" s="21" t="s">
        <v>17</v>
      </c>
      <c r="B9" s="19">
        <v>19014.32</v>
      </c>
      <c r="C9" s="19">
        <v>18433.080000000002</v>
      </c>
      <c r="D9" s="46">
        <v>45759</v>
      </c>
      <c r="E9" s="46">
        <v>45756</v>
      </c>
      <c r="F9" s="47">
        <v>91</v>
      </c>
      <c r="G9" s="19">
        <v>1152.49</v>
      </c>
      <c r="H9" s="19">
        <f t="shared" ref="H9:H20" si="0">C9-G9</f>
        <v>17280.59</v>
      </c>
    </row>
    <row r="10" spans="1:9" ht="16.2" customHeight="1" x14ac:dyDescent="0.25">
      <c r="A10" s="21" t="s">
        <v>18</v>
      </c>
      <c r="B10" s="19">
        <v>15829.69</v>
      </c>
      <c r="C10" s="19">
        <v>15348.18</v>
      </c>
      <c r="D10" s="46">
        <v>45759</v>
      </c>
      <c r="E10" s="46">
        <v>45756</v>
      </c>
      <c r="F10" s="47">
        <v>91</v>
      </c>
      <c r="G10" s="22">
        <v>959.62</v>
      </c>
      <c r="H10" s="19">
        <f t="shared" si="0"/>
        <v>14388.56</v>
      </c>
    </row>
    <row r="11" spans="1:9" ht="16.2" customHeight="1" x14ac:dyDescent="0.25">
      <c r="A11" s="21" t="s">
        <v>19</v>
      </c>
      <c r="B11" s="19">
        <v>6352.42</v>
      </c>
      <c r="C11" s="19">
        <v>6158.89</v>
      </c>
      <c r="D11" s="46">
        <v>45759</v>
      </c>
      <c r="E11" s="46">
        <v>45756</v>
      </c>
      <c r="F11" s="47">
        <v>91</v>
      </c>
      <c r="G11" s="22">
        <v>385.07</v>
      </c>
      <c r="H11" s="19">
        <f t="shared" si="0"/>
        <v>5773.8200000000006</v>
      </c>
    </row>
    <row r="12" spans="1:9" ht="16.2" customHeight="1" x14ac:dyDescent="0.25">
      <c r="A12" s="21" t="s">
        <v>20</v>
      </c>
      <c r="B12" s="19">
        <v>13147.04</v>
      </c>
      <c r="C12" s="19">
        <v>12742.91</v>
      </c>
      <c r="D12" s="46">
        <v>45759</v>
      </c>
      <c r="E12" s="46">
        <v>45756</v>
      </c>
      <c r="F12" s="47">
        <v>91</v>
      </c>
      <c r="G12" s="22">
        <v>796.73</v>
      </c>
      <c r="H12" s="19">
        <f t="shared" si="0"/>
        <v>11946.18</v>
      </c>
    </row>
    <row r="13" spans="1:9" ht="16.2" customHeight="1" x14ac:dyDescent="0.25">
      <c r="A13" s="21" t="s">
        <v>21</v>
      </c>
      <c r="B13" s="19">
        <v>13282.45</v>
      </c>
      <c r="C13" s="19">
        <v>12873.72</v>
      </c>
      <c r="D13" s="46">
        <v>45759</v>
      </c>
      <c r="E13" s="46">
        <v>45756</v>
      </c>
      <c r="F13" s="47">
        <v>91</v>
      </c>
      <c r="G13" s="22">
        <v>804.91</v>
      </c>
      <c r="H13" s="19">
        <f t="shared" si="0"/>
        <v>12068.81</v>
      </c>
    </row>
    <row r="14" spans="1:9" ht="16.2" customHeight="1" x14ac:dyDescent="0.25">
      <c r="A14" s="21" t="s">
        <v>22</v>
      </c>
      <c r="B14" s="19">
        <v>12691.62</v>
      </c>
      <c r="C14" s="19">
        <v>12306.89</v>
      </c>
      <c r="D14" s="46">
        <v>45759</v>
      </c>
      <c r="E14" s="46">
        <v>45756</v>
      </c>
      <c r="F14" s="47">
        <v>91</v>
      </c>
      <c r="G14" s="22">
        <v>769.47</v>
      </c>
      <c r="H14" s="19">
        <f t="shared" si="0"/>
        <v>11537.42</v>
      </c>
    </row>
    <row r="15" spans="1:9" ht="16.2" customHeight="1" x14ac:dyDescent="0.25">
      <c r="A15" s="21" t="s">
        <v>23</v>
      </c>
      <c r="B15" s="19">
        <v>15914.9</v>
      </c>
      <c r="C15" s="19">
        <v>15435.39</v>
      </c>
      <c r="D15" s="46">
        <v>45759</v>
      </c>
      <c r="E15" s="46">
        <v>45756</v>
      </c>
      <c r="F15" s="47">
        <v>91</v>
      </c>
      <c r="G15" s="22">
        <v>965.07</v>
      </c>
      <c r="H15" s="19">
        <f t="shared" si="0"/>
        <v>14470.32</v>
      </c>
    </row>
    <row r="16" spans="1:9" ht="16.2" customHeight="1" x14ac:dyDescent="0.25">
      <c r="A16" s="21" t="s">
        <v>24</v>
      </c>
      <c r="B16" s="19">
        <v>7547.6</v>
      </c>
      <c r="C16" s="19">
        <v>7314.37</v>
      </c>
      <c r="D16" s="46">
        <v>45759</v>
      </c>
      <c r="E16" s="46">
        <v>45756</v>
      </c>
      <c r="F16" s="47">
        <v>91</v>
      </c>
      <c r="G16" s="22">
        <v>457.32</v>
      </c>
      <c r="H16" s="19">
        <f t="shared" si="0"/>
        <v>6857.05</v>
      </c>
    </row>
    <row r="17" spans="1:12" ht="16.2" customHeight="1" x14ac:dyDescent="0.25">
      <c r="A17" s="21" t="s">
        <v>25</v>
      </c>
      <c r="B17" s="19">
        <v>13598.84</v>
      </c>
      <c r="C17" s="19">
        <v>13189.84</v>
      </c>
      <c r="D17" s="46">
        <v>45759</v>
      </c>
      <c r="E17" s="46">
        <v>45756</v>
      </c>
      <c r="F17" s="47">
        <v>91</v>
      </c>
      <c r="G17" s="22">
        <v>824.67</v>
      </c>
      <c r="H17" s="19">
        <f t="shared" si="0"/>
        <v>12365.17</v>
      </c>
    </row>
    <row r="18" spans="1:12" ht="16.2" customHeight="1" x14ac:dyDescent="0.25">
      <c r="A18" s="21" t="s">
        <v>26</v>
      </c>
      <c r="B18" s="19">
        <v>3773.8</v>
      </c>
      <c r="C18" s="19">
        <v>3651.73</v>
      </c>
      <c r="D18" s="46">
        <v>45759</v>
      </c>
      <c r="E18" s="46">
        <v>45756</v>
      </c>
      <c r="F18" s="47">
        <v>91</v>
      </c>
      <c r="G18" s="22">
        <v>228.32</v>
      </c>
      <c r="H18" s="19">
        <f t="shared" si="0"/>
        <v>3423.41</v>
      </c>
    </row>
    <row r="19" spans="1:12" ht="16.2" customHeight="1" x14ac:dyDescent="0.25">
      <c r="A19" s="21" t="s">
        <v>27</v>
      </c>
      <c r="B19" s="19">
        <v>3172.41</v>
      </c>
      <c r="C19" s="19">
        <v>3074</v>
      </c>
      <c r="D19" s="46">
        <v>45759</v>
      </c>
      <c r="E19" s="46">
        <v>45756</v>
      </c>
      <c r="F19" s="47">
        <v>91</v>
      </c>
      <c r="G19" s="22">
        <v>192.2</v>
      </c>
      <c r="H19" s="19">
        <f t="shared" si="0"/>
        <v>2881.8</v>
      </c>
    </row>
    <row r="20" spans="1:12" ht="16.2" customHeight="1" x14ac:dyDescent="0.25">
      <c r="A20" s="21" t="s">
        <v>28</v>
      </c>
      <c r="B20" s="19">
        <v>31555.35</v>
      </c>
      <c r="C20" s="19">
        <v>30598.25</v>
      </c>
      <c r="D20" s="46">
        <v>45759</v>
      </c>
      <c r="E20" s="46">
        <v>45756</v>
      </c>
      <c r="F20" s="47">
        <v>91</v>
      </c>
      <c r="G20" s="19">
        <v>1913.1</v>
      </c>
      <c r="H20" s="19">
        <f t="shared" si="0"/>
        <v>28685.15</v>
      </c>
    </row>
    <row r="21" spans="1:12" x14ac:dyDescent="0.25">
      <c r="A21" s="23" t="s">
        <v>29</v>
      </c>
      <c r="B21" s="27">
        <f>SUM(B8:B20)</f>
        <v>175726.34</v>
      </c>
      <c r="C21" s="27">
        <f>SUM(C8:C20)</f>
        <v>170366.98</v>
      </c>
      <c r="D21" s="27">
        <f>SUM(D8:D20)</f>
        <v>594867</v>
      </c>
      <c r="E21" s="27">
        <f>SUM(E8:E20)</f>
        <v>594828</v>
      </c>
      <c r="F21" s="27">
        <f>SUM(F8:F20)</f>
        <v>1183</v>
      </c>
      <c r="G21" s="27">
        <f>SUM(G8:G20)</f>
        <v>10651.9</v>
      </c>
      <c r="H21" s="27">
        <f>SUM(H8:H20)</f>
        <v>159715.08000000002</v>
      </c>
      <c r="I21" s="26"/>
      <c r="J21" s="26"/>
      <c r="K21" s="29"/>
      <c r="L21" s="29"/>
    </row>
    <row r="23" spans="1:12" ht="22.95" customHeight="1" x14ac:dyDescent="0.25">
      <c r="A23" s="35" t="s">
        <v>36</v>
      </c>
      <c r="B23" s="48"/>
      <c r="C23" s="51" t="s">
        <v>37</v>
      </c>
      <c r="D23" s="52"/>
      <c r="E23" s="42">
        <f>H21</f>
        <v>159715.08000000002</v>
      </c>
      <c r="F23" s="42"/>
      <c r="G23" s="38"/>
    </row>
    <row r="24" spans="1:12" ht="22.95" customHeight="1" x14ac:dyDescent="0.25">
      <c r="A24" s="35"/>
      <c r="B24" s="48"/>
      <c r="C24" s="49" t="s">
        <v>38</v>
      </c>
      <c r="D24" s="50"/>
      <c r="E24" s="39">
        <f>SUM('Table 2'!M2:N14)</f>
        <v>1277.75</v>
      </c>
      <c r="F24" s="39"/>
      <c r="G24" s="40"/>
    </row>
    <row r="25" spans="1:12" ht="22.95" customHeight="1" x14ac:dyDescent="0.25">
      <c r="C25" s="49" t="s">
        <v>51</v>
      </c>
      <c r="D25" s="50"/>
      <c r="E25" s="39">
        <v>5359.3600000000006</v>
      </c>
      <c r="F25" s="39"/>
      <c r="G25" s="40"/>
    </row>
    <row r="26" spans="1:12" ht="22.95" customHeight="1" x14ac:dyDescent="0.25">
      <c r="C26" s="49" t="s">
        <v>39</v>
      </c>
      <c r="D26" s="50"/>
      <c r="E26" s="39">
        <f>SUM('Table 2'!O2:O14)</f>
        <v>2147.3200000000002</v>
      </c>
      <c r="F26" s="39"/>
      <c r="G26" s="40"/>
    </row>
    <row r="27" spans="1:12" ht="22.95" customHeight="1" x14ac:dyDescent="0.25">
      <c r="C27" s="53" t="s">
        <v>40</v>
      </c>
      <c r="D27" s="54"/>
      <c r="E27" s="43">
        <f>E23-E24-E26</f>
        <v>156290.01</v>
      </c>
      <c r="F27" s="43"/>
      <c r="G27" s="41"/>
    </row>
    <row r="28" spans="1:12" ht="13.2" customHeight="1" x14ac:dyDescent="0.25"/>
    <row r="29" spans="1:12" x14ac:dyDescent="0.25">
      <c r="C29" s="63" t="s">
        <v>52</v>
      </c>
      <c r="D29" s="64"/>
      <c r="E29" s="55" t="s">
        <v>41</v>
      </c>
      <c r="F29" s="55"/>
      <c r="G29" s="60"/>
    </row>
    <row r="30" spans="1:12" x14ac:dyDescent="0.25">
      <c r="C30" s="65" t="s">
        <v>53</v>
      </c>
      <c r="D30" s="66"/>
      <c r="E30" s="56" t="s">
        <v>42</v>
      </c>
      <c r="F30" s="56"/>
      <c r="G30" s="58"/>
    </row>
    <row r="31" spans="1:12" x14ac:dyDescent="0.25">
      <c r="C31" s="67" t="s">
        <v>54</v>
      </c>
      <c r="D31" s="68"/>
      <c r="E31" s="36"/>
      <c r="F31" s="37"/>
      <c r="G31" s="44"/>
    </row>
    <row r="32" spans="1:12" x14ac:dyDescent="0.25">
      <c r="C32" s="67" t="s">
        <v>55</v>
      </c>
      <c r="D32" s="68"/>
      <c r="E32" s="57">
        <v>20508665483</v>
      </c>
      <c r="F32" s="57"/>
      <c r="G32" s="61"/>
      <c r="I32" s="26"/>
      <c r="J32" s="26"/>
      <c r="K32" s="26"/>
    </row>
    <row r="33" spans="3:11" x14ac:dyDescent="0.25">
      <c r="C33" s="67" t="s">
        <v>56</v>
      </c>
      <c r="D33" s="68"/>
      <c r="E33" s="56" t="s">
        <v>43</v>
      </c>
      <c r="F33" s="56"/>
      <c r="G33" s="58"/>
      <c r="I33" s="26"/>
      <c r="J33" s="26"/>
      <c r="K33" s="26"/>
    </row>
    <row r="34" spans="3:11" x14ac:dyDescent="0.25">
      <c r="C34" s="67" t="s">
        <v>57</v>
      </c>
      <c r="D34" s="68"/>
      <c r="E34" s="56" t="s">
        <v>44</v>
      </c>
      <c r="F34" s="56"/>
      <c r="G34" s="58"/>
      <c r="I34" s="19"/>
      <c r="J34" s="18"/>
      <c r="K34" s="22"/>
    </row>
    <row r="35" spans="3:11" x14ac:dyDescent="0.25">
      <c r="C35" s="67" t="s">
        <v>58</v>
      </c>
      <c r="D35" s="68"/>
      <c r="E35" s="56" t="s">
        <v>45</v>
      </c>
      <c r="F35" s="56"/>
      <c r="G35" s="58"/>
      <c r="I35" s="19"/>
      <c r="J35" s="18"/>
      <c r="K35" s="22"/>
    </row>
    <row r="36" spans="3:11" x14ac:dyDescent="0.25">
      <c r="C36" s="69" t="s">
        <v>59</v>
      </c>
      <c r="D36" s="70"/>
      <c r="E36" s="62" t="s">
        <v>46</v>
      </c>
      <c r="F36" s="62"/>
      <c r="G36" s="59"/>
      <c r="I36" s="19"/>
      <c r="J36" s="18"/>
      <c r="K36" s="22"/>
    </row>
    <row r="37" spans="3:11" x14ac:dyDescent="0.25">
      <c r="I37" s="19"/>
      <c r="J37" s="18"/>
      <c r="K37" s="22"/>
    </row>
    <row r="38" spans="3:11" x14ac:dyDescent="0.25">
      <c r="I38" s="19"/>
      <c r="J38" s="18"/>
      <c r="K38" s="22"/>
    </row>
    <row r="39" spans="3:11" x14ac:dyDescent="0.25">
      <c r="I39" s="19"/>
      <c r="J39" s="18"/>
      <c r="K39" s="22"/>
    </row>
    <row r="40" spans="3:11" x14ac:dyDescent="0.25">
      <c r="I40" s="19"/>
      <c r="J40" s="18"/>
      <c r="K40" s="22"/>
    </row>
    <row r="41" spans="3:11" x14ac:dyDescent="0.25">
      <c r="I41" s="19"/>
      <c r="J41" s="18"/>
      <c r="K41" s="22"/>
    </row>
    <row r="42" spans="3:11" x14ac:dyDescent="0.25">
      <c r="I42" s="19"/>
      <c r="J42" s="18"/>
      <c r="K42" s="22"/>
    </row>
    <row r="43" spans="3:11" x14ac:dyDescent="0.25">
      <c r="I43" s="19"/>
      <c r="J43" s="18"/>
      <c r="K43" s="22"/>
    </row>
  </sheetData>
  <mergeCells count="31">
    <mergeCell ref="E32:G32"/>
    <mergeCell ref="E33:G33"/>
    <mergeCell ref="E34:G34"/>
    <mergeCell ref="E35:G35"/>
    <mergeCell ref="E36:G36"/>
    <mergeCell ref="B1:E1"/>
    <mergeCell ref="C29:D29"/>
    <mergeCell ref="C31:D31"/>
    <mergeCell ref="C32:D32"/>
    <mergeCell ref="C33:D33"/>
    <mergeCell ref="C34:D34"/>
    <mergeCell ref="C35:D35"/>
    <mergeCell ref="C36:D36"/>
    <mergeCell ref="E29:G29"/>
    <mergeCell ref="C23:D23"/>
    <mergeCell ref="C24:D24"/>
    <mergeCell ref="C25:D25"/>
    <mergeCell ref="C26:D26"/>
    <mergeCell ref="C27:D27"/>
    <mergeCell ref="E30:G30"/>
    <mergeCell ref="E23:G23"/>
    <mergeCell ref="E24:G24"/>
    <mergeCell ref="E25:G25"/>
    <mergeCell ref="E26:G26"/>
    <mergeCell ref="E27:G27"/>
    <mergeCell ref="A23:B24"/>
    <mergeCell ref="K21:L21"/>
    <mergeCell ref="A3:B3"/>
    <mergeCell ref="G2:H2"/>
    <mergeCell ref="A2:B2"/>
    <mergeCell ref="A4:B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O2" sqref="O2"/>
    </sheetView>
  </sheetViews>
  <sheetFormatPr defaultColWidth="9.33203125" defaultRowHeight="13.2" x14ac:dyDescent="0.25"/>
  <cols>
    <col min="1" max="1" width="8.77734375" customWidth="1"/>
    <col min="2" max="2" width="11.44140625" customWidth="1"/>
    <col min="3" max="3" width="12.44140625" customWidth="1"/>
    <col min="4" max="4" width="11.44140625" customWidth="1"/>
    <col min="5" max="5" width="11.109375" customWidth="1"/>
    <col min="6" max="6" width="10.77734375" customWidth="1"/>
    <col min="7" max="8" width="12.44140625" customWidth="1"/>
    <col min="9" max="9" width="12.109375" customWidth="1"/>
    <col min="10" max="10" width="11.109375" customWidth="1"/>
    <col min="11" max="11" width="8.44140625" customWidth="1"/>
    <col min="12" max="12" width="8.109375" customWidth="1"/>
    <col min="13" max="13" width="15.109375" customWidth="1"/>
    <col min="14" max="14" width="11.44140625" customWidth="1"/>
    <col min="15" max="15" width="6.109375" customWidth="1"/>
    <col min="16" max="16" width="12.77734375" customWidth="1"/>
  </cols>
  <sheetData>
    <row r="1" spans="1:16" ht="29.2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4" t="s">
        <v>10</v>
      </c>
      <c r="L1" s="5" t="s">
        <v>11</v>
      </c>
      <c r="M1" s="2" t="s">
        <v>12</v>
      </c>
      <c r="N1" s="3" t="s">
        <v>13</v>
      </c>
      <c r="O1" s="4" t="s">
        <v>14</v>
      </c>
      <c r="P1" s="2" t="s">
        <v>15</v>
      </c>
    </row>
    <row r="2" spans="1:16" ht="14.25" customHeight="1" x14ac:dyDescent="0.25">
      <c r="A2" s="6" t="s">
        <v>16</v>
      </c>
      <c r="B2" s="7">
        <v>20848.900000000001</v>
      </c>
      <c r="C2" s="7">
        <v>1003</v>
      </c>
      <c r="D2" s="7">
        <v>19845.900000000001</v>
      </c>
      <c r="E2" s="7">
        <v>0.96950000000000003</v>
      </c>
      <c r="F2" s="7">
        <v>19239.73</v>
      </c>
      <c r="G2" s="7">
        <v>45756</v>
      </c>
      <c r="H2" s="7">
        <v>45759</v>
      </c>
      <c r="I2" s="7">
        <v>91</v>
      </c>
      <c r="J2" s="7">
        <v>606.16999999999996</v>
      </c>
      <c r="K2" s="8">
        <v>19239.73</v>
      </c>
      <c r="L2" s="7">
        <v>1202.93</v>
      </c>
      <c r="M2" s="7">
        <v>144.30000000000001</v>
      </c>
      <c r="N2" s="7">
        <v>0</v>
      </c>
      <c r="O2" s="8">
        <v>242.5</v>
      </c>
      <c r="P2" s="7">
        <v>17650</v>
      </c>
    </row>
    <row r="3" spans="1:16" ht="14.25" customHeight="1" x14ac:dyDescent="0.25">
      <c r="A3" s="6" t="s">
        <v>17</v>
      </c>
      <c r="B3" s="7">
        <v>19975.32</v>
      </c>
      <c r="C3" s="7">
        <v>961</v>
      </c>
      <c r="D3" s="7">
        <v>19014.32</v>
      </c>
      <c r="E3" s="7">
        <v>0.96940000000000004</v>
      </c>
      <c r="F3" s="7">
        <v>18433.080000000002</v>
      </c>
      <c r="G3" s="7">
        <v>45756</v>
      </c>
      <c r="H3" s="7">
        <v>45759</v>
      </c>
      <c r="I3" s="7">
        <v>91</v>
      </c>
      <c r="J3" s="7">
        <v>581.24</v>
      </c>
      <c r="K3" s="8">
        <v>18433.080000000002</v>
      </c>
      <c r="L3" s="7">
        <v>1152.49</v>
      </c>
      <c r="M3" s="7">
        <v>138.25</v>
      </c>
      <c r="N3" s="7">
        <v>0</v>
      </c>
      <c r="O3" s="8">
        <v>232.33</v>
      </c>
      <c r="P3" s="7">
        <v>16910</v>
      </c>
    </row>
    <row r="4" spans="1:16" ht="14.25" customHeight="1" x14ac:dyDescent="0.25">
      <c r="A4" s="6" t="s">
        <v>18</v>
      </c>
      <c r="B4" s="7">
        <v>16629.689999999999</v>
      </c>
      <c r="C4" s="7">
        <v>800</v>
      </c>
      <c r="D4" s="7">
        <v>15829.69</v>
      </c>
      <c r="E4" s="7">
        <v>0.96960000000000002</v>
      </c>
      <c r="F4" s="7">
        <v>15348.18</v>
      </c>
      <c r="G4" s="7">
        <v>45756</v>
      </c>
      <c r="H4" s="7">
        <v>45759</v>
      </c>
      <c r="I4" s="7">
        <v>91</v>
      </c>
      <c r="J4" s="7">
        <v>481.51</v>
      </c>
      <c r="K4" s="8">
        <v>15348.18</v>
      </c>
      <c r="L4" s="7">
        <v>959.62</v>
      </c>
      <c r="M4" s="7">
        <v>115.11</v>
      </c>
      <c r="N4" s="7">
        <v>0</v>
      </c>
      <c r="O4" s="8">
        <v>193.45</v>
      </c>
      <c r="P4" s="7">
        <v>14080</v>
      </c>
    </row>
    <row r="5" spans="1:16" ht="14.25" customHeight="1" x14ac:dyDescent="0.25">
      <c r="A5" s="6" t="s">
        <v>19</v>
      </c>
      <c r="B5" s="7">
        <v>6673.42</v>
      </c>
      <c r="C5" s="7">
        <v>321</v>
      </c>
      <c r="D5" s="7">
        <v>6352.42</v>
      </c>
      <c r="E5" s="7">
        <v>0.96950000000000003</v>
      </c>
      <c r="F5" s="7">
        <v>6158.89</v>
      </c>
      <c r="G5" s="7">
        <v>45756</v>
      </c>
      <c r="H5" s="7">
        <v>45759</v>
      </c>
      <c r="I5" s="7">
        <v>91</v>
      </c>
      <c r="J5" s="7">
        <v>193.53</v>
      </c>
      <c r="K5" s="8">
        <v>6158.89</v>
      </c>
      <c r="L5" s="7">
        <v>385.07</v>
      </c>
      <c r="M5" s="7">
        <v>46.19</v>
      </c>
      <c r="N5" s="7">
        <v>0</v>
      </c>
      <c r="O5" s="8">
        <v>77.62</v>
      </c>
      <c r="P5" s="7">
        <v>5650</v>
      </c>
    </row>
    <row r="6" spans="1:16" ht="14.25" customHeight="1" x14ac:dyDescent="0.25">
      <c r="A6" s="6" t="s">
        <v>20</v>
      </c>
      <c r="B6" s="7">
        <v>13812.04</v>
      </c>
      <c r="C6" s="7">
        <v>665</v>
      </c>
      <c r="D6" s="7">
        <v>13147.04</v>
      </c>
      <c r="E6" s="7">
        <v>0.96930000000000005</v>
      </c>
      <c r="F6" s="7">
        <v>12742.91</v>
      </c>
      <c r="G6" s="7">
        <v>45756</v>
      </c>
      <c r="H6" s="7">
        <v>45759</v>
      </c>
      <c r="I6" s="7">
        <v>91</v>
      </c>
      <c r="J6" s="7">
        <v>404.13</v>
      </c>
      <c r="K6" s="8">
        <v>12742.91</v>
      </c>
      <c r="L6" s="7">
        <v>796.73</v>
      </c>
      <c r="M6" s="7">
        <v>95.57</v>
      </c>
      <c r="N6" s="7">
        <v>0</v>
      </c>
      <c r="O6" s="8">
        <v>160.61000000000001</v>
      </c>
      <c r="P6" s="7">
        <v>11690</v>
      </c>
    </row>
    <row r="7" spans="1:16" ht="14.25" customHeight="1" x14ac:dyDescent="0.25">
      <c r="A7" s="6" t="s">
        <v>21</v>
      </c>
      <c r="B7" s="7">
        <v>13953.45</v>
      </c>
      <c r="C7" s="7">
        <v>671</v>
      </c>
      <c r="D7" s="7">
        <v>13282.45</v>
      </c>
      <c r="E7" s="7">
        <v>0.96919999999999995</v>
      </c>
      <c r="F7" s="7">
        <v>12873.72</v>
      </c>
      <c r="G7" s="7">
        <v>45756</v>
      </c>
      <c r="H7" s="7">
        <v>45759</v>
      </c>
      <c r="I7" s="7">
        <v>91</v>
      </c>
      <c r="J7" s="7">
        <v>408.73</v>
      </c>
      <c r="K7" s="8">
        <v>12873.72</v>
      </c>
      <c r="L7" s="7">
        <v>804.91</v>
      </c>
      <c r="M7" s="7">
        <v>96.55</v>
      </c>
      <c r="N7" s="7">
        <v>0</v>
      </c>
      <c r="O7" s="8">
        <v>162.26</v>
      </c>
      <c r="P7" s="7">
        <v>11810</v>
      </c>
    </row>
    <row r="8" spans="1:16" ht="14.25" customHeight="1" x14ac:dyDescent="0.25">
      <c r="A8" s="6" t="s">
        <v>22</v>
      </c>
      <c r="B8" s="7">
        <v>13333.62</v>
      </c>
      <c r="C8" s="7">
        <v>642</v>
      </c>
      <c r="D8" s="7">
        <v>12691.62</v>
      </c>
      <c r="E8" s="7">
        <v>0.96970000000000001</v>
      </c>
      <c r="F8" s="7">
        <v>12306.89</v>
      </c>
      <c r="G8" s="7">
        <v>45756</v>
      </c>
      <c r="H8" s="7">
        <v>45759</v>
      </c>
      <c r="I8" s="7">
        <v>91</v>
      </c>
      <c r="J8" s="7">
        <v>384.73</v>
      </c>
      <c r="K8" s="8">
        <v>12306.89</v>
      </c>
      <c r="L8" s="7">
        <v>769.47</v>
      </c>
      <c r="M8" s="7">
        <v>92.3</v>
      </c>
      <c r="N8" s="7">
        <v>0</v>
      </c>
      <c r="O8" s="8">
        <v>155.11000000000001</v>
      </c>
      <c r="P8" s="7">
        <v>11290</v>
      </c>
    </row>
    <row r="9" spans="1:16" ht="14.25" customHeight="1" x14ac:dyDescent="0.25">
      <c r="A9" s="6" t="s">
        <v>23</v>
      </c>
      <c r="B9" s="7">
        <v>16718.900000000001</v>
      </c>
      <c r="C9" s="7">
        <v>804</v>
      </c>
      <c r="D9" s="7">
        <v>15914.9</v>
      </c>
      <c r="E9" s="7">
        <v>0.96989999999999998</v>
      </c>
      <c r="F9" s="7">
        <v>15435.39</v>
      </c>
      <c r="G9" s="7">
        <v>45756</v>
      </c>
      <c r="H9" s="7">
        <v>45759</v>
      </c>
      <c r="I9" s="7">
        <v>91</v>
      </c>
      <c r="J9" s="7">
        <v>479.51</v>
      </c>
      <c r="K9" s="8">
        <v>15435.39</v>
      </c>
      <c r="L9" s="7">
        <v>965.07</v>
      </c>
      <c r="M9" s="7">
        <v>115.77</v>
      </c>
      <c r="N9" s="7">
        <v>0</v>
      </c>
      <c r="O9" s="8">
        <v>194.55</v>
      </c>
      <c r="P9" s="7">
        <v>14160</v>
      </c>
    </row>
    <row r="10" spans="1:16" ht="14.25" customHeight="1" x14ac:dyDescent="0.25">
      <c r="A10" s="6" t="s">
        <v>24</v>
      </c>
      <c r="B10" s="7">
        <v>7929.6</v>
      </c>
      <c r="C10" s="7">
        <v>382</v>
      </c>
      <c r="D10" s="7">
        <v>7547.6</v>
      </c>
      <c r="E10" s="7">
        <v>0.96909999999999996</v>
      </c>
      <c r="F10" s="7">
        <v>7314.37</v>
      </c>
      <c r="G10" s="7">
        <v>45756</v>
      </c>
      <c r="H10" s="7">
        <v>45759</v>
      </c>
      <c r="I10" s="7">
        <v>91</v>
      </c>
      <c r="J10" s="7">
        <v>233.23</v>
      </c>
      <c r="K10" s="8">
        <v>7314.37</v>
      </c>
      <c r="L10" s="7">
        <v>457.32</v>
      </c>
      <c r="M10" s="7">
        <v>54.86</v>
      </c>
      <c r="N10" s="7">
        <v>0</v>
      </c>
      <c r="O10" s="8">
        <v>92.19</v>
      </c>
      <c r="P10" s="7">
        <v>6710</v>
      </c>
    </row>
    <row r="11" spans="1:16" ht="14.25" customHeight="1" x14ac:dyDescent="0.25">
      <c r="A11" s="6" t="s">
        <v>25</v>
      </c>
      <c r="B11" s="7">
        <v>14285.84</v>
      </c>
      <c r="C11" s="7">
        <v>687</v>
      </c>
      <c r="D11" s="7">
        <v>13598.84</v>
      </c>
      <c r="E11" s="7">
        <v>0.96989999999999998</v>
      </c>
      <c r="F11" s="7">
        <v>13189.84</v>
      </c>
      <c r="G11" s="7">
        <v>45756</v>
      </c>
      <c r="H11" s="7">
        <v>45759</v>
      </c>
      <c r="I11" s="7">
        <v>91</v>
      </c>
      <c r="J11" s="7">
        <v>409</v>
      </c>
      <c r="K11" s="8">
        <v>13189.84</v>
      </c>
      <c r="L11" s="7">
        <v>824.67</v>
      </c>
      <c r="M11" s="7">
        <v>98.92</v>
      </c>
      <c r="N11" s="7">
        <v>0</v>
      </c>
      <c r="O11" s="8">
        <v>166.25</v>
      </c>
      <c r="P11" s="7">
        <v>12100</v>
      </c>
    </row>
    <row r="12" spans="1:16" ht="14.25" customHeight="1" x14ac:dyDescent="0.25">
      <c r="A12" s="6" t="s">
        <v>26</v>
      </c>
      <c r="B12" s="7">
        <v>3964.8</v>
      </c>
      <c r="C12" s="7">
        <v>191</v>
      </c>
      <c r="D12" s="7">
        <v>3773.8</v>
      </c>
      <c r="E12" s="7">
        <v>0.9677</v>
      </c>
      <c r="F12" s="7">
        <v>3651.73</v>
      </c>
      <c r="G12" s="7">
        <v>45756</v>
      </c>
      <c r="H12" s="7">
        <v>45759</v>
      </c>
      <c r="I12" s="7">
        <v>91</v>
      </c>
      <c r="J12" s="7">
        <v>122.07</v>
      </c>
      <c r="K12" s="8">
        <v>3651.73</v>
      </c>
      <c r="L12" s="7">
        <v>228.32</v>
      </c>
      <c r="M12" s="7">
        <v>27.39</v>
      </c>
      <c r="N12" s="7">
        <v>0</v>
      </c>
      <c r="O12" s="8">
        <v>46.03</v>
      </c>
      <c r="P12" s="7">
        <v>3350</v>
      </c>
    </row>
    <row r="13" spans="1:16" ht="14.25" customHeight="1" x14ac:dyDescent="0.25">
      <c r="A13" s="6" t="s">
        <v>27</v>
      </c>
      <c r="B13" s="7">
        <v>3332.41</v>
      </c>
      <c r="C13" s="7">
        <v>160</v>
      </c>
      <c r="D13" s="7">
        <v>3172.41</v>
      </c>
      <c r="E13" s="7">
        <v>0.96899999999999997</v>
      </c>
      <c r="F13" s="7">
        <v>3074</v>
      </c>
      <c r="G13" s="7">
        <v>45756</v>
      </c>
      <c r="H13" s="7">
        <v>45759</v>
      </c>
      <c r="I13" s="7">
        <v>91</v>
      </c>
      <c r="J13" s="7">
        <v>98.41</v>
      </c>
      <c r="K13" s="8">
        <v>3074</v>
      </c>
      <c r="L13" s="7">
        <v>192.2</v>
      </c>
      <c r="M13" s="7">
        <v>23.05</v>
      </c>
      <c r="N13" s="7">
        <v>0</v>
      </c>
      <c r="O13" s="8">
        <v>38.75</v>
      </c>
      <c r="P13" s="7">
        <v>2820</v>
      </c>
    </row>
    <row r="14" spans="1:16" ht="14.25" customHeight="1" x14ac:dyDescent="0.25">
      <c r="A14" s="6" t="s">
        <v>28</v>
      </c>
      <c r="B14" s="7">
        <v>33150.35</v>
      </c>
      <c r="C14" s="7">
        <v>1595</v>
      </c>
      <c r="D14" s="7">
        <v>31555.35</v>
      </c>
      <c r="E14" s="7">
        <v>0.96970000000000001</v>
      </c>
      <c r="F14" s="7">
        <v>30598.25</v>
      </c>
      <c r="G14" s="7">
        <v>45756</v>
      </c>
      <c r="H14" s="7">
        <v>45759</v>
      </c>
      <c r="I14" s="7">
        <v>91</v>
      </c>
      <c r="J14" s="7">
        <v>957.1</v>
      </c>
      <c r="K14" s="8">
        <v>30598.25</v>
      </c>
      <c r="L14" s="7">
        <v>1913.1</v>
      </c>
      <c r="M14" s="7">
        <v>229.49</v>
      </c>
      <c r="N14" s="7">
        <v>0</v>
      </c>
      <c r="O14" s="8">
        <v>385.67</v>
      </c>
      <c r="P14" s="7">
        <v>28070</v>
      </c>
    </row>
    <row r="15" spans="1:16" ht="14.25" customHeight="1" x14ac:dyDescent="0.25">
      <c r="A15" s="9" t="s">
        <v>29</v>
      </c>
      <c r="B15" s="10">
        <f>SUM(B2:B14)</f>
        <v>184608.34</v>
      </c>
      <c r="C15" s="11">
        <v>0.96950000000000003</v>
      </c>
      <c r="D15" s="10">
        <v>170366.98</v>
      </c>
      <c r="E15" s="12"/>
      <c r="F15" s="12"/>
      <c r="G15" s="12"/>
      <c r="H15" s="10">
        <v>5359.36</v>
      </c>
      <c r="I15" s="10">
        <v>170366.98</v>
      </c>
      <c r="J15" s="10">
        <v>10651.9</v>
      </c>
      <c r="K15" s="13">
        <v>1277.75</v>
      </c>
      <c r="L15" s="14">
        <v>0</v>
      </c>
      <c r="M15" s="10">
        <v>2147.3200000000002</v>
      </c>
      <c r="N15" s="10">
        <v>156290</v>
      </c>
      <c r="O15" s="32"/>
      <c r="P15" s="33"/>
    </row>
  </sheetData>
  <mergeCells count="1">
    <mergeCell ref="O15:P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/>
  </sheetViews>
  <sheetFormatPr defaultColWidth="9.33203125" defaultRowHeight="13.2" x14ac:dyDescent="0.25"/>
  <cols>
    <col min="1" max="1" width="61.109375" customWidth="1"/>
    <col min="2" max="2" width="59.44140625" customWidth="1"/>
    <col min="3" max="3" width="61.109375" customWidth="1"/>
  </cols>
  <sheetData>
    <row r="1" spans="1:3" ht="37.950000000000003" customHeight="1" x14ac:dyDescent="0.25">
      <c r="A1" s="15" t="s">
        <v>30</v>
      </c>
      <c r="B1" s="15" t="s">
        <v>31</v>
      </c>
      <c r="C1" s="15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33203125" defaultRowHeight="13.2" x14ac:dyDescent="0.25"/>
  <cols>
    <col min="1" max="1" width="182" customWidth="1"/>
  </cols>
  <sheetData>
    <row r="1" spans="1:1" ht="9" customHeight="1" x14ac:dyDescent="0.25">
      <c r="A1" s="16" t="s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ColWidth="9.33203125" defaultRowHeight="13.2" x14ac:dyDescent="0.25"/>
  <cols>
    <col min="1" max="1" width="182" customWidth="1"/>
  </cols>
  <sheetData>
    <row r="1" spans="1:1" ht="9" customHeight="1" x14ac:dyDescent="0.25">
      <c r="A1" s="16" t="s">
        <v>34</v>
      </c>
    </row>
    <row r="2" spans="1:1" ht="1.2" customHeight="1" x14ac:dyDescent="0.25"/>
    <row r="3" spans="1:1" ht="1.2" customHeight="1" x14ac:dyDescent="0.25"/>
    <row r="4" spans="1:1" ht="1.2" customHeight="1" x14ac:dyDescent="0.25"/>
    <row r="5" spans="1:1" ht="1.2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FORMATO A TRABAJAR</vt:lpstr>
      <vt:lpstr>Table 2</vt:lpstr>
      <vt:lpstr>Table 3</vt:lpstr>
      <vt:lpstr>Table 4</vt:lpstr>
      <vt:lpstr>Table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LIQUIDACION ADELANTO OPERACIÓN FACTORING</dc:title>
  <dc:creator>Richard Gutierrez</dc:creator>
  <cp:lastModifiedBy>Richard Gutierrez</cp:lastModifiedBy>
  <cp:lastPrinted>2025-09-08T14:31:58Z</cp:lastPrinted>
  <dcterms:created xsi:type="dcterms:W3CDTF">2025-09-05T13:31:35Z</dcterms:created>
  <dcterms:modified xsi:type="dcterms:W3CDTF">2025-09-08T14:32:02Z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2025-09-05T00:00:00Z</vt:filetime>
  </property>
  <property fmtid="{D5CDD505-2E9C-101B-9397-08002B2CF9AE}" pid="3" name="LastSaved">
    <vt:filetime>2025-09-05T00:00:00Z</vt:filetime>
  </property>
  <property fmtid="{D5CDD505-2E9C-101B-9397-08002B2CF9AE}" pid="4" name="Producer">
    <vt:lpwstr>3-Heights(TM) PDF Security Shell 4.8.25.2 (http://www.pdf-tools.com)</vt:lpwstr>
  </property>
</Properties>
</file>