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2.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hidePivotFieldList="1"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13_ncr:1_{851EB4DB-2CD4-41C1-A905-D4054A06E566}" xr6:coauthVersionLast="47" xr6:coauthVersionMax="47" xr10:uidLastSave="{00000000-0000-0000-0000-000000000000}"/>
  <bookViews>
    <workbookView xWindow="-120" yWindow="-120" windowWidth="24240" windowHeight="13140" activeTab="3" xr2:uid="{00000000-000D-0000-FFFF-FFFF00000000}"/>
  </bookViews>
  <sheets>
    <sheet name="Raw Sales Data" sheetId="7" r:id="rId1"/>
    <sheet name="Sales Data" sheetId="1" r:id="rId2"/>
    <sheet name="Pivot Table" sheetId="5" r:id="rId3"/>
    <sheet name="Dashboard" sheetId="6" r:id="rId4"/>
    <sheet name="Attendance Tracker" sheetId="2" r:id="rId5"/>
    <sheet name="Raw Return Report" sheetId="8" r:id="rId6"/>
    <sheet name="Returns Report" sheetId="3" r:id="rId7"/>
    <sheet name="Raw Target vs Achievement Repor" sheetId="9" r:id="rId8"/>
    <sheet name="Target vs Achievement" sheetId="4" r:id="rId9"/>
  </sheets>
  <definedNames>
    <definedName name="_xlnm._FilterDatabase" localSheetId="1" hidden="1">'Sales Data'!$B$1:$B$101</definedName>
    <definedName name="Slicer_Category">#N/A</definedName>
    <definedName name="Slicer_Date">#N/A</definedName>
    <definedName name="Slicer_Product">#N/A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6" i="3" l="1"/>
  <c r="K15" i="3"/>
  <c r="K14" i="3"/>
  <c r="K13" i="3"/>
  <c r="K12" i="3"/>
  <c r="E3" i="4"/>
  <c r="E4" i="4"/>
  <c r="E5" i="4"/>
  <c r="E6" i="4"/>
  <c r="E2" i="4"/>
  <c r="D3" i="4"/>
  <c r="D4" i="4"/>
  <c r="D5" i="4"/>
  <c r="D6" i="4"/>
  <c r="D2" i="4"/>
  <c r="K9" i="3"/>
  <c r="K8" i="3"/>
  <c r="K7" i="3"/>
  <c r="K6" i="3"/>
  <c r="K5" i="3"/>
  <c r="M9" i="3"/>
  <c r="M8" i="3"/>
  <c r="M7" i="3"/>
  <c r="M6" i="3"/>
  <c r="M5" i="3"/>
  <c r="K4" i="3"/>
  <c r="C10" i="2"/>
  <c r="C11" i="2"/>
  <c r="C12" i="2"/>
  <c r="C13" i="2"/>
  <c r="C9" i="2"/>
  <c r="B10" i="2"/>
  <c r="B11" i="2"/>
  <c r="B12" i="2"/>
  <c r="B13" i="2"/>
  <c r="B9" i="2"/>
  <c r="K12" i="1"/>
  <c r="K10" i="1"/>
  <c r="I3" i="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2" i="1"/>
  <c r="K76" i="1" s="1"/>
  <c r="K8" i="1"/>
  <c r="G3" i="1"/>
  <c r="H3" i="1" s="1"/>
  <c r="G4" i="1"/>
  <c r="H4" i="1" s="1"/>
  <c r="G5" i="1"/>
  <c r="H5" i="1" s="1"/>
  <c r="G6" i="1"/>
  <c r="H6" i="1" s="1"/>
  <c r="G7" i="1"/>
  <c r="H7" i="1" s="1"/>
  <c r="G8" i="1"/>
  <c r="H8" i="1" s="1"/>
  <c r="G9" i="1"/>
  <c r="H9" i="1" s="1"/>
  <c r="G10" i="1"/>
  <c r="H10" i="1" s="1"/>
  <c r="G11" i="1"/>
  <c r="H11" i="1" s="1"/>
  <c r="G12" i="1"/>
  <c r="H12" i="1" s="1"/>
  <c r="G13" i="1"/>
  <c r="H13" i="1" s="1"/>
  <c r="G14" i="1"/>
  <c r="H14" i="1" s="1"/>
  <c r="G15" i="1"/>
  <c r="H15" i="1" s="1"/>
  <c r="G16" i="1"/>
  <c r="H16" i="1" s="1"/>
  <c r="G17" i="1"/>
  <c r="H17" i="1" s="1"/>
  <c r="G18" i="1"/>
  <c r="H18" i="1" s="1"/>
  <c r="G19" i="1"/>
  <c r="H19" i="1" s="1"/>
  <c r="G20" i="1"/>
  <c r="H20" i="1" s="1"/>
  <c r="G21" i="1"/>
  <c r="H21" i="1" s="1"/>
  <c r="G22" i="1"/>
  <c r="H22" i="1" s="1"/>
  <c r="G23" i="1"/>
  <c r="H23" i="1" s="1"/>
  <c r="G24" i="1"/>
  <c r="H24" i="1" s="1"/>
  <c r="G25" i="1"/>
  <c r="H25" i="1" s="1"/>
  <c r="G26" i="1"/>
  <c r="H26" i="1" s="1"/>
  <c r="G27" i="1"/>
  <c r="H27" i="1" s="1"/>
  <c r="G28" i="1"/>
  <c r="H28" i="1" s="1"/>
  <c r="G29" i="1"/>
  <c r="H29" i="1" s="1"/>
  <c r="G30" i="1"/>
  <c r="H30" i="1" s="1"/>
  <c r="G31" i="1"/>
  <c r="H31" i="1" s="1"/>
  <c r="G32" i="1"/>
  <c r="H32" i="1" s="1"/>
  <c r="G33" i="1"/>
  <c r="H33" i="1" s="1"/>
  <c r="G34" i="1"/>
  <c r="H34" i="1" s="1"/>
  <c r="G35" i="1"/>
  <c r="H35" i="1" s="1"/>
  <c r="G36" i="1"/>
  <c r="H36" i="1" s="1"/>
  <c r="G37" i="1"/>
  <c r="H37" i="1" s="1"/>
  <c r="G38" i="1"/>
  <c r="H38" i="1" s="1"/>
  <c r="G39" i="1"/>
  <c r="H39" i="1" s="1"/>
  <c r="G40" i="1"/>
  <c r="H40" i="1" s="1"/>
  <c r="G41" i="1"/>
  <c r="H41" i="1" s="1"/>
  <c r="G42" i="1"/>
  <c r="H42" i="1" s="1"/>
  <c r="G43" i="1"/>
  <c r="H43" i="1" s="1"/>
  <c r="G44" i="1"/>
  <c r="H44" i="1" s="1"/>
  <c r="G45" i="1"/>
  <c r="H45" i="1" s="1"/>
  <c r="G46" i="1"/>
  <c r="H46" i="1" s="1"/>
  <c r="G47" i="1"/>
  <c r="H47" i="1" s="1"/>
  <c r="G48" i="1"/>
  <c r="H48" i="1" s="1"/>
  <c r="G49" i="1"/>
  <c r="H49" i="1" s="1"/>
  <c r="G50" i="1"/>
  <c r="H50" i="1" s="1"/>
  <c r="G51" i="1"/>
  <c r="H51" i="1" s="1"/>
  <c r="G52" i="1"/>
  <c r="H52" i="1" s="1"/>
  <c r="G53" i="1"/>
  <c r="H53" i="1" s="1"/>
  <c r="G54" i="1"/>
  <c r="H54" i="1" s="1"/>
  <c r="G55" i="1"/>
  <c r="H55" i="1" s="1"/>
  <c r="G56" i="1"/>
  <c r="H56" i="1" s="1"/>
  <c r="G57" i="1"/>
  <c r="H57" i="1" s="1"/>
  <c r="G58" i="1"/>
  <c r="H58" i="1" s="1"/>
  <c r="G59" i="1"/>
  <c r="H59" i="1" s="1"/>
  <c r="G60" i="1"/>
  <c r="H60" i="1" s="1"/>
  <c r="G61" i="1"/>
  <c r="H61" i="1" s="1"/>
  <c r="G62" i="1"/>
  <c r="H62" i="1" s="1"/>
  <c r="G63" i="1"/>
  <c r="H63" i="1" s="1"/>
  <c r="G64" i="1"/>
  <c r="H64" i="1" s="1"/>
  <c r="G65" i="1"/>
  <c r="H65" i="1" s="1"/>
  <c r="G66" i="1"/>
  <c r="H66" i="1" s="1"/>
  <c r="G67" i="1"/>
  <c r="H67" i="1" s="1"/>
  <c r="G68" i="1"/>
  <c r="H68" i="1" s="1"/>
  <c r="G69" i="1"/>
  <c r="H69" i="1" s="1"/>
  <c r="G70" i="1"/>
  <c r="H70" i="1" s="1"/>
  <c r="G71" i="1"/>
  <c r="H71" i="1" s="1"/>
  <c r="G72" i="1"/>
  <c r="H72" i="1" s="1"/>
  <c r="G73" i="1"/>
  <c r="H73" i="1" s="1"/>
  <c r="G74" i="1"/>
  <c r="H74" i="1" s="1"/>
  <c r="G75" i="1"/>
  <c r="H75" i="1" s="1"/>
  <c r="G76" i="1"/>
  <c r="H76" i="1" s="1"/>
  <c r="G77" i="1"/>
  <c r="H77" i="1" s="1"/>
  <c r="G78" i="1"/>
  <c r="H78" i="1" s="1"/>
  <c r="G79" i="1"/>
  <c r="H79" i="1" s="1"/>
  <c r="G80" i="1"/>
  <c r="H80" i="1" s="1"/>
  <c r="G81" i="1"/>
  <c r="H81" i="1" s="1"/>
  <c r="G82" i="1"/>
  <c r="H82" i="1" s="1"/>
  <c r="G83" i="1"/>
  <c r="H83" i="1" s="1"/>
  <c r="G84" i="1"/>
  <c r="H84" i="1" s="1"/>
  <c r="G85" i="1"/>
  <c r="H85" i="1" s="1"/>
  <c r="G86" i="1"/>
  <c r="H86" i="1" s="1"/>
  <c r="G87" i="1"/>
  <c r="H87" i="1" s="1"/>
  <c r="G88" i="1"/>
  <c r="H88" i="1" s="1"/>
  <c r="G89" i="1"/>
  <c r="H89" i="1" s="1"/>
  <c r="G90" i="1"/>
  <c r="H90" i="1" s="1"/>
  <c r="G91" i="1"/>
  <c r="H91" i="1" s="1"/>
  <c r="G92" i="1"/>
  <c r="H92" i="1" s="1"/>
  <c r="G93" i="1"/>
  <c r="H93" i="1" s="1"/>
  <c r="G94" i="1"/>
  <c r="H94" i="1" s="1"/>
  <c r="G95" i="1"/>
  <c r="H95" i="1" s="1"/>
  <c r="G96" i="1"/>
  <c r="H96" i="1" s="1"/>
  <c r="G97" i="1"/>
  <c r="H97" i="1" s="1"/>
  <c r="G98" i="1"/>
  <c r="H98" i="1" s="1"/>
  <c r="G99" i="1"/>
  <c r="H99" i="1" s="1"/>
  <c r="G100" i="1"/>
  <c r="H100" i="1" s="1"/>
  <c r="G101" i="1"/>
  <c r="H101" i="1" s="1"/>
  <c r="G2" i="1"/>
  <c r="H2" i="1" s="1"/>
  <c r="K9" i="1" l="1" a="1"/>
  <c r="K9" i="1" s="1"/>
  <c r="K100" i="1"/>
  <c r="K96" i="1"/>
  <c r="K92" i="1"/>
  <c r="K88" i="1"/>
  <c r="K84" i="1"/>
  <c r="K80" i="1"/>
  <c r="K3" i="1"/>
  <c r="K5" i="1"/>
  <c r="K25" i="1"/>
  <c r="K27" i="1"/>
  <c r="K29" i="1"/>
  <c r="K31" i="1"/>
  <c r="K33" i="1"/>
  <c r="K35" i="1"/>
  <c r="K37" i="1"/>
  <c r="K39" i="1"/>
  <c r="K41" i="1"/>
  <c r="K43" i="1"/>
  <c r="K45" i="1"/>
  <c r="K47" i="1"/>
  <c r="K49" i="1"/>
  <c r="K51" i="1"/>
  <c r="K53" i="1"/>
  <c r="K55" i="1"/>
  <c r="K57" i="1"/>
  <c r="K59" i="1"/>
  <c r="K61" i="1"/>
  <c r="K63" i="1"/>
  <c r="K65" i="1"/>
  <c r="K67" i="1"/>
  <c r="K69" i="1"/>
  <c r="K71" i="1"/>
  <c r="K73" i="1"/>
  <c r="K75" i="1"/>
  <c r="K77" i="1"/>
  <c r="K79" i="1"/>
  <c r="K81" i="1"/>
  <c r="K83" i="1"/>
  <c r="K85" i="1"/>
  <c r="K87" i="1"/>
  <c r="K89" i="1"/>
  <c r="K91" i="1"/>
  <c r="K93" i="1"/>
  <c r="K95" i="1"/>
  <c r="K97" i="1"/>
  <c r="K99" i="1"/>
  <c r="K101" i="1"/>
  <c r="K4" i="1"/>
  <c r="K6" i="1"/>
  <c r="K28" i="1"/>
  <c r="K30" i="1"/>
  <c r="K32" i="1"/>
  <c r="K34" i="1"/>
  <c r="K36" i="1"/>
  <c r="K38" i="1"/>
  <c r="K40" i="1"/>
  <c r="K42" i="1"/>
  <c r="K44" i="1"/>
  <c r="K46" i="1"/>
  <c r="K48" i="1"/>
  <c r="K50" i="1"/>
  <c r="K52" i="1"/>
  <c r="K54" i="1"/>
  <c r="K56" i="1"/>
  <c r="K58" i="1"/>
  <c r="K60" i="1"/>
  <c r="K62" i="1"/>
  <c r="K64" i="1"/>
  <c r="K66" i="1"/>
  <c r="K68" i="1"/>
  <c r="K70" i="1"/>
  <c r="K72" i="1"/>
  <c r="K98" i="1"/>
  <c r="K94" i="1"/>
  <c r="K90" i="1"/>
  <c r="K86" i="1"/>
  <c r="K82" i="1"/>
  <c r="K78" i="1"/>
  <c r="K7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<sst xmlns="http://schemas.openxmlformats.org/spreadsheetml/2006/main" count="1214" uniqueCount="177">
  <si>
    <t>Date</t>
  </si>
  <si>
    <t>Product</t>
  </si>
  <si>
    <t>Category</t>
  </si>
  <si>
    <t>Quantity</t>
  </si>
  <si>
    <t>Unit Price</t>
  </si>
  <si>
    <t>Total Sales</t>
  </si>
  <si>
    <t>Laptop</t>
  </si>
  <si>
    <t>Tablet</t>
  </si>
  <si>
    <t>Monitor</t>
  </si>
  <si>
    <t>Keyboard</t>
  </si>
  <si>
    <t>Phone</t>
  </si>
  <si>
    <t>Electronics</t>
  </si>
  <si>
    <t>Accessories</t>
  </si>
  <si>
    <t>Employee</t>
  </si>
  <si>
    <t>Day 1</t>
  </si>
  <si>
    <t>Day 2</t>
  </si>
  <si>
    <t>Day 3</t>
  </si>
  <si>
    <t>Day 4</t>
  </si>
  <si>
    <t>Day 5</t>
  </si>
  <si>
    <t>Day 6</t>
  </si>
  <si>
    <t>Day 7</t>
  </si>
  <si>
    <t>Day 8</t>
  </si>
  <si>
    <t>Day 9</t>
  </si>
  <si>
    <t>Day 10</t>
  </si>
  <si>
    <t>Day 11</t>
  </si>
  <si>
    <t>Day 12</t>
  </si>
  <si>
    <t>Day 13</t>
  </si>
  <si>
    <t>Day 14</t>
  </si>
  <si>
    <t>Day 15</t>
  </si>
  <si>
    <t>Day 16</t>
  </si>
  <si>
    <t>Day 17</t>
  </si>
  <si>
    <t>Day 18</t>
  </si>
  <si>
    <t>Day 19</t>
  </si>
  <si>
    <t>Day 20</t>
  </si>
  <si>
    <t>Day 21</t>
  </si>
  <si>
    <t>Day 22</t>
  </si>
  <si>
    <t>Day 23</t>
  </si>
  <si>
    <t>Day 24</t>
  </si>
  <si>
    <t>Day 25</t>
  </si>
  <si>
    <t>Day 26</t>
  </si>
  <si>
    <t>Day 27</t>
  </si>
  <si>
    <t>Day 28</t>
  </si>
  <si>
    <t>Day 29</t>
  </si>
  <si>
    <t>Day 30</t>
  </si>
  <si>
    <t>Day 31</t>
  </si>
  <si>
    <t>Alice</t>
  </si>
  <si>
    <t>Bob</t>
  </si>
  <si>
    <t>Charlie</t>
  </si>
  <si>
    <t>David</t>
  </si>
  <si>
    <t>Eva</t>
  </si>
  <si>
    <t>P</t>
  </si>
  <si>
    <t>A</t>
  </si>
  <si>
    <t>Order ID</t>
  </si>
  <si>
    <t>Customer</t>
  </si>
  <si>
    <t>Return Date</t>
  </si>
  <si>
    <t>Reason</t>
  </si>
  <si>
    <t>Status</t>
  </si>
  <si>
    <t>ORD0001</t>
  </si>
  <si>
    <t>ORD0002</t>
  </si>
  <si>
    <t>ORD0003</t>
  </si>
  <si>
    <t>ORD0004</t>
  </si>
  <si>
    <t>ORD0005</t>
  </si>
  <si>
    <t>ORD0006</t>
  </si>
  <si>
    <t>ORD0007</t>
  </si>
  <si>
    <t>ORD0008</t>
  </si>
  <si>
    <t>ORD0009</t>
  </si>
  <si>
    <t>ORD0010</t>
  </si>
  <si>
    <t>ORD0011</t>
  </si>
  <si>
    <t>ORD0012</t>
  </si>
  <si>
    <t>ORD0013</t>
  </si>
  <si>
    <t>ORD0014</t>
  </si>
  <si>
    <t>ORD0015</t>
  </si>
  <si>
    <t>ORD0016</t>
  </si>
  <si>
    <t>ORD0017</t>
  </si>
  <si>
    <t>ORD0018</t>
  </si>
  <si>
    <t>ORD0019</t>
  </si>
  <si>
    <t>ORD0020</t>
  </si>
  <si>
    <t>ORD0021</t>
  </si>
  <si>
    <t>ORD0022</t>
  </si>
  <si>
    <t>ORD0023</t>
  </si>
  <si>
    <t>ORD0024</t>
  </si>
  <si>
    <t>ORD0025</t>
  </si>
  <si>
    <t>ORD0026</t>
  </si>
  <si>
    <t>ORD0027</t>
  </si>
  <si>
    <t>ORD0028</t>
  </si>
  <si>
    <t>ORD0029</t>
  </si>
  <si>
    <t>ORD0030</t>
  </si>
  <si>
    <t>ORD0031</t>
  </si>
  <si>
    <t>ORD0032</t>
  </si>
  <si>
    <t>ORD0033</t>
  </si>
  <si>
    <t>ORD0034</t>
  </si>
  <si>
    <t>ORD0035</t>
  </si>
  <si>
    <t>ORD0036</t>
  </si>
  <si>
    <t>ORD0037</t>
  </si>
  <si>
    <t>ORD0038</t>
  </si>
  <si>
    <t>ORD0039</t>
  </si>
  <si>
    <t>ORD0040</t>
  </si>
  <si>
    <t>ORD0041</t>
  </si>
  <si>
    <t>ORD0042</t>
  </si>
  <si>
    <t>ORD0043</t>
  </si>
  <si>
    <t>ORD0044</t>
  </si>
  <si>
    <t>ORD0045</t>
  </si>
  <si>
    <t>ORD0046</t>
  </si>
  <si>
    <t>ORD0047</t>
  </si>
  <si>
    <t>ORD0048</t>
  </si>
  <si>
    <t>ORD0049</t>
  </si>
  <si>
    <t>ORD0050</t>
  </si>
  <si>
    <t>CustA</t>
  </si>
  <si>
    <t>CustD</t>
  </si>
  <si>
    <t>CustB</t>
  </si>
  <si>
    <t>CustC</t>
  </si>
  <si>
    <t>Wrong Item</t>
  </si>
  <si>
    <t>No Longer Needed</t>
  </si>
  <si>
    <t>Damaged</t>
  </si>
  <si>
    <t>Approved</t>
  </si>
  <si>
    <t>Rejected</t>
  </si>
  <si>
    <t>Pending</t>
  </si>
  <si>
    <t>Salesperson</t>
  </si>
  <si>
    <t>Target</t>
  </si>
  <si>
    <t>Actual Sales</t>
  </si>
  <si>
    <t>% Achieved</t>
  </si>
  <si>
    <t>Sales</t>
  </si>
  <si>
    <t>Cross Check</t>
  </si>
  <si>
    <t>Sum of Sales</t>
  </si>
  <si>
    <t>Row Labels</t>
  </si>
  <si>
    <t>Sum of Total Sales</t>
  </si>
  <si>
    <t>Product Category</t>
  </si>
  <si>
    <t>26-Apr</t>
  </si>
  <si>
    <t>27-Apr</t>
  </si>
  <si>
    <t>29-Apr</t>
  </si>
  <si>
    <t>30-Apr</t>
  </si>
  <si>
    <t>01-May</t>
  </si>
  <si>
    <t>02-May</t>
  </si>
  <si>
    <t>03-May</t>
  </si>
  <si>
    <t>04-May</t>
  </si>
  <si>
    <t>05-May</t>
  </si>
  <si>
    <t>06-May</t>
  </si>
  <si>
    <t>07-May</t>
  </si>
  <si>
    <t>08-May</t>
  </si>
  <si>
    <t>09-May</t>
  </si>
  <si>
    <t>10-May</t>
  </si>
  <si>
    <t>11-May</t>
  </si>
  <si>
    <t>12-May</t>
  </si>
  <si>
    <t>13-May</t>
  </si>
  <si>
    <t>14-May</t>
  </si>
  <si>
    <t>15-May</t>
  </si>
  <si>
    <t>16-May</t>
  </si>
  <si>
    <t>17-May</t>
  </si>
  <si>
    <t>18-May</t>
  </si>
  <si>
    <t>19-May</t>
  </si>
  <si>
    <t>20-May</t>
  </si>
  <si>
    <t>21-May</t>
  </si>
  <si>
    <t>22-May</t>
  </si>
  <si>
    <t>23-May</t>
  </si>
  <si>
    <t>24-May</t>
  </si>
  <si>
    <t>25-May</t>
  </si>
  <si>
    <t>Total Sales:</t>
  </si>
  <si>
    <t>Average Daily Sales:</t>
  </si>
  <si>
    <t>Top Selling Product:</t>
  </si>
  <si>
    <t>Total Quantity Sold:</t>
  </si>
  <si>
    <t>Sales Report</t>
  </si>
  <si>
    <t>Present</t>
  </si>
  <si>
    <t>Absent</t>
  </si>
  <si>
    <t>Total Return:</t>
  </si>
  <si>
    <t>Unique Days:</t>
  </si>
  <si>
    <t>Return Rate</t>
  </si>
  <si>
    <t>Total Laptop Order:</t>
  </si>
  <si>
    <t>Total Keyboard Order:</t>
  </si>
  <si>
    <t>Total Monitor Order:</t>
  </si>
  <si>
    <t>Total Phone Order:</t>
  </si>
  <si>
    <t>Total Tablet Order:</t>
  </si>
  <si>
    <t>Return of Total Laptop:</t>
  </si>
  <si>
    <t>Return of Total Keyboard:</t>
  </si>
  <si>
    <t>Return of Total Monitor:</t>
  </si>
  <si>
    <t>Return of Total Phone:</t>
  </si>
  <si>
    <t>Return of Total Tablet:</t>
  </si>
  <si>
    <t>Achievement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</si>
</sst>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hh:mm:ss"/>
    <numFmt numFmtId="165" formatCode="yyyy/mm/dd"/>
    <numFmt numFmtId="166" formatCode="dd"/>
  </numFmts>
  <fonts count="4" x14ac:knownFonts="1">
    <font>
      <sz val="11"/>
      <color theme="1"/>
      <name val="Calibri"/>
      <family val="2"/>
      <scheme val="minor"/>
    </font>
    <font>
      <b/>
      <sz val="11"/>
      <color theme="1"/>
      <name val="Calibri"/>
      <family val="2"/>
      <scheme val="minor"/>
    </font>
    <font>
      <b/>
      <sz val="24"/>
      <color theme="0"/>
      <name val="Calibri"/>
      <family val="2"/>
      <scheme val="minor"/>
    </font>
    <font>
      <sz val="11"/>
      <color theme="1"/>
      <name val="Calibri"/>
      <family val="2"/>
      <scheme val="minor"/>
    </font>
  </fonts>
  <fills count="3">
    <fill>
      <patternFill patternType="none"/>
    </fill>
    <fill>
      <patternFill patternType="gray125"/>
    </fill>
    <fill>
      <patternFill patternType="solid">
        <fgColor theme="3"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9" fontId="3" fillId="0" borderId="0" applyFont="0" applyFill="0" applyBorder="0" applyAlignment="0" applyProtection="0"/>
  </cellStyleXfs>
  <cellXfs count="21">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164" fontId="0" fillId="0" borderId="0" xfId="0" applyNumberFormat="1" applyAlignment="1">
      <alignment horizontal="center" vertical="center"/>
    </xf>
    <xf numFmtId="0" fontId="0" fillId="0" borderId="0" xfId="0" applyAlignment="1">
      <alignment horizontal="center" vertical="center"/>
    </xf>
    <xf numFmtId="0" fontId="1" fillId="0" borderId="1" xfId="0" applyFont="1" applyFill="1" applyBorder="1" applyAlignment="1">
      <alignment horizontal="center" vertical="center"/>
    </xf>
    <xf numFmtId="0" fontId="0" fillId="0" borderId="0" xfId="0" applyNumberFormat="1"/>
    <xf numFmtId="0" fontId="0" fillId="0" borderId="0" xfId="0" pivotButton="1"/>
    <xf numFmtId="0" fontId="0" fillId="0" borderId="0" xfId="0" applyAlignment="1">
      <alignment horizontal="left"/>
    </xf>
    <xf numFmtId="164" fontId="0" fillId="0" borderId="0" xfId="0" applyNumberFormat="1" applyAlignment="1">
      <alignment horizontal="left"/>
    </xf>
    <xf numFmtId="0" fontId="0" fillId="0" borderId="0" xfId="0" applyAlignment="1">
      <alignment horizontal="right" vertical="center"/>
    </xf>
    <xf numFmtId="0" fontId="1" fillId="0" borderId="0" xfId="0" applyFont="1" applyFill="1" applyBorder="1" applyAlignment="1">
      <alignment horizontal="center" vertical="center"/>
    </xf>
    <xf numFmtId="165" fontId="0" fillId="0" borderId="0" xfId="0" applyNumberFormat="1" applyAlignment="1">
      <alignment horizontal="center" vertical="center"/>
    </xf>
    <xf numFmtId="0" fontId="0" fillId="0" borderId="1" xfId="0" applyBorder="1" applyAlignment="1">
      <alignment horizontal="center" vertical="center"/>
    </xf>
    <xf numFmtId="166" fontId="0" fillId="0" borderId="0" xfId="0" applyNumberFormat="1" applyAlignment="1">
      <alignment horizontal="center" vertical="center"/>
    </xf>
    <xf numFmtId="165" fontId="0" fillId="0" borderId="0" xfId="0" applyNumberFormat="1" applyAlignment="1">
      <alignment horizontal="right" vertical="center"/>
    </xf>
    <xf numFmtId="9" fontId="0" fillId="0" borderId="0" xfId="1" applyFont="1" applyAlignment="1">
      <alignment horizontal="center" vertical="center"/>
    </xf>
    <xf numFmtId="9" fontId="0" fillId="0" borderId="0" xfId="1" applyFont="1"/>
    <xf numFmtId="164" fontId="0" fillId="0" borderId="0" xfId="0" applyNumberFormat="1"/>
    <xf numFmtId="0" fontId="2" fillId="2" borderId="0" xfId="0" applyFont="1" applyFill="1" applyAlignment="1">
      <alignment horizontal="center" vertical="center"/>
    </xf>
    <xf numFmtId="0" fontId="0" fillId="2" borderId="0" xfId="0" applyFill="1" applyAlignment="1">
      <alignment horizontal="center" vertical="center"/>
    </xf>
  </cellXfs>
  <cellStyles count="2">
    <cellStyle name="Normal" xfId="0" builtinId="0"/>
    <cellStyle name="Percent" xfId="1" builtinId="5"/>
  </cellStyles>
  <dxfs count="10">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92D050"/>
        </patternFill>
      </fill>
    </dxf>
    <dxf>
      <fill>
        <patternFill>
          <bgColor rgb="FFFFC000"/>
        </patternFill>
      </fill>
    </dxf>
    <dxf>
      <fill>
        <patternFill>
          <bgColor rgb="FFFF0000"/>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Excel Practice Tasks.xlsx]Pivot Table!PivotTable1</c:name>
    <c:fmtId val="0"/>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'Pivot Table'!$A$4:$A$8</c:f>
              <c:strCache>
                <c:ptCount val="5"/>
                <c:pt idx="0">
                  <c:v>Keyboard</c:v>
                </c:pt>
                <c:pt idx="1">
                  <c:v>Laptop</c:v>
                </c:pt>
                <c:pt idx="2">
                  <c:v>Monitor</c:v>
                </c:pt>
                <c:pt idx="3">
                  <c:v>Phone</c:v>
                </c:pt>
                <c:pt idx="4">
                  <c:v>Tablet</c:v>
                </c:pt>
              </c:strCache>
            </c:strRef>
          </c:cat>
          <c:val>
            <c:numRef>
              <c:f>'Pivot Table'!$B$4:$B$8</c:f>
              <c:numCache>
                <c:formatCode>General</c:formatCode>
                <c:ptCount val="5"/>
                <c:pt idx="0">
                  <c:v>56146</c:v>
                </c:pt>
                <c:pt idx="1">
                  <c:v>47942</c:v>
                </c:pt>
                <c:pt idx="2">
                  <c:v>50676</c:v>
                </c:pt>
                <c:pt idx="3">
                  <c:v>52449</c:v>
                </c:pt>
                <c:pt idx="4">
                  <c:v>35719</c:v>
                </c:pt>
              </c:numCache>
            </c:numRef>
          </c:val>
          <c:extLst>
            <c:ext xmlns:c16="http://schemas.microsoft.com/office/drawing/2014/chart" uri="{C3380CC4-5D6E-409C-BE32-E72D297353CC}">
              <c16:uniqueId val="{00000000-B820-4099-8383-CBE17D74237D}"/>
            </c:ext>
          </c:extLst>
        </c:ser>
        <c:dLbls>
          <c:showLegendKey val="0"/>
          <c:showVal val="0"/>
          <c:showCatName val="0"/>
          <c:showSerName val="0"/>
          <c:showPercent val="0"/>
          <c:showBubbleSize val="0"/>
        </c:dLbls>
        <c:gapWidth val="115"/>
        <c:overlap val="-20"/>
        <c:axId val="43671904"/>
        <c:axId val="43673568"/>
      </c:barChart>
      <c:catAx>
        <c:axId val="4367190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73568"/>
        <c:crosses val="autoZero"/>
        <c:auto val="1"/>
        <c:lblAlgn val="ctr"/>
        <c:lblOffset val="100"/>
        <c:noMultiLvlLbl val="0"/>
      </c:catAx>
      <c:valAx>
        <c:axId val="436735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71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Excel Practice Tasks.xlsx]Pivot Table!PivotTable2</c:name>
    <c:fmtId val="0"/>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'Pivot Table'!$B$13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00A5-4270-B5EC-BCDB5AF811F5}"/>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00A5-4270-B5EC-BCDB5AF811F5}"/>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Table'!$A$14:$A$15</c:f>
              <c:strCache>
                <c:ptCount val="2"/>
                <c:pt idx="0">
                  <c:v>Accessories</c:v>
                </c:pt>
                <c:pt idx="1">
                  <c:v>Electronics</c:v>
                </c:pt>
              </c:strCache>
            </c:strRef>
          </c:cat>
          <c:val>
            <c:numRef>
              <c:f>'Pivot Table'!$B$14:$B$15</c:f>
              <c:numCache>
                <c:formatCode>General</c:formatCode>
                <c:ptCount val="2"/>
                <c:pt idx="0">
                  <c:v>102045</c:v>
                </c:pt>
                <c:pt idx="1">
                  <c:v>140887</c:v>
                </c:pt>
              </c:numCache>
            </c:numRef>
          </c:val>
          <c:extLst>
            <c:ext xmlns:c16="http://schemas.microsoft.com/office/drawing/2014/chart" uri="{C3380CC4-5D6E-409C-BE32-E72D297353CC}">
              <c16:uniqueId val="{00000000-BBCE-421F-8DB6-9BE863B19349}"/>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Excel Practice Tasks.xlsx]Pivot Table!PivotTable3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c:f>
              <c:strCache>
                <c:ptCount val="1"/>
                <c:pt idx="0">
                  <c:v>Total</c:v>
                </c:pt>
              </c:strCache>
            </c:strRef>
          </c:tx>
          <c:spPr>
            <a:ln w="28575" cap="rnd">
              <a:solidFill>
                <a:schemeClr val="accent1"/>
              </a:solidFill>
              <a:round/>
            </a:ln>
            <a:effectLst/>
          </c:spPr>
          <c:marker>
            <c:symbol val="none"/>
          </c:marker>
          <c:cat>
            <c:strRef>
              <c:f>'Pivot Table'!$A$21:$A$49</c:f>
              <c:strCache>
                <c:ptCount val="29"/>
                <c:pt idx="0">
                  <c:v>26-Apr</c:v>
                </c:pt>
                <c:pt idx="1">
                  <c:v>27-Apr</c:v>
                </c:pt>
                <c:pt idx="2">
                  <c:v>29-Apr</c:v>
                </c:pt>
                <c:pt idx="3">
                  <c:v>30-Apr</c:v>
                </c:pt>
                <c:pt idx="4">
                  <c:v>01-May</c:v>
                </c:pt>
                <c:pt idx="5">
                  <c:v>02-May</c:v>
                </c:pt>
                <c:pt idx="6">
                  <c:v>03-May</c:v>
                </c:pt>
                <c:pt idx="7">
                  <c:v>04-May</c:v>
                </c:pt>
                <c:pt idx="8">
                  <c:v>05-May</c:v>
                </c:pt>
                <c:pt idx="9">
                  <c:v>06-May</c:v>
                </c:pt>
                <c:pt idx="10">
                  <c:v>07-May</c:v>
                </c:pt>
                <c:pt idx="11">
                  <c:v>08-May</c:v>
                </c:pt>
                <c:pt idx="12">
                  <c:v>09-May</c:v>
                </c:pt>
                <c:pt idx="13">
                  <c:v>10-May</c:v>
                </c:pt>
                <c:pt idx="14">
                  <c:v>11-May</c:v>
                </c:pt>
                <c:pt idx="15">
                  <c:v>12-May</c:v>
                </c:pt>
                <c:pt idx="16">
                  <c:v>13-May</c:v>
                </c:pt>
                <c:pt idx="17">
                  <c:v>14-May</c:v>
                </c:pt>
                <c:pt idx="18">
                  <c:v>15-May</c:v>
                </c:pt>
                <c:pt idx="19">
                  <c:v>16-May</c:v>
                </c:pt>
                <c:pt idx="20">
                  <c:v>17-May</c:v>
                </c:pt>
                <c:pt idx="21">
                  <c:v>18-May</c:v>
                </c:pt>
                <c:pt idx="22">
                  <c:v>19-May</c:v>
                </c:pt>
                <c:pt idx="23">
                  <c:v>20-May</c:v>
                </c:pt>
                <c:pt idx="24">
                  <c:v>21-May</c:v>
                </c:pt>
                <c:pt idx="25">
                  <c:v>22-May</c:v>
                </c:pt>
                <c:pt idx="26">
                  <c:v>23-May</c:v>
                </c:pt>
                <c:pt idx="27">
                  <c:v>24-May</c:v>
                </c:pt>
                <c:pt idx="28">
                  <c:v>25-May</c:v>
                </c:pt>
              </c:strCache>
            </c:strRef>
          </c:cat>
          <c:val>
            <c:numRef>
              <c:f>'Pivot Table'!$B$21:$B$49</c:f>
              <c:numCache>
                <c:formatCode>General</c:formatCode>
                <c:ptCount val="29"/>
                <c:pt idx="0">
                  <c:v>8229</c:v>
                </c:pt>
                <c:pt idx="1">
                  <c:v>5821</c:v>
                </c:pt>
                <c:pt idx="2">
                  <c:v>12464</c:v>
                </c:pt>
                <c:pt idx="3">
                  <c:v>10607</c:v>
                </c:pt>
                <c:pt idx="4">
                  <c:v>21655</c:v>
                </c:pt>
                <c:pt idx="5">
                  <c:v>1750</c:v>
                </c:pt>
                <c:pt idx="6">
                  <c:v>10718</c:v>
                </c:pt>
                <c:pt idx="7">
                  <c:v>24438</c:v>
                </c:pt>
                <c:pt idx="8">
                  <c:v>6866</c:v>
                </c:pt>
                <c:pt idx="9">
                  <c:v>10147</c:v>
                </c:pt>
                <c:pt idx="10">
                  <c:v>6707</c:v>
                </c:pt>
                <c:pt idx="11">
                  <c:v>2282</c:v>
                </c:pt>
                <c:pt idx="12">
                  <c:v>15380</c:v>
                </c:pt>
                <c:pt idx="13">
                  <c:v>7918</c:v>
                </c:pt>
                <c:pt idx="14">
                  <c:v>5937</c:v>
                </c:pt>
                <c:pt idx="15">
                  <c:v>2353</c:v>
                </c:pt>
                <c:pt idx="16">
                  <c:v>4251</c:v>
                </c:pt>
                <c:pt idx="17">
                  <c:v>5342</c:v>
                </c:pt>
                <c:pt idx="18">
                  <c:v>3128</c:v>
                </c:pt>
                <c:pt idx="19">
                  <c:v>16308</c:v>
                </c:pt>
                <c:pt idx="20">
                  <c:v>7118</c:v>
                </c:pt>
                <c:pt idx="21">
                  <c:v>6951</c:v>
                </c:pt>
                <c:pt idx="22">
                  <c:v>5890</c:v>
                </c:pt>
                <c:pt idx="23">
                  <c:v>7551</c:v>
                </c:pt>
                <c:pt idx="24">
                  <c:v>1516</c:v>
                </c:pt>
                <c:pt idx="25">
                  <c:v>9769</c:v>
                </c:pt>
                <c:pt idx="26">
                  <c:v>6348</c:v>
                </c:pt>
                <c:pt idx="27">
                  <c:v>5372</c:v>
                </c:pt>
                <c:pt idx="28">
                  <c:v>10116</c:v>
                </c:pt>
              </c:numCache>
            </c:numRef>
          </c:val>
          <c:smooth val="0"/>
          <c:extLst>
            <c:ext xmlns:c16="http://schemas.microsoft.com/office/drawing/2014/chart" uri="{C3380CC4-5D6E-409C-BE32-E72D297353CC}">
              <c16:uniqueId val="{00000000-C3B2-40FB-B4AE-80D4DBBAA9DC}"/>
            </c:ext>
          </c:extLst>
        </c:ser>
        <c:dLbls>
          <c:showLegendKey val="0"/>
          <c:showVal val="0"/>
          <c:showCatName val="0"/>
          <c:showSerName val="0"/>
          <c:showPercent val="0"/>
          <c:showBubbleSize val="0"/>
        </c:dLbls>
        <c:smooth val="0"/>
        <c:axId val="344313903"/>
        <c:axId val="344316815"/>
      </c:lineChart>
      <c:catAx>
        <c:axId val="34431390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316815"/>
        <c:crosses val="autoZero"/>
        <c:auto val="1"/>
        <c:lblAlgn val="ctr"/>
        <c:lblOffset val="100"/>
        <c:noMultiLvlLbl val="0"/>
      </c:catAx>
      <c:valAx>
        <c:axId val="344316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313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Excel Practice Tasks.xlsx]Pivot Table!PivotTable1</c:name>
    <c:fmtId val="2"/>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611DFB56-BE6D-476D-8E34-6E8184F911CC}" type="VALUE">
                  <a:rPr lang="en-US" b="1">
                    <a:solidFill>
                      <a:schemeClr val="bg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DDB2C6E8-C1C3-4FE0-BCA7-2B250B719653}" type="VALUE">
                  <a:rPr lang="en-US" b="1">
                    <a:solidFill>
                      <a:schemeClr val="bg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3D3F0F50-4EBD-409A-89CD-4DB299D02712}" type="VALUE">
                  <a:rPr lang="en-US" b="1">
                    <a:solidFill>
                      <a:schemeClr val="bg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CE6F5791-244A-402F-A812-E289CF13BE98}" type="VALUE">
                  <a:rPr lang="en-US" b="1">
                    <a:solidFill>
                      <a:schemeClr val="bg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44A1CED2-FD2E-4365-A4EE-7B61D1153B37}" type="VALUE">
                  <a:rPr lang="en-US" b="1">
                    <a:solidFill>
                      <a:schemeClr val="bg1"/>
                    </a:solidFill>
                  </a:rPr>
                  <a:pPr>
                    <a:defRPr/>
                  </a:pPr>
                  <a:t>[VALUE]</a:t>
                </a:fld>
                <a:endParaRPr lang="en-IN"/>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s>
    <c:plotArea>
      <c:layout/>
      <c:barChart>
        <c:barDir val="bar"/>
        <c:grouping val="clustered"/>
        <c:varyColors val="0"/>
        <c:ser>
          <c:idx val="0"/>
          <c:order val="0"/>
          <c:tx>
            <c:strRef>
              <c:f>'Pivot Table'!$B$3</c:f>
              <c:strCache>
                <c:ptCount val="1"/>
                <c:pt idx="0">
                  <c:v>Total</c:v>
                </c:pt>
              </c:strCache>
            </c:strRef>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E932-4B5A-A622-5677F9FC36FF}"/>
              </c:ext>
            </c:extLst>
          </c:dPt>
          <c:dPt>
            <c:idx val="1"/>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4-E932-4B5A-A622-5677F9FC36FF}"/>
              </c:ext>
            </c:extLst>
          </c:dPt>
          <c:dPt>
            <c:idx val="2"/>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E932-4B5A-A622-5677F9FC36FF}"/>
              </c:ext>
            </c:extLst>
          </c:dPt>
          <c:dPt>
            <c:idx val="3"/>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2-E932-4B5A-A622-5677F9FC36FF}"/>
              </c:ext>
            </c:extLst>
          </c:dPt>
          <c:dPt>
            <c:idx val="4"/>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E932-4B5A-A622-5677F9FC36FF}"/>
              </c:ext>
            </c:extLst>
          </c:dPt>
          <c:dLbls>
            <c:dLbl>
              <c:idx val="0"/>
              <c:tx>
                <c:rich>
                  <a:bodyPr/>
                  <a:lstStyle/>
                  <a:p>
                    <a:fld id="{44A1CED2-FD2E-4365-A4EE-7B61D1153B37}" type="VALUE">
                      <a:rPr lang="en-US" b="1">
                        <a:solidFill>
                          <a:schemeClr val="bg1"/>
                        </a:solidFill>
                      </a:rPr>
                      <a:pPr/>
                      <a:t>[VALUE]</a:t>
                    </a:fld>
                    <a:endParaRPr lang="en-IN"/>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E932-4B5A-A622-5677F9FC36FF}"/>
                </c:ext>
              </c:extLst>
            </c:dLbl>
            <c:dLbl>
              <c:idx val="1"/>
              <c:tx>
                <c:rich>
                  <a:bodyPr/>
                  <a:lstStyle/>
                  <a:p>
                    <a:fld id="{CE6F5791-244A-402F-A812-E289CF13BE98}" type="VALUE">
                      <a:rPr lang="en-US" b="1">
                        <a:solidFill>
                          <a:schemeClr val="bg1"/>
                        </a:solidFill>
                      </a:rPr>
                      <a:pPr/>
                      <a:t>[VALUE]</a:t>
                    </a:fld>
                    <a:endParaRPr lang="en-IN"/>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4-E932-4B5A-A622-5677F9FC36FF}"/>
                </c:ext>
              </c:extLst>
            </c:dLbl>
            <c:dLbl>
              <c:idx val="2"/>
              <c:tx>
                <c:rich>
                  <a:bodyPr/>
                  <a:lstStyle/>
                  <a:p>
                    <a:fld id="{3D3F0F50-4EBD-409A-89CD-4DB299D02712}" type="VALUE">
                      <a:rPr lang="en-US" b="1">
                        <a:solidFill>
                          <a:schemeClr val="bg1"/>
                        </a:solidFill>
                      </a:rPr>
                      <a:pPr/>
                      <a:t>[VALUE]</a:t>
                    </a:fld>
                    <a:endParaRPr lang="en-IN"/>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E932-4B5A-A622-5677F9FC36FF}"/>
                </c:ext>
              </c:extLst>
            </c:dLbl>
            <c:dLbl>
              <c:idx val="3"/>
              <c:tx>
                <c:rich>
                  <a:bodyPr/>
                  <a:lstStyle/>
                  <a:p>
                    <a:fld id="{DDB2C6E8-C1C3-4FE0-BCA7-2B250B719653}" type="VALUE">
                      <a:rPr lang="en-US" b="1">
                        <a:solidFill>
                          <a:schemeClr val="bg1"/>
                        </a:solidFill>
                      </a:rPr>
                      <a:pPr/>
                      <a:t>[VALUE]</a:t>
                    </a:fld>
                    <a:endParaRPr lang="en-IN"/>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2-E932-4B5A-A622-5677F9FC36FF}"/>
                </c:ext>
              </c:extLst>
            </c:dLbl>
            <c:dLbl>
              <c:idx val="4"/>
              <c:tx>
                <c:rich>
                  <a:bodyPr/>
                  <a:lstStyle/>
                  <a:p>
                    <a:fld id="{611DFB56-BE6D-476D-8E34-6E8184F911CC}" type="VALUE">
                      <a:rPr lang="en-US" b="1">
                        <a:solidFill>
                          <a:schemeClr val="bg1"/>
                        </a:solidFill>
                      </a:rPr>
                      <a:pPr/>
                      <a:t>[VALUE]</a:t>
                    </a:fld>
                    <a:endParaRPr lang="en-IN"/>
                  </a:p>
                </c:rich>
              </c:tx>
              <c:dLblPos val="inEnd"/>
              <c:showLegendKey val="0"/>
              <c:showVal val="1"/>
              <c:showCatName val="0"/>
              <c:showSerName val="0"/>
              <c:showPercent val="0"/>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932-4B5A-A622-5677F9FC36F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Table'!$A$4:$A$8</c:f>
              <c:strCache>
                <c:ptCount val="5"/>
                <c:pt idx="0">
                  <c:v>Keyboard</c:v>
                </c:pt>
                <c:pt idx="1">
                  <c:v>Laptop</c:v>
                </c:pt>
                <c:pt idx="2">
                  <c:v>Monitor</c:v>
                </c:pt>
                <c:pt idx="3">
                  <c:v>Phone</c:v>
                </c:pt>
                <c:pt idx="4">
                  <c:v>Tablet</c:v>
                </c:pt>
              </c:strCache>
            </c:strRef>
          </c:cat>
          <c:val>
            <c:numRef>
              <c:f>'Pivot Table'!$B$4:$B$8</c:f>
              <c:numCache>
                <c:formatCode>General</c:formatCode>
                <c:ptCount val="5"/>
                <c:pt idx="0">
                  <c:v>56146</c:v>
                </c:pt>
                <c:pt idx="1">
                  <c:v>47942</c:v>
                </c:pt>
                <c:pt idx="2">
                  <c:v>50676</c:v>
                </c:pt>
                <c:pt idx="3">
                  <c:v>52449</c:v>
                </c:pt>
                <c:pt idx="4">
                  <c:v>35719</c:v>
                </c:pt>
              </c:numCache>
            </c:numRef>
          </c:val>
          <c:extLst>
            <c:ext xmlns:c16="http://schemas.microsoft.com/office/drawing/2014/chart" uri="{C3380CC4-5D6E-409C-BE32-E72D297353CC}">
              <c16:uniqueId val="{00000000-50FD-4525-B9F8-D451D6E6EBD7}"/>
            </c:ext>
          </c:extLst>
        </c:ser>
        <c:dLbls>
          <c:dLblPos val="inEnd"/>
          <c:showLegendKey val="0"/>
          <c:showVal val="1"/>
          <c:showCatName val="0"/>
          <c:showSerName val="0"/>
          <c:showPercent val="0"/>
          <c:showBubbleSize val="0"/>
        </c:dLbls>
        <c:gapWidth val="115"/>
        <c:overlap val="-20"/>
        <c:axId val="43671904"/>
        <c:axId val="43673568"/>
      </c:barChart>
      <c:catAx>
        <c:axId val="43671904"/>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73568"/>
        <c:crosses val="autoZero"/>
        <c:auto val="1"/>
        <c:lblAlgn val="ctr"/>
        <c:lblOffset val="100"/>
        <c:noMultiLvlLbl val="0"/>
      </c:catAx>
      <c:valAx>
        <c:axId val="436735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71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[MIS Excel Practice Tasks.xlsx]Pivot Table!PivotTable2</c:name>
    <c:fmtId val="2"/>
  </c:pivotSource>
  <c:chart>
    <c:autoTitleDeleted val="1"/>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hade val="76000"/>
                  <a:shade val="51000"/>
                  <a:satMod val="130000"/>
                </a:schemeClr>
              </a:gs>
              <a:gs pos="80000">
                <a:schemeClr val="accent1">
                  <a:shade val="76000"/>
                  <a:shade val="93000"/>
                  <a:satMod val="130000"/>
                </a:schemeClr>
              </a:gs>
              <a:gs pos="100000">
                <a:schemeClr val="accent1">
                  <a:shade val="7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6"/>
        <c:spPr>
          <a:gradFill rotWithShape="1">
            <a:gsLst>
              <a:gs pos="0">
                <a:schemeClr val="accent1">
                  <a:tint val="77000"/>
                  <a:shade val="51000"/>
                  <a:satMod val="130000"/>
                </a:schemeClr>
              </a:gs>
              <a:gs pos="80000">
                <a:schemeClr val="accent1">
                  <a:tint val="77000"/>
                  <a:shade val="93000"/>
                  <a:satMod val="130000"/>
                </a:schemeClr>
              </a:gs>
              <a:gs pos="100000">
                <a:schemeClr val="accent1">
                  <a:tint val="7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'Pivot Table'!$B$13</c:f>
              <c:strCache>
                <c:ptCount val="1"/>
                <c:pt idx="0">
                  <c:v>Total</c:v>
                </c:pt>
              </c:strCache>
            </c:strRef>
          </c:tx>
          <c:dPt>
            <c:idx val="0"/>
            <c:bubble3D val="0"/>
            <c:spPr>
              <a:gradFill rotWithShape="1">
                <a:gsLst>
                  <a:gs pos="0">
                    <a:schemeClr val="accent1">
                      <a:shade val="76000"/>
                      <a:shade val="51000"/>
                      <a:satMod val="130000"/>
                    </a:schemeClr>
                  </a:gs>
                  <a:gs pos="80000">
                    <a:schemeClr val="accent1">
                      <a:shade val="76000"/>
                      <a:shade val="93000"/>
                      <a:satMod val="130000"/>
                    </a:schemeClr>
                  </a:gs>
                  <a:gs pos="100000">
                    <a:schemeClr val="accent1">
                      <a:shade val="7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0F9D-4863-BCE9-BB28CAC3D958}"/>
              </c:ext>
            </c:extLst>
          </c:dPt>
          <c:dPt>
            <c:idx val="1"/>
            <c:bubble3D val="0"/>
            <c:spPr>
              <a:gradFill rotWithShape="1">
                <a:gsLst>
                  <a:gs pos="0">
                    <a:schemeClr val="accent1">
                      <a:tint val="77000"/>
                      <a:shade val="51000"/>
                      <a:satMod val="130000"/>
                    </a:schemeClr>
                  </a:gs>
                  <a:gs pos="80000">
                    <a:schemeClr val="accent1">
                      <a:tint val="77000"/>
                      <a:shade val="93000"/>
                      <a:satMod val="130000"/>
                    </a:schemeClr>
                  </a:gs>
                  <a:gs pos="100000">
                    <a:schemeClr val="accent1">
                      <a:tint val="7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0F9D-4863-BCE9-BB28CAC3D958}"/>
              </c:ext>
            </c:extLst>
          </c:dPt>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bg1"/>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Table'!$A$14:$A$15</c:f>
              <c:strCache>
                <c:ptCount val="2"/>
                <c:pt idx="0">
                  <c:v>Accessories</c:v>
                </c:pt>
                <c:pt idx="1">
                  <c:v>Electronics</c:v>
                </c:pt>
              </c:strCache>
            </c:strRef>
          </c:cat>
          <c:val>
            <c:numRef>
              <c:f>'Pivot Table'!$B$14:$B$15</c:f>
              <c:numCache>
                <c:formatCode>General</c:formatCode>
                <c:ptCount val="2"/>
                <c:pt idx="0">
                  <c:v>102045</c:v>
                </c:pt>
                <c:pt idx="1">
                  <c:v>140887</c:v>
                </c:pt>
              </c:numCache>
            </c:numRef>
          </c:val>
          <c:extLst>
            <c:ext xmlns:c16="http://schemas.microsoft.com/office/drawing/2014/chart" uri="{C3380CC4-5D6E-409C-BE32-E72D297353CC}">
              <c16:uniqueId val="{00000004-0F9D-4863-BCE9-BB28CAC3D958}"/>
            </c:ext>
          </c:extLst>
        </c:ser>
        <c:dLbls>
          <c:dLblPos val="ctr"/>
          <c:showLegendKey val="0"/>
          <c:showVal val="0"/>
          <c:showCatName val="0"/>
          <c:showSerName val="0"/>
          <c:showPercent val="1"/>
          <c:showBubbleSize val="0"/>
          <c:showLeaderLines val="1"/>
        </c:dLbls>
        <c:firstSliceAng val="0"/>
      </c:pieChart>
      <c:spPr>
        <a:noFill/>
        <a:ln>
          <a:noFill/>
        </a:ln>
        <a:effectLst/>
      </c:spPr>
    </c:plotArea>
    <c:legend>
      <c:legendPos val="r"/>
      <c:layout>
        <c:manualLayout>
          <c:xMode val="edge"/>
          <c:yMode val="edge"/>
          <c:x val="0.69564397370682651"/>
          <c:y val="0.28749906168028261"/>
          <c:w val="0.28665691124892573"/>
          <c:h val="0.3250014041987379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[MIS Excel Practice Tasks.xlsx]Pivot Table!PivotTable3</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c:f>
              <c:strCache>
                <c:ptCount val="1"/>
                <c:pt idx="0">
                  <c:v>Total</c:v>
                </c:pt>
              </c:strCache>
            </c:strRef>
          </c:tx>
          <c:spPr>
            <a:ln w="34925" cap="rnd">
              <a:solidFill>
                <a:schemeClr val="accent1"/>
              </a:solidFill>
              <a:round/>
            </a:ln>
            <a:effectLst>
              <a:outerShdw blurRad="40000" dist="23000" dir="5400000" rotWithShape="0">
                <a:srgbClr val="000000">
                  <a:alpha val="35000"/>
                </a:srgbClr>
              </a:outerShdw>
            </a:effectLst>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9525">
                <a:solidFill>
                  <a:schemeClr val="accent1"/>
                </a:solidFill>
                <a:round/>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cat>
            <c:strRef>
              <c:f>'Pivot Table'!$A$21:$A$49</c:f>
              <c:strCache>
                <c:ptCount val="29"/>
                <c:pt idx="0">
                  <c:v>26-Apr</c:v>
                </c:pt>
                <c:pt idx="1">
                  <c:v>27-Apr</c:v>
                </c:pt>
                <c:pt idx="2">
                  <c:v>29-Apr</c:v>
                </c:pt>
                <c:pt idx="3">
                  <c:v>30-Apr</c:v>
                </c:pt>
                <c:pt idx="4">
                  <c:v>01-May</c:v>
                </c:pt>
                <c:pt idx="5">
                  <c:v>02-May</c:v>
                </c:pt>
                <c:pt idx="6">
                  <c:v>03-May</c:v>
                </c:pt>
                <c:pt idx="7">
                  <c:v>04-May</c:v>
                </c:pt>
                <c:pt idx="8">
                  <c:v>05-May</c:v>
                </c:pt>
                <c:pt idx="9">
                  <c:v>06-May</c:v>
                </c:pt>
                <c:pt idx="10">
                  <c:v>07-May</c:v>
                </c:pt>
                <c:pt idx="11">
                  <c:v>08-May</c:v>
                </c:pt>
                <c:pt idx="12">
                  <c:v>09-May</c:v>
                </c:pt>
                <c:pt idx="13">
                  <c:v>10-May</c:v>
                </c:pt>
                <c:pt idx="14">
                  <c:v>11-May</c:v>
                </c:pt>
                <c:pt idx="15">
                  <c:v>12-May</c:v>
                </c:pt>
                <c:pt idx="16">
                  <c:v>13-May</c:v>
                </c:pt>
                <c:pt idx="17">
                  <c:v>14-May</c:v>
                </c:pt>
                <c:pt idx="18">
                  <c:v>15-May</c:v>
                </c:pt>
                <c:pt idx="19">
                  <c:v>16-May</c:v>
                </c:pt>
                <c:pt idx="20">
                  <c:v>17-May</c:v>
                </c:pt>
                <c:pt idx="21">
                  <c:v>18-May</c:v>
                </c:pt>
                <c:pt idx="22">
                  <c:v>19-May</c:v>
                </c:pt>
                <c:pt idx="23">
                  <c:v>20-May</c:v>
                </c:pt>
                <c:pt idx="24">
                  <c:v>21-May</c:v>
                </c:pt>
                <c:pt idx="25">
                  <c:v>22-May</c:v>
                </c:pt>
                <c:pt idx="26">
                  <c:v>23-May</c:v>
                </c:pt>
                <c:pt idx="27">
                  <c:v>24-May</c:v>
                </c:pt>
                <c:pt idx="28">
                  <c:v>25-May</c:v>
                </c:pt>
              </c:strCache>
            </c:strRef>
          </c:cat>
          <c:val>
            <c:numRef>
              <c:f>'Pivot Table'!$B$21:$B$49</c:f>
              <c:numCache>
                <c:formatCode>General</c:formatCode>
                <c:ptCount val="29"/>
                <c:pt idx="0">
                  <c:v>8229</c:v>
                </c:pt>
                <c:pt idx="1">
                  <c:v>5821</c:v>
                </c:pt>
                <c:pt idx="2">
                  <c:v>12464</c:v>
                </c:pt>
                <c:pt idx="3">
                  <c:v>10607</c:v>
                </c:pt>
                <c:pt idx="4">
                  <c:v>21655</c:v>
                </c:pt>
                <c:pt idx="5">
                  <c:v>1750</c:v>
                </c:pt>
                <c:pt idx="6">
                  <c:v>10718</c:v>
                </c:pt>
                <c:pt idx="7">
                  <c:v>24438</c:v>
                </c:pt>
                <c:pt idx="8">
                  <c:v>6866</c:v>
                </c:pt>
                <c:pt idx="9">
                  <c:v>10147</c:v>
                </c:pt>
                <c:pt idx="10">
                  <c:v>6707</c:v>
                </c:pt>
                <c:pt idx="11">
                  <c:v>2282</c:v>
                </c:pt>
                <c:pt idx="12">
                  <c:v>15380</c:v>
                </c:pt>
                <c:pt idx="13">
                  <c:v>7918</c:v>
                </c:pt>
                <c:pt idx="14">
                  <c:v>5937</c:v>
                </c:pt>
                <c:pt idx="15">
                  <c:v>2353</c:v>
                </c:pt>
                <c:pt idx="16">
                  <c:v>4251</c:v>
                </c:pt>
                <c:pt idx="17">
                  <c:v>5342</c:v>
                </c:pt>
                <c:pt idx="18">
                  <c:v>3128</c:v>
                </c:pt>
                <c:pt idx="19">
                  <c:v>16308</c:v>
                </c:pt>
                <c:pt idx="20">
                  <c:v>7118</c:v>
                </c:pt>
                <c:pt idx="21">
                  <c:v>6951</c:v>
                </c:pt>
                <c:pt idx="22">
                  <c:v>5890</c:v>
                </c:pt>
                <c:pt idx="23">
                  <c:v>7551</c:v>
                </c:pt>
                <c:pt idx="24">
                  <c:v>1516</c:v>
                </c:pt>
                <c:pt idx="25">
                  <c:v>9769</c:v>
                </c:pt>
                <c:pt idx="26">
                  <c:v>6348</c:v>
                </c:pt>
                <c:pt idx="27">
                  <c:v>5372</c:v>
                </c:pt>
                <c:pt idx="28">
                  <c:v>10116</c:v>
                </c:pt>
              </c:numCache>
            </c:numRef>
          </c:val>
          <c:smooth val="0"/>
          <c:extLst>
            <c:ext xmlns:c16="http://schemas.microsoft.com/office/drawing/2014/chart" uri="{C3380CC4-5D6E-409C-BE32-E72D297353CC}">
              <c16:uniqueId val="{00000000-65DC-4889-BDEB-5CE211CE194F}"/>
            </c:ext>
          </c:extLst>
        </c:ser>
        <c:dLbls>
          <c:showLegendKey val="0"/>
          <c:showVal val="0"/>
          <c:showCatName val="0"/>
          <c:showSerName val="0"/>
          <c:showPercent val="0"/>
          <c:showBubbleSize val="0"/>
        </c:dLbls>
        <c:marker val="1"/>
        <c:smooth val="0"/>
        <c:axId val="344313903"/>
        <c:axId val="344316815"/>
      </c:lineChart>
      <c:catAx>
        <c:axId val="344313903"/>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316815"/>
        <c:crosses val="autoZero"/>
        <c:auto val="1"/>
        <c:lblAlgn val="ctr"/>
        <c:lblOffset val="100"/>
        <c:noMultiLvlLbl val="0"/>
      </c:catAx>
      <c:valAx>
        <c:axId val="34431681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4431390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b="1">
                <a:solidFill>
                  <a:schemeClr val="tx1"/>
                </a:solidFill>
              </a:rPr>
              <a:t>Target Vs Actual Performance</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'Target vs Achievement'!$B$1</c:f>
              <c:strCache>
                <c:ptCount val="1"/>
                <c:pt idx="0">
                  <c:v>Target</c:v>
                </c:pt>
              </c:strCache>
            </c:strRef>
          </c:tx>
          <c:spPr>
            <a:gradFill rotWithShape="1">
              <a:gsLst>
                <a:gs pos="0">
                  <a:schemeClr val="accent1">
                    <a:shade val="76000"/>
                    <a:shade val="51000"/>
                    <a:satMod val="130000"/>
                  </a:schemeClr>
                </a:gs>
                <a:gs pos="80000">
                  <a:schemeClr val="accent1">
                    <a:shade val="76000"/>
                    <a:shade val="93000"/>
                    <a:satMod val="130000"/>
                  </a:schemeClr>
                </a:gs>
                <a:gs pos="100000">
                  <a:schemeClr val="accent1">
                    <a:shade val="76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'Target vs Achievement'!$A$2:$A$6</c:f>
              <c:strCache>
                <c:ptCount val="5"/>
                <c:pt idx="0">
                  <c:v>Alice</c:v>
                </c:pt>
                <c:pt idx="1">
                  <c:v>Bob</c:v>
                </c:pt>
                <c:pt idx="2">
                  <c:v>Charlie</c:v>
                </c:pt>
                <c:pt idx="3">
                  <c:v>David</c:v>
                </c:pt>
                <c:pt idx="4">
                  <c:v>Eva</c:v>
                </c:pt>
              </c:strCache>
            </c:strRef>
          </c:cat>
          <c:val>
            <c:numRef>
              <c:f>'Target vs Achievement'!$B$2:$B$6</c:f>
              <c:numCache>
                <c:formatCode>General</c:formatCode>
                <c:ptCount val="5"/>
                <c:pt idx="0">
                  <c:v>8541</c:v>
                </c:pt>
                <c:pt idx="1">
                  <c:v>7584</c:v>
                </c:pt>
                <c:pt idx="2">
                  <c:v>5733</c:v>
                </c:pt>
                <c:pt idx="3">
                  <c:v>7599</c:v>
                </c:pt>
                <c:pt idx="4">
                  <c:v>5959</c:v>
                </c:pt>
              </c:numCache>
            </c:numRef>
          </c:val>
          <c:extLst>
            <c:ext xmlns:c16="http://schemas.microsoft.com/office/drawing/2014/chart" uri="{C3380CC4-5D6E-409C-BE32-E72D297353CC}">
              <c16:uniqueId val="{00000000-BB9C-434E-856F-EFAE3BB0D461}"/>
            </c:ext>
          </c:extLst>
        </c:ser>
        <c:ser>
          <c:idx val="1"/>
          <c:order val="1"/>
          <c:tx>
            <c:strRef>
              <c:f>'Target vs Achievement'!$C$1</c:f>
              <c:strCache>
                <c:ptCount val="1"/>
                <c:pt idx="0">
                  <c:v>Actual Sales</c:v>
                </c:pt>
              </c:strCache>
            </c:strRef>
          </c:tx>
          <c:spPr>
            <a:gradFill rotWithShape="1">
              <a:gsLst>
                <a:gs pos="0">
                  <a:schemeClr val="accent1">
                    <a:tint val="77000"/>
                    <a:shade val="51000"/>
                    <a:satMod val="130000"/>
                  </a:schemeClr>
                </a:gs>
                <a:gs pos="80000">
                  <a:schemeClr val="accent1">
                    <a:tint val="77000"/>
                    <a:shade val="93000"/>
                    <a:satMod val="130000"/>
                  </a:schemeClr>
                </a:gs>
                <a:gs pos="100000">
                  <a:schemeClr val="accent1">
                    <a:tint val="77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invertIfNegative val="0"/>
          <c:cat>
            <c:strRef>
              <c:f>'Target vs Achievement'!$A$2:$A$6</c:f>
              <c:strCache>
                <c:ptCount val="5"/>
                <c:pt idx="0">
                  <c:v>Alice</c:v>
                </c:pt>
                <c:pt idx="1">
                  <c:v>Bob</c:v>
                </c:pt>
                <c:pt idx="2">
                  <c:v>Charlie</c:v>
                </c:pt>
                <c:pt idx="3">
                  <c:v>David</c:v>
                </c:pt>
                <c:pt idx="4">
                  <c:v>Eva</c:v>
                </c:pt>
              </c:strCache>
            </c:strRef>
          </c:cat>
          <c:val>
            <c:numRef>
              <c:f>'Target vs Achievement'!$C$2:$C$6</c:f>
              <c:numCache>
                <c:formatCode>General</c:formatCode>
                <c:ptCount val="5"/>
                <c:pt idx="0">
                  <c:v>8171</c:v>
                </c:pt>
                <c:pt idx="1">
                  <c:v>6991</c:v>
                </c:pt>
                <c:pt idx="2">
                  <c:v>4430</c:v>
                </c:pt>
                <c:pt idx="3">
                  <c:v>5571</c:v>
                </c:pt>
                <c:pt idx="4">
                  <c:v>8391</c:v>
                </c:pt>
              </c:numCache>
            </c:numRef>
          </c:val>
          <c:extLst>
            <c:ext xmlns:c16="http://schemas.microsoft.com/office/drawing/2014/chart" uri="{C3380CC4-5D6E-409C-BE32-E72D297353CC}">
              <c16:uniqueId val="{00000001-BB9C-434E-856F-EFAE3BB0D461}"/>
            </c:ext>
          </c:extLst>
        </c:ser>
        <c:dLbls>
          <c:showLegendKey val="0"/>
          <c:showVal val="0"/>
          <c:showCatName val="0"/>
          <c:showSerName val="0"/>
          <c:showPercent val="0"/>
          <c:showBubbleSize val="0"/>
        </c:dLbls>
        <c:gapWidth val="100"/>
        <c:overlap val="-24"/>
        <c:axId val="1430785056"/>
        <c:axId val="1430786304"/>
      </c:barChart>
      <c:catAx>
        <c:axId val="1430785056"/>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786304"/>
        <c:crosses val="autoZero"/>
        <c:auto val="1"/>
        <c:lblAlgn val="ctr"/>
        <c:lblOffset val="100"/>
        <c:noMultiLvlLbl val="0"/>
      </c:catAx>
      <c:valAx>
        <c:axId val="14307863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078505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withinLinear" id="14">
  <a:schemeClr val="accent1"/>
</cs:colorStyle>
</file>

<file path=xl/charts/style1.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41">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ize="5"/>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10</xdr:col>
      <xdr:colOff>342900</xdr:colOff>
      <xdr:row>29</xdr:row>
      <xdr:rowOff>38100</xdr:rowOff>
    </xdr:from>
    <xdr:to>
      <xdr:col>13</xdr:col>
      <xdr:colOff>342900</xdr:colOff>
      <xdr:row>42</xdr:row>
      <xdr:rowOff>85725</xdr:rowOff>
    </xdr:to>
    <mc:AlternateContent xmlns:mc="http://schemas.openxmlformats.org/markup-compatibility/2006" xmlns:a14="http://schemas.microsoft.com/office/drawing/2010/main">
      <mc:Choice Requires="a14">
        <xdr:graphicFrame macro="">
          <xdr:nvGraphicFramePr>
            <xdr:cNvPr id="2" name="Date">
              <a:extLst>
                <a:ext uri="{FF2B5EF4-FFF2-40B4-BE49-F238E27FC236}">
                  <a16:creationId xmlns:a16="http://schemas.microsoft.com/office/drawing/2014/main" id="{6B14CFD8-AEDC-4678-96B2-9421D25C28F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7248525" y="55626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3</xdr:col>
      <xdr:colOff>142875</xdr:colOff>
      <xdr:row>32</xdr:row>
      <xdr:rowOff>57150</xdr:rowOff>
    </xdr:from>
    <xdr:to>
      <xdr:col>6</xdr:col>
      <xdr:colOff>142875</xdr:colOff>
      <xdr:row>41</xdr:row>
      <xdr:rowOff>95250</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EE5A0923-4735-4F8A-A4DF-6AE014EA89D6}"/>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781300" y="6153150"/>
              <a:ext cx="1828800" cy="17526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323850</xdr:colOff>
      <xdr:row>32</xdr:row>
      <xdr:rowOff>161926</xdr:rowOff>
    </xdr:from>
    <xdr:to>
      <xdr:col>9</xdr:col>
      <xdr:colOff>323850</xdr:colOff>
      <xdr:row>37</xdr:row>
      <xdr:rowOff>104776</xdr:rowOff>
    </xdr:to>
    <mc:AlternateContent xmlns:mc="http://schemas.openxmlformats.org/markup-compatibility/2006" xmlns:a14="http://schemas.microsoft.com/office/drawing/2010/main">
      <mc:Choice Requires="a14">
        <xdr:graphicFrame macro="">
          <xdr:nvGraphicFramePr>
            <xdr:cNvPr id="4" name="Category">
              <a:extLst>
                <a:ext uri="{FF2B5EF4-FFF2-40B4-BE49-F238E27FC236}">
                  <a16:creationId xmlns:a16="http://schemas.microsoft.com/office/drawing/2014/main" id="{EACACD41-37BD-4B5C-8DAB-C9BF6C54A852}"/>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4791075" y="6257926"/>
              <a:ext cx="1828800" cy="895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3</xdr:col>
      <xdr:colOff>600075</xdr:colOff>
      <xdr:row>0</xdr:row>
      <xdr:rowOff>61912</xdr:rowOff>
    </xdr:from>
    <xdr:to>
      <xdr:col>10</xdr:col>
      <xdr:colOff>19050</xdr:colOff>
      <xdr:row>11</xdr:row>
      <xdr:rowOff>76200</xdr:rowOff>
    </xdr:to>
    <xdr:graphicFrame macro="">
      <xdr:nvGraphicFramePr>
        <xdr:cNvPr id="5" name="Chart 4">
          <a:extLst>
            <a:ext uri="{FF2B5EF4-FFF2-40B4-BE49-F238E27FC236}">
              <a16:creationId xmlns:a16="http://schemas.microsoft.com/office/drawing/2014/main" id="{872E1F69-393C-4252-B0AB-43998C93EF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276225</xdr:colOff>
      <xdr:row>12</xdr:row>
      <xdr:rowOff>142875</xdr:rowOff>
    </xdr:from>
    <xdr:to>
      <xdr:col>9</xdr:col>
      <xdr:colOff>438150</xdr:colOff>
      <xdr:row>21</xdr:row>
      <xdr:rowOff>38100</xdr:rowOff>
    </xdr:to>
    <xdr:graphicFrame macro="">
      <xdr:nvGraphicFramePr>
        <xdr:cNvPr id="6" name="Chart 5">
          <a:extLst>
            <a:ext uri="{FF2B5EF4-FFF2-40B4-BE49-F238E27FC236}">
              <a16:creationId xmlns:a16="http://schemas.microsoft.com/office/drawing/2014/main" id="{D51673A1-150C-451F-93AF-EEB31F8AA14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447675</xdr:colOff>
      <xdr:row>21</xdr:row>
      <xdr:rowOff>119062</xdr:rowOff>
    </xdr:from>
    <xdr:to>
      <xdr:col>9</xdr:col>
      <xdr:colOff>219075</xdr:colOff>
      <xdr:row>31</xdr:row>
      <xdr:rowOff>104775</xdr:rowOff>
    </xdr:to>
    <xdr:graphicFrame macro="">
      <xdr:nvGraphicFramePr>
        <xdr:cNvPr id="7" name="Chart 6">
          <a:extLst>
            <a:ext uri="{FF2B5EF4-FFF2-40B4-BE49-F238E27FC236}">
              <a16:creationId xmlns:a16="http://schemas.microsoft.com/office/drawing/2014/main" id="{C1F122C0-461A-4DEF-BE93-85893B61DC4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xdr:col>
      <xdr:colOff>57150</xdr:colOff>
      <xdr:row>8</xdr:row>
      <xdr:rowOff>38100</xdr:rowOff>
    </xdr:from>
    <xdr:to>
      <xdr:col>9</xdr:col>
      <xdr:colOff>514350</xdr:colOff>
      <xdr:row>18</xdr:row>
      <xdr:rowOff>42863</xdr:rowOff>
    </xdr:to>
    <xdr:graphicFrame macro="">
      <xdr:nvGraphicFramePr>
        <xdr:cNvPr id="2" name="Chart 1">
          <a:extLst>
            <a:ext uri="{FF2B5EF4-FFF2-40B4-BE49-F238E27FC236}">
              <a16:creationId xmlns:a16="http://schemas.microsoft.com/office/drawing/2014/main" id="{202BD300-66D5-4CDC-B0FD-EC91515004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561975</xdr:colOff>
      <xdr:row>8</xdr:row>
      <xdr:rowOff>38100</xdr:rowOff>
    </xdr:from>
    <xdr:to>
      <xdr:col>16</xdr:col>
      <xdr:colOff>600075</xdr:colOff>
      <xdr:row>18</xdr:row>
      <xdr:rowOff>38101</xdr:rowOff>
    </xdr:to>
    <xdr:graphicFrame macro="">
      <xdr:nvGraphicFramePr>
        <xdr:cNvPr id="3" name="Chart 2">
          <a:extLst>
            <a:ext uri="{FF2B5EF4-FFF2-40B4-BE49-F238E27FC236}">
              <a16:creationId xmlns:a16="http://schemas.microsoft.com/office/drawing/2014/main" id="{35ADF838-973F-4A12-80F3-CEE0EBA8452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66676</xdr:colOff>
      <xdr:row>18</xdr:row>
      <xdr:rowOff>95250</xdr:rowOff>
    </xdr:from>
    <xdr:to>
      <xdr:col>17</xdr:col>
      <xdr:colOff>0</xdr:colOff>
      <xdr:row>28</xdr:row>
      <xdr:rowOff>161925</xdr:rowOff>
    </xdr:to>
    <xdr:graphicFrame macro="">
      <xdr:nvGraphicFramePr>
        <xdr:cNvPr id="4" name="Chart 3">
          <a:extLst>
            <a:ext uri="{FF2B5EF4-FFF2-40B4-BE49-F238E27FC236}">
              <a16:creationId xmlns:a16="http://schemas.microsoft.com/office/drawing/2014/main" id="{EE65A6E9-0F91-442F-8185-DA762BE016B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28575</xdr:colOff>
      <xdr:row>3</xdr:row>
      <xdr:rowOff>47625</xdr:rowOff>
    </xdr:from>
    <xdr:to>
      <xdr:col>3</xdr:col>
      <xdr:colOff>28575</xdr:colOff>
      <xdr:row>14</xdr:row>
      <xdr:rowOff>0</xdr:rowOff>
    </xdr:to>
    <mc:AlternateContent xmlns:mc="http://schemas.openxmlformats.org/markup-compatibility/2006" xmlns:a14="http://schemas.microsoft.com/office/drawing/2010/main">
      <mc:Choice Requires="a14">
        <xdr:graphicFrame macro="">
          <xdr:nvGraphicFramePr>
            <xdr:cNvPr id="5" name="Date 1">
              <a:extLst>
                <a:ext uri="{FF2B5EF4-FFF2-40B4-BE49-F238E27FC236}">
                  <a16:creationId xmlns:a16="http://schemas.microsoft.com/office/drawing/2014/main" id="{B201DB61-2BE1-486F-8E25-DB9D86405477}"/>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28575" y="619125"/>
              <a:ext cx="1828800" cy="20478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14</xdr:row>
      <xdr:rowOff>28575</xdr:rowOff>
    </xdr:from>
    <xdr:to>
      <xdr:col>3</xdr:col>
      <xdr:colOff>28575</xdr:colOff>
      <xdr:row>24</xdr:row>
      <xdr:rowOff>9525</xdr:rowOff>
    </xdr:to>
    <mc:AlternateContent xmlns:mc="http://schemas.openxmlformats.org/markup-compatibility/2006" xmlns:a14="http://schemas.microsoft.com/office/drawing/2010/main">
      <mc:Choice Requires="a14">
        <xdr:graphicFrame macro="">
          <xdr:nvGraphicFramePr>
            <xdr:cNvPr id="6" name="Product 1">
              <a:extLst>
                <a:ext uri="{FF2B5EF4-FFF2-40B4-BE49-F238E27FC236}">
                  <a16:creationId xmlns:a16="http://schemas.microsoft.com/office/drawing/2014/main" id="{CA30F424-6FA0-43C9-B52C-B316EECA992C}"/>
                </a:ext>
              </a:extLst>
            </xdr:cNvPr>
            <xdr:cNvGraphicFramePr/>
          </xdr:nvGraphicFramePr>
          <xdr:xfrm>
            <a:off x="0" y="0"/>
            <a:ext cx="0" cy="0"/>
          </xdr:xfrm>
          <a:graphic>
            <a:graphicData uri="http://schemas.microsoft.com/office/drawing/2010/slicer">
              <sle:slicer xmlns:sle="http://schemas.microsoft.com/office/drawing/2010/slicer" name="Product 1"/>
            </a:graphicData>
          </a:graphic>
        </xdr:graphicFrame>
      </mc:Choice>
      <mc:Fallback xmlns="">
        <xdr:sp macro="" textlink="">
          <xdr:nvSpPr>
            <xdr:cNvPr id="0" name=""/>
            <xdr:cNvSpPr>
              <a:spLocks noTextEdit="1"/>
            </xdr:cNvSpPr>
          </xdr:nvSpPr>
          <xdr:spPr>
            <a:xfrm>
              <a:off x="28575" y="2695575"/>
              <a:ext cx="1828800" cy="18859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28575</xdr:colOff>
      <xdr:row>24</xdr:row>
      <xdr:rowOff>28575</xdr:rowOff>
    </xdr:from>
    <xdr:to>
      <xdr:col>3</xdr:col>
      <xdr:colOff>28575</xdr:colOff>
      <xdr:row>28</xdr:row>
      <xdr:rowOff>161925</xdr:rowOff>
    </xdr:to>
    <mc:AlternateContent xmlns:mc="http://schemas.openxmlformats.org/markup-compatibility/2006" xmlns:a14="http://schemas.microsoft.com/office/drawing/2010/main">
      <mc:Choice Requires="a14">
        <xdr:graphicFrame macro="">
          <xdr:nvGraphicFramePr>
            <xdr:cNvPr id="7" name="Category 1">
              <a:extLst>
                <a:ext uri="{FF2B5EF4-FFF2-40B4-BE49-F238E27FC236}">
                  <a16:creationId xmlns:a16="http://schemas.microsoft.com/office/drawing/2014/main" id="{3046CD1D-36CF-453A-AD93-D9C424DBFB5C}"/>
                </a:ext>
              </a:extLst>
            </xdr:cNvPr>
            <xdr:cNvGraphicFramePr/>
          </xdr:nvGraphicFramePr>
          <xdr:xfrm>
            <a:off x="0" y="0"/>
            <a:ext cx="0" cy="0"/>
          </xdr:xfrm>
          <a:graphic>
            <a:graphicData uri="http://schemas.microsoft.com/office/drawing/2010/slicer">
              <sle:slicer xmlns:sle="http://schemas.microsoft.com/office/drawing/2010/slicer" name="Category 1"/>
            </a:graphicData>
          </a:graphic>
        </xdr:graphicFrame>
      </mc:Choice>
      <mc:Fallback xmlns="">
        <xdr:sp macro="" textlink="">
          <xdr:nvSpPr>
            <xdr:cNvPr id="0" name=""/>
            <xdr:cNvSpPr>
              <a:spLocks noTextEdit="1"/>
            </xdr:cNvSpPr>
          </xdr:nvSpPr>
          <xdr:spPr>
            <a:xfrm>
              <a:off x="28575" y="4600575"/>
              <a:ext cx="1828800" cy="8953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16</xdr:col>
      <xdr:colOff>428625</xdr:colOff>
      <xdr:row>17</xdr:row>
      <xdr:rowOff>123825</xdr:rowOff>
    </xdr:from>
    <xdr:ext cx="184731" cy="264560"/>
    <xdr:sp macro="" textlink="">
      <xdr:nvSpPr>
        <xdr:cNvPr id="9" name="TextBox 8">
          <a:extLst>
            <a:ext uri="{FF2B5EF4-FFF2-40B4-BE49-F238E27FC236}">
              <a16:creationId xmlns:a16="http://schemas.microsoft.com/office/drawing/2014/main" id="{7D6E3F33-D817-429F-AFE5-2AD5B7326451}"/>
            </a:ext>
          </a:extLst>
        </xdr:cNvPr>
        <xdr:cNvSpPr txBox="1"/>
      </xdr:nvSpPr>
      <xdr:spPr>
        <a:xfrm>
          <a:off x="10182225" y="3362325"/>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IN" sz="1100"/>
        </a:p>
      </xdr:txBody>
    </xdr:sp>
    <xdr:clientData/>
  </xdr:oneCellAnchor>
  <xdr:twoCellAnchor>
    <xdr:from>
      <xdr:col>3</xdr:col>
      <xdr:colOff>57150</xdr:colOff>
      <xdr:row>3</xdr:row>
      <xdr:rowOff>38100</xdr:rowOff>
    </xdr:from>
    <xdr:to>
      <xdr:col>6</xdr:col>
      <xdr:colOff>276225</xdr:colOff>
      <xdr:row>8</xdr:row>
      <xdr:rowOff>0</xdr:rowOff>
    </xdr:to>
    <xdr:sp macro="" textlink="">
      <xdr:nvSpPr>
        <xdr:cNvPr id="10" name="TextBox 9">
          <a:extLst>
            <a:ext uri="{FF2B5EF4-FFF2-40B4-BE49-F238E27FC236}">
              <a16:creationId xmlns:a16="http://schemas.microsoft.com/office/drawing/2014/main" id="{1A96FB56-F3DE-457D-A602-66DCC8EF404E}"/>
            </a:ext>
          </a:extLst>
        </xdr:cNvPr>
        <xdr:cNvSpPr txBox="1"/>
      </xdr:nvSpPr>
      <xdr:spPr>
        <a:xfrm>
          <a:off x="1885950" y="609600"/>
          <a:ext cx="2047875" cy="914400"/>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rPr>
            <a:t>Total Sales</a:t>
          </a:r>
        </a:p>
        <a:p>
          <a:pPr algn="ctr"/>
          <a:r>
            <a:rPr lang="en-IN" sz="1400" b="1">
              <a:solidFill>
                <a:schemeClr val="bg1"/>
              </a:solidFill>
              <a:effectLst/>
              <a:latin typeface="+mn-lt"/>
              <a:ea typeface="+mn-ea"/>
              <a:cs typeface="+mn-cs"/>
            </a:rPr>
            <a:t>₹</a:t>
          </a:r>
          <a:r>
            <a:rPr lang="en-IN" sz="1400" b="1" baseline="0">
              <a:solidFill>
                <a:schemeClr val="bg1"/>
              </a:solidFill>
              <a:effectLst/>
              <a:latin typeface="+mn-lt"/>
              <a:ea typeface="+mn-ea"/>
              <a:cs typeface="+mn-cs"/>
            </a:rPr>
            <a:t> </a:t>
          </a:r>
          <a:r>
            <a:rPr lang="en-IN" sz="1400" b="1" i="0" u="none" strike="noStrike">
              <a:solidFill>
                <a:schemeClr val="bg1"/>
              </a:solidFill>
              <a:effectLst/>
              <a:latin typeface="+mn-lt"/>
              <a:ea typeface="+mn-ea"/>
              <a:cs typeface="+mn-cs"/>
            </a:rPr>
            <a:t>242932</a:t>
          </a:r>
          <a:endParaRPr lang="en-IN" sz="1400" b="1">
            <a:solidFill>
              <a:schemeClr val="bg1"/>
            </a:solidFill>
          </a:endParaRPr>
        </a:p>
      </xdr:txBody>
    </xdr:sp>
    <xdr:clientData/>
  </xdr:twoCellAnchor>
  <xdr:twoCellAnchor>
    <xdr:from>
      <xdr:col>6</xdr:col>
      <xdr:colOff>352425</xdr:colOff>
      <xdr:row>3</xdr:row>
      <xdr:rowOff>38100</xdr:rowOff>
    </xdr:from>
    <xdr:to>
      <xdr:col>9</xdr:col>
      <xdr:colOff>571500</xdr:colOff>
      <xdr:row>8</xdr:row>
      <xdr:rowOff>0</xdr:rowOff>
    </xdr:to>
    <xdr:sp macro="" textlink="">
      <xdr:nvSpPr>
        <xdr:cNvPr id="11" name="TextBox 10">
          <a:extLst>
            <a:ext uri="{FF2B5EF4-FFF2-40B4-BE49-F238E27FC236}">
              <a16:creationId xmlns:a16="http://schemas.microsoft.com/office/drawing/2014/main" id="{64EC7784-9DD8-4CC9-853A-AD6C6061CE95}"/>
            </a:ext>
          </a:extLst>
        </xdr:cNvPr>
        <xdr:cNvSpPr txBox="1"/>
      </xdr:nvSpPr>
      <xdr:spPr>
        <a:xfrm>
          <a:off x="4010025" y="609600"/>
          <a:ext cx="2047875" cy="914400"/>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rPr>
            <a:t>Average Daily Sales</a:t>
          </a:r>
        </a:p>
        <a:p>
          <a:pPr algn="ctr"/>
          <a:r>
            <a:rPr lang="en-IN" sz="1400" b="1">
              <a:solidFill>
                <a:schemeClr val="bg1"/>
              </a:solidFill>
              <a:effectLst/>
              <a:latin typeface="+mn-lt"/>
              <a:ea typeface="+mn-ea"/>
              <a:cs typeface="+mn-cs"/>
            </a:rPr>
            <a:t>₹</a:t>
          </a:r>
          <a:r>
            <a:rPr lang="en-IN" sz="1400" b="1" baseline="0">
              <a:solidFill>
                <a:schemeClr val="bg1"/>
              </a:solidFill>
              <a:effectLst/>
              <a:latin typeface="+mn-lt"/>
              <a:ea typeface="+mn-ea"/>
              <a:cs typeface="+mn-cs"/>
            </a:rPr>
            <a:t> </a:t>
          </a:r>
          <a:r>
            <a:rPr lang="en-IN" sz="1400" b="1" i="0" u="none" strike="noStrike">
              <a:solidFill>
                <a:schemeClr val="bg1"/>
              </a:solidFill>
              <a:effectLst/>
              <a:latin typeface="+mn-lt"/>
              <a:ea typeface="+mn-ea"/>
              <a:cs typeface="+mn-cs"/>
            </a:rPr>
            <a:t>8376.96</a:t>
          </a:r>
          <a:endParaRPr lang="en-IN" sz="1100" b="0" i="0" u="none" strike="noStrike">
            <a:solidFill>
              <a:schemeClr val="dk1"/>
            </a:solidFill>
            <a:effectLst/>
            <a:latin typeface="+mn-lt"/>
            <a:ea typeface="+mn-ea"/>
            <a:cs typeface="+mn-cs"/>
          </a:endParaRPr>
        </a:p>
      </xdr:txBody>
    </xdr:sp>
    <xdr:clientData/>
  </xdr:twoCellAnchor>
  <xdr:twoCellAnchor>
    <xdr:from>
      <xdr:col>10</xdr:col>
      <xdr:colOff>38100</xdr:colOff>
      <xdr:row>3</xdr:row>
      <xdr:rowOff>38100</xdr:rowOff>
    </xdr:from>
    <xdr:to>
      <xdr:col>13</xdr:col>
      <xdr:colOff>257175</xdr:colOff>
      <xdr:row>8</xdr:row>
      <xdr:rowOff>0</xdr:rowOff>
    </xdr:to>
    <xdr:sp macro="" textlink="">
      <xdr:nvSpPr>
        <xdr:cNvPr id="12" name="TextBox 11">
          <a:extLst>
            <a:ext uri="{FF2B5EF4-FFF2-40B4-BE49-F238E27FC236}">
              <a16:creationId xmlns:a16="http://schemas.microsoft.com/office/drawing/2014/main" id="{FA2EDD8C-0388-4868-BFFA-A2F864DA2333}"/>
            </a:ext>
          </a:extLst>
        </xdr:cNvPr>
        <xdr:cNvSpPr txBox="1"/>
      </xdr:nvSpPr>
      <xdr:spPr>
        <a:xfrm>
          <a:off x="6134100" y="609600"/>
          <a:ext cx="2047875" cy="914400"/>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rPr>
            <a:t>Top Selling Product</a:t>
          </a:r>
        </a:p>
        <a:p>
          <a:pPr algn="ctr"/>
          <a:r>
            <a:rPr lang="en-IN" sz="1400" b="1" i="0" u="none" strike="noStrike">
              <a:solidFill>
                <a:schemeClr val="bg1"/>
              </a:solidFill>
              <a:effectLst/>
              <a:latin typeface="+mn-lt"/>
              <a:ea typeface="+mn-ea"/>
              <a:cs typeface="+mn-cs"/>
            </a:rPr>
            <a:t>Keyboard</a:t>
          </a:r>
          <a:endParaRPr lang="en-IN" sz="1100" b="0" i="0" u="none" strike="noStrike">
            <a:solidFill>
              <a:schemeClr val="dk1"/>
            </a:solidFill>
            <a:effectLst/>
            <a:latin typeface="+mn-lt"/>
            <a:ea typeface="+mn-ea"/>
            <a:cs typeface="+mn-cs"/>
          </a:endParaRPr>
        </a:p>
      </xdr:txBody>
    </xdr:sp>
    <xdr:clientData/>
  </xdr:twoCellAnchor>
  <xdr:twoCellAnchor>
    <xdr:from>
      <xdr:col>13</xdr:col>
      <xdr:colOff>323851</xdr:colOff>
      <xdr:row>3</xdr:row>
      <xdr:rowOff>28575</xdr:rowOff>
    </xdr:from>
    <xdr:to>
      <xdr:col>17</xdr:col>
      <xdr:colOff>1</xdr:colOff>
      <xdr:row>7</xdr:row>
      <xdr:rowOff>180975</xdr:rowOff>
    </xdr:to>
    <xdr:sp macro="" textlink="">
      <xdr:nvSpPr>
        <xdr:cNvPr id="13" name="TextBox 12">
          <a:extLst>
            <a:ext uri="{FF2B5EF4-FFF2-40B4-BE49-F238E27FC236}">
              <a16:creationId xmlns:a16="http://schemas.microsoft.com/office/drawing/2014/main" id="{66341D53-EBCB-443D-B9FE-F7D3A189903A}"/>
            </a:ext>
          </a:extLst>
        </xdr:cNvPr>
        <xdr:cNvSpPr txBox="1"/>
      </xdr:nvSpPr>
      <xdr:spPr>
        <a:xfrm>
          <a:off x="8248651" y="600075"/>
          <a:ext cx="2114550" cy="914400"/>
        </a:xfrm>
        <a:prstGeom prst="rect">
          <a:avLst/>
        </a:prstGeom>
        <a:solidFill>
          <a:schemeClr val="tx2">
            <a:lumMod val="60000"/>
            <a:lumOff val="4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IN" sz="1400" b="1">
              <a:solidFill>
                <a:schemeClr val="bg1"/>
              </a:solidFill>
            </a:rPr>
            <a:t>Total Quantity Sold</a:t>
          </a:r>
        </a:p>
        <a:p>
          <a:pPr algn="ctr"/>
          <a:r>
            <a:rPr lang="en-IN" sz="1400" b="1">
              <a:solidFill>
                <a:schemeClr val="bg1"/>
              </a:solidFill>
              <a:effectLst/>
              <a:latin typeface="+mn-lt"/>
              <a:ea typeface="+mn-ea"/>
              <a:cs typeface="+mn-cs"/>
            </a:rPr>
            <a:t>454</a:t>
          </a:r>
          <a:endParaRPr lang="en-IN" sz="1100" b="0" i="0" u="none" strike="noStrike">
            <a:solidFill>
              <a:schemeClr val="dk1"/>
            </a:solidFill>
            <a:effectLst/>
            <a:latin typeface="+mn-lt"/>
            <a:ea typeface="+mn-ea"/>
            <a:cs typeface="+mn-cs"/>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600075</xdr:colOff>
      <xdr:row>0</xdr:row>
      <xdr:rowOff>23812</xdr:rowOff>
    </xdr:from>
    <xdr:to>
      <xdr:col>13</xdr:col>
      <xdr:colOff>295275</xdr:colOff>
      <xdr:row>14</xdr:row>
      <xdr:rowOff>100012</xdr:rowOff>
    </xdr:to>
    <xdr:graphicFrame macro="">
      <xdr:nvGraphicFramePr>
        <xdr:cNvPr id="2" name="Chart 1">
          <a:extLst>
            <a:ext uri="{FF2B5EF4-FFF2-40B4-BE49-F238E27FC236}">
              <a16:creationId xmlns:a16="http://schemas.microsoft.com/office/drawing/2014/main" id="{447DE8DB-EC66-4150-9233-832C3111DCA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802.868575231485" createdVersion="7" refreshedVersion="7" minRefreshableVersion="3" recordCount="100" xr:uid="{4E812AD5-4C8B-4C33-8E9A-DC5289D90A25}">
  <cacheSource type="worksheet">
    <worksheetSource ref="A1:H101" sheet="Sales Data"/>
  </cacheSource>
  <cacheFields count="9">
    <cacheField name="Date" numFmtId="164">
      <sharedItems containsSemiMixedTypes="0" containsNonDate="0" containsDate="1" containsString="0" minDate="2025-04-26T14:34:02" maxDate="2025-05-25T14:34:02" count="29">
        <d v="2025-05-11T14:34:02"/>
        <d v="2025-05-15T14:34:02"/>
        <d v="2025-05-25T14:34:02"/>
        <d v="2025-05-10T14:34:02"/>
        <d v="2025-05-22T14:34:02"/>
        <d v="2025-05-23T14:34:02"/>
        <d v="2025-04-26T14:34:02"/>
        <d v="2025-05-09T14:34:02"/>
        <d v="2025-05-12T14:34:02"/>
        <d v="2025-05-03T14:34:02"/>
        <d v="2025-04-29T14:34:02"/>
        <d v="2025-05-08T14:34:02"/>
        <d v="2025-05-07T14:34:02"/>
        <d v="2025-05-13T14:34:02"/>
        <d v="2025-05-17T14:34:02"/>
        <d v="2025-05-01T14:34:02"/>
        <d v="2025-05-16T14:34:02"/>
        <d v="2025-05-20T14:34:02"/>
        <d v="2025-05-14T14:34:02"/>
        <d v="2025-05-19T14:34:02"/>
        <d v="2025-05-06T14:34:02"/>
        <d v="2025-05-24T14:34:02"/>
        <d v="2025-05-18T14:34:02"/>
        <d v="2025-05-21T14:34:02"/>
        <d v="2025-05-04T14:34:02"/>
        <d v="2025-04-30T14:34:02"/>
        <d v="2025-05-05T14:34:02"/>
        <d v="2025-05-02T14:34:02"/>
        <d v="2025-04-27T14:34:02"/>
      </sharedItems>
      <fieldGroup par="8" base="0">
        <rangePr groupBy="days" startDate="2025-04-26T14:34:02" endDate="2025-05-25T14:34:02"/>
        <groupItems count="368">
          <s v="&lt;26-04-2025"/>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25-05-2025"/>
        </groupItems>
      </fieldGroup>
    </cacheField>
    <cacheField name="Product" numFmtId="0">
      <sharedItems count="5">
        <s v="Laptop"/>
        <s v="Tablet"/>
        <s v="Monitor"/>
        <s v="Keyboard"/>
        <s v="Phone"/>
      </sharedItems>
    </cacheField>
    <cacheField name="Category" numFmtId="0">
      <sharedItems count="2">
        <s v="Electronics"/>
        <s v="Accessories"/>
      </sharedItems>
    </cacheField>
    <cacheField name="Quantity" numFmtId="0">
      <sharedItems containsSemiMixedTypes="0" containsString="0" containsNumber="1" containsInteger="1" minValue="1" maxValue="9"/>
    </cacheField>
    <cacheField name="Unit Price" numFmtId="0">
      <sharedItems containsSemiMixedTypes="0" containsString="0" containsNumber="1" containsInteger="1" minValue="103" maxValue="962"/>
    </cacheField>
    <cacheField name="Total Sales" numFmtId="0">
      <sharedItems containsSemiMixedTypes="0" containsString="0" containsNumber="1" containsInteger="1" minValue="216" maxValue="7992"/>
    </cacheField>
    <cacheField name="Sales" numFmtId="0">
      <sharedItems containsSemiMixedTypes="0" containsString="0" containsNumber="1" containsInteger="1" minValue="216" maxValue="7992"/>
    </cacheField>
    <cacheField name="Cross Check" numFmtId="0">
      <sharedItems/>
    </cacheField>
    <cacheField name="Months" numFmtId="0" databaseField="0">
      <fieldGroup base="0">
        <rangePr groupBy="months" startDate="2025-04-26T14:34:02" endDate="2025-05-25T14:34:02"/>
        <groupItems count="14">
          <s v="&lt;26-04-2025"/>
          <s v="Jan"/>
          <s v="Feb"/>
          <s v="Mar"/>
          <s v="Apr"/>
          <s v="May"/>
          <s v="Jun"/>
          <s v="Jul"/>
          <s v="Aug"/>
          <s v="Sep"/>
          <s v="Oct"/>
          <s v="Nov"/>
          <s v="Dec"/>
          <s v="&gt;25-05-2025"/>
        </groupItems>
      </fieldGroup>
    </cacheField>
  </cacheFields>
  <extLst>
    <ext xmlns:x14="http://schemas.microsoft.com/office/spreadsheetml/2009/9/main" uri="{725AE2AE-9491-48be-B2B4-4EB974FC3084}">
      <x14:pivotCacheDefinition pivotCacheId="144852431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x v="0"/>
    <x v="0"/>
    <n v="5"/>
    <n v="642"/>
    <n v="3210"/>
    <n v="3210"/>
    <b v="1"/>
  </r>
  <r>
    <x v="1"/>
    <x v="1"/>
    <x v="0"/>
    <n v="4"/>
    <n v="782"/>
    <n v="3128"/>
    <n v="3128"/>
    <b v="1"/>
  </r>
  <r>
    <x v="2"/>
    <x v="2"/>
    <x v="1"/>
    <n v="5"/>
    <n v="747"/>
    <n v="3735"/>
    <n v="3735"/>
    <b v="1"/>
  </r>
  <r>
    <x v="3"/>
    <x v="1"/>
    <x v="1"/>
    <n v="5"/>
    <n v="367"/>
    <n v="1835"/>
    <n v="1835"/>
    <b v="1"/>
  </r>
  <r>
    <x v="4"/>
    <x v="3"/>
    <x v="1"/>
    <n v="3"/>
    <n v="791"/>
    <n v="2373"/>
    <n v="2373"/>
    <b v="1"/>
  </r>
  <r>
    <x v="5"/>
    <x v="2"/>
    <x v="0"/>
    <n v="1"/>
    <n v="216"/>
    <n v="216"/>
    <n v="216"/>
    <b v="1"/>
  </r>
  <r>
    <x v="6"/>
    <x v="3"/>
    <x v="0"/>
    <n v="6"/>
    <n v="121"/>
    <n v="726"/>
    <n v="726"/>
    <b v="1"/>
  </r>
  <r>
    <x v="7"/>
    <x v="3"/>
    <x v="0"/>
    <n v="7"/>
    <n v="699"/>
    <n v="4893"/>
    <n v="4893"/>
    <b v="1"/>
  </r>
  <r>
    <x v="8"/>
    <x v="3"/>
    <x v="0"/>
    <n v="3"/>
    <n v="186"/>
    <n v="558"/>
    <n v="558"/>
    <b v="1"/>
  </r>
  <r>
    <x v="9"/>
    <x v="0"/>
    <x v="0"/>
    <n v="4"/>
    <n v="792"/>
    <n v="3168"/>
    <n v="3168"/>
    <b v="1"/>
  </r>
  <r>
    <x v="10"/>
    <x v="0"/>
    <x v="0"/>
    <n v="4"/>
    <n v="781"/>
    <n v="3124"/>
    <n v="3124"/>
    <b v="1"/>
  </r>
  <r>
    <x v="11"/>
    <x v="4"/>
    <x v="0"/>
    <n v="6"/>
    <n v="230"/>
    <n v="1380"/>
    <n v="1380"/>
    <b v="1"/>
  </r>
  <r>
    <x v="12"/>
    <x v="3"/>
    <x v="0"/>
    <n v="1"/>
    <n v="932"/>
    <n v="932"/>
    <n v="932"/>
    <b v="1"/>
  </r>
  <r>
    <x v="13"/>
    <x v="2"/>
    <x v="0"/>
    <n v="7"/>
    <n v="478"/>
    <n v="3346"/>
    <n v="3346"/>
    <b v="1"/>
  </r>
  <r>
    <x v="7"/>
    <x v="4"/>
    <x v="0"/>
    <n v="6"/>
    <n v="103"/>
    <n v="618"/>
    <n v="618"/>
    <b v="1"/>
  </r>
  <r>
    <x v="2"/>
    <x v="4"/>
    <x v="0"/>
    <n v="2"/>
    <n v="745"/>
    <n v="1490"/>
    <n v="1490"/>
    <b v="1"/>
  </r>
  <r>
    <x v="14"/>
    <x v="4"/>
    <x v="0"/>
    <n v="8"/>
    <n v="770"/>
    <n v="6160"/>
    <n v="6160"/>
    <b v="1"/>
  </r>
  <r>
    <x v="15"/>
    <x v="1"/>
    <x v="1"/>
    <n v="2"/>
    <n v="947"/>
    <n v="1894"/>
    <n v="1894"/>
    <b v="1"/>
  </r>
  <r>
    <x v="16"/>
    <x v="0"/>
    <x v="1"/>
    <n v="6"/>
    <n v="702"/>
    <n v="4212"/>
    <n v="4212"/>
    <b v="1"/>
  </r>
  <r>
    <x v="5"/>
    <x v="0"/>
    <x v="0"/>
    <n v="9"/>
    <n v="220"/>
    <n v="1980"/>
    <n v="1980"/>
    <b v="1"/>
  </r>
  <r>
    <x v="11"/>
    <x v="4"/>
    <x v="0"/>
    <n v="1"/>
    <n v="422"/>
    <n v="422"/>
    <n v="422"/>
    <b v="1"/>
  </r>
  <r>
    <x v="6"/>
    <x v="1"/>
    <x v="0"/>
    <n v="2"/>
    <n v="156"/>
    <n v="312"/>
    <n v="312"/>
    <b v="1"/>
  </r>
  <r>
    <x v="17"/>
    <x v="2"/>
    <x v="1"/>
    <n v="6"/>
    <n v="602"/>
    <n v="3612"/>
    <n v="3612"/>
    <b v="1"/>
  </r>
  <r>
    <x v="18"/>
    <x v="4"/>
    <x v="0"/>
    <n v="2"/>
    <n v="601"/>
    <n v="1202"/>
    <n v="1202"/>
    <b v="1"/>
  </r>
  <r>
    <x v="0"/>
    <x v="4"/>
    <x v="1"/>
    <n v="5"/>
    <n v="171"/>
    <n v="855"/>
    <n v="855"/>
    <b v="1"/>
  </r>
  <r>
    <x v="19"/>
    <x v="0"/>
    <x v="0"/>
    <n v="4"/>
    <n v="118"/>
    <n v="472"/>
    <n v="472"/>
    <b v="1"/>
  </r>
  <r>
    <x v="20"/>
    <x v="3"/>
    <x v="0"/>
    <n v="3"/>
    <n v="670"/>
    <n v="2010"/>
    <n v="2010"/>
    <b v="1"/>
  </r>
  <r>
    <x v="9"/>
    <x v="2"/>
    <x v="1"/>
    <n v="2"/>
    <n v="868"/>
    <n v="1736"/>
    <n v="1736"/>
    <b v="1"/>
  </r>
  <r>
    <x v="15"/>
    <x v="2"/>
    <x v="1"/>
    <n v="7"/>
    <n v="398"/>
    <n v="2786"/>
    <n v="2786"/>
    <b v="1"/>
  </r>
  <r>
    <x v="14"/>
    <x v="2"/>
    <x v="0"/>
    <n v="2"/>
    <n v="479"/>
    <n v="958"/>
    <n v="958"/>
    <b v="1"/>
  </r>
  <r>
    <x v="4"/>
    <x v="0"/>
    <x v="0"/>
    <n v="3"/>
    <n v="399"/>
    <n v="1197"/>
    <n v="1197"/>
    <b v="1"/>
  </r>
  <r>
    <x v="21"/>
    <x v="3"/>
    <x v="1"/>
    <n v="2"/>
    <n v="190"/>
    <n v="380"/>
    <n v="380"/>
    <b v="1"/>
  </r>
  <r>
    <x v="22"/>
    <x v="3"/>
    <x v="0"/>
    <n v="4"/>
    <n v="822"/>
    <n v="3288"/>
    <n v="3288"/>
    <b v="1"/>
  </r>
  <r>
    <x v="4"/>
    <x v="4"/>
    <x v="1"/>
    <n v="2"/>
    <n v="569"/>
    <n v="1138"/>
    <n v="1138"/>
    <b v="1"/>
  </r>
  <r>
    <x v="23"/>
    <x v="4"/>
    <x v="0"/>
    <n v="2"/>
    <n v="758"/>
    <n v="1516"/>
    <n v="1516"/>
    <b v="1"/>
  </r>
  <r>
    <x v="24"/>
    <x v="4"/>
    <x v="0"/>
    <n v="7"/>
    <n v="164"/>
    <n v="1148"/>
    <n v="1148"/>
    <b v="1"/>
  </r>
  <r>
    <x v="21"/>
    <x v="1"/>
    <x v="0"/>
    <n v="8"/>
    <n v="624"/>
    <n v="4992"/>
    <n v="4992"/>
    <b v="1"/>
  </r>
  <r>
    <x v="20"/>
    <x v="3"/>
    <x v="0"/>
    <n v="3"/>
    <n v="930"/>
    <n v="2790"/>
    <n v="2790"/>
    <b v="1"/>
  </r>
  <r>
    <x v="7"/>
    <x v="0"/>
    <x v="0"/>
    <n v="5"/>
    <n v="619"/>
    <n v="3095"/>
    <n v="3095"/>
    <b v="1"/>
  </r>
  <r>
    <x v="15"/>
    <x v="1"/>
    <x v="1"/>
    <n v="5"/>
    <n v="894"/>
    <n v="4470"/>
    <n v="4470"/>
    <b v="1"/>
  </r>
  <r>
    <x v="19"/>
    <x v="0"/>
    <x v="0"/>
    <n v="4"/>
    <n v="693"/>
    <n v="2772"/>
    <n v="2772"/>
    <b v="1"/>
  </r>
  <r>
    <x v="5"/>
    <x v="0"/>
    <x v="1"/>
    <n v="8"/>
    <n v="464"/>
    <n v="3712"/>
    <n v="3712"/>
    <b v="1"/>
  </r>
  <r>
    <x v="7"/>
    <x v="3"/>
    <x v="1"/>
    <n v="3"/>
    <n v="292"/>
    <n v="876"/>
    <n v="876"/>
    <b v="1"/>
  </r>
  <r>
    <x v="17"/>
    <x v="2"/>
    <x v="1"/>
    <n v="3"/>
    <n v="429"/>
    <n v="1287"/>
    <n v="1287"/>
    <b v="1"/>
  </r>
  <r>
    <x v="24"/>
    <x v="3"/>
    <x v="1"/>
    <n v="9"/>
    <n v="888"/>
    <n v="7992"/>
    <n v="7992"/>
    <b v="1"/>
  </r>
  <r>
    <x v="15"/>
    <x v="2"/>
    <x v="1"/>
    <n v="6"/>
    <n v="169"/>
    <n v="1014"/>
    <n v="1014"/>
    <b v="1"/>
  </r>
  <r>
    <x v="25"/>
    <x v="4"/>
    <x v="0"/>
    <n v="7"/>
    <n v="170"/>
    <n v="1190"/>
    <n v="1190"/>
    <b v="1"/>
  </r>
  <r>
    <x v="9"/>
    <x v="2"/>
    <x v="0"/>
    <n v="4"/>
    <n v="912"/>
    <n v="3648"/>
    <n v="3648"/>
    <b v="1"/>
  </r>
  <r>
    <x v="20"/>
    <x v="3"/>
    <x v="1"/>
    <n v="7"/>
    <n v="563"/>
    <n v="3941"/>
    <n v="3941"/>
    <b v="1"/>
  </r>
  <r>
    <x v="25"/>
    <x v="4"/>
    <x v="0"/>
    <n v="9"/>
    <n v="309"/>
    <n v="2781"/>
    <n v="2781"/>
    <b v="1"/>
  </r>
  <r>
    <x v="19"/>
    <x v="3"/>
    <x v="0"/>
    <n v="3"/>
    <n v="146"/>
    <n v="438"/>
    <n v="438"/>
    <b v="1"/>
  </r>
  <r>
    <x v="3"/>
    <x v="3"/>
    <x v="1"/>
    <n v="7"/>
    <n v="869"/>
    <n v="6083"/>
    <n v="6083"/>
    <b v="1"/>
  </r>
  <r>
    <x v="12"/>
    <x v="1"/>
    <x v="0"/>
    <n v="3"/>
    <n v="227"/>
    <n v="681"/>
    <n v="681"/>
    <b v="1"/>
  </r>
  <r>
    <x v="25"/>
    <x v="4"/>
    <x v="1"/>
    <n v="7"/>
    <n v="948"/>
    <n v="6636"/>
    <n v="6636"/>
    <b v="1"/>
  </r>
  <r>
    <x v="4"/>
    <x v="1"/>
    <x v="0"/>
    <n v="7"/>
    <n v="663"/>
    <n v="4641"/>
    <n v="4641"/>
    <b v="1"/>
  </r>
  <r>
    <x v="16"/>
    <x v="4"/>
    <x v="1"/>
    <n v="7"/>
    <n v="728"/>
    <n v="5096"/>
    <n v="5096"/>
    <b v="1"/>
  </r>
  <r>
    <x v="6"/>
    <x v="0"/>
    <x v="0"/>
    <n v="1"/>
    <n v="630"/>
    <n v="630"/>
    <n v="630"/>
    <b v="1"/>
  </r>
  <r>
    <x v="19"/>
    <x v="0"/>
    <x v="0"/>
    <n v="1"/>
    <n v="298"/>
    <n v="298"/>
    <n v="298"/>
    <b v="1"/>
  </r>
  <r>
    <x v="12"/>
    <x v="3"/>
    <x v="1"/>
    <n v="2"/>
    <n v="594"/>
    <n v="1188"/>
    <n v="1188"/>
    <b v="1"/>
  </r>
  <r>
    <x v="13"/>
    <x v="0"/>
    <x v="0"/>
    <n v="1"/>
    <n v="905"/>
    <n v="905"/>
    <n v="905"/>
    <b v="1"/>
  </r>
  <r>
    <x v="8"/>
    <x v="4"/>
    <x v="1"/>
    <n v="5"/>
    <n v="359"/>
    <n v="1795"/>
    <n v="1795"/>
    <b v="1"/>
  </r>
  <r>
    <x v="10"/>
    <x v="0"/>
    <x v="0"/>
    <n v="5"/>
    <n v="588"/>
    <n v="2940"/>
    <n v="2940"/>
    <b v="1"/>
  </r>
  <r>
    <x v="24"/>
    <x v="3"/>
    <x v="1"/>
    <n v="9"/>
    <n v="504"/>
    <n v="4536"/>
    <n v="4536"/>
    <b v="1"/>
  </r>
  <r>
    <x v="24"/>
    <x v="3"/>
    <x v="1"/>
    <n v="5"/>
    <n v="204"/>
    <n v="1020"/>
    <n v="1020"/>
    <b v="1"/>
  </r>
  <r>
    <x v="9"/>
    <x v="3"/>
    <x v="1"/>
    <n v="5"/>
    <n v="256"/>
    <n v="1280"/>
    <n v="1280"/>
    <b v="1"/>
  </r>
  <r>
    <x v="7"/>
    <x v="4"/>
    <x v="0"/>
    <n v="4"/>
    <n v="507"/>
    <n v="2028"/>
    <n v="2028"/>
    <b v="1"/>
  </r>
  <r>
    <x v="19"/>
    <x v="4"/>
    <x v="0"/>
    <n v="5"/>
    <n v="382"/>
    <n v="1910"/>
    <n v="1910"/>
    <b v="1"/>
  </r>
  <r>
    <x v="24"/>
    <x v="2"/>
    <x v="0"/>
    <n v="6"/>
    <n v="341"/>
    <n v="2046"/>
    <n v="2046"/>
    <b v="1"/>
  </r>
  <r>
    <x v="22"/>
    <x v="2"/>
    <x v="0"/>
    <n v="4"/>
    <n v="627"/>
    <n v="2508"/>
    <n v="2508"/>
    <b v="1"/>
  </r>
  <r>
    <x v="9"/>
    <x v="0"/>
    <x v="0"/>
    <n v="2"/>
    <n v="443"/>
    <n v="886"/>
    <n v="886"/>
    <b v="1"/>
  </r>
  <r>
    <x v="17"/>
    <x v="0"/>
    <x v="0"/>
    <n v="6"/>
    <n v="442"/>
    <n v="2652"/>
    <n v="2652"/>
    <b v="1"/>
  </r>
  <r>
    <x v="4"/>
    <x v="2"/>
    <x v="1"/>
    <n v="1"/>
    <n v="420"/>
    <n v="420"/>
    <n v="420"/>
    <b v="1"/>
  </r>
  <r>
    <x v="18"/>
    <x v="2"/>
    <x v="1"/>
    <n v="6"/>
    <n v="589"/>
    <n v="3534"/>
    <n v="3534"/>
    <b v="1"/>
  </r>
  <r>
    <x v="6"/>
    <x v="0"/>
    <x v="1"/>
    <n v="4"/>
    <n v="724"/>
    <n v="2896"/>
    <n v="2896"/>
    <b v="1"/>
  </r>
  <r>
    <x v="15"/>
    <x v="3"/>
    <x v="0"/>
    <n v="3"/>
    <n v="244"/>
    <n v="732"/>
    <n v="732"/>
    <b v="1"/>
  </r>
  <r>
    <x v="22"/>
    <x v="0"/>
    <x v="0"/>
    <n v="5"/>
    <n v="231"/>
    <n v="1155"/>
    <n v="1155"/>
    <b v="1"/>
  </r>
  <r>
    <x v="18"/>
    <x v="0"/>
    <x v="0"/>
    <n v="1"/>
    <n v="606"/>
    <n v="606"/>
    <n v="606"/>
    <b v="1"/>
  </r>
  <r>
    <x v="11"/>
    <x v="4"/>
    <x v="0"/>
    <n v="2"/>
    <n v="240"/>
    <n v="480"/>
    <n v="480"/>
    <b v="1"/>
  </r>
  <r>
    <x v="26"/>
    <x v="4"/>
    <x v="0"/>
    <n v="3"/>
    <n v="323"/>
    <n v="969"/>
    <n v="969"/>
    <b v="1"/>
  </r>
  <r>
    <x v="24"/>
    <x v="2"/>
    <x v="1"/>
    <n v="8"/>
    <n v="962"/>
    <n v="7696"/>
    <n v="7696"/>
    <b v="1"/>
  </r>
  <r>
    <x v="26"/>
    <x v="0"/>
    <x v="0"/>
    <n v="7"/>
    <n v="346"/>
    <n v="2422"/>
    <n v="2422"/>
    <b v="1"/>
  </r>
  <r>
    <x v="15"/>
    <x v="2"/>
    <x v="1"/>
    <n v="2"/>
    <n v="775"/>
    <n v="1550"/>
    <n v="1550"/>
    <b v="1"/>
  </r>
  <r>
    <x v="20"/>
    <x v="0"/>
    <x v="0"/>
    <n v="2"/>
    <n v="703"/>
    <n v="1406"/>
    <n v="1406"/>
    <b v="1"/>
  </r>
  <r>
    <x v="12"/>
    <x v="1"/>
    <x v="0"/>
    <n v="7"/>
    <n v="558"/>
    <n v="3906"/>
    <n v="3906"/>
    <b v="1"/>
  </r>
  <r>
    <x v="15"/>
    <x v="2"/>
    <x v="0"/>
    <n v="7"/>
    <n v="871"/>
    <n v="6097"/>
    <n v="6097"/>
    <b v="1"/>
  </r>
  <r>
    <x v="16"/>
    <x v="4"/>
    <x v="0"/>
    <n v="7"/>
    <n v="632"/>
    <n v="4424"/>
    <n v="4424"/>
    <b v="1"/>
  </r>
  <r>
    <x v="26"/>
    <x v="3"/>
    <x v="1"/>
    <n v="4"/>
    <n v="734"/>
    <n v="2936"/>
    <n v="2936"/>
    <b v="1"/>
  </r>
  <r>
    <x v="2"/>
    <x v="2"/>
    <x v="1"/>
    <n v="3"/>
    <n v="637"/>
    <n v="1911"/>
    <n v="1911"/>
    <b v="1"/>
  </r>
  <r>
    <x v="16"/>
    <x v="2"/>
    <x v="0"/>
    <n v="8"/>
    <n v="322"/>
    <n v="2576"/>
    <n v="2576"/>
    <b v="1"/>
  </r>
  <r>
    <x v="6"/>
    <x v="0"/>
    <x v="0"/>
    <n v="5"/>
    <n v="733"/>
    <n v="3665"/>
    <n v="3665"/>
    <b v="1"/>
  </r>
  <r>
    <x v="27"/>
    <x v="3"/>
    <x v="1"/>
    <n v="5"/>
    <n v="350"/>
    <n v="1750"/>
    <n v="1750"/>
    <b v="1"/>
  </r>
  <r>
    <x v="10"/>
    <x v="1"/>
    <x v="0"/>
    <n v="8"/>
    <n v="800"/>
    <n v="6400"/>
    <n v="6400"/>
    <b v="1"/>
  </r>
  <r>
    <x v="26"/>
    <x v="0"/>
    <x v="0"/>
    <n v="1"/>
    <n v="539"/>
    <n v="539"/>
    <n v="539"/>
    <b v="1"/>
  </r>
  <r>
    <x v="5"/>
    <x v="3"/>
    <x v="0"/>
    <n v="4"/>
    <n v="110"/>
    <n v="440"/>
    <n v="440"/>
    <b v="1"/>
  </r>
  <r>
    <x v="2"/>
    <x v="1"/>
    <x v="0"/>
    <n v="4"/>
    <n v="745"/>
    <n v="2980"/>
    <n v="2980"/>
    <b v="1"/>
  </r>
  <r>
    <x v="15"/>
    <x v="3"/>
    <x v="0"/>
    <n v="4"/>
    <n v="778"/>
    <n v="3112"/>
    <n v="3112"/>
    <b v="1"/>
  </r>
  <r>
    <x v="28"/>
    <x v="4"/>
    <x v="0"/>
    <n v="7"/>
    <n v="763"/>
    <n v="5341"/>
    <n v="5341"/>
    <b v="1"/>
  </r>
  <r>
    <x v="0"/>
    <x v="3"/>
    <x v="0"/>
    <n v="2"/>
    <n v="936"/>
    <n v="1872"/>
    <n v="1872"/>
    <b v="1"/>
  </r>
  <r>
    <x v="7"/>
    <x v="4"/>
    <x v="1"/>
    <n v="6"/>
    <n v="645"/>
    <n v="3870"/>
    <n v="3870"/>
    <b v="1"/>
  </r>
  <r>
    <x v="28"/>
    <x v="1"/>
    <x v="0"/>
    <n v="4"/>
    <n v="120"/>
    <n v="480"/>
    <n v="480"/>
    <b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ACC5592-8433-4D33-88F1-F27340B4EF7B}" name="PivotTable3"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location ref="A20:B49" firstHeaderRow="1" firstDataRow="1" firstDataCol="1"/>
  <pivotFields count="9">
    <pivotField axis="axisRow"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
        <item x="3"/>
        <item x="0"/>
        <item x="2"/>
        <item x="4"/>
        <item x="1"/>
        <item t="default"/>
      </items>
    </pivotField>
    <pivotField showAll="0">
      <items count="3">
        <item x="1"/>
        <item x="0"/>
        <item t="default"/>
      </items>
    </pivotField>
    <pivotField showAll="0"/>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s>
  <rowFields count="1">
    <field x="0"/>
  </rowFields>
  <rowItems count="29">
    <i>
      <x v="117"/>
    </i>
    <i>
      <x v="118"/>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rowItems>
  <colItems count="1">
    <i/>
  </colItems>
  <dataFields count="1">
    <dataField name="Sum of Total Sales" fld="5"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B24AD7D-64B9-4BA5-87D0-007CAF5E9DDB}" name="PivotTable2"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rowHeaderCaption="Product Category">
  <location ref="A13:B15" firstHeaderRow="1" firstDataRow="1" firstDataCol="1"/>
  <pivotFields count="9">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6">
        <item x="3"/>
        <item x="0"/>
        <item x="2"/>
        <item x="4"/>
        <item x="1"/>
        <item t="default"/>
      </items>
    </pivotField>
    <pivotField axis="axisRow" showAll="0">
      <items count="3">
        <item x="1"/>
        <item x="0"/>
        <item t="default"/>
      </items>
    </pivotField>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2"/>
  </rowFields>
  <rowItems count="2">
    <i>
      <x/>
    </i>
    <i>
      <x v="1"/>
    </i>
  </rowItems>
  <colItems count="1">
    <i/>
  </colItems>
  <dataFields count="1">
    <dataField name="Sum of Sales" fld="6" baseField="0" baseItem="0"/>
  </dataFields>
  <chartFormats count="6">
    <chartFormat chart="0" format="0" series="1">
      <pivotArea type="data" outline="0" fieldPosition="0">
        <references count="1">
          <reference field="4294967294" count="1" selected="0">
            <x v="0"/>
          </reference>
        </references>
      </pivotArea>
    </chartFormat>
    <chartFormat chart="2" format="4" series="1">
      <pivotArea type="data" outline="0" fieldPosition="0">
        <references count="1">
          <reference field="4294967294" count="1" selected="0">
            <x v="0"/>
          </reference>
        </references>
      </pivotArea>
    </chartFormat>
    <chartFormat chart="2" format="5">
      <pivotArea type="data" outline="0" fieldPosition="0">
        <references count="2">
          <reference field="4294967294" count="1" selected="0">
            <x v="0"/>
          </reference>
          <reference field="2" count="1" selected="0">
            <x v="0"/>
          </reference>
        </references>
      </pivotArea>
    </chartFormat>
    <chartFormat chart="2" format="6">
      <pivotArea type="data" outline="0" fieldPosition="0">
        <references count="2">
          <reference field="4294967294" count="1" selected="0">
            <x v="0"/>
          </reference>
          <reference field="2" count="1" selected="0">
            <x v="1"/>
          </reference>
        </references>
      </pivotArea>
    </chartFormat>
    <chartFormat chart="0" format="1">
      <pivotArea type="data" outline="0" fieldPosition="0">
        <references count="2">
          <reference field="4294967294" count="1" selected="0">
            <x v="0"/>
          </reference>
          <reference field="2" count="1" selected="0">
            <x v="0"/>
          </reference>
        </references>
      </pivotArea>
    </chartFormat>
    <chartFormat chart="0" format="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42C035-35AE-40CF-91DD-37861174F1B2}"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3" rowHeaderCaption="Product">
  <location ref="A3:B8" firstHeaderRow="1" firstDataRow="1" firstDataCol="1"/>
  <pivotFields count="9">
    <pivotField numFmtId="164"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6">
        <item x="3"/>
        <item x="0"/>
        <item x="2"/>
        <item x="4"/>
        <item x="1"/>
        <item t="default"/>
      </items>
    </pivotField>
    <pivotField showAll="0">
      <items count="3">
        <item x="1"/>
        <item x="0"/>
        <item t="default"/>
      </items>
    </pivotField>
    <pivotField showAll="0"/>
    <pivotField showAll="0"/>
    <pivotField showAll="0"/>
    <pivotField dataField="1" showAll="0"/>
    <pivotField showAll="0"/>
    <pivotField showAll="0">
      <items count="15">
        <item x="0"/>
        <item x="1"/>
        <item x="2"/>
        <item x="3"/>
        <item x="4"/>
        <item x="5"/>
        <item x="6"/>
        <item x="7"/>
        <item x="8"/>
        <item x="9"/>
        <item x="10"/>
        <item x="11"/>
        <item x="12"/>
        <item x="13"/>
        <item t="default"/>
      </items>
    </pivotField>
  </pivotFields>
  <rowFields count="1">
    <field x="1"/>
  </rowFields>
  <rowItems count="5">
    <i>
      <x/>
    </i>
    <i>
      <x v="1"/>
    </i>
    <i>
      <x v="2"/>
    </i>
    <i>
      <x v="3"/>
    </i>
    <i>
      <x v="4"/>
    </i>
  </rowItems>
  <colItems count="1">
    <i/>
  </colItems>
  <dataFields count="1">
    <dataField name="Sum of Sales" fld="6" baseField="0" baseItem="0"/>
  </dataFields>
  <chartFormats count="7">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2" format="3">
      <pivotArea type="data" outline="0" fieldPosition="0">
        <references count="2">
          <reference field="4294967294" count="1" selected="0">
            <x v="0"/>
          </reference>
          <reference field="1" count="1" selected="0">
            <x v="4"/>
          </reference>
        </references>
      </pivotArea>
    </chartFormat>
    <chartFormat chart="2" format="4">
      <pivotArea type="data" outline="0" fieldPosition="0">
        <references count="2">
          <reference field="4294967294" count="1" selected="0">
            <x v="0"/>
          </reference>
          <reference field="1" count="1" selected="0">
            <x v="3"/>
          </reference>
        </references>
      </pivotArea>
    </chartFormat>
    <chartFormat chart="2" format="5">
      <pivotArea type="data" outline="0" fieldPosition="0">
        <references count="2">
          <reference field="4294967294" count="1" selected="0">
            <x v="0"/>
          </reference>
          <reference field="1" count="1" selected="0">
            <x v="2"/>
          </reference>
        </references>
      </pivotArea>
    </chartFormat>
    <chartFormat chart="2" format="6">
      <pivotArea type="data" outline="0" fieldPosition="0">
        <references count="2">
          <reference field="4294967294" count="1" selected="0">
            <x v="0"/>
          </reference>
          <reference field="1" count="1" selected="0">
            <x v="1"/>
          </reference>
        </references>
      </pivotArea>
    </chartFormat>
    <chartFormat chart="2" format="7">
      <pivotArea type="data" outline="0" fieldPosition="0">
        <references count="2">
          <reference field="4294967294" count="1" selected="0">
            <x v="0"/>
          </reference>
          <reference field="1"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3904D216-5E79-4BE5-94E2-439A4B34FBC4}" sourceName="Date">
  <pivotTables>
    <pivotTable tabId="5" name="PivotTable1"/>
    <pivotTable tabId="5" name="PivotTable2"/>
    <pivotTable tabId="5" name="PivotTable3"/>
  </pivotTables>
  <data>
    <tabular pivotCacheId="1448524313">
      <items count="368">
        <i x="122" s="1"/>
        <i x="123" s="1"/>
        <i x="124" s="1"/>
        <i x="125" s="1"/>
        <i x="126" s="1"/>
        <i x="127" s="1"/>
        <i x="128" s="1"/>
        <i x="129" s="1"/>
        <i x="130" s="1"/>
        <i x="131" s="1"/>
        <i x="132" s="1"/>
        <i x="133" s="1"/>
        <i x="134" s="1"/>
        <i x="135" s="1"/>
        <i x="136" s="1"/>
        <i x="137" s="1"/>
        <i x="138" s="1"/>
        <i x="139" s="1"/>
        <i x="140" s="1"/>
        <i x="141" s="1"/>
        <i x="142" s="1"/>
        <i x="143" s="1"/>
        <i x="144" s="1"/>
        <i x="145" s="1"/>
        <i x="146" s="1"/>
        <i x="117" s="1"/>
        <i x="118" s="1"/>
        <i x="120" s="1"/>
        <i x="121" s="1"/>
        <i x="0" s="1" nd="1"/>
        <i x="367" s="1" nd="1"/>
        <i x="92" s="1" nd="1"/>
        <i x="214" s="1" nd="1"/>
        <i x="336" s="1" nd="1"/>
        <i x="32" s="1" nd="1"/>
        <i x="1" s="1" nd="1"/>
        <i x="183" s="1" nd="1"/>
        <i x="153" s="1" nd="1"/>
        <i x="61" s="1" nd="1"/>
        <i x="306" s="1" nd="1"/>
        <i x="275" s="1" nd="1"/>
        <i x="245" s="1" nd="1"/>
        <i x="93" s="1" nd="1"/>
        <i x="215" s="1" nd="1"/>
        <i x="337" s="1" nd="1"/>
        <i x="33" s="1" nd="1"/>
        <i x="2" s="1" nd="1"/>
        <i x="184" s="1" nd="1"/>
        <i x="154" s="1" nd="1"/>
        <i x="62" s="1" nd="1"/>
        <i x="307" s="1" nd="1"/>
        <i x="276" s="1" nd="1"/>
        <i x="246" s="1" nd="1"/>
        <i x="94" s="1" nd="1"/>
        <i x="216" s="1" nd="1"/>
        <i x="338" s="1" nd="1"/>
        <i x="34" s="1" nd="1"/>
        <i x="3" s="1" nd="1"/>
        <i x="185" s="1" nd="1"/>
        <i x="155" s="1" nd="1"/>
        <i x="63" s="1" nd="1"/>
        <i x="308" s="1" nd="1"/>
        <i x="277" s="1" nd="1"/>
        <i x="247" s="1" nd="1"/>
        <i x="95" s="1" nd="1"/>
        <i x="217" s="1" nd="1"/>
        <i x="339" s="1" nd="1"/>
        <i x="35" s="1" nd="1"/>
        <i x="4" s="1" nd="1"/>
        <i x="186" s="1" nd="1"/>
        <i x="156" s="1" nd="1"/>
        <i x="64" s="1" nd="1"/>
        <i x="309" s="1" nd="1"/>
        <i x="278" s="1" nd="1"/>
        <i x="248" s="1" nd="1"/>
        <i x="96" s="1" nd="1"/>
        <i x="218" s="1" nd="1"/>
        <i x="340" s="1" nd="1"/>
        <i x="36" s="1" nd="1"/>
        <i x="5" s="1" nd="1"/>
        <i x="187" s="1" nd="1"/>
        <i x="157" s="1" nd="1"/>
        <i x="65" s="1" nd="1"/>
        <i x="310" s="1" nd="1"/>
        <i x="279" s="1" nd="1"/>
        <i x="249" s="1" nd="1"/>
        <i x="97" s="1" nd="1"/>
        <i x="219" s="1" nd="1"/>
        <i x="341" s="1" nd="1"/>
        <i x="37" s="1" nd="1"/>
        <i x="6" s="1" nd="1"/>
        <i x="188" s="1" nd="1"/>
        <i x="158" s="1" nd="1"/>
        <i x="66" s="1" nd="1"/>
        <i x="311" s="1" nd="1"/>
        <i x="280" s="1" nd="1"/>
        <i x="250" s="1" nd="1"/>
        <i x="98" s="1" nd="1"/>
        <i x="220" s="1" nd="1"/>
        <i x="342" s="1" nd="1"/>
        <i x="38" s="1" nd="1"/>
        <i x="7" s="1" nd="1"/>
        <i x="189" s="1" nd="1"/>
        <i x="159" s="1" nd="1"/>
        <i x="67" s="1" nd="1"/>
        <i x="312" s="1" nd="1"/>
        <i x="281" s="1" nd="1"/>
        <i x="251" s="1" nd="1"/>
        <i x="99" s="1" nd="1"/>
        <i x="221" s="1" nd="1"/>
        <i x="343" s="1" nd="1"/>
        <i x="39" s="1" nd="1"/>
        <i x="8" s="1" nd="1"/>
        <i x="190" s="1" nd="1"/>
        <i x="160" s="1" nd="1"/>
        <i x="68" s="1" nd="1"/>
        <i x="313" s="1" nd="1"/>
        <i x="282" s="1" nd="1"/>
        <i x="252" s="1" nd="1"/>
        <i x="100" s="1" nd="1"/>
        <i x="222" s="1" nd="1"/>
        <i x="344" s="1" nd="1"/>
        <i x="40" s="1" nd="1"/>
        <i x="9" s="1" nd="1"/>
        <i x="191" s="1" nd="1"/>
        <i x="161" s="1" nd="1"/>
        <i x="69" s="1" nd="1"/>
        <i x="314" s="1" nd="1"/>
        <i x="283" s="1" nd="1"/>
        <i x="253" s="1" nd="1"/>
        <i x="101" s="1" nd="1"/>
        <i x="223" s="1" nd="1"/>
        <i x="345" s="1" nd="1"/>
        <i x="41" s="1" nd="1"/>
        <i x="10" s="1" nd="1"/>
        <i x="192" s="1" nd="1"/>
        <i x="162" s="1" nd="1"/>
        <i x="70" s="1" nd="1"/>
        <i x="315" s="1" nd="1"/>
        <i x="284" s="1" nd="1"/>
        <i x="254" s="1" nd="1"/>
        <i x="102" s="1" nd="1"/>
        <i x="224" s="1" nd="1"/>
        <i x="346" s="1" nd="1"/>
        <i x="42" s="1" nd="1"/>
        <i x="11" s="1" nd="1"/>
        <i x="193" s="1" nd="1"/>
        <i x="163" s="1" nd="1"/>
        <i x="71" s="1" nd="1"/>
        <i x="316" s="1" nd="1"/>
        <i x="285" s="1" nd="1"/>
        <i x="255" s="1" nd="1"/>
        <i x="103" s="1" nd="1"/>
        <i x="225" s="1" nd="1"/>
        <i x="347" s="1" nd="1"/>
        <i x="43" s="1" nd="1"/>
        <i x="12" s="1" nd="1"/>
        <i x="194" s="1" nd="1"/>
        <i x="164" s="1" nd="1"/>
        <i x="72" s="1" nd="1"/>
        <i x="317" s="1" nd="1"/>
        <i x="286" s="1" nd="1"/>
        <i x="256" s="1" nd="1"/>
        <i x="104" s="1" nd="1"/>
        <i x="226" s="1" nd="1"/>
        <i x="348" s="1" nd="1"/>
        <i x="44" s="1" nd="1"/>
        <i x="13" s="1" nd="1"/>
        <i x="195" s="1" nd="1"/>
        <i x="165" s="1" nd="1"/>
        <i x="73" s="1" nd="1"/>
        <i x="318" s="1" nd="1"/>
        <i x="287" s="1" nd="1"/>
        <i x="257" s="1" nd="1"/>
        <i x="105" s="1" nd="1"/>
        <i x="227" s="1" nd="1"/>
        <i x="349" s="1" nd="1"/>
        <i x="45" s="1" nd="1"/>
        <i x="14" s="1" nd="1"/>
        <i x="196" s="1" nd="1"/>
        <i x="166" s="1" nd="1"/>
        <i x="74" s="1" nd="1"/>
        <i x="319" s="1" nd="1"/>
        <i x="288" s="1" nd="1"/>
        <i x="258" s="1" nd="1"/>
        <i x="106" s="1" nd="1"/>
        <i x="228" s="1" nd="1"/>
        <i x="350" s="1" nd="1"/>
        <i x="46" s="1" nd="1"/>
        <i x="15" s="1" nd="1"/>
        <i x="197" s="1" nd="1"/>
        <i x="167" s="1" nd="1"/>
        <i x="75" s="1" nd="1"/>
        <i x="320" s="1" nd="1"/>
        <i x="289" s="1" nd="1"/>
        <i x="259" s="1" nd="1"/>
        <i x="107" s="1" nd="1"/>
        <i x="229" s="1" nd="1"/>
        <i x="351" s="1" nd="1"/>
        <i x="47" s="1" nd="1"/>
        <i x="16" s="1" nd="1"/>
        <i x="198" s="1" nd="1"/>
        <i x="168" s="1" nd="1"/>
        <i x="76" s="1" nd="1"/>
        <i x="321" s="1" nd="1"/>
        <i x="290" s="1" nd="1"/>
        <i x="260" s="1" nd="1"/>
        <i x="108" s="1" nd="1"/>
        <i x="230" s="1" nd="1"/>
        <i x="352" s="1" nd="1"/>
        <i x="48" s="1" nd="1"/>
        <i x="17" s="1" nd="1"/>
        <i x="199" s="1" nd="1"/>
        <i x="169" s="1" nd="1"/>
        <i x="77" s="1" nd="1"/>
        <i x="322" s="1" nd="1"/>
        <i x="291" s="1" nd="1"/>
        <i x="261" s="1" nd="1"/>
        <i x="109" s="1" nd="1"/>
        <i x="231" s="1" nd="1"/>
        <i x="353" s="1" nd="1"/>
        <i x="49" s="1" nd="1"/>
        <i x="18" s="1" nd="1"/>
        <i x="200" s="1" nd="1"/>
        <i x="170" s="1" nd="1"/>
        <i x="78" s="1" nd="1"/>
        <i x="323" s="1" nd="1"/>
        <i x="292" s="1" nd="1"/>
        <i x="262" s="1" nd="1"/>
        <i x="110" s="1" nd="1"/>
        <i x="232" s="1" nd="1"/>
        <i x="354" s="1" nd="1"/>
        <i x="50" s="1" nd="1"/>
        <i x="19" s="1" nd="1"/>
        <i x="201" s="1" nd="1"/>
        <i x="171" s="1" nd="1"/>
        <i x="79" s="1" nd="1"/>
        <i x="324" s="1" nd="1"/>
        <i x="293" s="1" nd="1"/>
        <i x="263" s="1" nd="1"/>
        <i x="111" s="1" nd="1"/>
        <i x="233" s="1" nd="1"/>
        <i x="355" s="1" nd="1"/>
        <i x="51" s="1" nd="1"/>
        <i x="20" s="1" nd="1"/>
        <i x="202" s="1" nd="1"/>
        <i x="172" s="1" nd="1"/>
        <i x="80" s="1" nd="1"/>
        <i x="325" s="1" nd="1"/>
        <i x="294" s="1" nd="1"/>
        <i x="264" s="1" nd="1"/>
        <i x="112" s="1" nd="1"/>
        <i x="234" s="1" nd="1"/>
        <i x="356" s="1" nd="1"/>
        <i x="52" s="1" nd="1"/>
        <i x="21" s="1" nd="1"/>
        <i x="203" s="1" nd="1"/>
        <i x="173" s="1" nd="1"/>
        <i x="81" s="1" nd="1"/>
        <i x="326" s="1" nd="1"/>
        <i x="295" s="1" nd="1"/>
        <i x="265" s="1" nd="1"/>
        <i x="113" s="1" nd="1"/>
        <i x="235" s="1" nd="1"/>
        <i x="357" s="1" nd="1"/>
        <i x="53" s="1" nd="1"/>
        <i x="22" s="1" nd="1"/>
        <i x="204" s="1" nd="1"/>
        <i x="174" s="1" nd="1"/>
        <i x="82" s="1" nd="1"/>
        <i x="327" s="1" nd="1"/>
        <i x="296" s="1" nd="1"/>
        <i x="266" s="1" nd="1"/>
        <i x="114" s="1" nd="1"/>
        <i x="236" s="1" nd="1"/>
        <i x="358" s="1" nd="1"/>
        <i x="54" s="1" nd="1"/>
        <i x="23" s="1" nd="1"/>
        <i x="205" s="1" nd="1"/>
        <i x="175" s="1" nd="1"/>
        <i x="83" s="1" nd="1"/>
        <i x="328" s="1" nd="1"/>
        <i x="297" s="1" nd="1"/>
        <i x="267" s="1" nd="1"/>
        <i x="115" s="1" nd="1"/>
        <i x="237" s="1" nd="1"/>
        <i x="359" s="1" nd="1"/>
        <i x="55" s="1" nd="1"/>
        <i x="24" s="1" nd="1"/>
        <i x="206" s="1" nd="1"/>
        <i x="176" s="1" nd="1"/>
        <i x="84" s="1" nd="1"/>
        <i x="329" s="1" nd="1"/>
        <i x="298" s="1" nd="1"/>
        <i x="268" s="1" nd="1"/>
        <i x="116" s="1" nd="1"/>
        <i x="238" s="1" nd="1"/>
        <i x="360" s="1" nd="1"/>
        <i x="56" s="1" nd="1"/>
        <i x="25" s="1" nd="1"/>
        <i x="207" s="1" nd="1"/>
        <i x="177" s="1" nd="1"/>
        <i x="85" s="1" nd="1"/>
        <i x="330" s="1" nd="1"/>
        <i x="299" s="1" nd="1"/>
        <i x="269" s="1" nd="1"/>
        <i x="239" s="1" nd="1"/>
        <i x="361" s="1" nd="1"/>
        <i x="57" s="1" nd="1"/>
        <i x="26" s="1" nd="1"/>
        <i x="208" s="1" nd="1"/>
        <i x="178" s="1" nd="1"/>
        <i x="86" s="1" nd="1"/>
        <i x="147" s="1" nd="1"/>
        <i x="331" s="1" nd="1"/>
        <i x="300" s="1" nd="1"/>
        <i x="270" s="1" nd="1"/>
        <i x="240" s="1" nd="1"/>
        <i x="362" s="1" nd="1"/>
        <i x="58" s="1" nd="1"/>
        <i x="27" s="1" nd="1"/>
        <i x="209" s="1" nd="1"/>
        <i x="179" s="1" nd="1"/>
        <i x="87" s="1" nd="1"/>
        <i x="148" s="1" nd="1"/>
        <i x="332" s="1" nd="1"/>
        <i x="301" s="1" nd="1"/>
        <i x="271" s="1" nd="1"/>
        <i x="119" s="1" nd="1"/>
        <i x="241" s="1" nd="1"/>
        <i x="363" s="1" nd="1"/>
        <i x="59" s="1" nd="1"/>
        <i x="28" s="1" nd="1"/>
        <i x="210" s="1" nd="1"/>
        <i x="180" s="1" nd="1"/>
        <i x="88" s="1" nd="1"/>
        <i x="149" s="1" nd="1"/>
        <i x="333" s="1" nd="1"/>
        <i x="302" s="1" nd="1"/>
        <i x="272" s="1" nd="1"/>
        <i x="242" s="1" nd="1"/>
        <i x="364" s="1" nd="1"/>
        <i x="60" s="1" nd="1"/>
        <i x="29" s="1" nd="1"/>
        <i x="211" s="1" nd="1"/>
        <i x="181" s="1" nd="1"/>
        <i x="89" s="1" nd="1"/>
        <i x="150" s="1" nd="1"/>
        <i x="334" s="1" nd="1"/>
        <i x="303" s="1" nd="1"/>
        <i x="273" s="1" nd="1"/>
        <i x="243" s="1" nd="1"/>
        <i x="365" s="1" nd="1"/>
        <i x="30" s="1" nd="1"/>
        <i x="212" s="1" nd="1"/>
        <i x="182" s="1" nd="1"/>
        <i x="90" s="1" nd="1"/>
        <i x="151" s="1" nd="1"/>
        <i x="335" s="1" nd="1"/>
        <i x="304" s="1" nd="1"/>
        <i x="274" s="1" nd="1"/>
        <i x="244" s="1" nd="1"/>
        <i x="366" s="1" nd="1"/>
        <i x="31" s="1" nd="1"/>
        <i x="213" s="1" nd="1"/>
        <i x="91" s="1" nd="1"/>
        <i x="152" s="1" nd="1"/>
        <i x="305"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913BA3BC-64AB-4932-B81D-ED4C087FCBFF}" sourceName="Product">
  <pivotTables>
    <pivotTable tabId="5" name="PivotTable1"/>
    <pivotTable tabId="5" name="PivotTable2"/>
    <pivotTable tabId="5" name="PivotTable3"/>
  </pivotTables>
  <data>
    <tabular pivotCacheId="1448524313">
      <items count="5">
        <i x="3" s="1"/>
        <i x="0" s="1"/>
        <i x="2" s="1"/>
        <i x="4"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170A63E5-4EF2-4FB8-A278-32C517E963FE}" sourceName="Category">
  <pivotTables>
    <pivotTable tabId="5" name="PivotTable1"/>
    <pivotTable tabId="5" name="PivotTable3"/>
  </pivotTables>
  <data>
    <tabular pivotCacheId="1448524313">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xr10:uid="{839737C4-0654-450D-B719-2317C220A0E3}" cache="Slicer_Date" caption="Date" rowHeight="241300"/>
  <slicer name="Product" xr10:uid="{06284699-5A5B-422B-B610-4EA2E432FBD9}" cache="Slicer_Product" caption="Product" rowHeight="241300"/>
  <slicer name="Category" xr10:uid="{C928D7F9-1812-4913-BA8D-DBA6551C28CF}" cache="Slicer_Category" caption="Category"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ate 1" xr10:uid="{00DBE5F3-CD22-4A31-82AC-86EB16099A6E}" cache="Slicer_Date" caption="Date" style="SlicerStyleDark1" rowHeight="241300"/>
  <slicer name="Product 1" xr10:uid="{4BE1FE4E-87C3-4F8E-B7D8-7A7B3AB43A0E}" cache="Slicer_Product" caption="Product" style="SlicerStyleDark1" rowHeight="241300"/>
  <slicer name="Category 1" xr10:uid="{EFE8ED7B-6AE9-4E02-A91F-1F301CA3D416}" cache="Slicer_Category" caption="Category" style="SlicerStyleDark1"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B3C9D8-0A9B-4B22-93DF-F8CD254E1576}">
  <dimension ref="A1:F101"/>
  <sheetViews>
    <sheetView workbookViewId="0">
      <selection activeCell="J7" sqref="J7"/>
    </sheetView>
  </sheetViews>
  <sheetFormatPr defaultRowHeight="15" x14ac:dyDescent="0.25"/>
  <cols>
    <col min="1" max="1" width="19.28515625" customWidth="1"/>
  </cols>
  <sheetData>
    <row r="1" spans="1:6" x14ac:dyDescent="0.25">
      <c r="A1" s="2" t="s">
        <v>0</v>
      </c>
      <c r="B1" s="2" t="s">
        <v>1</v>
      </c>
      <c r="C1" s="2" t="s">
        <v>2</v>
      </c>
      <c r="D1" s="2" t="s">
        <v>3</v>
      </c>
      <c r="E1" s="2" t="s">
        <v>4</v>
      </c>
      <c r="F1" s="2" t="s">
        <v>5</v>
      </c>
    </row>
    <row r="2" spans="1:6" x14ac:dyDescent="0.25">
      <c r="A2" s="3">
        <v>45788.606967273081</v>
      </c>
      <c r="B2" s="4" t="s">
        <v>6</v>
      </c>
      <c r="C2" s="4" t="s">
        <v>11</v>
      </c>
      <c r="D2" s="4">
        <v>5</v>
      </c>
      <c r="E2" s="4">
        <v>642</v>
      </c>
      <c r="F2" s="4">
        <v>3210</v>
      </c>
    </row>
    <row r="3" spans="1:6" x14ac:dyDescent="0.25">
      <c r="A3" s="3">
        <v>45792.606967273081</v>
      </c>
      <c r="B3" s="4" t="s">
        <v>7</v>
      </c>
      <c r="C3" s="4" t="s">
        <v>11</v>
      </c>
      <c r="D3" s="4">
        <v>4</v>
      </c>
      <c r="E3" s="4">
        <v>782</v>
      </c>
      <c r="F3" s="4">
        <v>3128</v>
      </c>
    </row>
    <row r="4" spans="1:6" x14ac:dyDescent="0.25">
      <c r="A4" s="3">
        <v>45802.606967273081</v>
      </c>
      <c r="B4" s="4" t="s">
        <v>8</v>
      </c>
      <c r="C4" s="4" t="s">
        <v>12</v>
      </c>
      <c r="D4" s="4">
        <v>5</v>
      </c>
      <c r="E4" s="4">
        <v>747</v>
      </c>
      <c r="F4" s="4">
        <v>3735</v>
      </c>
    </row>
    <row r="5" spans="1:6" x14ac:dyDescent="0.25">
      <c r="A5" s="3">
        <v>45787.606967273081</v>
      </c>
      <c r="B5" s="4" t="s">
        <v>7</v>
      </c>
      <c r="C5" s="4" t="s">
        <v>12</v>
      </c>
      <c r="D5" s="4">
        <v>5</v>
      </c>
      <c r="E5" s="4">
        <v>367</v>
      </c>
      <c r="F5" s="4">
        <v>1835</v>
      </c>
    </row>
    <row r="6" spans="1:6" x14ac:dyDescent="0.25">
      <c r="A6" s="3">
        <v>45799.606967273081</v>
      </c>
      <c r="B6" s="4" t="s">
        <v>9</v>
      </c>
      <c r="C6" s="4" t="s">
        <v>12</v>
      </c>
      <c r="D6" s="4">
        <v>3</v>
      </c>
      <c r="E6" s="4">
        <v>791</v>
      </c>
      <c r="F6" s="4">
        <v>2373</v>
      </c>
    </row>
    <row r="7" spans="1:6" x14ac:dyDescent="0.25">
      <c r="A7" s="3">
        <v>45800.606967273081</v>
      </c>
      <c r="B7" s="4" t="s">
        <v>8</v>
      </c>
      <c r="C7" s="4" t="s">
        <v>11</v>
      </c>
      <c r="D7" s="4">
        <v>1</v>
      </c>
      <c r="E7" s="4">
        <v>216</v>
      </c>
      <c r="F7" s="4">
        <v>216</v>
      </c>
    </row>
    <row r="8" spans="1:6" x14ac:dyDescent="0.25">
      <c r="A8" s="3">
        <v>45773.606967273081</v>
      </c>
      <c r="B8" s="4" t="s">
        <v>9</v>
      </c>
      <c r="C8" s="4" t="s">
        <v>11</v>
      </c>
      <c r="D8" s="4">
        <v>6</v>
      </c>
      <c r="E8" s="4">
        <v>121</v>
      </c>
      <c r="F8" s="4">
        <v>726</v>
      </c>
    </row>
    <row r="9" spans="1:6" x14ac:dyDescent="0.25">
      <c r="A9" s="3">
        <v>45786.606967273081</v>
      </c>
      <c r="B9" s="4" t="s">
        <v>9</v>
      </c>
      <c r="C9" s="4" t="s">
        <v>11</v>
      </c>
      <c r="D9" s="4">
        <v>7</v>
      </c>
      <c r="E9" s="4">
        <v>699</v>
      </c>
      <c r="F9" s="4">
        <v>4893</v>
      </c>
    </row>
    <row r="10" spans="1:6" x14ac:dyDescent="0.25">
      <c r="A10" s="3">
        <v>45789.606967273081</v>
      </c>
      <c r="B10" s="4" t="s">
        <v>9</v>
      </c>
      <c r="C10" s="4" t="s">
        <v>11</v>
      </c>
      <c r="D10" s="4">
        <v>3</v>
      </c>
      <c r="E10" s="4">
        <v>186</v>
      </c>
      <c r="F10" s="4">
        <v>558</v>
      </c>
    </row>
    <row r="11" spans="1:6" x14ac:dyDescent="0.25">
      <c r="A11" s="3">
        <v>45780.606967273081</v>
      </c>
      <c r="B11" s="4" t="s">
        <v>6</v>
      </c>
      <c r="C11" s="4" t="s">
        <v>11</v>
      </c>
      <c r="D11" s="4">
        <v>4</v>
      </c>
      <c r="E11" s="4">
        <v>792</v>
      </c>
      <c r="F11" s="4">
        <v>3168</v>
      </c>
    </row>
    <row r="12" spans="1:6" x14ac:dyDescent="0.25">
      <c r="A12" s="3">
        <v>45776.606967273081</v>
      </c>
      <c r="B12" s="4" t="s">
        <v>6</v>
      </c>
      <c r="C12" s="4" t="s">
        <v>11</v>
      </c>
      <c r="D12" s="4">
        <v>4</v>
      </c>
      <c r="E12" s="4">
        <v>781</v>
      </c>
      <c r="F12" s="4">
        <v>3124</v>
      </c>
    </row>
    <row r="13" spans="1:6" x14ac:dyDescent="0.25">
      <c r="A13" s="3">
        <v>45785.606967273081</v>
      </c>
      <c r="B13" s="4" t="s">
        <v>10</v>
      </c>
      <c r="C13" s="4" t="s">
        <v>11</v>
      </c>
      <c r="D13" s="4">
        <v>6</v>
      </c>
      <c r="E13" s="4">
        <v>230</v>
      </c>
      <c r="F13" s="4">
        <v>1380</v>
      </c>
    </row>
    <row r="14" spans="1:6" x14ac:dyDescent="0.25">
      <c r="A14" s="3">
        <v>45784.606967273081</v>
      </c>
      <c r="B14" s="4" t="s">
        <v>9</v>
      </c>
      <c r="C14" s="4" t="s">
        <v>11</v>
      </c>
      <c r="D14" s="4">
        <v>1</v>
      </c>
      <c r="E14" s="4">
        <v>932</v>
      </c>
      <c r="F14" s="4">
        <v>932</v>
      </c>
    </row>
    <row r="15" spans="1:6" x14ac:dyDescent="0.25">
      <c r="A15" s="3">
        <v>45790.606967273081</v>
      </c>
      <c r="B15" s="4" t="s">
        <v>8</v>
      </c>
      <c r="C15" s="4" t="s">
        <v>11</v>
      </c>
      <c r="D15" s="4">
        <v>7</v>
      </c>
      <c r="E15" s="4">
        <v>478</v>
      </c>
      <c r="F15" s="4">
        <v>3346</v>
      </c>
    </row>
    <row r="16" spans="1:6" x14ac:dyDescent="0.25">
      <c r="A16" s="3">
        <v>45786.606967273081</v>
      </c>
      <c r="B16" s="4" t="s">
        <v>10</v>
      </c>
      <c r="C16" s="4" t="s">
        <v>11</v>
      </c>
      <c r="D16" s="4">
        <v>6</v>
      </c>
      <c r="E16" s="4">
        <v>103</v>
      </c>
      <c r="F16" s="4">
        <v>618</v>
      </c>
    </row>
    <row r="17" spans="1:6" x14ac:dyDescent="0.25">
      <c r="A17" s="3">
        <v>45802.606967273081</v>
      </c>
      <c r="B17" s="4" t="s">
        <v>10</v>
      </c>
      <c r="C17" s="4" t="s">
        <v>11</v>
      </c>
      <c r="D17" s="4">
        <v>2</v>
      </c>
      <c r="E17" s="4">
        <v>745</v>
      </c>
      <c r="F17" s="4">
        <v>1490</v>
      </c>
    </row>
    <row r="18" spans="1:6" x14ac:dyDescent="0.25">
      <c r="A18" s="3">
        <v>45794.606967273081</v>
      </c>
      <c r="B18" s="4" t="s">
        <v>10</v>
      </c>
      <c r="C18" s="4" t="s">
        <v>11</v>
      </c>
      <c r="D18" s="4">
        <v>8</v>
      </c>
      <c r="E18" s="4">
        <v>770</v>
      </c>
      <c r="F18" s="4">
        <v>6160</v>
      </c>
    </row>
    <row r="19" spans="1:6" x14ac:dyDescent="0.25">
      <c r="A19" s="3">
        <v>45778.606967273081</v>
      </c>
      <c r="B19" s="4" t="s">
        <v>7</v>
      </c>
      <c r="C19" s="4" t="s">
        <v>12</v>
      </c>
      <c r="D19" s="4">
        <v>2</v>
      </c>
      <c r="E19" s="4">
        <v>947</v>
      </c>
      <c r="F19" s="4">
        <v>1894</v>
      </c>
    </row>
    <row r="20" spans="1:6" x14ac:dyDescent="0.25">
      <c r="A20" s="3">
        <v>45793.606967273081</v>
      </c>
      <c r="B20" s="4" t="s">
        <v>6</v>
      </c>
      <c r="C20" s="4" t="s">
        <v>12</v>
      </c>
      <c r="D20" s="4">
        <v>6</v>
      </c>
      <c r="E20" s="4">
        <v>702</v>
      </c>
      <c r="F20" s="4">
        <v>4212</v>
      </c>
    </row>
    <row r="21" spans="1:6" x14ac:dyDescent="0.25">
      <c r="A21" s="3">
        <v>45800.606967273081</v>
      </c>
      <c r="B21" s="4" t="s">
        <v>6</v>
      </c>
      <c r="C21" s="4" t="s">
        <v>11</v>
      </c>
      <c r="D21" s="4">
        <v>9</v>
      </c>
      <c r="E21" s="4">
        <v>220</v>
      </c>
      <c r="F21" s="4">
        <v>1980</v>
      </c>
    </row>
    <row r="22" spans="1:6" x14ac:dyDescent="0.25">
      <c r="A22" s="3">
        <v>45785.606967273081</v>
      </c>
      <c r="B22" s="4" t="s">
        <v>10</v>
      </c>
      <c r="C22" s="4" t="s">
        <v>11</v>
      </c>
      <c r="D22" s="4">
        <v>1</v>
      </c>
      <c r="E22" s="4">
        <v>422</v>
      </c>
      <c r="F22" s="4">
        <v>422</v>
      </c>
    </row>
    <row r="23" spans="1:6" x14ac:dyDescent="0.25">
      <c r="A23" s="3">
        <v>45773.606967273081</v>
      </c>
      <c r="B23" s="4" t="s">
        <v>7</v>
      </c>
      <c r="C23" s="4" t="s">
        <v>11</v>
      </c>
      <c r="D23" s="4">
        <v>2</v>
      </c>
      <c r="E23" s="4">
        <v>156</v>
      </c>
      <c r="F23" s="4">
        <v>312</v>
      </c>
    </row>
    <row r="24" spans="1:6" x14ac:dyDescent="0.25">
      <c r="A24" s="3">
        <v>45797.606967273081</v>
      </c>
      <c r="B24" s="4" t="s">
        <v>8</v>
      </c>
      <c r="C24" s="4" t="s">
        <v>12</v>
      </c>
      <c r="D24" s="4">
        <v>6</v>
      </c>
      <c r="E24" s="4">
        <v>602</v>
      </c>
      <c r="F24" s="4">
        <v>3612</v>
      </c>
    </row>
    <row r="25" spans="1:6" x14ac:dyDescent="0.25">
      <c r="A25" s="3">
        <v>45791.606967273081</v>
      </c>
      <c r="B25" s="4" t="s">
        <v>10</v>
      </c>
      <c r="C25" s="4" t="s">
        <v>11</v>
      </c>
      <c r="D25" s="4">
        <v>2</v>
      </c>
      <c r="E25" s="4">
        <v>601</v>
      </c>
      <c r="F25" s="4">
        <v>1202</v>
      </c>
    </row>
    <row r="26" spans="1:6" x14ac:dyDescent="0.25">
      <c r="A26" s="3">
        <v>45788.606967273081</v>
      </c>
      <c r="B26" s="4" t="s">
        <v>10</v>
      </c>
      <c r="C26" s="4" t="s">
        <v>12</v>
      </c>
      <c r="D26" s="4">
        <v>5</v>
      </c>
      <c r="E26" s="4">
        <v>171</v>
      </c>
      <c r="F26" s="4">
        <v>855</v>
      </c>
    </row>
    <row r="27" spans="1:6" x14ac:dyDescent="0.25">
      <c r="A27" s="3">
        <v>45796.606967273081</v>
      </c>
      <c r="B27" s="4" t="s">
        <v>6</v>
      </c>
      <c r="C27" s="4" t="s">
        <v>11</v>
      </c>
      <c r="D27" s="4">
        <v>4</v>
      </c>
      <c r="E27" s="4">
        <v>118</v>
      </c>
      <c r="F27" s="4">
        <v>472</v>
      </c>
    </row>
    <row r="28" spans="1:6" x14ac:dyDescent="0.25">
      <c r="A28" s="3">
        <v>45783.606967273081</v>
      </c>
      <c r="B28" s="4" t="s">
        <v>9</v>
      </c>
      <c r="C28" s="4" t="s">
        <v>11</v>
      </c>
      <c r="D28" s="4">
        <v>3</v>
      </c>
      <c r="E28" s="4">
        <v>670</v>
      </c>
      <c r="F28" s="4">
        <v>2010</v>
      </c>
    </row>
    <row r="29" spans="1:6" x14ac:dyDescent="0.25">
      <c r="A29" s="3">
        <v>45780.606967273081</v>
      </c>
      <c r="B29" s="4" t="s">
        <v>8</v>
      </c>
      <c r="C29" s="4" t="s">
        <v>12</v>
      </c>
      <c r="D29" s="4">
        <v>2</v>
      </c>
      <c r="E29" s="4">
        <v>868</v>
      </c>
      <c r="F29" s="4">
        <v>1736</v>
      </c>
    </row>
    <row r="30" spans="1:6" x14ac:dyDescent="0.25">
      <c r="A30" s="3">
        <v>45778.606967273081</v>
      </c>
      <c r="B30" s="4" t="s">
        <v>8</v>
      </c>
      <c r="C30" s="4" t="s">
        <v>12</v>
      </c>
      <c r="D30" s="4">
        <v>7</v>
      </c>
      <c r="E30" s="4">
        <v>398</v>
      </c>
      <c r="F30" s="4">
        <v>2786</v>
      </c>
    </row>
    <row r="31" spans="1:6" x14ac:dyDescent="0.25">
      <c r="A31" s="3">
        <v>45794.606967273081</v>
      </c>
      <c r="B31" s="4" t="s">
        <v>8</v>
      </c>
      <c r="C31" s="4" t="s">
        <v>11</v>
      </c>
      <c r="D31" s="4">
        <v>2</v>
      </c>
      <c r="E31" s="4">
        <v>479</v>
      </c>
      <c r="F31" s="4">
        <v>958</v>
      </c>
    </row>
    <row r="32" spans="1:6" x14ac:dyDescent="0.25">
      <c r="A32" s="3">
        <v>45799.606967273081</v>
      </c>
      <c r="B32" s="4" t="s">
        <v>6</v>
      </c>
      <c r="C32" s="4" t="s">
        <v>11</v>
      </c>
      <c r="D32" s="4">
        <v>3</v>
      </c>
      <c r="E32" s="4">
        <v>399</v>
      </c>
      <c r="F32" s="4">
        <v>1197</v>
      </c>
    </row>
    <row r="33" spans="1:6" x14ac:dyDescent="0.25">
      <c r="A33" s="3">
        <v>45801.606967273081</v>
      </c>
      <c r="B33" s="4" t="s">
        <v>9</v>
      </c>
      <c r="C33" s="4" t="s">
        <v>12</v>
      </c>
      <c r="D33" s="4">
        <v>2</v>
      </c>
      <c r="E33" s="4">
        <v>190</v>
      </c>
      <c r="F33" s="4">
        <v>380</v>
      </c>
    </row>
    <row r="34" spans="1:6" x14ac:dyDescent="0.25">
      <c r="A34" s="3">
        <v>45795.606967273081</v>
      </c>
      <c r="B34" s="4" t="s">
        <v>9</v>
      </c>
      <c r="C34" s="4" t="s">
        <v>11</v>
      </c>
      <c r="D34" s="4">
        <v>4</v>
      </c>
      <c r="E34" s="4">
        <v>822</v>
      </c>
      <c r="F34" s="4">
        <v>3288</v>
      </c>
    </row>
    <row r="35" spans="1:6" x14ac:dyDescent="0.25">
      <c r="A35" s="3">
        <v>45799.606967273081</v>
      </c>
      <c r="B35" s="4" t="s">
        <v>10</v>
      </c>
      <c r="C35" s="4" t="s">
        <v>12</v>
      </c>
      <c r="D35" s="4">
        <v>2</v>
      </c>
      <c r="E35" s="4">
        <v>569</v>
      </c>
      <c r="F35" s="4">
        <v>1138</v>
      </c>
    </row>
    <row r="36" spans="1:6" x14ac:dyDescent="0.25">
      <c r="A36" s="3">
        <v>45798.606967273081</v>
      </c>
      <c r="B36" s="4" t="s">
        <v>10</v>
      </c>
      <c r="C36" s="4" t="s">
        <v>11</v>
      </c>
      <c r="D36" s="4">
        <v>2</v>
      </c>
      <c r="E36" s="4">
        <v>758</v>
      </c>
      <c r="F36" s="4">
        <v>1516</v>
      </c>
    </row>
    <row r="37" spans="1:6" x14ac:dyDescent="0.25">
      <c r="A37" s="3">
        <v>45781.606967273081</v>
      </c>
      <c r="B37" s="4" t="s">
        <v>10</v>
      </c>
      <c r="C37" s="4" t="s">
        <v>11</v>
      </c>
      <c r="D37" s="4">
        <v>7</v>
      </c>
      <c r="E37" s="4">
        <v>164</v>
      </c>
      <c r="F37" s="4">
        <v>1148</v>
      </c>
    </row>
    <row r="38" spans="1:6" x14ac:dyDescent="0.25">
      <c r="A38" s="3">
        <v>45801.606967273081</v>
      </c>
      <c r="B38" s="4" t="s">
        <v>7</v>
      </c>
      <c r="C38" s="4" t="s">
        <v>11</v>
      </c>
      <c r="D38" s="4">
        <v>8</v>
      </c>
      <c r="E38" s="4">
        <v>624</v>
      </c>
      <c r="F38" s="4">
        <v>4992</v>
      </c>
    </row>
    <row r="39" spans="1:6" x14ac:dyDescent="0.25">
      <c r="A39" s="3">
        <v>45783.606967273081</v>
      </c>
      <c r="B39" s="4" t="s">
        <v>9</v>
      </c>
      <c r="C39" s="4" t="s">
        <v>11</v>
      </c>
      <c r="D39" s="4">
        <v>3</v>
      </c>
      <c r="E39" s="4">
        <v>930</v>
      </c>
      <c r="F39" s="4">
        <v>2790</v>
      </c>
    </row>
    <row r="40" spans="1:6" x14ac:dyDescent="0.25">
      <c r="A40" s="3">
        <v>45786.606967273081</v>
      </c>
      <c r="B40" s="4" t="s">
        <v>6</v>
      </c>
      <c r="C40" s="4" t="s">
        <v>11</v>
      </c>
      <c r="D40" s="4">
        <v>5</v>
      </c>
      <c r="E40" s="4">
        <v>619</v>
      </c>
      <c r="F40" s="4">
        <v>3095</v>
      </c>
    </row>
    <row r="41" spans="1:6" x14ac:dyDescent="0.25">
      <c r="A41" s="3">
        <v>45778.606967273081</v>
      </c>
      <c r="B41" s="4" t="s">
        <v>7</v>
      </c>
      <c r="C41" s="4" t="s">
        <v>12</v>
      </c>
      <c r="D41" s="4">
        <v>5</v>
      </c>
      <c r="E41" s="4">
        <v>894</v>
      </c>
      <c r="F41" s="4">
        <v>4470</v>
      </c>
    </row>
    <row r="42" spans="1:6" x14ac:dyDescent="0.25">
      <c r="A42" s="3">
        <v>45796.606967273081</v>
      </c>
      <c r="B42" s="4" t="s">
        <v>6</v>
      </c>
      <c r="C42" s="4" t="s">
        <v>11</v>
      </c>
      <c r="D42" s="4">
        <v>4</v>
      </c>
      <c r="E42" s="4">
        <v>693</v>
      </c>
      <c r="F42" s="4">
        <v>2772</v>
      </c>
    </row>
    <row r="43" spans="1:6" x14ac:dyDescent="0.25">
      <c r="A43" s="3">
        <v>45800.606967273081</v>
      </c>
      <c r="B43" s="4" t="s">
        <v>6</v>
      </c>
      <c r="C43" s="4" t="s">
        <v>12</v>
      </c>
      <c r="D43" s="4">
        <v>8</v>
      </c>
      <c r="E43" s="4">
        <v>464</v>
      </c>
      <c r="F43" s="4">
        <v>3712</v>
      </c>
    </row>
    <row r="44" spans="1:6" x14ac:dyDescent="0.25">
      <c r="A44" s="3">
        <v>45786.606967273081</v>
      </c>
      <c r="B44" s="4" t="s">
        <v>9</v>
      </c>
      <c r="C44" s="4" t="s">
        <v>12</v>
      </c>
      <c r="D44" s="4">
        <v>3</v>
      </c>
      <c r="E44" s="4">
        <v>292</v>
      </c>
      <c r="F44" s="4">
        <v>876</v>
      </c>
    </row>
    <row r="45" spans="1:6" x14ac:dyDescent="0.25">
      <c r="A45" s="3">
        <v>45797.606967273081</v>
      </c>
      <c r="B45" s="4" t="s">
        <v>8</v>
      </c>
      <c r="C45" s="4" t="s">
        <v>12</v>
      </c>
      <c r="D45" s="4">
        <v>3</v>
      </c>
      <c r="E45" s="4">
        <v>429</v>
      </c>
      <c r="F45" s="4">
        <v>1287</v>
      </c>
    </row>
    <row r="46" spans="1:6" x14ac:dyDescent="0.25">
      <c r="A46" s="3">
        <v>45781.606967273081</v>
      </c>
      <c r="B46" s="4" t="s">
        <v>9</v>
      </c>
      <c r="C46" s="4" t="s">
        <v>12</v>
      </c>
      <c r="D46" s="4">
        <v>9</v>
      </c>
      <c r="E46" s="4">
        <v>888</v>
      </c>
      <c r="F46" s="4">
        <v>7992</v>
      </c>
    </row>
    <row r="47" spans="1:6" x14ac:dyDescent="0.25">
      <c r="A47" s="3">
        <v>45778.606967273081</v>
      </c>
      <c r="B47" s="4" t="s">
        <v>8</v>
      </c>
      <c r="C47" s="4" t="s">
        <v>12</v>
      </c>
      <c r="D47" s="4">
        <v>6</v>
      </c>
      <c r="E47" s="4">
        <v>169</v>
      </c>
      <c r="F47" s="4">
        <v>1014</v>
      </c>
    </row>
    <row r="48" spans="1:6" x14ac:dyDescent="0.25">
      <c r="A48" s="3">
        <v>45777.606967273081</v>
      </c>
      <c r="B48" s="4" t="s">
        <v>10</v>
      </c>
      <c r="C48" s="4" t="s">
        <v>11</v>
      </c>
      <c r="D48" s="4">
        <v>7</v>
      </c>
      <c r="E48" s="4">
        <v>170</v>
      </c>
      <c r="F48" s="4">
        <v>1190</v>
      </c>
    </row>
    <row r="49" spans="1:6" x14ac:dyDescent="0.25">
      <c r="A49" s="3">
        <v>45780.606967273081</v>
      </c>
      <c r="B49" s="4" t="s">
        <v>8</v>
      </c>
      <c r="C49" s="4" t="s">
        <v>11</v>
      </c>
      <c r="D49" s="4">
        <v>4</v>
      </c>
      <c r="E49" s="4">
        <v>912</v>
      </c>
      <c r="F49" s="4">
        <v>3648</v>
      </c>
    </row>
    <row r="50" spans="1:6" x14ac:dyDescent="0.25">
      <c r="A50" s="3">
        <v>45783.606967273081</v>
      </c>
      <c r="B50" s="4" t="s">
        <v>9</v>
      </c>
      <c r="C50" s="4" t="s">
        <v>12</v>
      </c>
      <c r="D50" s="4">
        <v>7</v>
      </c>
      <c r="E50" s="4">
        <v>563</v>
      </c>
      <c r="F50" s="4">
        <v>3941</v>
      </c>
    </row>
    <row r="51" spans="1:6" x14ac:dyDescent="0.25">
      <c r="A51" s="3">
        <v>45777.606967273081</v>
      </c>
      <c r="B51" s="4" t="s">
        <v>10</v>
      </c>
      <c r="C51" s="4" t="s">
        <v>11</v>
      </c>
      <c r="D51" s="4">
        <v>9</v>
      </c>
      <c r="E51" s="4">
        <v>309</v>
      </c>
      <c r="F51" s="4">
        <v>2781</v>
      </c>
    </row>
    <row r="52" spans="1:6" x14ac:dyDescent="0.25">
      <c r="A52" s="3">
        <v>45796.606967273081</v>
      </c>
      <c r="B52" s="4" t="s">
        <v>9</v>
      </c>
      <c r="C52" s="4" t="s">
        <v>11</v>
      </c>
      <c r="D52" s="4">
        <v>3</v>
      </c>
      <c r="E52" s="4">
        <v>146</v>
      </c>
      <c r="F52" s="4">
        <v>438</v>
      </c>
    </row>
    <row r="53" spans="1:6" x14ac:dyDescent="0.25">
      <c r="A53" s="3">
        <v>45787.606967273081</v>
      </c>
      <c r="B53" s="4" t="s">
        <v>9</v>
      </c>
      <c r="C53" s="4" t="s">
        <v>12</v>
      </c>
      <c r="D53" s="4">
        <v>7</v>
      </c>
      <c r="E53" s="4">
        <v>869</v>
      </c>
      <c r="F53" s="4">
        <v>6083</v>
      </c>
    </row>
    <row r="54" spans="1:6" x14ac:dyDescent="0.25">
      <c r="A54" s="3">
        <v>45784.606967273081</v>
      </c>
      <c r="B54" s="4" t="s">
        <v>7</v>
      </c>
      <c r="C54" s="4" t="s">
        <v>11</v>
      </c>
      <c r="D54" s="4">
        <v>3</v>
      </c>
      <c r="E54" s="4">
        <v>227</v>
      </c>
      <c r="F54" s="4">
        <v>681</v>
      </c>
    </row>
    <row r="55" spans="1:6" x14ac:dyDescent="0.25">
      <c r="A55" s="3">
        <v>45777.606967273081</v>
      </c>
      <c r="B55" s="4" t="s">
        <v>10</v>
      </c>
      <c r="C55" s="4" t="s">
        <v>12</v>
      </c>
      <c r="D55" s="4">
        <v>7</v>
      </c>
      <c r="E55" s="4">
        <v>948</v>
      </c>
      <c r="F55" s="4">
        <v>6636</v>
      </c>
    </row>
    <row r="56" spans="1:6" x14ac:dyDescent="0.25">
      <c r="A56" s="3">
        <v>45799.606967273081</v>
      </c>
      <c r="B56" s="4" t="s">
        <v>7</v>
      </c>
      <c r="C56" s="4" t="s">
        <v>11</v>
      </c>
      <c r="D56" s="4">
        <v>7</v>
      </c>
      <c r="E56" s="4">
        <v>663</v>
      </c>
      <c r="F56" s="4">
        <v>4641</v>
      </c>
    </row>
    <row r="57" spans="1:6" x14ac:dyDescent="0.25">
      <c r="A57" s="3">
        <v>45793.606967273081</v>
      </c>
      <c r="B57" s="4" t="s">
        <v>10</v>
      </c>
      <c r="C57" s="4" t="s">
        <v>12</v>
      </c>
      <c r="D57" s="4">
        <v>7</v>
      </c>
      <c r="E57" s="4">
        <v>728</v>
      </c>
      <c r="F57" s="4">
        <v>5096</v>
      </c>
    </row>
    <row r="58" spans="1:6" x14ac:dyDescent="0.25">
      <c r="A58" s="3">
        <v>45773.606967273081</v>
      </c>
      <c r="B58" s="4" t="s">
        <v>6</v>
      </c>
      <c r="C58" s="4" t="s">
        <v>11</v>
      </c>
      <c r="D58" s="4">
        <v>1</v>
      </c>
      <c r="E58" s="4">
        <v>630</v>
      </c>
      <c r="F58" s="4">
        <v>630</v>
      </c>
    </row>
    <row r="59" spans="1:6" x14ac:dyDescent="0.25">
      <c r="A59" s="3">
        <v>45796.606967273081</v>
      </c>
      <c r="B59" s="4" t="s">
        <v>6</v>
      </c>
      <c r="C59" s="4" t="s">
        <v>11</v>
      </c>
      <c r="D59" s="4">
        <v>1</v>
      </c>
      <c r="E59" s="4">
        <v>298</v>
      </c>
      <c r="F59" s="4">
        <v>298</v>
      </c>
    </row>
    <row r="60" spans="1:6" x14ac:dyDescent="0.25">
      <c r="A60" s="3">
        <v>45784.606967273081</v>
      </c>
      <c r="B60" s="4" t="s">
        <v>9</v>
      </c>
      <c r="C60" s="4" t="s">
        <v>12</v>
      </c>
      <c r="D60" s="4">
        <v>2</v>
      </c>
      <c r="E60" s="4">
        <v>594</v>
      </c>
      <c r="F60" s="4">
        <v>1188</v>
      </c>
    </row>
    <row r="61" spans="1:6" x14ac:dyDescent="0.25">
      <c r="A61" s="3">
        <v>45790.606967273081</v>
      </c>
      <c r="B61" s="4" t="s">
        <v>6</v>
      </c>
      <c r="C61" s="4" t="s">
        <v>11</v>
      </c>
      <c r="D61" s="4">
        <v>1</v>
      </c>
      <c r="E61" s="4">
        <v>905</v>
      </c>
      <c r="F61" s="4">
        <v>905</v>
      </c>
    </row>
    <row r="62" spans="1:6" x14ac:dyDescent="0.25">
      <c r="A62" s="3">
        <v>45789.606967273081</v>
      </c>
      <c r="B62" s="4" t="s">
        <v>10</v>
      </c>
      <c r="C62" s="4" t="s">
        <v>12</v>
      </c>
      <c r="D62" s="4">
        <v>5</v>
      </c>
      <c r="E62" s="4">
        <v>359</v>
      </c>
      <c r="F62" s="4">
        <v>1795</v>
      </c>
    </row>
    <row r="63" spans="1:6" x14ac:dyDescent="0.25">
      <c r="A63" s="3">
        <v>45776.606967273081</v>
      </c>
      <c r="B63" s="4" t="s">
        <v>6</v>
      </c>
      <c r="C63" s="4" t="s">
        <v>11</v>
      </c>
      <c r="D63" s="4">
        <v>5</v>
      </c>
      <c r="E63" s="4">
        <v>588</v>
      </c>
      <c r="F63" s="4">
        <v>2940</v>
      </c>
    </row>
    <row r="64" spans="1:6" x14ac:dyDescent="0.25">
      <c r="A64" s="3">
        <v>45781.606967273081</v>
      </c>
      <c r="B64" s="4" t="s">
        <v>9</v>
      </c>
      <c r="C64" s="4" t="s">
        <v>12</v>
      </c>
      <c r="D64" s="4">
        <v>9</v>
      </c>
      <c r="E64" s="4">
        <v>504</v>
      </c>
      <c r="F64" s="4">
        <v>4536</v>
      </c>
    </row>
    <row r="65" spans="1:6" x14ac:dyDescent="0.25">
      <c r="A65" s="3">
        <v>45781.606967273081</v>
      </c>
      <c r="B65" s="4" t="s">
        <v>9</v>
      </c>
      <c r="C65" s="4" t="s">
        <v>12</v>
      </c>
      <c r="D65" s="4">
        <v>5</v>
      </c>
      <c r="E65" s="4">
        <v>204</v>
      </c>
      <c r="F65" s="4">
        <v>1020</v>
      </c>
    </row>
    <row r="66" spans="1:6" x14ac:dyDescent="0.25">
      <c r="A66" s="3">
        <v>45780.606967273081</v>
      </c>
      <c r="B66" s="4" t="s">
        <v>9</v>
      </c>
      <c r="C66" s="4" t="s">
        <v>12</v>
      </c>
      <c r="D66" s="4">
        <v>5</v>
      </c>
      <c r="E66" s="4">
        <v>256</v>
      </c>
      <c r="F66" s="4">
        <v>1280</v>
      </c>
    </row>
    <row r="67" spans="1:6" x14ac:dyDescent="0.25">
      <c r="A67" s="3">
        <v>45786.606967273081</v>
      </c>
      <c r="B67" s="4" t="s">
        <v>10</v>
      </c>
      <c r="C67" s="4" t="s">
        <v>11</v>
      </c>
      <c r="D67" s="4">
        <v>4</v>
      </c>
      <c r="E67" s="4">
        <v>507</v>
      </c>
      <c r="F67" s="4">
        <v>2028</v>
      </c>
    </row>
    <row r="68" spans="1:6" x14ac:dyDescent="0.25">
      <c r="A68" s="3">
        <v>45796.606967273081</v>
      </c>
      <c r="B68" s="4" t="s">
        <v>10</v>
      </c>
      <c r="C68" s="4" t="s">
        <v>11</v>
      </c>
      <c r="D68" s="4">
        <v>5</v>
      </c>
      <c r="E68" s="4">
        <v>382</v>
      </c>
      <c r="F68" s="4">
        <v>1910</v>
      </c>
    </row>
    <row r="69" spans="1:6" x14ac:dyDescent="0.25">
      <c r="A69" s="3">
        <v>45781.606967273081</v>
      </c>
      <c r="B69" s="4" t="s">
        <v>8</v>
      </c>
      <c r="C69" s="4" t="s">
        <v>11</v>
      </c>
      <c r="D69" s="4">
        <v>6</v>
      </c>
      <c r="E69" s="4">
        <v>341</v>
      </c>
      <c r="F69" s="4">
        <v>2046</v>
      </c>
    </row>
    <row r="70" spans="1:6" x14ac:dyDescent="0.25">
      <c r="A70" s="3">
        <v>45795.606967273081</v>
      </c>
      <c r="B70" s="4" t="s">
        <v>8</v>
      </c>
      <c r="C70" s="4" t="s">
        <v>11</v>
      </c>
      <c r="D70" s="4">
        <v>4</v>
      </c>
      <c r="E70" s="4">
        <v>627</v>
      </c>
      <c r="F70" s="4">
        <v>2508</v>
      </c>
    </row>
    <row r="71" spans="1:6" x14ac:dyDescent="0.25">
      <c r="A71" s="3">
        <v>45780.606967273081</v>
      </c>
      <c r="B71" s="4" t="s">
        <v>6</v>
      </c>
      <c r="C71" s="4" t="s">
        <v>11</v>
      </c>
      <c r="D71" s="4">
        <v>2</v>
      </c>
      <c r="E71" s="4">
        <v>443</v>
      </c>
      <c r="F71" s="4">
        <v>886</v>
      </c>
    </row>
    <row r="72" spans="1:6" x14ac:dyDescent="0.25">
      <c r="A72" s="3">
        <v>45797.606967273081</v>
      </c>
      <c r="B72" s="4" t="s">
        <v>6</v>
      </c>
      <c r="C72" s="4" t="s">
        <v>11</v>
      </c>
      <c r="D72" s="4">
        <v>6</v>
      </c>
      <c r="E72" s="4">
        <v>442</v>
      </c>
      <c r="F72" s="4">
        <v>2652</v>
      </c>
    </row>
    <row r="73" spans="1:6" x14ac:dyDescent="0.25">
      <c r="A73" s="3">
        <v>45799.606967273081</v>
      </c>
      <c r="B73" s="4" t="s">
        <v>8</v>
      </c>
      <c r="C73" s="4" t="s">
        <v>12</v>
      </c>
      <c r="D73" s="4">
        <v>1</v>
      </c>
      <c r="E73" s="4">
        <v>420</v>
      </c>
      <c r="F73" s="4">
        <v>420</v>
      </c>
    </row>
    <row r="74" spans="1:6" x14ac:dyDescent="0.25">
      <c r="A74" s="3">
        <v>45791.606967273081</v>
      </c>
      <c r="B74" s="4" t="s">
        <v>8</v>
      </c>
      <c r="C74" s="4" t="s">
        <v>12</v>
      </c>
      <c r="D74" s="4">
        <v>6</v>
      </c>
      <c r="E74" s="4">
        <v>589</v>
      </c>
      <c r="F74" s="4">
        <v>3534</v>
      </c>
    </row>
    <row r="75" spans="1:6" x14ac:dyDescent="0.25">
      <c r="A75" s="3">
        <v>45773.606967273081</v>
      </c>
      <c r="B75" s="4" t="s">
        <v>6</v>
      </c>
      <c r="C75" s="4" t="s">
        <v>12</v>
      </c>
      <c r="D75" s="4">
        <v>4</v>
      </c>
      <c r="E75" s="4">
        <v>724</v>
      </c>
      <c r="F75" s="4">
        <v>2896</v>
      </c>
    </row>
    <row r="76" spans="1:6" x14ac:dyDescent="0.25">
      <c r="A76" s="3">
        <v>45778.606967273081</v>
      </c>
      <c r="B76" s="4" t="s">
        <v>9</v>
      </c>
      <c r="C76" s="4" t="s">
        <v>11</v>
      </c>
      <c r="D76" s="4">
        <v>3</v>
      </c>
      <c r="E76" s="4">
        <v>244</v>
      </c>
      <c r="F76" s="4">
        <v>732</v>
      </c>
    </row>
    <row r="77" spans="1:6" x14ac:dyDescent="0.25">
      <c r="A77" s="3">
        <v>45795.606967273081</v>
      </c>
      <c r="B77" s="4" t="s">
        <v>6</v>
      </c>
      <c r="C77" s="4" t="s">
        <v>11</v>
      </c>
      <c r="D77" s="4">
        <v>5</v>
      </c>
      <c r="E77" s="4">
        <v>231</v>
      </c>
      <c r="F77" s="4">
        <v>1155</v>
      </c>
    </row>
    <row r="78" spans="1:6" x14ac:dyDescent="0.25">
      <c r="A78" s="3">
        <v>45791.606967273081</v>
      </c>
      <c r="B78" s="4" t="s">
        <v>6</v>
      </c>
      <c r="C78" s="4" t="s">
        <v>11</v>
      </c>
      <c r="D78" s="4">
        <v>1</v>
      </c>
      <c r="E78" s="4">
        <v>606</v>
      </c>
      <c r="F78" s="4">
        <v>606</v>
      </c>
    </row>
    <row r="79" spans="1:6" x14ac:dyDescent="0.25">
      <c r="A79" s="3">
        <v>45785.606967273081</v>
      </c>
      <c r="B79" s="4" t="s">
        <v>10</v>
      </c>
      <c r="C79" s="4" t="s">
        <v>11</v>
      </c>
      <c r="D79" s="4">
        <v>2</v>
      </c>
      <c r="E79" s="4">
        <v>240</v>
      </c>
      <c r="F79" s="4">
        <v>480</v>
      </c>
    </row>
    <row r="80" spans="1:6" x14ac:dyDescent="0.25">
      <c r="A80" s="3">
        <v>45782.606967273081</v>
      </c>
      <c r="B80" s="4" t="s">
        <v>10</v>
      </c>
      <c r="C80" s="4" t="s">
        <v>11</v>
      </c>
      <c r="D80" s="4">
        <v>3</v>
      </c>
      <c r="E80" s="4">
        <v>323</v>
      </c>
      <c r="F80" s="4">
        <v>969</v>
      </c>
    </row>
    <row r="81" spans="1:6" x14ac:dyDescent="0.25">
      <c r="A81" s="3">
        <v>45781.606967273081</v>
      </c>
      <c r="B81" s="4" t="s">
        <v>8</v>
      </c>
      <c r="C81" s="4" t="s">
        <v>12</v>
      </c>
      <c r="D81" s="4">
        <v>8</v>
      </c>
      <c r="E81" s="4">
        <v>962</v>
      </c>
      <c r="F81" s="4">
        <v>7696</v>
      </c>
    </row>
    <row r="82" spans="1:6" x14ac:dyDescent="0.25">
      <c r="A82" s="3">
        <v>45782.606967273081</v>
      </c>
      <c r="B82" s="4" t="s">
        <v>6</v>
      </c>
      <c r="C82" s="4" t="s">
        <v>11</v>
      </c>
      <c r="D82" s="4">
        <v>7</v>
      </c>
      <c r="E82" s="4">
        <v>346</v>
      </c>
      <c r="F82" s="4">
        <v>2422</v>
      </c>
    </row>
    <row r="83" spans="1:6" x14ac:dyDescent="0.25">
      <c r="A83" s="3">
        <v>45778.606967273081</v>
      </c>
      <c r="B83" s="4" t="s">
        <v>8</v>
      </c>
      <c r="C83" s="4" t="s">
        <v>12</v>
      </c>
      <c r="D83" s="4">
        <v>2</v>
      </c>
      <c r="E83" s="4">
        <v>775</v>
      </c>
      <c r="F83" s="4">
        <v>1550</v>
      </c>
    </row>
    <row r="84" spans="1:6" x14ac:dyDescent="0.25">
      <c r="A84" s="3">
        <v>45783.606967273081</v>
      </c>
      <c r="B84" s="4" t="s">
        <v>6</v>
      </c>
      <c r="C84" s="4" t="s">
        <v>11</v>
      </c>
      <c r="D84" s="4">
        <v>2</v>
      </c>
      <c r="E84" s="4">
        <v>703</v>
      </c>
      <c r="F84" s="4">
        <v>1406</v>
      </c>
    </row>
    <row r="85" spans="1:6" x14ac:dyDescent="0.25">
      <c r="A85" s="3">
        <v>45784.606967273081</v>
      </c>
      <c r="B85" s="4" t="s">
        <v>7</v>
      </c>
      <c r="C85" s="4" t="s">
        <v>11</v>
      </c>
      <c r="D85" s="4">
        <v>7</v>
      </c>
      <c r="E85" s="4">
        <v>558</v>
      </c>
      <c r="F85" s="4">
        <v>3906</v>
      </c>
    </row>
    <row r="86" spans="1:6" x14ac:dyDescent="0.25">
      <c r="A86" s="3">
        <v>45778.606967273081</v>
      </c>
      <c r="B86" s="4" t="s">
        <v>8</v>
      </c>
      <c r="C86" s="4" t="s">
        <v>11</v>
      </c>
      <c r="D86" s="4">
        <v>7</v>
      </c>
      <c r="E86" s="4">
        <v>871</v>
      </c>
      <c r="F86" s="4">
        <v>6097</v>
      </c>
    </row>
    <row r="87" spans="1:6" x14ac:dyDescent="0.25">
      <c r="A87" s="3">
        <v>45793.606967273081</v>
      </c>
      <c r="B87" s="4" t="s">
        <v>10</v>
      </c>
      <c r="C87" s="4" t="s">
        <v>11</v>
      </c>
      <c r="D87" s="4">
        <v>7</v>
      </c>
      <c r="E87" s="4">
        <v>632</v>
      </c>
      <c r="F87" s="4">
        <v>4424</v>
      </c>
    </row>
    <row r="88" spans="1:6" x14ac:dyDescent="0.25">
      <c r="A88" s="3">
        <v>45782.606967273081</v>
      </c>
      <c r="B88" s="4" t="s">
        <v>9</v>
      </c>
      <c r="C88" s="4" t="s">
        <v>12</v>
      </c>
      <c r="D88" s="4">
        <v>4</v>
      </c>
      <c r="E88" s="4">
        <v>734</v>
      </c>
      <c r="F88" s="4">
        <v>2936</v>
      </c>
    </row>
    <row r="89" spans="1:6" x14ac:dyDescent="0.25">
      <c r="A89" s="3">
        <v>45802.606967273081</v>
      </c>
      <c r="B89" s="4" t="s">
        <v>8</v>
      </c>
      <c r="C89" s="4" t="s">
        <v>12</v>
      </c>
      <c r="D89" s="4">
        <v>3</v>
      </c>
      <c r="E89" s="4">
        <v>637</v>
      </c>
      <c r="F89" s="4">
        <v>1911</v>
      </c>
    </row>
    <row r="90" spans="1:6" x14ac:dyDescent="0.25">
      <c r="A90" s="3">
        <v>45793.606967273081</v>
      </c>
      <c r="B90" s="4" t="s">
        <v>8</v>
      </c>
      <c r="C90" s="4" t="s">
        <v>11</v>
      </c>
      <c r="D90" s="4">
        <v>8</v>
      </c>
      <c r="E90" s="4">
        <v>322</v>
      </c>
      <c r="F90" s="4">
        <v>2576</v>
      </c>
    </row>
    <row r="91" spans="1:6" x14ac:dyDescent="0.25">
      <c r="A91" s="3">
        <v>45773.606967273081</v>
      </c>
      <c r="B91" s="4" t="s">
        <v>6</v>
      </c>
      <c r="C91" s="4" t="s">
        <v>11</v>
      </c>
      <c r="D91" s="4">
        <v>5</v>
      </c>
      <c r="E91" s="4">
        <v>733</v>
      </c>
      <c r="F91" s="4">
        <v>3665</v>
      </c>
    </row>
    <row r="92" spans="1:6" x14ac:dyDescent="0.25">
      <c r="A92" s="3">
        <v>45779.606967273081</v>
      </c>
      <c r="B92" s="4" t="s">
        <v>9</v>
      </c>
      <c r="C92" s="4" t="s">
        <v>12</v>
      </c>
      <c r="D92" s="4">
        <v>5</v>
      </c>
      <c r="E92" s="4">
        <v>350</v>
      </c>
      <c r="F92" s="4">
        <v>1750</v>
      </c>
    </row>
    <row r="93" spans="1:6" x14ac:dyDescent="0.25">
      <c r="A93" s="3">
        <v>45776.606967273081</v>
      </c>
      <c r="B93" s="4" t="s">
        <v>7</v>
      </c>
      <c r="C93" s="4" t="s">
        <v>11</v>
      </c>
      <c r="D93" s="4">
        <v>8</v>
      </c>
      <c r="E93" s="4">
        <v>800</v>
      </c>
      <c r="F93" s="4">
        <v>6400</v>
      </c>
    </row>
    <row r="94" spans="1:6" x14ac:dyDescent="0.25">
      <c r="A94" s="3">
        <v>45782.606967273081</v>
      </c>
      <c r="B94" s="4" t="s">
        <v>6</v>
      </c>
      <c r="C94" s="4" t="s">
        <v>11</v>
      </c>
      <c r="D94" s="4">
        <v>1</v>
      </c>
      <c r="E94" s="4">
        <v>539</v>
      </c>
      <c r="F94" s="4">
        <v>539</v>
      </c>
    </row>
    <row r="95" spans="1:6" x14ac:dyDescent="0.25">
      <c r="A95" s="3">
        <v>45800.606967273081</v>
      </c>
      <c r="B95" s="4" t="s">
        <v>9</v>
      </c>
      <c r="C95" s="4" t="s">
        <v>11</v>
      </c>
      <c r="D95" s="4">
        <v>4</v>
      </c>
      <c r="E95" s="4">
        <v>110</v>
      </c>
      <c r="F95" s="4">
        <v>440</v>
      </c>
    </row>
    <row r="96" spans="1:6" x14ac:dyDescent="0.25">
      <c r="A96" s="3">
        <v>45802.606967273081</v>
      </c>
      <c r="B96" s="4" t="s">
        <v>7</v>
      </c>
      <c r="C96" s="4" t="s">
        <v>11</v>
      </c>
      <c r="D96" s="4">
        <v>4</v>
      </c>
      <c r="E96" s="4">
        <v>745</v>
      </c>
      <c r="F96" s="4">
        <v>2980</v>
      </c>
    </row>
    <row r="97" spans="1:6" x14ac:dyDescent="0.25">
      <c r="A97" s="3">
        <v>45778.606967273081</v>
      </c>
      <c r="B97" s="4" t="s">
        <v>9</v>
      </c>
      <c r="C97" s="4" t="s">
        <v>11</v>
      </c>
      <c r="D97" s="4">
        <v>4</v>
      </c>
      <c r="E97" s="4">
        <v>778</v>
      </c>
      <c r="F97" s="4">
        <v>3112</v>
      </c>
    </row>
    <row r="98" spans="1:6" x14ac:dyDescent="0.25">
      <c r="A98" s="3">
        <v>45774.606967273081</v>
      </c>
      <c r="B98" s="4" t="s">
        <v>10</v>
      </c>
      <c r="C98" s="4" t="s">
        <v>11</v>
      </c>
      <c r="D98" s="4">
        <v>7</v>
      </c>
      <c r="E98" s="4">
        <v>763</v>
      </c>
      <c r="F98" s="4">
        <v>5341</v>
      </c>
    </row>
    <row r="99" spans="1:6" x14ac:dyDescent="0.25">
      <c r="A99" s="3">
        <v>45788.606967273081</v>
      </c>
      <c r="B99" s="4" t="s">
        <v>9</v>
      </c>
      <c r="C99" s="4" t="s">
        <v>11</v>
      </c>
      <c r="D99" s="4">
        <v>2</v>
      </c>
      <c r="E99" s="4">
        <v>936</v>
      </c>
      <c r="F99" s="4">
        <v>1872</v>
      </c>
    </row>
    <row r="100" spans="1:6" x14ac:dyDescent="0.25">
      <c r="A100" s="3">
        <v>45786.606967273081</v>
      </c>
      <c r="B100" s="4" t="s">
        <v>10</v>
      </c>
      <c r="C100" s="4" t="s">
        <v>12</v>
      </c>
      <c r="D100" s="4">
        <v>6</v>
      </c>
      <c r="E100" s="4">
        <v>645</v>
      </c>
      <c r="F100" s="4">
        <v>3870</v>
      </c>
    </row>
    <row r="101" spans="1:6" x14ac:dyDescent="0.25">
      <c r="A101" s="3">
        <v>45774.606967273081</v>
      </c>
      <c r="B101" s="4" t="s">
        <v>7</v>
      </c>
      <c r="C101" s="4" t="s">
        <v>11</v>
      </c>
      <c r="D101" s="4">
        <v>4</v>
      </c>
      <c r="E101" s="4">
        <v>120</v>
      </c>
      <c r="F101" s="4">
        <v>480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workbookViewId="0">
      <selection activeCell="J16" sqref="J16"/>
    </sheetView>
  </sheetViews>
  <sheetFormatPr defaultRowHeight="15" x14ac:dyDescent="0.25"/>
  <cols>
    <col min="1" max="1" width="25.7109375" style="4" customWidth="1"/>
    <col min="2" max="2" width="16.85546875" style="4" customWidth="1"/>
    <col min="3" max="3" width="18.140625" style="4" customWidth="1"/>
    <col min="4" max="4" width="13.28515625" style="4" customWidth="1"/>
    <col min="5" max="5" width="14.7109375" style="4" customWidth="1"/>
    <col min="6" max="6" width="19.42578125" style="4" customWidth="1"/>
    <col min="7" max="7" width="9.140625" style="4"/>
    <col min="8" max="8" width="13.28515625" style="4" customWidth="1"/>
    <col min="9" max="9" width="18.140625" style="4" customWidth="1"/>
    <col min="10" max="11" width="23.140625" style="4" customWidth="1"/>
    <col min="12" max="12" width="20.7109375" customWidth="1"/>
    <col min="13" max="13" width="10.42578125" bestFit="1" customWidth="1"/>
  </cols>
  <sheetData>
    <row r="1" spans="1:11" x14ac:dyDescent="0.25">
      <c r="A1" s="2" t="s">
        <v>0</v>
      </c>
      <c r="B1" s="2" t="s">
        <v>1</v>
      </c>
      <c r="C1" s="2" t="s">
        <v>2</v>
      </c>
      <c r="D1" s="2" t="s">
        <v>3</v>
      </c>
      <c r="E1" s="2" t="s">
        <v>4</v>
      </c>
      <c r="F1" s="2" t="s">
        <v>5</v>
      </c>
      <c r="G1" s="5" t="s">
        <v>121</v>
      </c>
      <c r="H1" s="5" t="s">
        <v>122</v>
      </c>
      <c r="I1" s="5" t="s">
        <v>0</v>
      </c>
      <c r="J1" s="11"/>
      <c r="K1" s="11"/>
    </row>
    <row r="2" spans="1:11" x14ac:dyDescent="0.25">
      <c r="A2" s="3">
        <v>45788.606967273081</v>
      </c>
      <c r="B2" s="4" t="s">
        <v>6</v>
      </c>
      <c r="C2" s="4" t="s">
        <v>11</v>
      </c>
      <c r="D2" s="4">
        <v>5</v>
      </c>
      <c r="E2" s="4">
        <v>642</v>
      </c>
      <c r="F2" s="4">
        <v>3210</v>
      </c>
      <c r="G2" s="4">
        <f>D2*E2</f>
        <v>3210</v>
      </c>
      <c r="H2" s="4" t="b">
        <f>AND(F2=G2)</f>
        <v>1</v>
      </c>
      <c r="I2" s="12">
        <f>INT(A2)</f>
        <v>45788</v>
      </c>
      <c r="K2" s="12"/>
    </row>
    <row r="3" spans="1:11" x14ac:dyDescent="0.25">
      <c r="A3" s="3">
        <v>45792.606967273081</v>
      </c>
      <c r="B3" s="4" t="s">
        <v>7</v>
      </c>
      <c r="C3" s="4" t="s">
        <v>11</v>
      </c>
      <c r="D3" s="4">
        <v>4</v>
      </c>
      <c r="E3" s="4">
        <v>782</v>
      </c>
      <c r="F3" s="4">
        <v>3128</v>
      </c>
      <c r="G3" s="4">
        <f t="shared" ref="G3:G66" si="0">D3*E3</f>
        <v>3128</v>
      </c>
      <c r="H3" s="4" t="b">
        <f t="shared" ref="H3:H66" si="1">AND(F3=G3)</f>
        <v>1</v>
      </c>
      <c r="I3" s="12">
        <f t="shared" ref="I3:I66" si="2">INT(A3)</f>
        <v>45792</v>
      </c>
      <c r="J3" s="12"/>
      <c r="K3" s="12" t="str">
        <f t="shared" ref="K3:K66" si="3">RIGHT(J3,2)</f>
        <v/>
      </c>
    </row>
    <row r="4" spans="1:11" x14ac:dyDescent="0.25">
      <c r="A4" s="3">
        <v>45802.606967273081</v>
      </c>
      <c r="B4" s="4" t="s">
        <v>8</v>
      </c>
      <c r="C4" s="4" t="s">
        <v>12</v>
      </c>
      <c r="D4" s="4">
        <v>5</v>
      </c>
      <c r="E4" s="4">
        <v>747</v>
      </c>
      <c r="F4" s="4">
        <v>3735</v>
      </c>
      <c r="G4" s="4">
        <f t="shared" si="0"/>
        <v>3735</v>
      </c>
      <c r="H4" s="4" t="b">
        <f t="shared" si="1"/>
        <v>1</v>
      </c>
      <c r="I4" s="12">
        <f t="shared" si="2"/>
        <v>45802</v>
      </c>
      <c r="J4" s="12"/>
      <c r="K4" s="12" t="str">
        <f t="shared" si="3"/>
        <v/>
      </c>
    </row>
    <row r="5" spans="1:11" x14ac:dyDescent="0.25">
      <c r="A5" s="3">
        <v>45787.606967273081</v>
      </c>
      <c r="B5" s="4" t="s">
        <v>7</v>
      </c>
      <c r="C5" s="4" t="s">
        <v>12</v>
      </c>
      <c r="D5" s="4">
        <v>5</v>
      </c>
      <c r="E5" s="4">
        <v>367</v>
      </c>
      <c r="F5" s="4">
        <v>1835</v>
      </c>
      <c r="G5" s="4">
        <f t="shared" si="0"/>
        <v>1835</v>
      </c>
      <c r="H5" s="4" t="b">
        <f t="shared" si="1"/>
        <v>1</v>
      </c>
      <c r="I5" s="12">
        <f t="shared" si="2"/>
        <v>45787</v>
      </c>
      <c r="J5" s="12"/>
      <c r="K5" s="12" t="str">
        <f t="shared" si="3"/>
        <v/>
      </c>
    </row>
    <row r="6" spans="1:11" x14ac:dyDescent="0.25">
      <c r="A6" s="3">
        <v>45799.606967273081</v>
      </c>
      <c r="B6" s="4" t="s">
        <v>9</v>
      </c>
      <c r="C6" s="4" t="s">
        <v>12</v>
      </c>
      <c r="D6" s="4">
        <v>3</v>
      </c>
      <c r="E6" s="4">
        <v>791</v>
      </c>
      <c r="F6" s="4">
        <v>2373</v>
      </c>
      <c r="G6" s="4">
        <f t="shared" si="0"/>
        <v>2373</v>
      </c>
      <c r="H6" s="4" t="b">
        <f t="shared" si="1"/>
        <v>1</v>
      </c>
      <c r="I6" s="12">
        <f t="shared" si="2"/>
        <v>45799</v>
      </c>
      <c r="J6" s="12"/>
      <c r="K6" s="12" t="str">
        <f t="shared" si="3"/>
        <v/>
      </c>
    </row>
    <row r="7" spans="1:11" x14ac:dyDescent="0.25">
      <c r="A7" s="3">
        <v>45800.606967273081</v>
      </c>
      <c r="B7" s="4" t="s">
        <v>8</v>
      </c>
      <c r="C7" s="4" t="s">
        <v>11</v>
      </c>
      <c r="D7" s="4">
        <v>1</v>
      </c>
      <c r="E7" s="4">
        <v>216</v>
      </c>
      <c r="F7" s="4">
        <v>216</v>
      </c>
      <c r="G7" s="4">
        <f t="shared" si="0"/>
        <v>216</v>
      </c>
      <c r="H7" s="4" t="b">
        <f t="shared" si="1"/>
        <v>1</v>
      </c>
      <c r="I7" s="12">
        <f t="shared" si="2"/>
        <v>45800</v>
      </c>
    </row>
    <row r="8" spans="1:11" x14ac:dyDescent="0.25">
      <c r="A8" s="3">
        <v>45773.606967273081</v>
      </c>
      <c r="B8" s="4" t="s">
        <v>9</v>
      </c>
      <c r="C8" s="4" t="s">
        <v>11</v>
      </c>
      <c r="D8" s="4">
        <v>6</v>
      </c>
      <c r="E8" s="4">
        <v>121</v>
      </c>
      <c r="F8" s="4">
        <v>726</v>
      </c>
      <c r="G8" s="4">
        <f t="shared" si="0"/>
        <v>726</v>
      </c>
      <c r="H8" s="4" t="b">
        <f t="shared" si="1"/>
        <v>1</v>
      </c>
      <c r="I8" s="12">
        <f t="shared" si="2"/>
        <v>45773</v>
      </c>
      <c r="J8" s="10" t="s">
        <v>156</v>
      </c>
      <c r="K8" s="4">
        <f>SUM(F2:F101)</f>
        <v>242932</v>
      </c>
    </row>
    <row r="9" spans="1:11" x14ac:dyDescent="0.25">
      <c r="A9" s="3">
        <v>45786.606967273081</v>
      </c>
      <c r="B9" s="4" t="s">
        <v>9</v>
      </c>
      <c r="C9" s="4" t="s">
        <v>11</v>
      </c>
      <c r="D9" s="4">
        <v>7</v>
      </c>
      <c r="E9" s="4">
        <v>699</v>
      </c>
      <c r="F9" s="4">
        <v>4893</v>
      </c>
      <c r="G9" s="4">
        <f t="shared" si="0"/>
        <v>4893</v>
      </c>
      <c r="H9" s="4" t="b">
        <f t="shared" si="1"/>
        <v>1</v>
      </c>
      <c r="I9" s="12">
        <f t="shared" si="2"/>
        <v>45786</v>
      </c>
      <c r="J9" s="15" t="s">
        <v>164</v>
      </c>
      <c r="K9" s="14" cm="1">
        <f t="array" ref="K9">SUM(1/COUNTIF(I2:I101,I2:I101))</f>
        <v>28.999999999999982</v>
      </c>
    </row>
    <row r="10" spans="1:11" x14ac:dyDescent="0.25">
      <c r="A10" s="3">
        <v>45789.606967273081</v>
      </c>
      <c r="B10" s="4" t="s">
        <v>9</v>
      </c>
      <c r="C10" s="4" t="s">
        <v>11</v>
      </c>
      <c r="D10" s="4">
        <v>3</v>
      </c>
      <c r="E10" s="4">
        <v>186</v>
      </c>
      <c r="F10" s="4">
        <v>558</v>
      </c>
      <c r="G10" s="4">
        <f t="shared" si="0"/>
        <v>558</v>
      </c>
      <c r="H10" s="4" t="b">
        <f t="shared" si="1"/>
        <v>1</v>
      </c>
      <c r="I10" s="12">
        <f t="shared" si="2"/>
        <v>45789</v>
      </c>
      <c r="J10" s="10" t="s">
        <v>157</v>
      </c>
      <c r="K10" s="4">
        <f>242932/29</f>
        <v>8376.9655172413786</v>
      </c>
    </row>
    <row r="11" spans="1:11" x14ac:dyDescent="0.25">
      <c r="A11" s="3">
        <v>45780.606967273081</v>
      </c>
      <c r="B11" s="4" t="s">
        <v>6</v>
      </c>
      <c r="C11" s="4" t="s">
        <v>11</v>
      </c>
      <c r="D11" s="4">
        <v>4</v>
      </c>
      <c r="E11" s="4">
        <v>792</v>
      </c>
      <c r="F11" s="4">
        <v>3168</v>
      </c>
      <c r="G11" s="4">
        <f t="shared" si="0"/>
        <v>3168</v>
      </c>
      <c r="H11" s="4" t="b">
        <f t="shared" si="1"/>
        <v>1</v>
      </c>
      <c r="I11" s="12">
        <f t="shared" si="2"/>
        <v>45780</v>
      </c>
      <c r="J11" s="10" t="s">
        <v>158</v>
      </c>
      <c r="K11" s="4" t="s">
        <v>9</v>
      </c>
    </row>
    <row r="12" spans="1:11" x14ac:dyDescent="0.25">
      <c r="A12" s="3">
        <v>45776.606967273081</v>
      </c>
      <c r="B12" s="4" t="s">
        <v>6</v>
      </c>
      <c r="C12" s="4" t="s">
        <v>11</v>
      </c>
      <c r="D12" s="4">
        <v>4</v>
      </c>
      <c r="E12" s="4">
        <v>781</v>
      </c>
      <c r="F12" s="4">
        <v>3124</v>
      </c>
      <c r="G12" s="4">
        <f t="shared" si="0"/>
        <v>3124</v>
      </c>
      <c r="H12" s="4" t="b">
        <f t="shared" si="1"/>
        <v>1</v>
      </c>
      <c r="I12" s="12">
        <f t="shared" si="2"/>
        <v>45776</v>
      </c>
      <c r="J12" s="10" t="s">
        <v>159</v>
      </c>
      <c r="K12" s="4">
        <f>SUM(D2:D101)</f>
        <v>454</v>
      </c>
    </row>
    <row r="13" spans="1:11" x14ac:dyDescent="0.25">
      <c r="A13" s="3">
        <v>45785.606967273081</v>
      </c>
      <c r="B13" s="4" t="s">
        <v>10</v>
      </c>
      <c r="C13" s="4" t="s">
        <v>11</v>
      </c>
      <c r="D13" s="4">
        <v>6</v>
      </c>
      <c r="E13" s="4">
        <v>230</v>
      </c>
      <c r="F13" s="4">
        <v>1380</v>
      </c>
      <c r="G13" s="4">
        <f t="shared" si="0"/>
        <v>1380</v>
      </c>
      <c r="H13" s="4" t="b">
        <f t="shared" si="1"/>
        <v>1</v>
      </c>
      <c r="I13" s="12">
        <f t="shared" si="2"/>
        <v>45785</v>
      </c>
      <c r="J13" s="12"/>
      <c r="K13" s="12"/>
    </row>
    <row r="14" spans="1:11" x14ac:dyDescent="0.25">
      <c r="A14" s="3">
        <v>45784.606967273081</v>
      </c>
      <c r="B14" s="4" t="s">
        <v>9</v>
      </c>
      <c r="C14" s="4" t="s">
        <v>11</v>
      </c>
      <c r="D14" s="4">
        <v>1</v>
      </c>
      <c r="E14" s="4">
        <v>932</v>
      </c>
      <c r="F14" s="4">
        <v>932</v>
      </c>
      <c r="G14" s="4">
        <f t="shared" si="0"/>
        <v>932</v>
      </c>
      <c r="H14" s="4" t="b">
        <f t="shared" si="1"/>
        <v>1</v>
      </c>
      <c r="I14" s="12">
        <f t="shared" si="2"/>
        <v>45784</v>
      </c>
      <c r="J14" s="12"/>
      <c r="K14" s="12"/>
    </row>
    <row r="15" spans="1:11" x14ac:dyDescent="0.25">
      <c r="A15" s="3">
        <v>45790.606967273081</v>
      </c>
      <c r="B15" s="4" t="s">
        <v>8</v>
      </c>
      <c r="C15" s="4" t="s">
        <v>11</v>
      </c>
      <c r="D15" s="4">
        <v>7</v>
      </c>
      <c r="E15" s="4">
        <v>478</v>
      </c>
      <c r="F15" s="4">
        <v>3346</v>
      </c>
      <c r="G15" s="4">
        <f t="shared" si="0"/>
        <v>3346</v>
      </c>
      <c r="H15" s="4" t="b">
        <f t="shared" si="1"/>
        <v>1</v>
      </c>
      <c r="I15" s="12">
        <f t="shared" si="2"/>
        <v>45790</v>
      </c>
      <c r="J15" s="12"/>
      <c r="K15" s="12"/>
    </row>
    <row r="16" spans="1:11" x14ac:dyDescent="0.25">
      <c r="A16" s="3">
        <v>45786.606967273081</v>
      </c>
      <c r="B16" s="4" t="s">
        <v>10</v>
      </c>
      <c r="C16" s="4" t="s">
        <v>11</v>
      </c>
      <c r="D16" s="4">
        <v>6</v>
      </c>
      <c r="E16" s="4">
        <v>103</v>
      </c>
      <c r="F16" s="4">
        <v>618</v>
      </c>
      <c r="G16" s="4">
        <f t="shared" si="0"/>
        <v>618</v>
      </c>
      <c r="H16" s="4" t="b">
        <f t="shared" si="1"/>
        <v>1</v>
      </c>
      <c r="I16" s="12">
        <f t="shared" si="2"/>
        <v>45786</v>
      </c>
      <c r="J16" s="12"/>
      <c r="K16" s="12"/>
    </row>
    <row r="17" spans="1:11" x14ac:dyDescent="0.25">
      <c r="A17" s="3">
        <v>45802.606967273081</v>
      </c>
      <c r="B17" s="4" t="s">
        <v>10</v>
      </c>
      <c r="C17" s="4" t="s">
        <v>11</v>
      </c>
      <c r="D17" s="4">
        <v>2</v>
      </c>
      <c r="E17" s="4">
        <v>745</v>
      </c>
      <c r="F17" s="4">
        <v>1490</v>
      </c>
      <c r="G17" s="4">
        <f t="shared" si="0"/>
        <v>1490</v>
      </c>
      <c r="H17" s="4" t="b">
        <f t="shared" si="1"/>
        <v>1</v>
      </c>
      <c r="I17" s="12">
        <f t="shared" si="2"/>
        <v>45802</v>
      </c>
      <c r="J17" s="12"/>
      <c r="K17" s="12"/>
    </row>
    <row r="18" spans="1:11" x14ac:dyDescent="0.25">
      <c r="A18" s="3">
        <v>45794.606967273081</v>
      </c>
      <c r="B18" s="4" t="s">
        <v>10</v>
      </c>
      <c r="C18" s="4" t="s">
        <v>11</v>
      </c>
      <c r="D18" s="4">
        <v>8</v>
      </c>
      <c r="E18" s="4">
        <v>770</v>
      </c>
      <c r="F18" s="4">
        <v>6160</v>
      </c>
      <c r="G18" s="4">
        <f t="shared" si="0"/>
        <v>6160</v>
      </c>
      <c r="H18" s="4" t="b">
        <f t="shared" si="1"/>
        <v>1</v>
      </c>
      <c r="I18" s="12">
        <f t="shared" si="2"/>
        <v>45794</v>
      </c>
      <c r="J18" s="12"/>
      <c r="K18" s="12"/>
    </row>
    <row r="19" spans="1:11" x14ac:dyDescent="0.25">
      <c r="A19" s="3">
        <v>45778.606967273081</v>
      </c>
      <c r="B19" s="4" t="s">
        <v>7</v>
      </c>
      <c r="C19" s="4" t="s">
        <v>12</v>
      </c>
      <c r="D19" s="4">
        <v>2</v>
      </c>
      <c r="E19" s="4">
        <v>947</v>
      </c>
      <c r="F19" s="4">
        <v>1894</v>
      </c>
      <c r="G19" s="4">
        <f t="shared" si="0"/>
        <v>1894</v>
      </c>
      <c r="H19" s="4" t="b">
        <f t="shared" si="1"/>
        <v>1</v>
      </c>
      <c r="I19" s="12">
        <f t="shared" si="2"/>
        <v>45778</v>
      </c>
      <c r="J19" s="12"/>
      <c r="K19" s="12"/>
    </row>
    <row r="20" spans="1:11" x14ac:dyDescent="0.25">
      <c r="A20" s="3">
        <v>45793.606967273081</v>
      </c>
      <c r="B20" s="4" t="s">
        <v>6</v>
      </c>
      <c r="C20" s="4" t="s">
        <v>12</v>
      </c>
      <c r="D20" s="4">
        <v>6</v>
      </c>
      <c r="E20" s="4">
        <v>702</v>
      </c>
      <c r="F20" s="4">
        <v>4212</v>
      </c>
      <c r="G20" s="4">
        <f t="shared" si="0"/>
        <v>4212</v>
      </c>
      <c r="H20" s="4" t="b">
        <f t="shared" si="1"/>
        <v>1</v>
      </c>
      <c r="I20" s="12">
        <f t="shared" si="2"/>
        <v>45793</v>
      </c>
      <c r="J20" s="12"/>
      <c r="K20" s="12"/>
    </row>
    <row r="21" spans="1:11" x14ac:dyDescent="0.25">
      <c r="A21" s="3">
        <v>45800.606967273081</v>
      </c>
      <c r="B21" s="4" t="s">
        <v>6</v>
      </c>
      <c r="C21" s="4" t="s">
        <v>11</v>
      </c>
      <c r="D21" s="4">
        <v>9</v>
      </c>
      <c r="E21" s="4">
        <v>220</v>
      </c>
      <c r="F21" s="4">
        <v>1980</v>
      </c>
      <c r="G21" s="4">
        <f t="shared" si="0"/>
        <v>1980</v>
      </c>
      <c r="H21" s="4" t="b">
        <f t="shared" si="1"/>
        <v>1</v>
      </c>
      <c r="I21" s="12">
        <f t="shared" si="2"/>
        <v>45800</v>
      </c>
      <c r="J21" s="12"/>
      <c r="K21" s="12"/>
    </row>
    <row r="22" spans="1:11" x14ac:dyDescent="0.25">
      <c r="A22" s="3">
        <v>45785.606967273081</v>
      </c>
      <c r="B22" s="4" t="s">
        <v>10</v>
      </c>
      <c r="C22" s="4" t="s">
        <v>11</v>
      </c>
      <c r="D22" s="4">
        <v>1</v>
      </c>
      <c r="E22" s="4">
        <v>422</v>
      </c>
      <c r="F22" s="4">
        <v>422</v>
      </c>
      <c r="G22" s="4">
        <f t="shared" si="0"/>
        <v>422</v>
      </c>
      <c r="H22" s="4" t="b">
        <f t="shared" si="1"/>
        <v>1</v>
      </c>
      <c r="I22" s="12">
        <f t="shared" si="2"/>
        <v>45785</v>
      </c>
      <c r="J22" s="12"/>
      <c r="K22" s="12"/>
    </row>
    <row r="23" spans="1:11" x14ac:dyDescent="0.25">
      <c r="A23" s="3">
        <v>45773.606967273081</v>
      </c>
      <c r="B23" s="4" t="s">
        <v>7</v>
      </c>
      <c r="C23" s="4" t="s">
        <v>11</v>
      </c>
      <c r="D23" s="4">
        <v>2</v>
      </c>
      <c r="E23" s="4">
        <v>156</v>
      </c>
      <c r="F23" s="4">
        <v>312</v>
      </c>
      <c r="G23" s="4">
        <f t="shared" si="0"/>
        <v>312</v>
      </c>
      <c r="H23" s="4" t="b">
        <f t="shared" si="1"/>
        <v>1</v>
      </c>
      <c r="I23" s="12">
        <f t="shared" si="2"/>
        <v>45773</v>
      </c>
      <c r="J23" s="12"/>
      <c r="K23" s="12"/>
    </row>
    <row r="24" spans="1:11" x14ac:dyDescent="0.25">
      <c r="A24" s="3">
        <v>45797.606967273081</v>
      </c>
      <c r="B24" s="4" t="s">
        <v>8</v>
      </c>
      <c r="C24" s="4" t="s">
        <v>12</v>
      </c>
      <c r="D24" s="4">
        <v>6</v>
      </c>
      <c r="E24" s="4">
        <v>602</v>
      </c>
      <c r="F24" s="4">
        <v>3612</v>
      </c>
      <c r="G24" s="4">
        <f t="shared" si="0"/>
        <v>3612</v>
      </c>
      <c r="H24" s="4" t="b">
        <f t="shared" si="1"/>
        <v>1</v>
      </c>
      <c r="I24" s="12">
        <f t="shared" si="2"/>
        <v>45797</v>
      </c>
      <c r="J24" s="12"/>
      <c r="K24" s="12"/>
    </row>
    <row r="25" spans="1:11" x14ac:dyDescent="0.25">
      <c r="A25" s="3">
        <v>45791.606967273081</v>
      </c>
      <c r="B25" s="4" t="s">
        <v>10</v>
      </c>
      <c r="C25" s="4" t="s">
        <v>11</v>
      </c>
      <c r="D25" s="4">
        <v>2</v>
      </c>
      <c r="E25" s="4">
        <v>601</v>
      </c>
      <c r="F25" s="4">
        <v>1202</v>
      </c>
      <c r="G25" s="4">
        <f t="shared" si="0"/>
        <v>1202</v>
      </c>
      <c r="H25" s="4" t="b">
        <f t="shared" si="1"/>
        <v>1</v>
      </c>
      <c r="I25" s="12">
        <f t="shared" si="2"/>
        <v>45791</v>
      </c>
      <c r="J25" s="12"/>
      <c r="K25" s="12" t="str">
        <f t="shared" si="3"/>
        <v/>
      </c>
    </row>
    <row r="26" spans="1:11" x14ac:dyDescent="0.25">
      <c r="A26" s="3">
        <v>45788.606967273081</v>
      </c>
      <c r="B26" s="4" t="s">
        <v>10</v>
      </c>
      <c r="C26" s="4" t="s">
        <v>12</v>
      </c>
      <c r="D26" s="4">
        <v>5</v>
      </c>
      <c r="E26" s="4">
        <v>171</v>
      </c>
      <c r="F26" s="4">
        <v>855</v>
      </c>
      <c r="G26" s="4">
        <f t="shared" si="0"/>
        <v>855</v>
      </c>
      <c r="H26" s="4" t="b">
        <f t="shared" si="1"/>
        <v>1</v>
      </c>
      <c r="I26" s="12">
        <f t="shared" si="2"/>
        <v>45788</v>
      </c>
      <c r="J26" s="12"/>
      <c r="K26" s="12"/>
    </row>
    <row r="27" spans="1:11" x14ac:dyDescent="0.25">
      <c r="A27" s="3">
        <v>45796.606967273081</v>
      </c>
      <c r="B27" s="4" t="s">
        <v>6</v>
      </c>
      <c r="C27" s="4" t="s">
        <v>11</v>
      </c>
      <c r="D27" s="4">
        <v>4</v>
      </c>
      <c r="E27" s="4">
        <v>118</v>
      </c>
      <c r="F27" s="4">
        <v>472</v>
      </c>
      <c r="G27" s="4">
        <f t="shared" si="0"/>
        <v>472</v>
      </c>
      <c r="H27" s="4" t="b">
        <f t="shared" si="1"/>
        <v>1</v>
      </c>
      <c r="I27" s="12">
        <f t="shared" si="2"/>
        <v>45796</v>
      </c>
      <c r="J27" s="12"/>
      <c r="K27" s="12" t="str">
        <f t="shared" si="3"/>
        <v/>
      </c>
    </row>
    <row r="28" spans="1:11" x14ac:dyDescent="0.25">
      <c r="A28" s="3">
        <v>45783.606967273081</v>
      </c>
      <c r="B28" s="4" t="s">
        <v>9</v>
      </c>
      <c r="C28" s="4" t="s">
        <v>11</v>
      </c>
      <c r="D28" s="4">
        <v>3</v>
      </c>
      <c r="E28" s="4">
        <v>670</v>
      </c>
      <c r="F28" s="4">
        <v>2010</v>
      </c>
      <c r="G28" s="4">
        <f t="shared" si="0"/>
        <v>2010</v>
      </c>
      <c r="H28" s="4" t="b">
        <f t="shared" si="1"/>
        <v>1</v>
      </c>
      <c r="I28" s="12">
        <f t="shared" si="2"/>
        <v>45783</v>
      </c>
      <c r="J28" s="12"/>
      <c r="K28" s="12" t="str">
        <f t="shared" si="3"/>
        <v/>
      </c>
    </row>
    <row r="29" spans="1:11" x14ac:dyDescent="0.25">
      <c r="A29" s="3">
        <v>45780.606967273081</v>
      </c>
      <c r="B29" s="4" t="s">
        <v>8</v>
      </c>
      <c r="C29" s="4" t="s">
        <v>12</v>
      </c>
      <c r="D29" s="4">
        <v>2</v>
      </c>
      <c r="E29" s="4">
        <v>868</v>
      </c>
      <c r="F29" s="4">
        <v>1736</v>
      </c>
      <c r="G29" s="4">
        <f t="shared" si="0"/>
        <v>1736</v>
      </c>
      <c r="H29" s="4" t="b">
        <f t="shared" si="1"/>
        <v>1</v>
      </c>
      <c r="I29" s="12">
        <f t="shared" si="2"/>
        <v>45780</v>
      </c>
      <c r="J29" s="12"/>
      <c r="K29" s="12" t="str">
        <f t="shared" si="3"/>
        <v/>
      </c>
    </row>
    <row r="30" spans="1:11" x14ac:dyDescent="0.25">
      <c r="A30" s="3">
        <v>45778.606967273081</v>
      </c>
      <c r="B30" s="4" t="s">
        <v>8</v>
      </c>
      <c r="C30" s="4" t="s">
        <v>12</v>
      </c>
      <c r="D30" s="4">
        <v>7</v>
      </c>
      <c r="E30" s="4">
        <v>398</v>
      </c>
      <c r="F30" s="4">
        <v>2786</v>
      </c>
      <c r="G30" s="4">
        <f t="shared" si="0"/>
        <v>2786</v>
      </c>
      <c r="H30" s="4" t="b">
        <f t="shared" si="1"/>
        <v>1</v>
      </c>
      <c r="I30" s="12">
        <f t="shared" si="2"/>
        <v>45778</v>
      </c>
      <c r="J30" s="12"/>
      <c r="K30" s="12" t="str">
        <f t="shared" si="3"/>
        <v/>
      </c>
    </row>
    <row r="31" spans="1:11" x14ac:dyDescent="0.25">
      <c r="A31" s="3">
        <v>45794.606967273081</v>
      </c>
      <c r="B31" s="4" t="s">
        <v>8</v>
      </c>
      <c r="C31" s="4" t="s">
        <v>11</v>
      </c>
      <c r="D31" s="4">
        <v>2</v>
      </c>
      <c r="E31" s="4">
        <v>479</v>
      </c>
      <c r="F31" s="4">
        <v>958</v>
      </c>
      <c r="G31" s="4">
        <f t="shared" si="0"/>
        <v>958</v>
      </c>
      <c r="H31" s="4" t="b">
        <f t="shared" si="1"/>
        <v>1</v>
      </c>
      <c r="I31" s="12">
        <f t="shared" si="2"/>
        <v>45794</v>
      </c>
      <c r="J31" s="12"/>
      <c r="K31" s="12" t="str">
        <f t="shared" si="3"/>
        <v/>
      </c>
    </row>
    <row r="32" spans="1:11" x14ac:dyDescent="0.25">
      <c r="A32" s="3">
        <v>45799.606967273081</v>
      </c>
      <c r="B32" s="4" t="s">
        <v>6</v>
      </c>
      <c r="C32" s="4" t="s">
        <v>11</v>
      </c>
      <c r="D32" s="4">
        <v>3</v>
      </c>
      <c r="E32" s="4">
        <v>399</v>
      </c>
      <c r="F32" s="4">
        <v>1197</v>
      </c>
      <c r="G32" s="4">
        <f t="shared" si="0"/>
        <v>1197</v>
      </c>
      <c r="H32" s="4" t="b">
        <f t="shared" si="1"/>
        <v>1</v>
      </c>
      <c r="I32" s="12">
        <f t="shared" si="2"/>
        <v>45799</v>
      </c>
      <c r="J32" s="12"/>
      <c r="K32" s="12" t="str">
        <f t="shared" si="3"/>
        <v/>
      </c>
    </row>
    <row r="33" spans="1:11" x14ac:dyDescent="0.25">
      <c r="A33" s="3">
        <v>45801.606967273081</v>
      </c>
      <c r="B33" s="4" t="s">
        <v>9</v>
      </c>
      <c r="C33" s="4" t="s">
        <v>12</v>
      </c>
      <c r="D33" s="4">
        <v>2</v>
      </c>
      <c r="E33" s="4">
        <v>190</v>
      </c>
      <c r="F33" s="4">
        <v>380</v>
      </c>
      <c r="G33" s="4">
        <f t="shared" si="0"/>
        <v>380</v>
      </c>
      <c r="H33" s="4" t="b">
        <f t="shared" si="1"/>
        <v>1</v>
      </c>
      <c r="I33" s="12">
        <f t="shared" si="2"/>
        <v>45801</v>
      </c>
      <c r="J33" s="12"/>
      <c r="K33" s="12" t="str">
        <f t="shared" si="3"/>
        <v/>
      </c>
    </row>
    <row r="34" spans="1:11" x14ac:dyDescent="0.25">
      <c r="A34" s="3">
        <v>45795.606967273081</v>
      </c>
      <c r="B34" s="4" t="s">
        <v>9</v>
      </c>
      <c r="C34" s="4" t="s">
        <v>11</v>
      </c>
      <c r="D34" s="4">
        <v>4</v>
      </c>
      <c r="E34" s="4">
        <v>822</v>
      </c>
      <c r="F34" s="4">
        <v>3288</v>
      </c>
      <c r="G34" s="4">
        <f t="shared" si="0"/>
        <v>3288</v>
      </c>
      <c r="H34" s="4" t="b">
        <f t="shared" si="1"/>
        <v>1</v>
      </c>
      <c r="I34" s="12">
        <f t="shared" si="2"/>
        <v>45795</v>
      </c>
      <c r="J34" s="12"/>
      <c r="K34" s="12" t="str">
        <f t="shared" si="3"/>
        <v/>
      </c>
    </row>
    <row r="35" spans="1:11" x14ac:dyDescent="0.25">
      <c r="A35" s="3">
        <v>45799.606967273081</v>
      </c>
      <c r="B35" s="4" t="s">
        <v>10</v>
      </c>
      <c r="C35" s="4" t="s">
        <v>12</v>
      </c>
      <c r="D35" s="4">
        <v>2</v>
      </c>
      <c r="E35" s="4">
        <v>569</v>
      </c>
      <c r="F35" s="4">
        <v>1138</v>
      </c>
      <c r="G35" s="4">
        <f t="shared" si="0"/>
        <v>1138</v>
      </c>
      <c r="H35" s="4" t="b">
        <f t="shared" si="1"/>
        <v>1</v>
      </c>
      <c r="I35" s="12">
        <f t="shared" si="2"/>
        <v>45799</v>
      </c>
      <c r="J35" s="12"/>
      <c r="K35" s="12" t="str">
        <f t="shared" si="3"/>
        <v/>
      </c>
    </row>
    <row r="36" spans="1:11" x14ac:dyDescent="0.25">
      <c r="A36" s="3">
        <v>45798.606967273081</v>
      </c>
      <c r="B36" s="4" t="s">
        <v>10</v>
      </c>
      <c r="C36" s="4" t="s">
        <v>11</v>
      </c>
      <c r="D36" s="4">
        <v>2</v>
      </c>
      <c r="E36" s="4">
        <v>758</v>
      </c>
      <c r="F36" s="4">
        <v>1516</v>
      </c>
      <c r="G36" s="4">
        <f t="shared" si="0"/>
        <v>1516</v>
      </c>
      <c r="H36" s="4" t="b">
        <f t="shared" si="1"/>
        <v>1</v>
      </c>
      <c r="I36" s="12">
        <f t="shared" si="2"/>
        <v>45798</v>
      </c>
      <c r="J36" s="12"/>
      <c r="K36" s="12" t="str">
        <f t="shared" si="3"/>
        <v/>
      </c>
    </row>
    <row r="37" spans="1:11" x14ac:dyDescent="0.25">
      <c r="A37" s="3">
        <v>45781.606967273081</v>
      </c>
      <c r="B37" s="4" t="s">
        <v>10</v>
      </c>
      <c r="C37" s="4" t="s">
        <v>11</v>
      </c>
      <c r="D37" s="4">
        <v>7</v>
      </c>
      <c r="E37" s="4">
        <v>164</v>
      </c>
      <c r="F37" s="4">
        <v>1148</v>
      </c>
      <c r="G37" s="4">
        <f t="shared" si="0"/>
        <v>1148</v>
      </c>
      <c r="H37" s="4" t="b">
        <f t="shared" si="1"/>
        <v>1</v>
      </c>
      <c r="I37" s="12">
        <f t="shared" si="2"/>
        <v>45781</v>
      </c>
      <c r="J37" s="12"/>
      <c r="K37" s="12" t="str">
        <f t="shared" si="3"/>
        <v/>
      </c>
    </row>
    <row r="38" spans="1:11" x14ac:dyDescent="0.25">
      <c r="A38" s="3">
        <v>45801.606967273081</v>
      </c>
      <c r="B38" s="4" t="s">
        <v>7</v>
      </c>
      <c r="C38" s="4" t="s">
        <v>11</v>
      </c>
      <c r="D38" s="4">
        <v>8</v>
      </c>
      <c r="E38" s="4">
        <v>624</v>
      </c>
      <c r="F38" s="4">
        <v>4992</v>
      </c>
      <c r="G38" s="4">
        <f t="shared" si="0"/>
        <v>4992</v>
      </c>
      <c r="H38" s="4" t="b">
        <f t="shared" si="1"/>
        <v>1</v>
      </c>
      <c r="I38" s="12">
        <f t="shared" si="2"/>
        <v>45801</v>
      </c>
      <c r="J38" s="12"/>
      <c r="K38" s="12" t="str">
        <f t="shared" si="3"/>
        <v/>
      </c>
    </row>
    <row r="39" spans="1:11" x14ac:dyDescent="0.25">
      <c r="A39" s="3">
        <v>45783.606967273081</v>
      </c>
      <c r="B39" s="4" t="s">
        <v>9</v>
      </c>
      <c r="C39" s="4" t="s">
        <v>11</v>
      </c>
      <c r="D39" s="4">
        <v>3</v>
      </c>
      <c r="E39" s="4">
        <v>930</v>
      </c>
      <c r="F39" s="4">
        <v>2790</v>
      </c>
      <c r="G39" s="4">
        <f t="shared" si="0"/>
        <v>2790</v>
      </c>
      <c r="H39" s="4" t="b">
        <f t="shared" si="1"/>
        <v>1</v>
      </c>
      <c r="I39" s="12">
        <f t="shared" si="2"/>
        <v>45783</v>
      </c>
      <c r="J39" s="12"/>
      <c r="K39" s="12" t="str">
        <f t="shared" si="3"/>
        <v/>
      </c>
    </row>
    <row r="40" spans="1:11" x14ac:dyDescent="0.25">
      <c r="A40" s="3">
        <v>45786.606967273081</v>
      </c>
      <c r="B40" s="4" t="s">
        <v>6</v>
      </c>
      <c r="C40" s="4" t="s">
        <v>11</v>
      </c>
      <c r="D40" s="4">
        <v>5</v>
      </c>
      <c r="E40" s="4">
        <v>619</v>
      </c>
      <c r="F40" s="4">
        <v>3095</v>
      </c>
      <c r="G40" s="4">
        <f t="shared" si="0"/>
        <v>3095</v>
      </c>
      <c r="H40" s="4" t="b">
        <f t="shared" si="1"/>
        <v>1</v>
      </c>
      <c r="I40" s="12">
        <f t="shared" si="2"/>
        <v>45786</v>
      </c>
      <c r="J40" s="12"/>
      <c r="K40" s="12" t="str">
        <f t="shared" si="3"/>
        <v/>
      </c>
    </row>
    <row r="41" spans="1:11" x14ac:dyDescent="0.25">
      <c r="A41" s="3">
        <v>45778.606967273081</v>
      </c>
      <c r="B41" s="4" t="s">
        <v>7</v>
      </c>
      <c r="C41" s="4" t="s">
        <v>12</v>
      </c>
      <c r="D41" s="4">
        <v>5</v>
      </c>
      <c r="E41" s="4">
        <v>894</v>
      </c>
      <c r="F41" s="4">
        <v>4470</v>
      </c>
      <c r="G41" s="4">
        <f t="shared" si="0"/>
        <v>4470</v>
      </c>
      <c r="H41" s="4" t="b">
        <f t="shared" si="1"/>
        <v>1</v>
      </c>
      <c r="I41" s="12">
        <f t="shared" si="2"/>
        <v>45778</v>
      </c>
      <c r="J41" s="12"/>
      <c r="K41" s="12" t="str">
        <f t="shared" si="3"/>
        <v/>
      </c>
    </row>
    <row r="42" spans="1:11" x14ac:dyDescent="0.25">
      <c r="A42" s="3">
        <v>45796.606967273081</v>
      </c>
      <c r="B42" s="4" t="s">
        <v>6</v>
      </c>
      <c r="C42" s="4" t="s">
        <v>11</v>
      </c>
      <c r="D42" s="4">
        <v>4</v>
      </c>
      <c r="E42" s="4">
        <v>693</v>
      </c>
      <c r="F42" s="4">
        <v>2772</v>
      </c>
      <c r="G42" s="4">
        <f t="shared" si="0"/>
        <v>2772</v>
      </c>
      <c r="H42" s="4" t="b">
        <f t="shared" si="1"/>
        <v>1</v>
      </c>
      <c r="I42" s="12">
        <f t="shared" si="2"/>
        <v>45796</v>
      </c>
      <c r="J42" s="12"/>
      <c r="K42" s="12" t="str">
        <f t="shared" si="3"/>
        <v/>
      </c>
    </row>
    <row r="43" spans="1:11" x14ac:dyDescent="0.25">
      <c r="A43" s="3">
        <v>45800.606967273081</v>
      </c>
      <c r="B43" s="4" t="s">
        <v>6</v>
      </c>
      <c r="C43" s="4" t="s">
        <v>12</v>
      </c>
      <c r="D43" s="4">
        <v>8</v>
      </c>
      <c r="E43" s="4">
        <v>464</v>
      </c>
      <c r="F43" s="4">
        <v>3712</v>
      </c>
      <c r="G43" s="4">
        <f t="shared" si="0"/>
        <v>3712</v>
      </c>
      <c r="H43" s="4" t="b">
        <f t="shared" si="1"/>
        <v>1</v>
      </c>
      <c r="I43" s="12">
        <f t="shared" si="2"/>
        <v>45800</v>
      </c>
      <c r="J43" s="12"/>
      <c r="K43" s="12" t="str">
        <f t="shared" si="3"/>
        <v/>
      </c>
    </row>
    <row r="44" spans="1:11" x14ac:dyDescent="0.25">
      <c r="A44" s="3">
        <v>45786.606967273081</v>
      </c>
      <c r="B44" s="4" t="s">
        <v>9</v>
      </c>
      <c r="C44" s="4" t="s">
        <v>12</v>
      </c>
      <c r="D44" s="4">
        <v>3</v>
      </c>
      <c r="E44" s="4">
        <v>292</v>
      </c>
      <c r="F44" s="4">
        <v>876</v>
      </c>
      <c r="G44" s="4">
        <f t="shared" si="0"/>
        <v>876</v>
      </c>
      <c r="H44" s="4" t="b">
        <f t="shared" si="1"/>
        <v>1</v>
      </c>
      <c r="I44" s="12">
        <f t="shared" si="2"/>
        <v>45786</v>
      </c>
      <c r="J44" s="12"/>
      <c r="K44" s="12" t="str">
        <f t="shared" si="3"/>
        <v/>
      </c>
    </row>
    <row r="45" spans="1:11" x14ac:dyDescent="0.25">
      <c r="A45" s="3">
        <v>45797.606967273081</v>
      </c>
      <c r="B45" s="4" t="s">
        <v>8</v>
      </c>
      <c r="C45" s="4" t="s">
        <v>12</v>
      </c>
      <c r="D45" s="4">
        <v>3</v>
      </c>
      <c r="E45" s="4">
        <v>429</v>
      </c>
      <c r="F45" s="4">
        <v>1287</v>
      </c>
      <c r="G45" s="4">
        <f t="shared" si="0"/>
        <v>1287</v>
      </c>
      <c r="H45" s="4" t="b">
        <f t="shared" si="1"/>
        <v>1</v>
      </c>
      <c r="I45" s="12">
        <f t="shared" si="2"/>
        <v>45797</v>
      </c>
      <c r="J45" s="12"/>
      <c r="K45" s="12" t="str">
        <f t="shared" si="3"/>
        <v/>
      </c>
    </row>
    <row r="46" spans="1:11" x14ac:dyDescent="0.25">
      <c r="A46" s="3">
        <v>45781.606967273081</v>
      </c>
      <c r="B46" s="4" t="s">
        <v>9</v>
      </c>
      <c r="C46" s="4" t="s">
        <v>12</v>
      </c>
      <c r="D46" s="4">
        <v>9</v>
      </c>
      <c r="E46" s="4">
        <v>888</v>
      </c>
      <c r="F46" s="4">
        <v>7992</v>
      </c>
      <c r="G46" s="4">
        <f t="shared" si="0"/>
        <v>7992</v>
      </c>
      <c r="H46" s="4" t="b">
        <f t="shared" si="1"/>
        <v>1</v>
      </c>
      <c r="I46" s="12">
        <f t="shared" si="2"/>
        <v>45781</v>
      </c>
      <c r="J46" s="12"/>
      <c r="K46" s="12" t="str">
        <f t="shared" si="3"/>
        <v/>
      </c>
    </row>
    <row r="47" spans="1:11" x14ac:dyDescent="0.25">
      <c r="A47" s="3">
        <v>45778.606967273081</v>
      </c>
      <c r="B47" s="4" t="s">
        <v>8</v>
      </c>
      <c r="C47" s="4" t="s">
        <v>12</v>
      </c>
      <c r="D47" s="4">
        <v>6</v>
      </c>
      <c r="E47" s="4">
        <v>169</v>
      </c>
      <c r="F47" s="4">
        <v>1014</v>
      </c>
      <c r="G47" s="4">
        <f t="shared" si="0"/>
        <v>1014</v>
      </c>
      <c r="H47" s="4" t="b">
        <f t="shared" si="1"/>
        <v>1</v>
      </c>
      <c r="I47" s="12">
        <f t="shared" si="2"/>
        <v>45778</v>
      </c>
      <c r="J47" s="12"/>
      <c r="K47" s="12" t="str">
        <f t="shared" si="3"/>
        <v/>
      </c>
    </row>
    <row r="48" spans="1:11" x14ac:dyDescent="0.25">
      <c r="A48" s="3">
        <v>45777.606967273081</v>
      </c>
      <c r="B48" s="4" t="s">
        <v>10</v>
      </c>
      <c r="C48" s="4" t="s">
        <v>11</v>
      </c>
      <c r="D48" s="4">
        <v>7</v>
      </c>
      <c r="E48" s="4">
        <v>170</v>
      </c>
      <c r="F48" s="4">
        <v>1190</v>
      </c>
      <c r="G48" s="4">
        <f t="shared" si="0"/>
        <v>1190</v>
      </c>
      <c r="H48" s="4" t="b">
        <f t="shared" si="1"/>
        <v>1</v>
      </c>
      <c r="I48" s="12">
        <f t="shared" si="2"/>
        <v>45777</v>
      </c>
      <c r="J48" s="12"/>
      <c r="K48" s="12" t="str">
        <f t="shared" si="3"/>
        <v/>
      </c>
    </row>
    <row r="49" spans="1:11" x14ac:dyDescent="0.25">
      <c r="A49" s="3">
        <v>45780.606967273081</v>
      </c>
      <c r="B49" s="4" t="s">
        <v>8</v>
      </c>
      <c r="C49" s="4" t="s">
        <v>11</v>
      </c>
      <c r="D49" s="4">
        <v>4</v>
      </c>
      <c r="E49" s="4">
        <v>912</v>
      </c>
      <c r="F49" s="4">
        <v>3648</v>
      </c>
      <c r="G49" s="4">
        <f t="shared" si="0"/>
        <v>3648</v>
      </c>
      <c r="H49" s="4" t="b">
        <f t="shared" si="1"/>
        <v>1</v>
      </c>
      <c r="I49" s="12">
        <f t="shared" si="2"/>
        <v>45780</v>
      </c>
      <c r="J49" s="12"/>
      <c r="K49" s="12" t="str">
        <f t="shared" si="3"/>
        <v/>
      </c>
    </row>
    <row r="50" spans="1:11" x14ac:dyDescent="0.25">
      <c r="A50" s="3">
        <v>45783.606967273081</v>
      </c>
      <c r="B50" s="4" t="s">
        <v>9</v>
      </c>
      <c r="C50" s="4" t="s">
        <v>12</v>
      </c>
      <c r="D50" s="4">
        <v>7</v>
      </c>
      <c r="E50" s="4">
        <v>563</v>
      </c>
      <c r="F50" s="4">
        <v>3941</v>
      </c>
      <c r="G50" s="4">
        <f t="shared" si="0"/>
        <v>3941</v>
      </c>
      <c r="H50" s="4" t="b">
        <f t="shared" si="1"/>
        <v>1</v>
      </c>
      <c r="I50" s="12">
        <f t="shared" si="2"/>
        <v>45783</v>
      </c>
      <c r="J50" s="12"/>
      <c r="K50" s="12" t="str">
        <f t="shared" si="3"/>
        <v/>
      </c>
    </row>
    <row r="51" spans="1:11" x14ac:dyDescent="0.25">
      <c r="A51" s="3">
        <v>45777.606967273081</v>
      </c>
      <c r="B51" s="4" t="s">
        <v>10</v>
      </c>
      <c r="C51" s="4" t="s">
        <v>11</v>
      </c>
      <c r="D51" s="4">
        <v>9</v>
      </c>
      <c r="E51" s="4">
        <v>309</v>
      </c>
      <c r="F51" s="4">
        <v>2781</v>
      </c>
      <c r="G51" s="4">
        <f t="shared" si="0"/>
        <v>2781</v>
      </c>
      <c r="H51" s="4" t="b">
        <f t="shared" si="1"/>
        <v>1</v>
      </c>
      <c r="I51" s="12">
        <f t="shared" si="2"/>
        <v>45777</v>
      </c>
      <c r="J51" s="12"/>
      <c r="K51" s="12" t="str">
        <f t="shared" si="3"/>
        <v/>
      </c>
    </row>
    <row r="52" spans="1:11" x14ac:dyDescent="0.25">
      <c r="A52" s="3">
        <v>45796.606967273081</v>
      </c>
      <c r="B52" s="4" t="s">
        <v>9</v>
      </c>
      <c r="C52" s="4" t="s">
        <v>11</v>
      </c>
      <c r="D52" s="4">
        <v>3</v>
      </c>
      <c r="E52" s="4">
        <v>146</v>
      </c>
      <c r="F52" s="4">
        <v>438</v>
      </c>
      <c r="G52" s="4">
        <f t="shared" si="0"/>
        <v>438</v>
      </c>
      <c r="H52" s="4" t="b">
        <f t="shared" si="1"/>
        <v>1</v>
      </c>
      <c r="I52" s="12">
        <f t="shared" si="2"/>
        <v>45796</v>
      </c>
      <c r="J52" s="12"/>
      <c r="K52" s="12" t="str">
        <f t="shared" si="3"/>
        <v/>
      </c>
    </row>
    <row r="53" spans="1:11" x14ac:dyDescent="0.25">
      <c r="A53" s="3">
        <v>45787.606967273081</v>
      </c>
      <c r="B53" s="4" t="s">
        <v>9</v>
      </c>
      <c r="C53" s="4" t="s">
        <v>12</v>
      </c>
      <c r="D53" s="4">
        <v>7</v>
      </c>
      <c r="E53" s="4">
        <v>869</v>
      </c>
      <c r="F53" s="4">
        <v>6083</v>
      </c>
      <c r="G53" s="4">
        <f t="shared" si="0"/>
        <v>6083</v>
      </c>
      <c r="H53" s="4" t="b">
        <f t="shared" si="1"/>
        <v>1</v>
      </c>
      <c r="I53" s="12">
        <f t="shared" si="2"/>
        <v>45787</v>
      </c>
      <c r="J53" s="12"/>
      <c r="K53" s="12" t="str">
        <f t="shared" si="3"/>
        <v/>
      </c>
    </row>
    <row r="54" spans="1:11" x14ac:dyDescent="0.25">
      <c r="A54" s="3">
        <v>45784.606967273081</v>
      </c>
      <c r="B54" s="4" t="s">
        <v>7</v>
      </c>
      <c r="C54" s="4" t="s">
        <v>11</v>
      </c>
      <c r="D54" s="4">
        <v>3</v>
      </c>
      <c r="E54" s="4">
        <v>227</v>
      </c>
      <c r="F54" s="4">
        <v>681</v>
      </c>
      <c r="G54" s="4">
        <f t="shared" si="0"/>
        <v>681</v>
      </c>
      <c r="H54" s="4" t="b">
        <f t="shared" si="1"/>
        <v>1</v>
      </c>
      <c r="I54" s="12">
        <f t="shared" si="2"/>
        <v>45784</v>
      </c>
      <c r="J54" s="12"/>
      <c r="K54" s="12" t="str">
        <f t="shared" si="3"/>
        <v/>
      </c>
    </row>
    <row r="55" spans="1:11" x14ac:dyDescent="0.25">
      <c r="A55" s="3">
        <v>45777.606967273081</v>
      </c>
      <c r="B55" s="4" t="s">
        <v>10</v>
      </c>
      <c r="C55" s="4" t="s">
        <v>12</v>
      </c>
      <c r="D55" s="4">
        <v>7</v>
      </c>
      <c r="E55" s="4">
        <v>948</v>
      </c>
      <c r="F55" s="4">
        <v>6636</v>
      </c>
      <c r="G55" s="4">
        <f t="shared" si="0"/>
        <v>6636</v>
      </c>
      <c r="H55" s="4" t="b">
        <f t="shared" si="1"/>
        <v>1</v>
      </c>
      <c r="I55" s="12">
        <f t="shared" si="2"/>
        <v>45777</v>
      </c>
      <c r="J55" s="12"/>
      <c r="K55" s="12" t="str">
        <f t="shared" si="3"/>
        <v/>
      </c>
    </row>
    <row r="56" spans="1:11" x14ac:dyDescent="0.25">
      <c r="A56" s="3">
        <v>45799.606967273081</v>
      </c>
      <c r="B56" s="4" t="s">
        <v>7</v>
      </c>
      <c r="C56" s="4" t="s">
        <v>11</v>
      </c>
      <c r="D56" s="4">
        <v>7</v>
      </c>
      <c r="E56" s="4">
        <v>663</v>
      </c>
      <c r="F56" s="4">
        <v>4641</v>
      </c>
      <c r="G56" s="4">
        <f t="shared" si="0"/>
        <v>4641</v>
      </c>
      <c r="H56" s="4" t="b">
        <f t="shared" si="1"/>
        <v>1</v>
      </c>
      <c r="I56" s="12">
        <f t="shared" si="2"/>
        <v>45799</v>
      </c>
      <c r="J56" s="12"/>
      <c r="K56" s="12" t="str">
        <f t="shared" si="3"/>
        <v/>
      </c>
    </row>
    <row r="57" spans="1:11" x14ac:dyDescent="0.25">
      <c r="A57" s="3">
        <v>45793.606967273081</v>
      </c>
      <c r="B57" s="4" t="s">
        <v>10</v>
      </c>
      <c r="C57" s="4" t="s">
        <v>12</v>
      </c>
      <c r="D57" s="4">
        <v>7</v>
      </c>
      <c r="E57" s="4">
        <v>728</v>
      </c>
      <c r="F57" s="4">
        <v>5096</v>
      </c>
      <c r="G57" s="4">
        <f t="shared" si="0"/>
        <v>5096</v>
      </c>
      <c r="H57" s="4" t="b">
        <f t="shared" si="1"/>
        <v>1</v>
      </c>
      <c r="I57" s="12">
        <f t="shared" si="2"/>
        <v>45793</v>
      </c>
      <c r="J57" s="12"/>
      <c r="K57" s="12" t="str">
        <f t="shared" si="3"/>
        <v/>
      </c>
    </row>
    <row r="58" spans="1:11" x14ac:dyDescent="0.25">
      <c r="A58" s="3">
        <v>45773.606967273081</v>
      </c>
      <c r="B58" s="4" t="s">
        <v>6</v>
      </c>
      <c r="C58" s="4" t="s">
        <v>11</v>
      </c>
      <c r="D58" s="4">
        <v>1</v>
      </c>
      <c r="E58" s="4">
        <v>630</v>
      </c>
      <c r="F58" s="4">
        <v>630</v>
      </c>
      <c r="G58" s="4">
        <f t="shared" si="0"/>
        <v>630</v>
      </c>
      <c r="H58" s="4" t="b">
        <f t="shared" si="1"/>
        <v>1</v>
      </c>
      <c r="I58" s="12">
        <f t="shared" si="2"/>
        <v>45773</v>
      </c>
      <c r="J58" s="12"/>
      <c r="K58" s="12" t="str">
        <f t="shared" si="3"/>
        <v/>
      </c>
    </row>
    <row r="59" spans="1:11" x14ac:dyDescent="0.25">
      <c r="A59" s="3">
        <v>45796.606967273081</v>
      </c>
      <c r="B59" s="4" t="s">
        <v>6</v>
      </c>
      <c r="C59" s="4" t="s">
        <v>11</v>
      </c>
      <c r="D59" s="4">
        <v>1</v>
      </c>
      <c r="E59" s="4">
        <v>298</v>
      </c>
      <c r="F59" s="4">
        <v>298</v>
      </c>
      <c r="G59" s="4">
        <f t="shared" si="0"/>
        <v>298</v>
      </c>
      <c r="H59" s="4" t="b">
        <f t="shared" si="1"/>
        <v>1</v>
      </c>
      <c r="I59" s="12">
        <f t="shared" si="2"/>
        <v>45796</v>
      </c>
      <c r="J59" s="12"/>
      <c r="K59" s="12" t="str">
        <f t="shared" si="3"/>
        <v/>
      </c>
    </row>
    <row r="60" spans="1:11" x14ac:dyDescent="0.25">
      <c r="A60" s="3">
        <v>45784.606967273081</v>
      </c>
      <c r="B60" s="4" t="s">
        <v>9</v>
      </c>
      <c r="C60" s="4" t="s">
        <v>12</v>
      </c>
      <c r="D60" s="4">
        <v>2</v>
      </c>
      <c r="E60" s="4">
        <v>594</v>
      </c>
      <c r="F60" s="4">
        <v>1188</v>
      </c>
      <c r="G60" s="4">
        <f t="shared" si="0"/>
        <v>1188</v>
      </c>
      <c r="H60" s="4" t="b">
        <f t="shared" si="1"/>
        <v>1</v>
      </c>
      <c r="I60" s="12">
        <f t="shared" si="2"/>
        <v>45784</v>
      </c>
      <c r="J60" s="12"/>
      <c r="K60" s="12" t="str">
        <f t="shared" si="3"/>
        <v/>
      </c>
    </row>
    <row r="61" spans="1:11" x14ac:dyDescent="0.25">
      <c r="A61" s="3">
        <v>45790.606967273081</v>
      </c>
      <c r="B61" s="4" t="s">
        <v>6</v>
      </c>
      <c r="C61" s="4" t="s">
        <v>11</v>
      </c>
      <c r="D61" s="4">
        <v>1</v>
      </c>
      <c r="E61" s="4">
        <v>905</v>
      </c>
      <c r="F61" s="4">
        <v>905</v>
      </c>
      <c r="G61" s="4">
        <f t="shared" si="0"/>
        <v>905</v>
      </c>
      <c r="H61" s="4" t="b">
        <f t="shared" si="1"/>
        <v>1</v>
      </c>
      <c r="I61" s="12">
        <f t="shared" si="2"/>
        <v>45790</v>
      </c>
      <c r="J61" s="12"/>
      <c r="K61" s="12" t="str">
        <f t="shared" si="3"/>
        <v/>
      </c>
    </row>
    <row r="62" spans="1:11" x14ac:dyDescent="0.25">
      <c r="A62" s="3">
        <v>45789.606967273081</v>
      </c>
      <c r="B62" s="4" t="s">
        <v>10</v>
      </c>
      <c r="C62" s="4" t="s">
        <v>12</v>
      </c>
      <c r="D62" s="4">
        <v>5</v>
      </c>
      <c r="E62" s="4">
        <v>359</v>
      </c>
      <c r="F62" s="4">
        <v>1795</v>
      </c>
      <c r="G62" s="4">
        <f t="shared" si="0"/>
        <v>1795</v>
      </c>
      <c r="H62" s="4" t="b">
        <f t="shared" si="1"/>
        <v>1</v>
      </c>
      <c r="I62" s="12">
        <f t="shared" si="2"/>
        <v>45789</v>
      </c>
      <c r="J62" s="12"/>
      <c r="K62" s="12" t="str">
        <f t="shared" si="3"/>
        <v/>
      </c>
    </row>
    <row r="63" spans="1:11" x14ac:dyDescent="0.25">
      <c r="A63" s="3">
        <v>45776.606967273081</v>
      </c>
      <c r="B63" s="4" t="s">
        <v>6</v>
      </c>
      <c r="C63" s="4" t="s">
        <v>11</v>
      </c>
      <c r="D63" s="4">
        <v>5</v>
      </c>
      <c r="E63" s="4">
        <v>588</v>
      </c>
      <c r="F63" s="4">
        <v>2940</v>
      </c>
      <c r="G63" s="4">
        <f t="shared" si="0"/>
        <v>2940</v>
      </c>
      <c r="H63" s="4" t="b">
        <f t="shared" si="1"/>
        <v>1</v>
      </c>
      <c r="I63" s="12">
        <f t="shared" si="2"/>
        <v>45776</v>
      </c>
      <c r="J63" s="12"/>
      <c r="K63" s="12" t="str">
        <f t="shared" si="3"/>
        <v/>
      </c>
    </row>
    <row r="64" spans="1:11" x14ac:dyDescent="0.25">
      <c r="A64" s="3">
        <v>45781.606967273081</v>
      </c>
      <c r="B64" s="4" t="s">
        <v>9</v>
      </c>
      <c r="C64" s="4" t="s">
        <v>12</v>
      </c>
      <c r="D64" s="4">
        <v>9</v>
      </c>
      <c r="E64" s="4">
        <v>504</v>
      </c>
      <c r="F64" s="4">
        <v>4536</v>
      </c>
      <c r="G64" s="4">
        <f t="shared" si="0"/>
        <v>4536</v>
      </c>
      <c r="H64" s="4" t="b">
        <f t="shared" si="1"/>
        <v>1</v>
      </c>
      <c r="I64" s="12">
        <f t="shared" si="2"/>
        <v>45781</v>
      </c>
      <c r="J64" s="12"/>
      <c r="K64" s="12" t="str">
        <f t="shared" si="3"/>
        <v/>
      </c>
    </row>
    <row r="65" spans="1:11" x14ac:dyDescent="0.25">
      <c r="A65" s="3">
        <v>45781.606967273081</v>
      </c>
      <c r="B65" s="4" t="s">
        <v>9</v>
      </c>
      <c r="C65" s="4" t="s">
        <v>12</v>
      </c>
      <c r="D65" s="4">
        <v>5</v>
      </c>
      <c r="E65" s="4">
        <v>204</v>
      </c>
      <c r="F65" s="4">
        <v>1020</v>
      </c>
      <c r="G65" s="4">
        <f t="shared" si="0"/>
        <v>1020</v>
      </c>
      <c r="H65" s="4" t="b">
        <f t="shared" si="1"/>
        <v>1</v>
      </c>
      <c r="I65" s="12">
        <f t="shared" si="2"/>
        <v>45781</v>
      </c>
      <c r="J65" s="12"/>
      <c r="K65" s="12" t="str">
        <f t="shared" si="3"/>
        <v/>
      </c>
    </row>
    <row r="66" spans="1:11" x14ac:dyDescent="0.25">
      <c r="A66" s="3">
        <v>45780.606967273081</v>
      </c>
      <c r="B66" s="4" t="s">
        <v>9</v>
      </c>
      <c r="C66" s="4" t="s">
        <v>12</v>
      </c>
      <c r="D66" s="4">
        <v>5</v>
      </c>
      <c r="E66" s="4">
        <v>256</v>
      </c>
      <c r="F66" s="4">
        <v>1280</v>
      </c>
      <c r="G66" s="4">
        <f t="shared" si="0"/>
        <v>1280</v>
      </c>
      <c r="H66" s="4" t="b">
        <f t="shared" si="1"/>
        <v>1</v>
      </c>
      <c r="I66" s="12">
        <f t="shared" si="2"/>
        <v>45780</v>
      </c>
      <c r="J66" s="12"/>
      <c r="K66" s="12" t="str">
        <f t="shared" si="3"/>
        <v/>
      </c>
    </row>
    <row r="67" spans="1:11" x14ac:dyDescent="0.25">
      <c r="A67" s="3">
        <v>45786.606967273081</v>
      </c>
      <c r="B67" s="4" t="s">
        <v>10</v>
      </c>
      <c r="C67" s="4" t="s">
        <v>11</v>
      </c>
      <c r="D67" s="4">
        <v>4</v>
      </c>
      <c r="E67" s="4">
        <v>507</v>
      </c>
      <c r="F67" s="4">
        <v>2028</v>
      </c>
      <c r="G67" s="4">
        <f t="shared" ref="G67:G101" si="4">D67*E67</f>
        <v>2028</v>
      </c>
      <c r="H67" s="4" t="b">
        <f t="shared" ref="H67:H101" si="5">AND(F67=G67)</f>
        <v>1</v>
      </c>
      <c r="I67" s="12">
        <f t="shared" ref="I67:I101" si="6">INT(A67)</f>
        <v>45786</v>
      </c>
      <c r="J67" s="12"/>
      <c r="K67" s="12" t="str">
        <f t="shared" ref="K67:K101" si="7">RIGHT(J67,2)</f>
        <v/>
      </c>
    </row>
    <row r="68" spans="1:11" x14ac:dyDescent="0.25">
      <c r="A68" s="3">
        <v>45796.606967273081</v>
      </c>
      <c r="B68" s="4" t="s">
        <v>10</v>
      </c>
      <c r="C68" s="4" t="s">
        <v>11</v>
      </c>
      <c r="D68" s="4">
        <v>5</v>
      </c>
      <c r="E68" s="4">
        <v>382</v>
      </c>
      <c r="F68" s="4">
        <v>1910</v>
      </c>
      <c r="G68" s="4">
        <f t="shared" si="4"/>
        <v>1910</v>
      </c>
      <c r="H68" s="4" t="b">
        <f t="shared" si="5"/>
        <v>1</v>
      </c>
      <c r="I68" s="12">
        <f t="shared" si="6"/>
        <v>45796</v>
      </c>
      <c r="J68" s="12"/>
      <c r="K68" s="12" t="str">
        <f t="shared" si="7"/>
        <v/>
      </c>
    </row>
    <row r="69" spans="1:11" x14ac:dyDescent="0.25">
      <c r="A69" s="3">
        <v>45781.606967273081</v>
      </c>
      <c r="B69" s="4" t="s">
        <v>8</v>
      </c>
      <c r="C69" s="4" t="s">
        <v>11</v>
      </c>
      <c r="D69" s="4">
        <v>6</v>
      </c>
      <c r="E69" s="4">
        <v>341</v>
      </c>
      <c r="F69" s="4">
        <v>2046</v>
      </c>
      <c r="G69" s="4">
        <f t="shared" si="4"/>
        <v>2046</v>
      </c>
      <c r="H69" s="4" t="b">
        <f t="shared" si="5"/>
        <v>1</v>
      </c>
      <c r="I69" s="12">
        <f t="shared" si="6"/>
        <v>45781</v>
      </c>
      <c r="J69" s="12"/>
      <c r="K69" s="12" t="str">
        <f t="shared" si="7"/>
        <v/>
      </c>
    </row>
    <row r="70" spans="1:11" x14ac:dyDescent="0.25">
      <c r="A70" s="3">
        <v>45795.606967273081</v>
      </c>
      <c r="B70" s="4" t="s">
        <v>8</v>
      </c>
      <c r="C70" s="4" t="s">
        <v>11</v>
      </c>
      <c r="D70" s="4">
        <v>4</v>
      </c>
      <c r="E70" s="4">
        <v>627</v>
      </c>
      <c r="F70" s="4">
        <v>2508</v>
      </c>
      <c r="G70" s="4">
        <f t="shared" si="4"/>
        <v>2508</v>
      </c>
      <c r="H70" s="4" t="b">
        <f t="shared" si="5"/>
        <v>1</v>
      </c>
      <c r="I70" s="12">
        <f t="shared" si="6"/>
        <v>45795</v>
      </c>
      <c r="J70" s="12"/>
      <c r="K70" s="12" t="str">
        <f t="shared" si="7"/>
        <v/>
      </c>
    </row>
    <row r="71" spans="1:11" x14ac:dyDescent="0.25">
      <c r="A71" s="3">
        <v>45780.606967273081</v>
      </c>
      <c r="B71" s="4" t="s">
        <v>6</v>
      </c>
      <c r="C71" s="4" t="s">
        <v>11</v>
      </c>
      <c r="D71" s="4">
        <v>2</v>
      </c>
      <c r="E71" s="4">
        <v>443</v>
      </c>
      <c r="F71" s="4">
        <v>886</v>
      </c>
      <c r="G71" s="4">
        <f t="shared" si="4"/>
        <v>886</v>
      </c>
      <c r="H71" s="4" t="b">
        <f t="shared" si="5"/>
        <v>1</v>
      </c>
      <c r="I71" s="12">
        <f t="shared" si="6"/>
        <v>45780</v>
      </c>
      <c r="J71" s="12"/>
      <c r="K71" s="12" t="str">
        <f t="shared" si="7"/>
        <v/>
      </c>
    </row>
    <row r="72" spans="1:11" x14ac:dyDescent="0.25">
      <c r="A72" s="3">
        <v>45797.606967273081</v>
      </c>
      <c r="B72" s="4" t="s">
        <v>6</v>
      </c>
      <c r="C72" s="4" t="s">
        <v>11</v>
      </c>
      <c r="D72" s="4">
        <v>6</v>
      </c>
      <c r="E72" s="4">
        <v>442</v>
      </c>
      <c r="F72" s="4">
        <v>2652</v>
      </c>
      <c r="G72" s="4">
        <f t="shared" si="4"/>
        <v>2652</v>
      </c>
      <c r="H72" s="4" t="b">
        <f t="shared" si="5"/>
        <v>1</v>
      </c>
      <c r="I72" s="12">
        <f t="shared" si="6"/>
        <v>45797</v>
      </c>
      <c r="J72" s="12"/>
      <c r="K72" s="12" t="str">
        <f t="shared" si="7"/>
        <v/>
      </c>
    </row>
    <row r="73" spans="1:11" x14ac:dyDescent="0.25">
      <c r="A73" s="3">
        <v>45799.606967273081</v>
      </c>
      <c r="B73" s="4" t="s">
        <v>8</v>
      </c>
      <c r="C73" s="4" t="s">
        <v>12</v>
      </c>
      <c r="D73" s="4">
        <v>1</v>
      </c>
      <c r="E73" s="4">
        <v>420</v>
      </c>
      <c r="F73" s="4">
        <v>420</v>
      </c>
      <c r="G73" s="4">
        <f t="shared" si="4"/>
        <v>420</v>
      </c>
      <c r="H73" s="4" t="b">
        <f t="shared" si="5"/>
        <v>1</v>
      </c>
      <c r="I73" s="12">
        <f t="shared" si="6"/>
        <v>45799</v>
      </c>
      <c r="J73" s="12"/>
      <c r="K73" s="12" t="str">
        <f t="shared" si="7"/>
        <v/>
      </c>
    </row>
    <row r="74" spans="1:11" x14ac:dyDescent="0.25">
      <c r="A74" s="3">
        <v>45791.606967273081</v>
      </c>
      <c r="B74" s="4" t="s">
        <v>8</v>
      </c>
      <c r="C74" s="4" t="s">
        <v>12</v>
      </c>
      <c r="D74" s="4">
        <v>6</v>
      </c>
      <c r="E74" s="4">
        <v>589</v>
      </c>
      <c r="F74" s="4">
        <v>3534</v>
      </c>
      <c r="G74" s="4">
        <f t="shared" si="4"/>
        <v>3534</v>
      </c>
      <c r="H74" s="4" t="b">
        <f t="shared" si="5"/>
        <v>1</v>
      </c>
      <c r="I74" s="12">
        <f t="shared" si="6"/>
        <v>45791</v>
      </c>
      <c r="J74" s="12"/>
      <c r="K74" s="12" t="str">
        <f t="shared" si="7"/>
        <v/>
      </c>
    </row>
    <row r="75" spans="1:11" x14ac:dyDescent="0.25">
      <c r="A75" s="3">
        <v>45773.606967273081</v>
      </c>
      <c r="B75" s="4" t="s">
        <v>6</v>
      </c>
      <c r="C75" s="4" t="s">
        <v>12</v>
      </c>
      <c r="D75" s="4">
        <v>4</v>
      </c>
      <c r="E75" s="4">
        <v>724</v>
      </c>
      <c r="F75" s="4">
        <v>2896</v>
      </c>
      <c r="G75" s="4">
        <f t="shared" si="4"/>
        <v>2896</v>
      </c>
      <c r="H75" s="4" t="b">
        <f t="shared" si="5"/>
        <v>1</v>
      </c>
      <c r="I75" s="12">
        <f t="shared" si="6"/>
        <v>45773</v>
      </c>
      <c r="J75" s="12"/>
      <c r="K75" s="12" t="str">
        <f t="shared" si="7"/>
        <v/>
      </c>
    </row>
    <row r="76" spans="1:11" x14ac:dyDescent="0.25">
      <c r="A76" s="3">
        <v>45778.606967273081</v>
      </c>
      <c r="B76" s="4" t="s">
        <v>9</v>
      </c>
      <c r="C76" s="4" t="s">
        <v>11</v>
      </c>
      <c r="D76" s="4">
        <v>3</v>
      </c>
      <c r="E76" s="4">
        <v>244</v>
      </c>
      <c r="F76" s="4">
        <v>732</v>
      </c>
      <c r="G76" s="4">
        <f t="shared" si="4"/>
        <v>732</v>
      </c>
      <c r="H76" s="4" t="b">
        <f t="shared" si="5"/>
        <v>1</v>
      </c>
      <c r="I76" s="12">
        <f t="shared" si="6"/>
        <v>45778</v>
      </c>
      <c r="J76" s="12"/>
      <c r="K76" s="12" t="str">
        <f t="shared" si="7"/>
        <v/>
      </c>
    </row>
    <row r="77" spans="1:11" x14ac:dyDescent="0.25">
      <c r="A77" s="3">
        <v>45795.606967273081</v>
      </c>
      <c r="B77" s="4" t="s">
        <v>6</v>
      </c>
      <c r="C77" s="4" t="s">
        <v>11</v>
      </c>
      <c r="D77" s="4">
        <v>5</v>
      </c>
      <c r="E77" s="4">
        <v>231</v>
      </c>
      <c r="F77" s="4">
        <v>1155</v>
      </c>
      <c r="G77" s="4">
        <f t="shared" si="4"/>
        <v>1155</v>
      </c>
      <c r="H77" s="4" t="b">
        <f t="shared" si="5"/>
        <v>1</v>
      </c>
      <c r="I77" s="12">
        <f t="shared" si="6"/>
        <v>45795</v>
      </c>
      <c r="J77" s="12"/>
      <c r="K77" s="12" t="str">
        <f t="shared" si="7"/>
        <v/>
      </c>
    </row>
    <row r="78" spans="1:11" x14ac:dyDescent="0.25">
      <c r="A78" s="3">
        <v>45791.606967273081</v>
      </c>
      <c r="B78" s="4" t="s">
        <v>6</v>
      </c>
      <c r="C78" s="4" t="s">
        <v>11</v>
      </c>
      <c r="D78" s="4">
        <v>1</v>
      </c>
      <c r="E78" s="4">
        <v>606</v>
      </c>
      <c r="F78" s="4">
        <v>606</v>
      </c>
      <c r="G78" s="4">
        <f t="shared" si="4"/>
        <v>606</v>
      </c>
      <c r="H78" s="4" t="b">
        <f t="shared" si="5"/>
        <v>1</v>
      </c>
      <c r="I78" s="12">
        <f t="shared" si="6"/>
        <v>45791</v>
      </c>
      <c r="J78" s="12"/>
      <c r="K78" s="12" t="str">
        <f t="shared" si="7"/>
        <v/>
      </c>
    </row>
    <row r="79" spans="1:11" x14ac:dyDescent="0.25">
      <c r="A79" s="3">
        <v>45785.606967273081</v>
      </c>
      <c r="B79" s="4" t="s">
        <v>10</v>
      </c>
      <c r="C79" s="4" t="s">
        <v>11</v>
      </c>
      <c r="D79" s="4">
        <v>2</v>
      </c>
      <c r="E79" s="4">
        <v>240</v>
      </c>
      <c r="F79" s="4">
        <v>480</v>
      </c>
      <c r="G79" s="4">
        <f t="shared" si="4"/>
        <v>480</v>
      </c>
      <c r="H79" s="4" t="b">
        <f t="shared" si="5"/>
        <v>1</v>
      </c>
      <c r="I79" s="12">
        <f t="shared" si="6"/>
        <v>45785</v>
      </c>
      <c r="J79" s="12"/>
      <c r="K79" s="12" t="str">
        <f t="shared" si="7"/>
        <v/>
      </c>
    </row>
    <row r="80" spans="1:11" x14ac:dyDescent="0.25">
      <c r="A80" s="3">
        <v>45782.606967273081</v>
      </c>
      <c r="B80" s="4" t="s">
        <v>10</v>
      </c>
      <c r="C80" s="4" t="s">
        <v>11</v>
      </c>
      <c r="D80" s="4">
        <v>3</v>
      </c>
      <c r="E80" s="4">
        <v>323</v>
      </c>
      <c r="F80" s="4">
        <v>969</v>
      </c>
      <c r="G80" s="4">
        <f t="shared" si="4"/>
        <v>969</v>
      </c>
      <c r="H80" s="4" t="b">
        <f t="shared" si="5"/>
        <v>1</v>
      </c>
      <c r="I80" s="12">
        <f t="shared" si="6"/>
        <v>45782</v>
      </c>
      <c r="J80" s="12"/>
      <c r="K80" s="12" t="str">
        <f t="shared" si="7"/>
        <v/>
      </c>
    </row>
    <row r="81" spans="1:11" x14ac:dyDescent="0.25">
      <c r="A81" s="3">
        <v>45781.606967273081</v>
      </c>
      <c r="B81" s="4" t="s">
        <v>8</v>
      </c>
      <c r="C81" s="4" t="s">
        <v>12</v>
      </c>
      <c r="D81" s="4">
        <v>8</v>
      </c>
      <c r="E81" s="4">
        <v>962</v>
      </c>
      <c r="F81" s="4">
        <v>7696</v>
      </c>
      <c r="G81" s="4">
        <f t="shared" si="4"/>
        <v>7696</v>
      </c>
      <c r="H81" s="4" t="b">
        <f t="shared" si="5"/>
        <v>1</v>
      </c>
      <c r="I81" s="12">
        <f t="shared" si="6"/>
        <v>45781</v>
      </c>
      <c r="J81" s="12"/>
      <c r="K81" s="12" t="str">
        <f t="shared" si="7"/>
        <v/>
      </c>
    </row>
    <row r="82" spans="1:11" x14ac:dyDescent="0.25">
      <c r="A82" s="3">
        <v>45782.606967273081</v>
      </c>
      <c r="B82" s="4" t="s">
        <v>6</v>
      </c>
      <c r="C82" s="4" t="s">
        <v>11</v>
      </c>
      <c r="D82" s="4">
        <v>7</v>
      </c>
      <c r="E82" s="4">
        <v>346</v>
      </c>
      <c r="F82" s="4">
        <v>2422</v>
      </c>
      <c r="G82" s="4">
        <f t="shared" si="4"/>
        <v>2422</v>
      </c>
      <c r="H82" s="4" t="b">
        <f t="shared" si="5"/>
        <v>1</v>
      </c>
      <c r="I82" s="12">
        <f t="shared" si="6"/>
        <v>45782</v>
      </c>
      <c r="J82" s="12"/>
      <c r="K82" s="12" t="str">
        <f t="shared" si="7"/>
        <v/>
      </c>
    </row>
    <row r="83" spans="1:11" x14ac:dyDescent="0.25">
      <c r="A83" s="3">
        <v>45778.606967273081</v>
      </c>
      <c r="B83" s="4" t="s">
        <v>8</v>
      </c>
      <c r="C83" s="4" t="s">
        <v>12</v>
      </c>
      <c r="D83" s="4">
        <v>2</v>
      </c>
      <c r="E83" s="4">
        <v>775</v>
      </c>
      <c r="F83" s="4">
        <v>1550</v>
      </c>
      <c r="G83" s="4">
        <f t="shared" si="4"/>
        <v>1550</v>
      </c>
      <c r="H83" s="4" t="b">
        <f t="shared" si="5"/>
        <v>1</v>
      </c>
      <c r="I83" s="12">
        <f t="shared" si="6"/>
        <v>45778</v>
      </c>
      <c r="J83" s="12"/>
      <c r="K83" s="12" t="str">
        <f t="shared" si="7"/>
        <v/>
      </c>
    </row>
    <row r="84" spans="1:11" x14ac:dyDescent="0.25">
      <c r="A84" s="3">
        <v>45783.606967273081</v>
      </c>
      <c r="B84" s="4" t="s">
        <v>6</v>
      </c>
      <c r="C84" s="4" t="s">
        <v>11</v>
      </c>
      <c r="D84" s="4">
        <v>2</v>
      </c>
      <c r="E84" s="4">
        <v>703</v>
      </c>
      <c r="F84" s="4">
        <v>1406</v>
      </c>
      <c r="G84" s="4">
        <f t="shared" si="4"/>
        <v>1406</v>
      </c>
      <c r="H84" s="4" t="b">
        <f t="shared" si="5"/>
        <v>1</v>
      </c>
      <c r="I84" s="12">
        <f t="shared" si="6"/>
        <v>45783</v>
      </c>
      <c r="J84" s="12"/>
      <c r="K84" s="12" t="str">
        <f t="shared" si="7"/>
        <v/>
      </c>
    </row>
    <row r="85" spans="1:11" x14ac:dyDescent="0.25">
      <c r="A85" s="3">
        <v>45784.606967273081</v>
      </c>
      <c r="B85" s="4" t="s">
        <v>7</v>
      </c>
      <c r="C85" s="4" t="s">
        <v>11</v>
      </c>
      <c r="D85" s="4">
        <v>7</v>
      </c>
      <c r="E85" s="4">
        <v>558</v>
      </c>
      <c r="F85" s="4">
        <v>3906</v>
      </c>
      <c r="G85" s="4">
        <f t="shared" si="4"/>
        <v>3906</v>
      </c>
      <c r="H85" s="4" t="b">
        <f t="shared" si="5"/>
        <v>1</v>
      </c>
      <c r="I85" s="12">
        <f t="shared" si="6"/>
        <v>45784</v>
      </c>
      <c r="J85" s="12"/>
      <c r="K85" s="12" t="str">
        <f t="shared" si="7"/>
        <v/>
      </c>
    </row>
    <row r="86" spans="1:11" x14ac:dyDescent="0.25">
      <c r="A86" s="3">
        <v>45778.606967273081</v>
      </c>
      <c r="B86" s="4" t="s">
        <v>8</v>
      </c>
      <c r="C86" s="4" t="s">
        <v>11</v>
      </c>
      <c r="D86" s="4">
        <v>7</v>
      </c>
      <c r="E86" s="4">
        <v>871</v>
      </c>
      <c r="F86" s="4">
        <v>6097</v>
      </c>
      <c r="G86" s="4">
        <f t="shared" si="4"/>
        <v>6097</v>
      </c>
      <c r="H86" s="4" t="b">
        <f t="shared" si="5"/>
        <v>1</v>
      </c>
      <c r="I86" s="12">
        <f t="shared" si="6"/>
        <v>45778</v>
      </c>
      <c r="J86" s="12"/>
      <c r="K86" s="12" t="str">
        <f t="shared" si="7"/>
        <v/>
      </c>
    </row>
    <row r="87" spans="1:11" x14ac:dyDescent="0.25">
      <c r="A87" s="3">
        <v>45793.606967273081</v>
      </c>
      <c r="B87" s="4" t="s">
        <v>10</v>
      </c>
      <c r="C87" s="4" t="s">
        <v>11</v>
      </c>
      <c r="D87" s="4">
        <v>7</v>
      </c>
      <c r="E87" s="4">
        <v>632</v>
      </c>
      <c r="F87" s="4">
        <v>4424</v>
      </c>
      <c r="G87" s="4">
        <f t="shared" si="4"/>
        <v>4424</v>
      </c>
      <c r="H87" s="4" t="b">
        <f t="shared" si="5"/>
        <v>1</v>
      </c>
      <c r="I87" s="12">
        <f t="shared" si="6"/>
        <v>45793</v>
      </c>
      <c r="J87" s="12"/>
      <c r="K87" s="12" t="str">
        <f t="shared" si="7"/>
        <v/>
      </c>
    </row>
    <row r="88" spans="1:11" x14ac:dyDescent="0.25">
      <c r="A88" s="3">
        <v>45782.606967273081</v>
      </c>
      <c r="B88" s="4" t="s">
        <v>9</v>
      </c>
      <c r="C88" s="4" t="s">
        <v>12</v>
      </c>
      <c r="D88" s="4">
        <v>4</v>
      </c>
      <c r="E88" s="4">
        <v>734</v>
      </c>
      <c r="F88" s="4">
        <v>2936</v>
      </c>
      <c r="G88" s="4">
        <f t="shared" si="4"/>
        <v>2936</v>
      </c>
      <c r="H88" s="4" t="b">
        <f t="shared" si="5"/>
        <v>1</v>
      </c>
      <c r="I88" s="12">
        <f t="shared" si="6"/>
        <v>45782</v>
      </c>
      <c r="J88" s="12"/>
      <c r="K88" s="12" t="str">
        <f t="shared" si="7"/>
        <v/>
      </c>
    </row>
    <row r="89" spans="1:11" x14ac:dyDescent="0.25">
      <c r="A89" s="3">
        <v>45802.606967273081</v>
      </c>
      <c r="B89" s="4" t="s">
        <v>8</v>
      </c>
      <c r="C89" s="4" t="s">
        <v>12</v>
      </c>
      <c r="D89" s="4">
        <v>3</v>
      </c>
      <c r="E89" s="4">
        <v>637</v>
      </c>
      <c r="F89" s="4">
        <v>1911</v>
      </c>
      <c r="G89" s="4">
        <f t="shared" si="4"/>
        <v>1911</v>
      </c>
      <c r="H89" s="4" t="b">
        <f t="shared" si="5"/>
        <v>1</v>
      </c>
      <c r="I89" s="12">
        <f t="shared" si="6"/>
        <v>45802</v>
      </c>
      <c r="J89" s="12"/>
      <c r="K89" s="12" t="str">
        <f t="shared" si="7"/>
        <v/>
      </c>
    </row>
    <row r="90" spans="1:11" x14ac:dyDescent="0.25">
      <c r="A90" s="3">
        <v>45793.606967273081</v>
      </c>
      <c r="B90" s="4" t="s">
        <v>8</v>
      </c>
      <c r="C90" s="4" t="s">
        <v>11</v>
      </c>
      <c r="D90" s="4">
        <v>8</v>
      </c>
      <c r="E90" s="4">
        <v>322</v>
      </c>
      <c r="F90" s="4">
        <v>2576</v>
      </c>
      <c r="G90" s="4">
        <f t="shared" si="4"/>
        <v>2576</v>
      </c>
      <c r="H90" s="4" t="b">
        <f t="shared" si="5"/>
        <v>1</v>
      </c>
      <c r="I90" s="12">
        <f t="shared" si="6"/>
        <v>45793</v>
      </c>
      <c r="J90" s="12"/>
      <c r="K90" s="12" t="str">
        <f t="shared" si="7"/>
        <v/>
      </c>
    </row>
    <row r="91" spans="1:11" x14ac:dyDescent="0.25">
      <c r="A91" s="3">
        <v>45773.606967273081</v>
      </c>
      <c r="B91" s="4" t="s">
        <v>6</v>
      </c>
      <c r="C91" s="4" t="s">
        <v>11</v>
      </c>
      <c r="D91" s="4">
        <v>5</v>
      </c>
      <c r="E91" s="4">
        <v>733</v>
      </c>
      <c r="F91" s="4">
        <v>3665</v>
      </c>
      <c r="G91" s="4">
        <f t="shared" si="4"/>
        <v>3665</v>
      </c>
      <c r="H91" s="4" t="b">
        <f t="shared" si="5"/>
        <v>1</v>
      </c>
      <c r="I91" s="12">
        <f t="shared" si="6"/>
        <v>45773</v>
      </c>
      <c r="J91" s="12"/>
      <c r="K91" s="12" t="str">
        <f t="shared" si="7"/>
        <v/>
      </c>
    </row>
    <row r="92" spans="1:11" x14ac:dyDescent="0.25">
      <c r="A92" s="3">
        <v>45779.606967273081</v>
      </c>
      <c r="B92" s="4" t="s">
        <v>9</v>
      </c>
      <c r="C92" s="4" t="s">
        <v>12</v>
      </c>
      <c r="D92" s="4">
        <v>5</v>
      </c>
      <c r="E92" s="4">
        <v>350</v>
      </c>
      <c r="F92" s="4">
        <v>1750</v>
      </c>
      <c r="G92" s="4">
        <f t="shared" si="4"/>
        <v>1750</v>
      </c>
      <c r="H92" s="4" t="b">
        <f t="shared" si="5"/>
        <v>1</v>
      </c>
      <c r="I92" s="12">
        <f t="shared" si="6"/>
        <v>45779</v>
      </c>
      <c r="J92" s="12"/>
      <c r="K92" s="12" t="str">
        <f t="shared" si="7"/>
        <v/>
      </c>
    </row>
    <row r="93" spans="1:11" x14ac:dyDescent="0.25">
      <c r="A93" s="3">
        <v>45776.606967273081</v>
      </c>
      <c r="B93" s="4" t="s">
        <v>7</v>
      </c>
      <c r="C93" s="4" t="s">
        <v>11</v>
      </c>
      <c r="D93" s="4">
        <v>8</v>
      </c>
      <c r="E93" s="4">
        <v>800</v>
      </c>
      <c r="F93" s="4">
        <v>6400</v>
      </c>
      <c r="G93" s="4">
        <f t="shared" si="4"/>
        <v>6400</v>
      </c>
      <c r="H93" s="4" t="b">
        <f t="shared" si="5"/>
        <v>1</v>
      </c>
      <c r="I93" s="12">
        <f t="shared" si="6"/>
        <v>45776</v>
      </c>
      <c r="J93" s="12"/>
      <c r="K93" s="12" t="str">
        <f t="shared" si="7"/>
        <v/>
      </c>
    </row>
    <row r="94" spans="1:11" x14ac:dyDescent="0.25">
      <c r="A94" s="3">
        <v>45782.606967273081</v>
      </c>
      <c r="B94" s="4" t="s">
        <v>6</v>
      </c>
      <c r="C94" s="4" t="s">
        <v>11</v>
      </c>
      <c r="D94" s="4">
        <v>1</v>
      </c>
      <c r="E94" s="4">
        <v>539</v>
      </c>
      <c r="F94" s="4">
        <v>539</v>
      </c>
      <c r="G94" s="4">
        <f t="shared" si="4"/>
        <v>539</v>
      </c>
      <c r="H94" s="4" t="b">
        <f t="shared" si="5"/>
        <v>1</v>
      </c>
      <c r="I94" s="12">
        <f t="shared" si="6"/>
        <v>45782</v>
      </c>
      <c r="J94" s="12"/>
      <c r="K94" s="12" t="str">
        <f t="shared" si="7"/>
        <v/>
      </c>
    </row>
    <row r="95" spans="1:11" x14ac:dyDescent="0.25">
      <c r="A95" s="3">
        <v>45800.606967273081</v>
      </c>
      <c r="B95" s="4" t="s">
        <v>9</v>
      </c>
      <c r="C95" s="4" t="s">
        <v>11</v>
      </c>
      <c r="D95" s="4">
        <v>4</v>
      </c>
      <c r="E95" s="4">
        <v>110</v>
      </c>
      <c r="F95" s="4">
        <v>440</v>
      </c>
      <c r="G95" s="4">
        <f t="shared" si="4"/>
        <v>440</v>
      </c>
      <c r="H95" s="4" t="b">
        <f t="shared" si="5"/>
        <v>1</v>
      </c>
      <c r="I95" s="12">
        <f t="shared" si="6"/>
        <v>45800</v>
      </c>
      <c r="J95" s="12"/>
      <c r="K95" s="12" t="str">
        <f t="shared" si="7"/>
        <v/>
      </c>
    </row>
    <row r="96" spans="1:11" x14ac:dyDescent="0.25">
      <c r="A96" s="3">
        <v>45802.606967273081</v>
      </c>
      <c r="B96" s="4" t="s">
        <v>7</v>
      </c>
      <c r="C96" s="4" t="s">
        <v>11</v>
      </c>
      <c r="D96" s="4">
        <v>4</v>
      </c>
      <c r="E96" s="4">
        <v>745</v>
      </c>
      <c r="F96" s="4">
        <v>2980</v>
      </c>
      <c r="G96" s="4">
        <f t="shared" si="4"/>
        <v>2980</v>
      </c>
      <c r="H96" s="4" t="b">
        <f t="shared" si="5"/>
        <v>1</v>
      </c>
      <c r="I96" s="12">
        <f t="shared" si="6"/>
        <v>45802</v>
      </c>
      <c r="J96" s="12"/>
      <c r="K96" s="12" t="str">
        <f t="shared" si="7"/>
        <v/>
      </c>
    </row>
    <row r="97" spans="1:11" x14ac:dyDescent="0.25">
      <c r="A97" s="3">
        <v>45778.606967273081</v>
      </c>
      <c r="B97" s="4" t="s">
        <v>9</v>
      </c>
      <c r="C97" s="4" t="s">
        <v>11</v>
      </c>
      <c r="D97" s="4">
        <v>4</v>
      </c>
      <c r="E97" s="4">
        <v>778</v>
      </c>
      <c r="F97" s="4">
        <v>3112</v>
      </c>
      <c r="G97" s="4">
        <f t="shared" si="4"/>
        <v>3112</v>
      </c>
      <c r="H97" s="4" t="b">
        <f t="shared" si="5"/>
        <v>1</v>
      </c>
      <c r="I97" s="12">
        <f t="shared" si="6"/>
        <v>45778</v>
      </c>
      <c r="J97" s="12"/>
      <c r="K97" s="12" t="str">
        <f t="shared" si="7"/>
        <v/>
      </c>
    </row>
    <row r="98" spans="1:11" x14ac:dyDescent="0.25">
      <c r="A98" s="3">
        <v>45774.606967273081</v>
      </c>
      <c r="B98" s="4" t="s">
        <v>10</v>
      </c>
      <c r="C98" s="4" t="s">
        <v>11</v>
      </c>
      <c r="D98" s="4">
        <v>7</v>
      </c>
      <c r="E98" s="4">
        <v>763</v>
      </c>
      <c r="F98" s="4">
        <v>5341</v>
      </c>
      <c r="G98" s="4">
        <f t="shared" si="4"/>
        <v>5341</v>
      </c>
      <c r="H98" s="4" t="b">
        <f t="shared" si="5"/>
        <v>1</v>
      </c>
      <c r="I98" s="12">
        <f t="shared" si="6"/>
        <v>45774</v>
      </c>
      <c r="J98" s="12"/>
      <c r="K98" s="12" t="str">
        <f t="shared" si="7"/>
        <v/>
      </c>
    </row>
    <row r="99" spans="1:11" x14ac:dyDescent="0.25">
      <c r="A99" s="3">
        <v>45788.606967273081</v>
      </c>
      <c r="B99" s="4" t="s">
        <v>9</v>
      </c>
      <c r="C99" s="4" t="s">
        <v>11</v>
      </c>
      <c r="D99" s="4">
        <v>2</v>
      </c>
      <c r="E99" s="4">
        <v>936</v>
      </c>
      <c r="F99" s="4">
        <v>1872</v>
      </c>
      <c r="G99" s="4">
        <f t="shared" si="4"/>
        <v>1872</v>
      </c>
      <c r="H99" s="4" t="b">
        <f t="shared" si="5"/>
        <v>1</v>
      </c>
      <c r="I99" s="12">
        <f t="shared" si="6"/>
        <v>45788</v>
      </c>
      <c r="J99" s="12"/>
      <c r="K99" s="12" t="str">
        <f t="shared" si="7"/>
        <v/>
      </c>
    </row>
    <row r="100" spans="1:11" x14ac:dyDescent="0.25">
      <c r="A100" s="3">
        <v>45786.606967273081</v>
      </c>
      <c r="B100" s="4" t="s">
        <v>10</v>
      </c>
      <c r="C100" s="4" t="s">
        <v>12</v>
      </c>
      <c r="D100" s="4">
        <v>6</v>
      </c>
      <c r="E100" s="4">
        <v>645</v>
      </c>
      <c r="F100" s="4">
        <v>3870</v>
      </c>
      <c r="G100" s="4">
        <f t="shared" si="4"/>
        <v>3870</v>
      </c>
      <c r="H100" s="4" t="b">
        <f t="shared" si="5"/>
        <v>1</v>
      </c>
      <c r="I100" s="12">
        <f t="shared" si="6"/>
        <v>45786</v>
      </c>
      <c r="J100" s="12"/>
      <c r="K100" s="12" t="str">
        <f t="shared" si="7"/>
        <v/>
      </c>
    </row>
    <row r="101" spans="1:11" x14ac:dyDescent="0.25">
      <c r="A101" s="3">
        <v>45774.606967273081</v>
      </c>
      <c r="B101" s="4" t="s">
        <v>7</v>
      </c>
      <c r="C101" s="4" t="s">
        <v>11</v>
      </c>
      <c r="D101" s="4">
        <v>4</v>
      </c>
      <c r="E101" s="4">
        <v>120</v>
      </c>
      <c r="F101" s="4">
        <v>480</v>
      </c>
      <c r="G101" s="4">
        <f t="shared" si="4"/>
        <v>480</v>
      </c>
      <c r="H101" s="4" t="b">
        <f t="shared" si="5"/>
        <v>1</v>
      </c>
      <c r="I101" s="12">
        <f t="shared" si="6"/>
        <v>45774</v>
      </c>
      <c r="J101" s="12"/>
      <c r="K101" s="12" t="str">
        <f t="shared" si="7"/>
        <v/>
      </c>
    </row>
  </sheetData>
  <conditionalFormatting sqref="F2:F101">
    <cfRule type="cellIs" dxfId="9" priority="1" operator="lessThan">
      <formula>2000</formula>
    </cfRule>
    <cfRule type="cellIs" dxfId="8" priority="2" operator="greaterThan">
      <formula>5000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D51BC-D235-4EDC-8381-9289CA83A2D8}">
  <dimension ref="A3:B49"/>
  <sheetViews>
    <sheetView workbookViewId="0">
      <selection activeCell="N14" sqref="N14"/>
    </sheetView>
  </sheetViews>
  <sheetFormatPr defaultRowHeight="15" x14ac:dyDescent="0.25"/>
  <cols>
    <col min="1" max="1" width="13.140625" bestFit="1" customWidth="1"/>
    <col min="2" max="2" width="17.28515625" bestFit="1" customWidth="1"/>
  </cols>
  <sheetData>
    <row r="3" spans="1:2" x14ac:dyDescent="0.25">
      <c r="A3" s="7" t="s">
        <v>1</v>
      </c>
      <c r="B3" t="s">
        <v>123</v>
      </c>
    </row>
    <row r="4" spans="1:2" x14ac:dyDescent="0.25">
      <c r="A4" s="8" t="s">
        <v>9</v>
      </c>
      <c r="B4" s="6">
        <v>56146</v>
      </c>
    </row>
    <row r="5" spans="1:2" x14ac:dyDescent="0.25">
      <c r="A5" s="8" t="s">
        <v>6</v>
      </c>
      <c r="B5" s="6">
        <v>47942</v>
      </c>
    </row>
    <row r="6" spans="1:2" x14ac:dyDescent="0.25">
      <c r="A6" s="8" t="s">
        <v>8</v>
      </c>
      <c r="B6" s="6">
        <v>50676</v>
      </c>
    </row>
    <row r="7" spans="1:2" x14ac:dyDescent="0.25">
      <c r="A7" s="8" t="s">
        <v>10</v>
      </c>
      <c r="B7" s="6">
        <v>52449</v>
      </c>
    </row>
    <row r="8" spans="1:2" x14ac:dyDescent="0.25">
      <c r="A8" s="8" t="s">
        <v>7</v>
      </c>
      <c r="B8" s="6">
        <v>35719</v>
      </c>
    </row>
    <row r="13" spans="1:2" x14ac:dyDescent="0.25">
      <c r="A13" s="7" t="s">
        <v>126</v>
      </c>
      <c r="B13" t="s">
        <v>123</v>
      </c>
    </row>
    <row r="14" spans="1:2" x14ac:dyDescent="0.25">
      <c r="A14" s="8" t="s">
        <v>12</v>
      </c>
      <c r="B14" s="6">
        <v>102045</v>
      </c>
    </row>
    <row r="15" spans="1:2" x14ac:dyDescent="0.25">
      <c r="A15" s="8" t="s">
        <v>11</v>
      </c>
      <c r="B15" s="6">
        <v>140887</v>
      </c>
    </row>
    <row r="20" spans="1:2" x14ac:dyDescent="0.25">
      <c r="A20" s="7" t="s">
        <v>124</v>
      </c>
      <c r="B20" t="s">
        <v>125</v>
      </c>
    </row>
    <row r="21" spans="1:2" x14ac:dyDescent="0.25">
      <c r="A21" s="9" t="s">
        <v>127</v>
      </c>
      <c r="B21" s="6">
        <v>8229</v>
      </c>
    </row>
    <row r="22" spans="1:2" x14ac:dyDescent="0.25">
      <c r="A22" s="9" t="s">
        <v>128</v>
      </c>
      <c r="B22" s="6">
        <v>5821</v>
      </c>
    </row>
    <row r="23" spans="1:2" x14ac:dyDescent="0.25">
      <c r="A23" s="9" t="s">
        <v>129</v>
      </c>
      <c r="B23" s="6">
        <v>12464</v>
      </c>
    </row>
    <row r="24" spans="1:2" x14ac:dyDescent="0.25">
      <c r="A24" s="9" t="s">
        <v>130</v>
      </c>
      <c r="B24" s="6">
        <v>10607</v>
      </c>
    </row>
    <row r="25" spans="1:2" x14ac:dyDescent="0.25">
      <c r="A25" s="9" t="s">
        <v>131</v>
      </c>
      <c r="B25" s="6">
        <v>21655</v>
      </c>
    </row>
    <row r="26" spans="1:2" x14ac:dyDescent="0.25">
      <c r="A26" s="9" t="s">
        <v>132</v>
      </c>
      <c r="B26" s="6">
        <v>1750</v>
      </c>
    </row>
    <row r="27" spans="1:2" x14ac:dyDescent="0.25">
      <c r="A27" s="9" t="s">
        <v>133</v>
      </c>
      <c r="B27" s="6">
        <v>10718</v>
      </c>
    </row>
    <row r="28" spans="1:2" x14ac:dyDescent="0.25">
      <c r="A28" s="9" t="s">
        <v>134</v>
      </c>
      <c r="B28" s="6">
        <v>24438</v>
      </c>
    </row>
    <row r="29" spans="1:2" x14ac:dyDescent="0.25">
      <c r="A29" s="9" t="s">
        <v>135</v>
      </c>
      <c r="B29" s="6">
        <v>6866</v>
      </c>
    </row>
    <row r="30" spans="1:2" x14ac:dyDescent="0.25">
      <c r="A30" s="9" t="s">
        <v>136</v>
      </c>
      <c r="B30" s="6">
        <v>10147</v>
      </c>
    </row>
    <row r="31" spans="1:2" x14ac:dyDescent="0.25">
      <c r="A31" s="9" t="s">
        <v>137</v>
      </c>
      <c r="B31" s="6">
        <v>6707</v>
      </c>
    </row>
    <row r="32" spans="1:2" x14ac:dyDescent="0.25">
      <c r="A32" s="9" t="s">
        <v>138</v>
      </c>
      <c r="B32" s="6">
        <v>2282</v>
      </c>
    </row>
    <row r="33" spans="1:2" x14ac:dyDescent="0.25">
      <c r="A33" s="9" t="s">
        <v>139</v>
      </c>
      <c r="B33" s="6">
        <v>15380</v>
      </c>
    </row>
    <row r="34" spans="1:2" x14ac:dyDescent="0.25">
      <c r="A34" s="9" t="s">
        <v>140</v>
      </c>
      <c r="B34" s="6">
        <v>7918</v>
      </c>
    </row>
    <row r="35" spans="1:2" x14ac:dyDescent="0.25">
      <c r="A35" s="9" t="s">
        <v>141</v>
      </c>
      <c r="B35" s="6">
        <v>5937</v>
      </c>
    </row>
    <row r="36" spans="1:2" x14ac:dyDescent="0.25">
      <c r="A36" s="9" t="s">
        <v>142</v>
      </c>
      <c r="B36" s="6">
        <v>2353</v>
      </c>
    </row>
    <row r="37" spans="1:2" x14ac:dyDescent="0.25">
      <c r="A37" s="9" t="s">
        <v>143</v>
      </c>
      <c r="B37" s="6">
        <v>4251</v>
      </c>
    </row>
    <row r="38" spans="1:2" x14ac:dyDescent="0.25">
      <c r="A38" s="9" t="s">
        <v>144</v>
      </c>
      <c r="B38" s="6">
        <v>5342</v>
      </c>
    </row>
    <row r="39" spans="1:2" x14ac:dyDescent="0.25">
      <c r="A39" s="9" t="s">
        <v>145</v>
      </c>
      <c r="B39" s="6">
        <v>3128</v>
      </c>
    </row>
    <row r="40" spans="1:2" x14ac:dyDescent="0.25">
      <c r="A40" s="9" t="s">
        <v>146</v>
      </c>
      <c r="B40" s="6">
        <v>16308</v>
      </c>
    </row>
    <row r="41" spans="1:2" x14ac:dyDescent="0.25">
      <c r="A41" s="9" t="s">
        <v>147</v>
      </c>
      <c r="B41" s="6">
        <v>7118</v>
      </c>
    </row>
    <row r="42" spans="1:2" x14ac:dyDescent="0.25">
      <c r="A42" s="9" t="s">
        <v>148</v>
      </c>
      <c r="B42" s="6">
        <v>6951</v>
      </c>
    </row>
    <row r="43" spans="1:2" x14ac:dyDescent="0.25">
      <c r="A43" s="9" t="s">
        <v>149</v>
      </c>
      <c r="B43" s="6">
        <v>5890</v>
      </c>
    </row>
    <row r="44" spans="1:2" x14ac:dyDescent="0.25">
      <c r="A44" s="9" t="s">
        <v>150</v>
      </c>
      <c r="B44" s="6">
        <v>7551</v>
      </c>
    </row>
    <row r="45" spans="1:2" x14ac:dyDescent="0.25">
      <c r="A45" s="9" t="s">
        <v>151</v>
      </c>
      <c r="B45" s="6">
        <v>1516</v>
      </c>
    </row>
    <row r="46" spans="1:2" x14ac:dyDescent="0.25">
      <c r="A46" s="9" t="s">
        <v>152</v>
      </c>
      <c r="B46" s="6">
        <v>9769</v>
      </c>
    </row>
    <row r="47" spans="1:2" x14ac:dyDescent="0.25">
      <c r="A47" s="9" t="s">
        <v>153</v>
      </c>
      <c r="B47" s="6">
        <v>6348</v>
      </c>
    </row>
    <row r="48" spans="1:2" x14ac:dyDescent="0.25">
      <c r="A48" s="9" t="s">
        <v>154</v>
      </c>
      <c r="B48" s="6">
        <v>5372</v>
      </c>
    </row>
    <row r="49" spans="1:2" x14ac:dyDescent="0.25">
      <c r="A49" s="9" t="s">
        <v>155</v>
      </c>
      <c r="B49" s="6">
        <v>10116</v>
      </c>
    </row>
  </sheetData>
  <pageMargins left="0.7" right="0.7" top="0.75" bottom="0.75" header="0.3" footer="0.3"/>
  <pageSetup orientation="portrait" r:id="rId4"/>
  <drawing r:id="rId5"/>
  <extLst>
    <ext xmlns:x14="http://schemas.microsoft.com/office/spreadsheetml/2009/9/main" uri="{A8765BA9-456A-4dab-B4F3-ACF838C121DE}">
      <x14:slicerList>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C5AAB-AE81-466A-9D76-A45353B9CC4B}">
  <dimension ref="A1:Q3"/>
  <sheetViews>
    <sheetView showGridLines="0" tabSelected="1" workbookViewId="0">
      <selection activeCell="S17" sqref="S17"/>
    </sheetView>
  </sheetViews>
  <sheetFormatPr defaultRowHeight="15" x14ac:dyDescent="0.25"/>
  <sheetData>
    <row r="1" spans="1:17" x14ac:dyDescent="0.25">
      <c r="A1" s="19" t="s">
        <v>160</v>
      </c>
      <c r="B1" s="20"/>
      <c r="C1" s="20"/>
      <c r="D1" s="20"/>
      <c r="E1" s="20"/>
      <c r="F1" s="20"/>
      <c r="G1" s="20"/>
      <c r="H1" s="20"/>
      <c r="I1" s="20"/>
      <c r="J1" s="20"/>
      <c r="K1" s="20"/>
      <c r="L1" s="20"/>
      <c r="M1" s="20"/>
      <c r="N1" s="20"/>
      <c r="O1" s="20"/>
      <c r="P1" s="20"/>
      <c r="Q1" s="20"/>
    </row>
    <row r="2" spans="1:17" x14ac:dyDescent="0.25">
      <c r="A2" s="20"/>
      <c r="B2" s="20"/>
      <c r="C2" s="20"/>
      <c r="D2" s="20"/>
      <c r="E2" s="20"/>
      <c r="F2" s="20"/>
      <c r="G2" s="20"/>
      <c r="H2" s="20"/>
      <c r="I2" s="20"/>
      <c r="J2" s="20"/>
      <c r="K2" s="20"/>
      <c r="L2" s="20"/>
      <c r="M2" s="20"/>
      <c r="N2" s="20"/>
      <c r="O2" s="20"/>
      <c r="P2" s="20"/>
      <c r="Q2" s="20"/>
    </row>
    <row r="3" spans="1:17" x14ac:dyDescent="0.25">
      <c r="A3" s="20"/>
      <c r="B3" s="20"/>
      <c r="C3" s="20"/>
      <c r="D3" s="20"/>
      <c r="E3" s="20"/>
      <c r="F3" s="20"/>
      <c r="G3" s="20"/>
      <c r="H3" s="20"/>
      <c r="I3" s="20"/>
      <c r="J3" s="20"/>
      <c r="K3" s="20"/>
      <c r="L3" s="20"/>
      <c r="M3" s="20"/>
      <c r="N3" s="20"/>
      <c r="O3" s="20"/>
      <c r="P3" s="20"/>
      <c r="Q3" s="20"/>
    </row>
  </sheetData>
  <mergeCells count="1">
    <mergeCell ref="A1:Q3"/>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F13"/>
  <sheetViews>
    <sheetView workbookViewId="0">
      <selection activeCell="C9" sqref="C9"/>
    </sheetView>
  </sheetViews>
  <sheetFormatPr defaultRowHeight="15" x14ac:dyDescent="0.25"/>
  <cols>
    <col min="1" max="1" width="11" customWidth="1"/>
  </cols>
  <sheetData>
    <row r="1" spans="1:32" x14ac:dyDescent="0.25">
      <c r="A1" s="1" t="s">
        <v>13</v>
      </c>
      <c r="B1" s="1" t="s">
        <v>14</v>
      </c>
      <c r="C1" s="1" t="s">
        <v>15</v>
      </c>
      <c r="D1" s="1" t="s">
        <v>16</v>
      </c>
      <c r="E1" s="1" t="s">
        <v>17</v>
      </c>
      <c r="F1" s="1" t="s">
        <v>18</v>
      </c>
      <c r="G1" s="1" t="s">
        <v>19</v>
      </c>
      <c r="H1" s="1" t="s">
        <v>20</v>
      </c>
      <c r="I1" s="1" t="s">
        <v>21</v>
      </c>
      <c r="J1" s="1" t="s">
        <v>22</v>
      </c>
      <c r="K1" s="1" t="s">
        <v>23</v>
      </c>
      <c r="L1" s="1" t="s">
        <v>24</v>
      </c>
      <c r="M1" s="1" t="s">
        <v>25</v>
      </c>
      <c r="N1" s="1" t="s">
        <v>26</v>
      </c>
      <c r="O1" s="1" t="s">
        <v>27</v>
      </c>
      <c r="P1" s="1" t="s">
        <v>28</v>
      </c>
      <c r="Q1" s="1" t="s">
        <v>29</v>
      </c>
      <c r="R1" s="1" t="s">
        <v>30</v>
      </c>
      <c r="S1" s="1" t="s">
        <v>31</v>
      </c>
      <c r="T1" s="1" t="s">
        <v>32</v>
      </c>
      <c r="U1" s="1" t="s">
        <v>33</v>
      </c>
      <c r="V1" s="1" t="s">
        <v>34</v>
      </c>
      <c r="W1" s="1" t="s">
        <v>35</v>
      </c>
      <c r="X1" s="1" t="s">
        <v>36</v>
      </c>
      <c r="Y1" s="1" t="s">
        <v>37</v>
      </c>
      <c r="Z1" s="1" t="s">
        <v>38</v>
      </c>
      <c r="AA1" s="1" t="s">
        <v>39</v>
      </c>
      <c r="AB1" s="1" t="s">
        <v>40</v>
      </c>
      <c r="AC1" s="1" t="s">
        <v>41</v>
      </c>
      <c r="AD1" s="1" t="s">
        <v>42</v>
      </c>
      <c r="AE1" s="1" t="s">
        <v>43</v>
      </c>
      <c r="AF1" s="1" t="s">
        <v>44</v>
      </c>
    </row>
    <row r="2" spans="1:32" x14ac:dyDescent="0.25">
      <c r="A2" t="s">
        <v>45</v>
      </c>
      <c r="B2" t="s">
        <v>50</v>
      </c>
      <c r="C2" t="s">
        <v>51</v>
      </c>
      <c r="D2" t="s">
        <v>50</v>
      </c>
      <c r="E2" t="s">
        <v>51</v>
      </c>
      <c r="F2" t="s">
        <v>51</v>
      </c>
      <c r="G2" t="s">
        <v>50</v>
      </c>
      <c r="H2" t="s">
        <v>50</v>
      </c>
      <c r="I2" t="s">
        <v>50</v>
      </c>
      <c r="J2" t="s">
        <v>51</v>
      </c>
      <c r="K2" t="s">
        <v>50</v>
      </c>
      <c r="L2" t="s">
        <v>50</v>
      </c>
      <c r="M2" t="s">
        <v>51</v>
      </c>
      <c r="N2" t="s">
        <v>50</v>
      </c>
      <c r="O2" t="s">
        <v>50</v>
      </c>
      <c r="P2" t="s">
        <v>50</v>
      </c>
      <c r="Q2" t="s">
        <v>51</v>
      </c>
      <c r="R2" t="s">
        <v>50</v>
      </c>
      <c r="S2" t="s">
        <v>50</v>
      </c>
      <c r="T2" t="s">
        <v>50</v>
      </c>
      <c r="U2" t="s">
        <v>50</v>
      </c>
      <c r="V2" t="s">
        <v>50</v>
      </c>
      <c r="W2" t="s">
        <v>50</v>
      </c>
      <c r="X2" t="s">
        <v>50</v>
      </c>
      <c r="Y2" t="s">
        <v>50</v>
      </c>
      <c r="Z2" t="s">
        <v>50</v>
      </c>
      <c r="AA2" t="s">
        <v>50</v>
      </c>
      <c r="AB2" t="s">
        <v>50</v>
      </c>
      <c r="AC2" t="s">
        <v>50</v>
      </c>
      <c r="AD2" t="s">
        <v>50</v>
      </c>
      <c r="AE2" t="s">
        <v>50</v>
      </c>
      <c r="AF2" t="s">
        <v>50</v>
      </c>
    </row>
    <row r="3" spans="1:32" x14ac:dyDescent="0.25">
      <c r="A3" t="s">
        <v>46</v>
      </c>
      <c r="B3" t="s">
        <v>50</v>
      </c>
      <c r="C3" t="s">
        <v>50</v>
      </c>
      <c r="D3" t="s">
        <v>50</v>
      </c>
      <c r="E3" t="s">
        <v>51</v>
      </c>
      <c r="F3" t="s">
        <v>50</v>
      </c>
      <c r="G3" t="s">
        <v>50</v>
      </c>
      <c r="H3" t="s">
        <v>50</v>
      </c>
      <c r="I3" t="s">
        <v>50</v>
      </c>
      <c r="J3" t="s">
        <v>50</v>
      </c>
      <c r="K3" t="s">
        <v>50</v>
      </c>
      <c r="L3" t="s">
        <v>50</v>
      </c>
      <c r="M3" t="s">
        <v>51</v>
      </c>
      <c r="N3" t="s">
        <v>50</v>
      </c>
      <c r="O3" t="s">
        <v>50</v>
      </c>
      <c r="P3" t="s">
        <v>50</v>
      </c>
      <c r="Q3" t="s">
        <v>50</v>
      </c>
      <c r="R3" t="s">
        <v>50</v>
      </c>
      <c r="S3" t="s">
        <v>51</v>
      </c>
      <c r="T3" t="s">
        <v>50</v>
      </c>
      <c r="U3" t="s">
        <v>50</v>
      </c>
      <c r="V3" t="s">
        <v>50</v>
      </c>
      <c r="W3" t="s">
        <v>50</v>
      </c>
      <c r="X3" t="s">
        <v>50</v>
      </c>
      <c r="Y3" t="s">
        <v>50</v>
      </c>
      <c r="Z3" t="s">
        <v>51</v>
      </c>
      <c r="AA3" t="s">
        <v>50</v>
      </c>
      <c r="AB3" t="s">
        <v>50</v>
      </c>
      <c r="AC3" t="s">
        <v>50</v>
      </c>
      <c r="AD3" t="s">
        <v>50</v>
      </c>
      <c r="AE3" t="s">
        <v>51</v>
      </c>
      <c r="AF3" t="s">
        <v>50</v>
      </c>
    </row>
    <row r="4" spans="1:32" x14ac:dyDescent="0.25">
      <c r="A4" t="s">
        <v>47</v>
      </c>
      <c r="B4" t="s">
        <v>50</v>
      </c>
      <c r="C4" t="s">
        <v>50</v>
      </c>
      <c r="D4" t="s">
        <v>50</v>
      </c>
      <c r="E4" t="s">
        <v>50</v>
      </c>
      <c r="F4" t="s">
        <v>50</v>
      </c>
      <c r="G4" t="s">
        <v>50</v>
      </c>
      <c r="H4" t="s">
        <v>50</v>
      </c>
      <c r="I4" t="s">
        <v>50</v>
      </c>
      <c r="J4" t="s">
        <v>50</v>
      </c>
      <c r="K4" t="s">
        <v>50</v>
      </c>
      <c r="L4" t="s">
        <v>51</v>
      </c>
      <c r="M4" t="s">
        <v>50</v>
      </c>
      <c r="N4" t="s">
        <v>51</v>
      </c>
      <c r="O4" t="s">
        <v>50</v>
      </c>
      <c r="P4" t="s">
        <v>50</v>
      </c>
      <c r="Q4" t="s">
        <v>50</v>
      </c>
      <c r="R4" t="s">
        <v>50</v>
      </c>
      <c r="S4" t="s">
        <v>50</v>
      </c>
      <c r="T4" t="s">
        <v>50</v>
      </c>
      <c r="U4" t="s">
        <v>50</v>
      </c>
      <c r="V4" t="s">
        <v>51</v>
      </c>
      <c r="W4" t="s">
        <v>50</v>
      </c>
      <c r="X4" t="s">
        <v>50</v>
      </c>
      <c r="Y4" t="s">
        <v>50</v>
      </c>
      <c r="Z4" t="s">
        <v>50</v>
      </c>
      <c r="AA4" t="s">
        <v>50</v>
      </c>
      <c r="AB4" t="s">
        <v>51</v>
      </c>
      <c r="AC4" t="s">
        <v>50</v>
      </c>
      <c r="AD4" t="s">
        <v>50</v>
      </c>
      <c r="AE4" t="s">
        <v>50</v>
      </c>
      <c r="AF4" t="s">
        <v>51</v>
      </c>
    </row>
    <row r="5" spans="1:32" x14ac:dyDescent="0.25">
      <c r="A5" t="s">
        <v>48</v>
      </c>
      <c r="B5" t="s">
        <v>50</v>
      </c>
      <c r="C5" t="s">
        <v>50</v>
      </c>
      <c r="D5" t="s">
        <v>50</v>
      </c>
      <c r="E5" t="s">
        <v>50</v>
      </c>
      <c r="F5" t="s">
        <v>50</v>
      </c>
      <c r="G5" t="s">
        <v>50</v>
      </c>
      <c r="H5" t="s">
        <v>50</v>
      </c>
      <c r="I5" t="s">
        <v>50</v>
      </c>
      <c r="J5" t="s">
        <v>51</v>
      </c>
      <c r="K5" t="s">
        <v>50</v>
      </c>
      <c r="L5" t="s">
        <v>50</v>
      </c>
      <c r="M5" t="s">
        <v>50</v>
      </c>
      <c r="N5" t="s">
        <v>50</v>
      </c>
      <c r="O5" t="s">
        <v>50</v>
      </c>
      <c r="P5" t="s">
        <v>50</v>
      </c>
      <c r="Q5" t="s">
        <v>50</v>
      </c>
      <c r="R5" t="s">
        <v>50</v>
      </c>
      <c r="S5" t="s">
        <v>50</v>
      </c>
      <c r="T5" t="s">
        <v>51</v>
      </c>
      <c r="U5" t="s">
        <v>50</v>
      </c>
      <c r="V5" t="s">
        <v>50</v>
      </c>
      <c r="W5" t="s">
        <v>50</v>
      </c>
      <c r="X5" t="s">
        <v>51</v>
      </c>
      <c r="Y5" t="s">
        <v>50</v>
      </c>
      <c r="Z5" t="s">
        <v>50</v>
      </c>
      <c r="AA5" t="s">
        <v>50</v>
      </c>
      <c r="AB5" t="s">
        <v>50</v>
      </c>
      <c r="AC5" t="s">
        <v>50</v>
      </c>
      <c r="AD5" t="s">
        <v>50</v>
      </c>
      <c r="AE5" t="s">
        <v>50</v>
      </c>
      <c r="AF5" t="s">
        <v>50</v>
      </c>
    </row>
    <row r="6" spans="1:32" x14ac:dyDescent="0.25">
      <c r="A6" t="s">
        <v>49</v>
      </c>
      <c r="B6" t="s">
        <v>50</v>
      </c>
      <c r="C6" t="s">
        <v>50</v>
      </c>
      <c r="D6" t="s">
        <v>50</v>
      </c>
      <c r="E6" t="s">
        <v>50</v>
      </c>
      <c r="F6" t="s">
        <v>50</v>
      </c>
      <c r="G6" t="s">
        <v>50</v>
      </c>
      <c r="H6" t="s">
        <v>50</v>
      </c>
      <c r="I6" t="s">
        <v>50</v>
      </c>
      <c r="J6" t="s">
        <v>50</v>
      </c>
      <c r="K6" t="s">
        <v>50</v>
      </c>
      <c r="L6" t="s">
        <v>50</v>
      </c>
      <c r="M6" t="s">
        <v>50</v>
      </c>
      <c r="N6" t="s">
        <v>50</v>
      </c>
      <c r="O6" t="s">
        <v>50</v>
      </c>
      <c r="P6" t="s">
        <v>50</v>
      </c>
      <c r="Q6" t="s">
        <v>51</v>
      </c>
      <c r="R6" t="s">
        <v>50</v>
      </c>
      <c r="S6" t="s">
        <v>50</v>
      </c>
      <c r="T6" t="s">
        <v>50</v>
      </c>
      <c r="U6" t="s">
        <v>50</v>
      </c>
      <c r="V6" t="s">
        <v>50</v>
      </c>
      <c r="W6" t="s">
        <v>50</v>
      </c>
      <c r="X6" t="s">
        <v>50</v>
      </c>
      <c r="Y6" t="s">
        <v>50</v>
      </c>
      <c r="Z6" t="s">
        <v>50</v>
      </c>
      <c r="AA6" t="s">
        <v>51</v>
      </c>
      <c r="AB6" t="s">
        <v>50</v>
      </c>
      <c r="AC6" t="s">
        <v>50</v>
      </c>
      <c r="AD6" t="s">
        <v>50</v>
      </c>
      <c r="AE6" t="s">
        <v>50</v>
      </c>
      <c r="AF6" t="s">
        <v>51</v>
      </c>
    </row>
    <row r="8" spans="1:32" x14ac:dyDescent="0.25">
      <c r="A8" s="2" t="s">
        <v>13</v>
      </c>
      <c r="B8" s="2" t="s">
        <v>161</v>
      </c>
      <c r="C8" s="2" t="s">
        <v>162</v>
      </c>
    </row>
    <row r="9" spans="1:32" x14ac:dyDescent="0.25">
      <c r="A9" s="13" t="s">
        <v>45</v>
      </c>
      <c r="B9" s="13">
        <f>COUNTIF(B2:AF2,"P")</f>
        <v>25</v>
      </c>
      <c r="C9" s="13">
        <f>COUNTIF(B2:AF2,"A")</f>
        <v>6</v>
      </c>
    </row>
    <row r="10" spans="1:32" x14ac:dyDescent="0.25">
      <c r="A10" s="13" t="s">
        <v>46</v>
      </c>
      <c r="B10" s="13">
        <f t="shared" ref="B10:B13" si="0">COUNTIF(B3:AF3,"P")</f>
        <v>26</v>
      </c>
      <c r="C10" s="13">
        <f t="shared" ref="C10:C13" si="1">COUNTIF(B3:AF3,"A")</f>
        <v>5</v>
      </c>
    </row>
    <row r="11" spans="1:32" x14ac:dyDescent="0.25">
      <c r="A11" s="13" t="s">
        <v>47</v>
      </c>
      <c r="B11" s="13">
        <f t="shared" si="0"/>
        <v>26</v>
      </c>
      <c r="C11" s="13">
        <f t="shared" si="1"/>
        <v>5</v>
      </c>
    </row>
    <row r="12" spans="1:32" x14ac:dyDescent="0.25">
      <c r="A12" s="13" t="s">
        <v>48</v>
      </c>
      <c r="B12" s="13">
        <f t="shared" si="0"/>
        <v>28</v>
      </c>
      <c r="C12" s="13">
        <f t="shared" si="1"/>
        <v>3</v>
      </c>
    </row>
    <row r="13" spans="1:32" x14ac:dyDescent="0.25">
      <c r="A13" s="13" t="s">
        <v>49</v>
      </c>
      <c r="B13" s="13">
        <f t="shared" si="0"/>
        <v>28</v>
      </c>
      <c r="C13" s="13">
        <f t="shared" si="1"/>
        <v>3</v>
      </c>
    </row>
  </sheetData>
  <conditionalFormatting sqref="C9:C13">
    <cfRule type="cellIs" dxfId="7" priority="1" operator="greaterThan">
      <formula>5</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802E5-AD2A-417C-8CEF-1A3F76606B65}">
  <dimension ref="A1:F51"/>
  <sheetViews>
    <sheetView workbookViewId="0">
      <selection activeCell="M26" sqref="M26"/>
    </sheetView>
  </sheetViews>
  <sheetFormatPr defaultRowHeight="15" x14ac:dyDescent="0.25"/>
  <cols>
    <col min="4" max="4" width="10.5703125" customWidth="1"/>
  </cols>
  <sheetData>
    <row r="1" spans="1:6" x14ac:dyDescent="0.25">
      <c r="A1" s="1" t="s">
        <v>52</v>
      </c>
      <c r="B1" s="1" t="s">
        <v>1</v>
      </c>
      <c r="C1" s="1" t="s">
        <v>53</v>
      </c>
      <c r="D1" s="1" t="s">
        <v>54</v>
      </c>
      <c r="E1" s="1" t="s">
        <v>55</v>
      </c>
      <c r="F1" s="1" t="s">
        <v>56</v>
      </c>
    </row>
    <row r="2" spans="1:6" x14ac:dyDescent="0.25">
      <c r="A2" t="s">
        <v>57</v>
      </c>
      <c r="B2" t="s">
        <v>6</v>
      </c>
      <c r="C2" t="s">
        <v>107</v>
      </c>
      <c r="D2" s="18">
        <v>45801.606967273081</v>
      </c>
      <c r="E2" t="s">
        <v>111</v>
      </c>
      <c r="F2" t="s">
        <v>114</v>
      </c>
    </row>
    <row r="3" spans="1:6" x14ac:dyDescent="0.25">
      <c r="A3" t="s">
        <v>58</v>
      </c>
      <c r="B3" t="s">
        <v>7</v>
      </c>
      <c r="C3" t="s">
        <v>107</v>
      </c>
      <c r="D3" s="18">
        <v>45790.606967273081</v>
      </c>
      <c r="E3" t="s">
        <v>112</v>
      </c>
      <c r="F3" t="s">
        <v>115</v>
      </c>
    </row>
    <row r="4" spans="1:6" x14ac:dyDescent="0.25">
      <c r="A4" t="s">
        <v>59</v>
      </c>
      <c r="B4" t="s">
        <v>7</v>
      </c>
      <c r="C4" t="s">
        <v>108</v>
      </c>
      <c r="D4" s="18">
        <v>45795.606967273081</v>
      </c>
      <c r="E4" t="s">
        <v>113</v>
      </c>
      <c r="F4" t="s">
        <v>116</v>
      </c>
    </row>
    <row r="5" spans="1:6" x14ac:dyDescent="0.25">
      <c r="A5" t="s">
        <v>60</v>
      </c>
      <c r="B5" t="s">
        <v>8</v>
      </c>
      <c r="C5" t="s">
        <v>107</v>
      </c>
      <c r="D5" s="18">
        <v>45786.606967273081</v>
      </c>
      <c r="E5" t="s">
        <v>112</v>
      </c>
      <c r="F5" t="s">
        <v>115</v>
      </c>
    </row>
    <row r="6" spans="1:6" x14ac:dyDescent="0.25">
      <c r="A6" t="s">
        <v>61</v>
      </c>
      <c r="B6" t="s">
        <v>7</v>
      </c>
      <c r="C6" t="s">
        <v>109</v>
      </c>
      <c r="D6" s="18">
        <v>45788.606967273081</v>
      </c>
      <c r="E6" t="s">
        <v>113</v>
      </c>
      <c r="F6" t="s">
        <v>114</v>
      </c>
    </row>
    <row r="7" spans="1:6" x14ac:dyDescent="0.25">
      <c r="A7" t="s">
        <v>62</v>
      </c>
      <c r="B7" t="s">
        <v>10</v>
      </c>
      <c r="C7" t="s">
        <v>109</v>
      </c>
      <c r="D7" s="18">
        <v>45789.606967273081</v>
      </c>
      <c r="E7" t="s">
        <v>113</v>
      </c>
      <c r="F7" t="s">
        <v>114</v>
      </c>
    </row>
    <row r="8" spans="1:6" x14ac:dyDescent="0.25">
      <c r="A8" t="s">
        <v>63</v>
      </c>
      <c r="B8" t="s">
        <v>6</v>
      </c>
      <c r="C8" t="s">
        <v>108</v>
      </c>
      <c r="D8" s="18">
        <v>45788.606967273081</v>
      </c>
      <c r="E8" t="s">
        <v>112</v>
      </c>
      <c r="F8" t="s">
        <v>116</v>
      </c>
    </row>
    <row r="9" spans="1:6" x14ac:dyDescent="0.25">
      <c r="A9" t="s">
        <v>64</v>
      </c>
      <c r="B9" t="s">
        <v>6</v>
      </c>
      <c r="C9" t="s">
        <v>108</v>
      </c>
      <c r="D9" s="18">
        <v>45786.606967273081</v>
      </c>
      <c r="E9" t="s">
        <v>111</v>
      </c>
      <c r="F9" t="s">
        <v>115</v>
      </c>
    </row>
    <row r="10" spans="1:6" x14ac:dyDescent="0.25">
      <c r="A10" t="s">
        <v>65</v>
      </c>
      <c r="B10" t="s">
        <v>10</v>
      </c>
      <c r="C10" t="s">
        <v>108</v>
      </c>
      <c r="D10" s="18">
        <v>45795.606967273081</v>
      </c>
      <c r="E10" t="s">
        <v>113</v>
      </c>
      <c r="F10" t="s">
        <v>115</v>
      </c>
    </row>
    <row r="11" spans="1:6" x14ac:dyDescent="0.25">
      <c r="A11" t="s">
        <v>66</v>
      </c>
      <c r="B11" t="s">
        <v>10</v>
      </c>
      <c r="C11" t="s">
        <v>110</v>
      </c>
      <c r="D11" s="18">
        <v>45778.606967273081</v>
      </c>
      <c r="E11" t="s">
        <v>113</v>
      </c>
      <c r="F11" t="s">
        <v>115</v>
      </c>
    </row>
    <row r="12" spans="1:6" x14ac:dyDescent="0.25">
      <c r="A12" t="s">
        <v>67</v>
      </c>
      <c r="B12" t="s">
        <v>9</v>
      </c>
      <c r="C12" t="s">
        <v>107</v>
      </c>
      <c r="D12" s="18">
        <v>45792.606967273081</v>
      </c>
      <c r="E12" t="s">
        <v>112</v>
      </c>
      <c r="F12" t="s">
        <v>114</v>
      </c>
    </row>
    <row r="13" spans="1:6" x14ac:dyDescent="0.25">
      <c r="A13" t="s">
        <v>68</v>
      </c>
      <c r="B13" t="s">
        <v>10</v>
      </c>
      <c r="C13" t="s">
        <v>109</v>
      </c>
      <c r="D13" s="18">
        <v>45799.606967273081</v>
      </c>
      <c r="E13" t="s">
        <v>111</v>
      </c>
      <c r="F13" t="s">
        <v>115</v>
      </c>
    </row>
    <row r="14" spans="1:6" x14ac:dyDescent="0.25">
      <c r="A14" t="s">
        <v>69</v>
      </c>
      <c r="B14" t="s">
        <v>10</v>
      </c>
      <c r="C14" t="s">
        <v>107</v>
      </c>
      <c r="D14" s="18">
        <v>45781.606967273081</v>
      </c>
      <c r="E14" t="s">
        <v>112</v>
      </c>
      <c r="F14" t="s">
        <v>114</v>
      </c>
    </row>
    <row r="15" spans="1:6" x14ac:dyDescent="0.25">
      <c r="A15" t="s">
        <v>70</v>
      </c>
      <c r="B15" t="s">
        <v>6</v>
      </c>
      <c r="C15" t="s">
        <v>110</v>
      </c>
      <c r="D15" s="18">
        <v>45788.606967273081</v>
      </c>
      <c r="E15" t="s">
        <v>113</v>
      </c>
      <c r="F15" t="s">
        <v>114</v>
      </c>
    </row>
    <row r="16" spans="1:6" x14ac:dyDescent="0.25">
      <c r="A16" t="s">
        <v>71</v>
      </c>
      <c r="B16" t="s">
        <v>7</v>
      </c>
      <c r="C16" t="s">
        <v>107</v>
      </c>
      <c r="D16" s="18">
        <v>45787.606967273081</v>
      </c>
      <c r="E16" t="s">
        <v>113</v>
      </c>
      <c r="F16" t="s">
        <v>115</v>
      </c>
    </row>
    <row r="17" spans="1:6" x14ac:dyDescent="0.25">
      <c r="A17" t="s">
        <v>72</v>
      </c>
      <c r="B17" t="s">
        <v>7</v>
      </c>
      <c r="C17" t="s">
        <v>108</v>
      </c>
      <c r="D17" s="18">
        <v>45789.606967273081</v>
      </c>
      <c r="E17" t="s">
        <v>112</v>
      </c>
      <c r="F17" t="s">
        <v>114</v>
      </c>
    </row>
    <row r="18" spans="1:6" x14ac:dyDescent="0.25">
      <c r="A18" t="s">
        <v>73</v>
      </c>
      <c r="B18" t="s">
        <v>9</v>
      </c>
      <c r="C18" t="s">
        <v>109</v>
      </c>
      <c r="D18" s="18">
        <v>45795.606967273081</v>
      </c>
      <c r="E18" t="s">
        <v>111</v>
      </c>
      <c r="F18" t="s">
        <v>115</v>
      </c>
    </row>
    <row r="19" spans="1:6" x14ac:dyDescent="0.25">
      <c r="A19" t="s">
        <v>74</v>
      </c>
      <c r="B19" t="s">
        <v>10</v>
      </c>
      <c r="C19" t="s">
        <v>109</v>
      </c>
      <c r="D19" s="18">
        <v>45796.606967273081</v>
      </c>
      <c r="E19" t="s">
        <v>111</v>
      </c>
      <c r="F19" t="s">
        <v>114</v>
      </c>
    </row>
    <row r="20" spans="1:6" x14ac:dyDescent="0.25">
      <c r="A20" t="s">
        <v>75</v>
      </c>
      <c r="B20" t="s">
        <v>10</v>
      </c>
      <c r="C20" t="s">
        <v>107</v>
      </c>
      <c r="D20" s="18">
        <v>45777.606967273081</v>
      </c>
      <c r="E20" t="s">
        <v>112</v>
      </c>
      <c r="F20" t="s">
        <v>116</v>
      </c>
    </row>
    <row r="21" spans="1:6" x14ac:dyDescent="0.25">
      <c r="A21" t="s">
        <v>76</v>
      </c>
      <c r="B21" t="s">
        <v>8</v>
      </c>
      <c r="C21" t="s">
        <v>108</v>
      </c>
      <c r="D21" s="18">
        <v>45783.606967273081</v>
      </c>
      <c r="E21" t="s">
        <v>111</v>
      </c>
      <c r="F21" t="s">
        <v>116</v>
      </c>
    </row>
    <row r="22" spans="1:6" x14ac:dyDescent="0.25">
      <c r="A22" t="s">
        <v>77</v>
      </c>
      <c r="B22" t="s">
        <v>7</v>
      </c>
      <c r="C22" t="s">
        <v>108</v>
      </c>
      <c r="D22" s="18">
        <v>45780.606967273081</v>
      </c>
      <c r="E22" t="s">
        <v>112</v>
      </c>
      <c r="F22" t="s">
        <v>116</v>
      </c>
    </row>
    <row r="23" spans="1:6" x14ac:dyDescent="0.25">
      <c r="A23" t="s">
        <v>78</v>
      </c>
      <c r="B23" t="s">
        <v>6</v>
      </c>
      <c r="C23" t="s">
        <v>107</v>
      </c>
      <c r="D23" s="18">
        <v>45783.606967273081</v>
      </c>
      <c r="E23" t="s">
        <v>111</v>
      </c>
      <c r="F23" t="s">
        <v>115</v>
      </c>
    </row>
    <row r="24" spans="1:6" x14ac:dyDescent="0.25">
      <c r="A24" t="s">
        <v>79</v>
      </c>
      <c r="B24" t="s">
        <v>7</v>
      </c>
      <c r="C24" t="s">
        <v>110</v>
      </c>
      <c r="D24" s="18">
        <v>45794.606967273081</v>
      </c>
      <c r="E24" t="s">
        <v>112</v>
      </c>
      <c r="F24" t="s">
        <v>114</v>
      </c>
    </row>
    <row r="25" spans="1:6" x14ac:dyDescent="0.25">
      <c r="A25" t="s">
        <v>80</v>
      </c>
      <c r="B25" t="s">
        <v>10</v>
      </c>
      <c r="C25" t="s">
        <v>109</v>
      </c>
      <c r="D25" s="18">
        <v>45778.606967273081</v>
      </c>
      <c r="E25" t="s">
        <v>112</v>
      </c>
      <c r="F25" t="s">
        <v>115</v>
      </c>
    </row>
    <row r="26" spans="1:6" x14ac:dyDescent="0.25">
      <c r="A26" t="s">
        <v>81</v>
      </c>
      <c r="B26" t="s">
        <v>10</v>
      </c>
      <c r="C26" t="s">
        <v>108</v>
      </c>
      <c r="D26" s="18">
        <v>45773.606967273081</v>
      </c>
      <c r="E26" t="s">
        <v>112</v>
      </c>
      <c r="F26" t="s">
        <v>114</v>
      </c>
    </row>
    <row r="27" spans="1:6" x14ac:dyDescent="0.25">
      <c r="A27" t="s">
        <v>82</v>
      </c>
      <c r="B27" t="s">
        <v>6</v>
      </c>
      <c r="C27" t="s">
        <v>109</v>
      </c>
      <c r="D27" s="18">
        <v>45795.606967273081</v>
      </c>
      <c r="E27" t="s">
        <v>113</v>
      </c>
      <c r="F27" t="s">
        <v>115</v>
      </c>
    </row>
    <row r="28" spans="1:6" x14ac:dyDescent="0.25">
      <c r="A28" t="s">
        <v>83</v>
      </c>
      <c r="B28" t="s">
        <v>8</v>
      </c>
      <c r="C28" t="s">
        <v>109</v>
      </c>
      <c r="D28" s="18">
        <v>45791.606967273081</v>
      </c>
      <c r="E28" t="s">
        <v>113</v>
      </c>
      <c r="F28" t="s">
        <v>115</v>
      </c>
    </row>
    <row r="29" spans="1:6" x14ac:dyDescent="0.25">
      <c r="A29" t="s">
        <v>84</v>
      </c>
      <c r="B29" t="s">
        <v>9</v>
      </c>
      <c r="C29" t="s">
        <v>109</v>
      </c>
      <c r="D29" s="18">
        <v>45792.606967273081</v>
      </c>
      <c r="E29" t="s">
        <v>113</v>
      </c>
      <c r="F29" t="s">
        <v>116</v>
      </c>
    </row>
    <row r="30" spans="1:6" x14ac:dyDescent="0.25">
      <c r="A30" t="s">
        <v>85</v>
      </c>
      <c r="B30" t="s">
        <v>10</v>
      </c>
      <c r="C30" t="s">
        <v>107</v>
      </c>
      <c r="D30" s="18">
        <v>45779.606967273081</v>
      </c>
      <c r="E30" t="s">
        <v>111</v>
      </c>
      <c r="F30" t="s">
        <v>116</v>
      </c>
    </row>
    <row r="31" spans="1:6" x14ac:dyDescent="0.25">
      <c r="A31" t="s">
        <v>86</v>
      </c>
      <c r="B31" t="s">
        <v>7</v>
      </c>
      <c r="C31" t="s">
        <v>108</v>
      </c>
      <c r="D31" s="18">
        <v>45779.606967273081</v>
      </c>
      <c r="E31" t="s">
        <v>112</v>
      </c>
      <c r="F31" t="s">
        <v>116</v>
      </c>
    </row>
    <row r="32" spans="1:6" x14ac:dyDescent="0.25">
      <c r="A32" t="s">
        <v>87</v>
      </c>
      <c r="B32" t="s">
        <v>9</v>
      </c>
      <c r="C32" t="s">
        <v>108</v>
      </c>
      <c r="D32" s="18">
        <v>45788.606967273081</v>
      </c>
      <c r="E32" t="s">
        <v>113</v>
      </c>
      <c r="F32" t="s">
        <v>116</v>
      </c>
    </row>
    <row r="33" spans="1:6" x14ac:dyDescent="0.25">
      <c r="A33" t="s">
        <v>88</v>
      </c>
      <c r="B33" t="s">
        <v>9</v>
      </c>
      <c r="C33" t="s">
        <v>109</v>
      </c>
      <c r="D33" s="18">
        <v>45787.606967273081</v>
      </c>
      <c r="E33" t="s">
        <v>113</v>
      </c>
      <c r="F33" t="s">
        <v>116</v>
      </c>
    </row>
    <row r="34" spans="1:6" x14ac:dyDescent="0.25">
      <c r="A34" t="s">
        <v>89</v>
      </c>
      <c r="B34" t="s">
        <v>10</v>
      </c>
      <c r="C34" t="s">
        <v>108</v>
      </c>
      <c r="D34" s="18">
        <v>45780.606967273081</v>
      </c>
      <c r="E34" t="s">
        <v>113</v>
      </c>
      <c r="F34" t="s">
        <v>114</v>
      </c>
    </row>
    <row r="35" spans="1:6" x14ac:dyDescent="0.25">
      <c r="A35" t="s">
        <v>90</v>
      </c>
      <c r="B35" t="s">
        <v>8</v>
      </c>
      <c r="C35" t="s">
        <v>109</v>
      </c>
      <c r="D35" s="18">
        <v>45791.606967273081</v>
      </c>
      <c r="E35" t="s">
        <v>111</v>
      </c>
      <c r="F35" t="s">
        <v>116</v>
      </c>
    </row>
    <row r="36" spans="1:6" x14ac:dyDescent="0.25">
      <c r="A36" t="s">
        <v>91</v>
      </c>
      <c r="B36" t="s">
        <v>10</v>
      </c>
      <c r="C36" t="s">
        <v>109</v>
      </c>
      <c r="D36" s="18">
        <v>45789.606967273081</v>
      </c>
      <c r="E36" t="s">
        <v>112</v>
      </c>
      <c r="F36" t="s">
        <v>115</v>
      </c>
    </row>
    <row r="37" spans="1:6" x14ac:dyDescent="0.25">
      <c r="A37" t="s">
        <v>92</v>
      </c>
      <c r="B37" t="s">
        <v>6</v>
      </c>
      <c r="C37" t="s">
        <v>107</v>
      </c>
      <c r="D37" s="18">
        <v>45797.606967273081</v>
      </c>
      <c r="E37" t="s">
        <v>112</v>
      </c>
      <c r="F37" t="s">
        <v>116</v>
      </c>
    </row>
    <row r="38" spans="1:6" x14ac:dyDescent="0.25">
      <c r="A38" t="s">
        <v>93</v>
      </c>
      <c r="B38" t="s">
        <v>6</v>
      </c>
      <c r="C38" t="s">
        <v>108</v>
      </c>
      <c r="D38" s="18">
        <v>45789.606967273081</v>
      </c>
      <c r="E38" t="s">
        <v>113</v>
      </c>
      <c r="F38" t="s">
        <v>114</v>
      </c>
    </row>
    <row r="39" spans="1:6" x14ac:dyDescent="0.25">
      <c r="A39" t="s">
        <v>94</v>
      </c>
      <c r="B39" t="s">
        <v>6</v>
      </c>
      <c r="C39" t="s">
        <v>108</v>
      </c>
      <c r="D39" s="18">
        <v>45786.606967273081</v>
      </c>
      <c r="E39" t="s">
        <v>111</v>
      </c>
      <c r="F39" t="s">
        <v>114</v>
      </c>
    </row>
    <row r="40" spans="1:6" x14ac:dyDescent="0.25">
      <c r="A40" t="s">
        <v>95</v>
      </c>
      <c r="B40" t="s">
        <v>6</v>
      </c>
      <c r="C40" t="s">
        <v>110</v>
      </c>
      <c r="D40" s="18">
        <v>45794.606967273081</v>
      </c>
      <c r="E40" t="s">
        <v>113</v>
      </c>
      <c r="F40" t="s">
        <v>114</v>
      </c>
    </row>
    <row r="41" spans="1:6" x14ac:dyDescent="0.25">
      <c r="A41" t="s">
        <v>96</v>
      </c>
      <c r="B41" t="s">
        <v>10</v>
      </c>
      <c r="C41" t="s">
        <v>109</v>
      </c>
      <c r="D41" s="18">
        <v>45787.606967273081</v>
      </c>
      <c r="E41" t="s">
        <v>113</v>
      </c>
      <c r="F41" t="s">
        <v>116</v>
      </c>
    </row>
    <row r="42" spans="1:6" x14ac:dyDescent="0.25">
      <c r="A42" t="s">
        <v>97</v>
      </c>
      <c r="B42" t="s">
        <v>9</v>
      </c>
      <c r="C42" t="s">
        <v>107</v>
      </c>
      <c r="D42" s="18">
        <v>45784.606967273081</v>
      </c>
      <c r="E42" t="s">
        <v>111</v>
      </c>
      <c r="F42" t="s">
        <v>116</v>
      </c>
    </row>
    <row r="43" spans="1:6" x14ac:dyDescent="0.25">
      <c r="A43" t="s">
        <v>98</v>
      </c>
      <c r="B43" t="s">
        <v>10</v>
      </c>
      <c r="C43" t="s">
        <v>110</v>
      </c>
      <c r="D43" s="18">
        <v>45792.606967273081</v>
      </c>
      <c r="E43" t="s">
        <v>113</v>
      </c>
      <c r="F43" t="s">
        <v>116</v>
      </c>
    </row>
    <row r="44" spans="1:6" x14ac:dyDescent="0.25">
      <c r="A44" t="s">
        <v>99</v>
      </c>
      <c r="B44" t="s">
        <v>8</v>
      </c>
      <c r="C44" t="s">
        <v>109</v>
      </c>
      <c r="D44" s="18">
        <v>45776.606967273081</v>
      </c>
      <c r="E44" t="s">
        <v>111</v>
      </c>
      <c r="F44" t="s">
        <v>115</v>
      </c>
    </row>
    <row r="45" spans="1:6" x14ac:dyDescent="0.25">
      <c r="A45" t="s">
        <v>100</v>
      </c>
      <c r="B45" t="s">
        <v>6</v>
      </c>
      <c r="C45" t="s">
        <v>108</v>
      </c>
      <c r="D45" s="18">
        <v>45796.606967273081</v>
      </c>
      <c r="E45" t="s">
        <v>111</v>
      </c>
      <c r="F45" t="s">
        <v>116</v>
      </c>
    </row>
    <row r="46" spans="1:6" x14ac:dyDescent="0.25">
      <c r="A46" t="s">
        <v>101</v>
      </c>
      <c r="B46" t="s">
        <v>6</v>
      </c>
      <c r="C46" t="s">
        <v>109</v>
      </c>
      <c r="D46" s="18">
        <v>45795.606967273081</v>
      </c>
      <c r="E46" t="s">
        <v>112</v>
      </c>
      <c r="F46" t="s">
        <v>114</v>
      </c>
    </row>
    <row r="47" spans="1:6" x14ac:dyDescent="0.25">
      <c r="A47" t="s">
        <v>102</v>
      </c>
      <c r="B47" t="s">
        <v>8</v>
      </c>
      <c r="C47" t="s">
        <v>107</v>
      </c>
      <c r="D47" s="18">
        <v>45800.606967273081</v>
      </c>
      <c r="E47" t="s">
        <v>112</v>
      </c>
      <c r="F47" t="s">
        <v>114</v>
      </c>
    </row>
    <row r="48" spans="1:6" x14ac:dyDescent="0.25">
      <c r="A48" t="s">
        <v>103</v>
      </c>
      <c r="B48" t="s">
        <v>8</v>
      </c>
      <c r="C48" t="s">
        <v>107</v>
      </c>
      <c r="D48" s="18">
        <v>45783.606967273081</v>
      </c>
      <c r="E48" t="s">
        <v>112</v>
      </c>
      <c r="F48" t="s">
        <v>115</v>
      </c>
    </row>
    <row r="49" spans="1:6" x14ac:dyDescent="0.25">
      <c r="A49" t="s">
        <v>104</v>
      </c>
      <c r="B49" t="s">
        <v>6</v>
      </c>
      <c r="C49" t="s">
        <v>109</v>
      </c>
      <c r="D49" s="18">
        <v>45802.606967273081</v>
      </c>
      <c r="E49" t="s">
        <v>113</v>
      </c>
      <c r="F49" t="s">
        <v>114</v>
      </c>
    </row>
    <row r="50" spans="1:6" x14ac:dyDescent="0.25">
      <c r="A50" t="s">
        <v>105</v>
      </c>
      <c r="B50" t="s">
        <v>7</v>
      </c>
      <c r="C50" t="s">
        <v>110</v>
      </c>
      <c r="D50" s="18">
        <v>45774.606967273081</v>
      </c>
      <c r="E50" t="s">
        <v>112</v>
      </c>
      <c r="F50" t="s">
        <v>114</v>
      </c>
    </row>
    <row r="51" spans="1:6" x14ac:dyDescent="0.25">
      <c r="A51" t="s">
        <v>106</v>
      </c>
      <c r="B51" t="s">
        <v>8</v>
      </c>
      <c r="C51" t="s">
        <v>110</v>
      </c>
      <c r="D51" s="18">
        <v>45782.606967273081</v>
      </c>
      <c r="E51" t="s">
        <v>113</v>
      </c>
      <c r="F51" t="s">
        <v>116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51"/>
  <sheetViews>
    <sheetView workbookViewId="0">
      <selection activeCell="J11" sqref="J11"/>
    </sheetView>
  </sheetViews>
  <sheetFormatPr defaultRowHeight="15" x14ac:dyDescent="0.25"/>
  <cols>
    <col min="1" max="3" width="9.140625" style="4"/>
    <col min="4" max="4" width="24.85546875" style="4" customWidth="1"/>
    <col min="5" max="5" width="17.85546875" style="4" customWidth="1"/>
    <col min="6" max="6" width="15.85546875" style="4" customWidth="1"/>
    <col min="7" max="7" width="13.7109375" style="4" customWidth="1"/>
    <col min="9" max="9" width="9.28515625" customWidth="1"/>
    <col min="10" max="10" width="23.140625" customWidth="1"/>
    <col min="11" max="11" width="15.140625" customWidth="1"/>
    <col min="12" max="12" width="21.7109375" customWidth="1"/>
  </cols>
  <sheetData>
    <row r="1" spans="1:27" x14ac:dyDescent="0.25">
      <c r="A1" s="2" t="s">
        <v>52</v>
      </c>
      <c r="B1" s="2" t="s">
        <v>1</v>
      </c>
      <c r="C1" s="2" t="s">
        <v>53</v>
      </c>
      <c r="D1" s="2" t="s">
        <v>54</v>
      </c>
      <c r="E1" s="2" t="s">
        <v>55</v>
      </c>
      <c r="F1" s="2" t="s">
        <v>56</v>
      </c>
    </row>
    <row r="2" spans="1:27" x14ac:dyDescent="0.25">
      <c r="A2" s="4" t="s">
        <v>57</v>
      </c>
      <c r="B2" s="4" t="s">
        <v>6</v>
      </c>
      <c r="C2" s="4" t="s">
        <v>107</v>
      </c>
      <c r="D2" s="3">
        <v>45801.606967273081</v>
      </c>
      <c r="E2" s="4" t="s">
        <v>111</v>
      </c>
      <c r="F2" s="4" t="s">
        <v>114</v>
      </c>
    </row>
    <row r="3" spans="1:27" x14ac:dyDescent="0.25">
      <c r="A3" s="4" t="s">
        <v>58</v>
      </c>
      <c r="B3" s="4" t="s">
        <v>7</v>
      </c>
      <c r="C3" s="4" t="s">
        <v>107</v>
      </c>
      <c r="D3" s="3">
        <v>45790.606967273081</v>
      </c>
      <c r="E3" s="4" t="s">
        <v>112</v>
      </c>
      <c r="F3" s="4" t="s">
        <v>115</v>
      </c>
      <c r="AA3" t="s">
        <v>114</v>
      </c>
    </row>
    <row r="4" spans="1:27" x14ac:dyDescent="0.25">
      <c r="A4" s="4" t="s">
        <v>59</v>
      </c>
      <c r="B4" s="4" t="s">
        <v>7</v>
      </c>
      <c r="C4" s="4" t="s">
        <v>108</v>
      </c>
      <c r="D4" s="3">
        <v>45795.606967273081</v>
      </c>
      <c r="E4" s="4" t="s">
        <v>113</v>
      </c>
      <c r="F4" s="4" t="s">
        <v>116</v>
      </c>
      <c r="J4" s="10" t="s">
        <v>163</v>
      </c>
      <c r="K4" s="4">
        <f>COUNTIF(A2:A51,"&lt;&gt;")</f>
        <v>50</v>
      </c>
      <c r="AA4" t="s">
        <v>115</v>
      </c>
    </row>
    <row r="5" spans="1:27" x14ac:dyDescent="0.25">
      <c r="A5" s="4" t="s">
        <v>60</v>
      </c>
      <c r="B5" s="4" t="s">
        <v>8</v>
      </c>
      <c r="C5" s="4" t="s">
        <v>107</v>
      </c>
      <c r="D5" s="3">
        <v>45786.606967273081</v>
      </c>
      <c r="E5" s="4" t="s">
        <v>112</v>
      </c>
      <c r="F5" s="4" t="s">
        <v>115</v>
      </c>
      <c r="J5" s="10" t="s">
        <v>171</v>
      </c>
      <c r="K5" s="4">
        <f>COUNTIF(B2:B51,B2)</f>
        <v>13</v>
      </c>
      <c r="L5" s="10" t="s">
        <v>166</v>
      </c>
      <c r="M5" s="4">
        <f>COUNTIF('Sales Data'!B2:B101,'Returns Report'!B2)</f>
        <v>23</v>
      </c>
      <c r="AA5" t="s">
        <v>116</v>
      </c>
    </row>
    <row r="6" spans="1:27" x14ac:dyDescent="0.25">
      <c r="A6" s="4" t="s">
        <v>61</v>
      </c>
      <c r="B6" s="4" t="s">
        <v>7</v>
      </c>
      <c r="C6" s="4" t="s">
        <v>109</v>
      </c>
      <c r="D6" s="3">
        <v>45788.606967273081</v>
      </c>
      <c r="E6" s="4" t="s">
        <v>113</v>
      </c>
      <c r="F6" s="4" t="s">
        <v>114</v>
      </c>
      <c r="J6" s="10" t="s">
        <v>172</v>
      </c>
      <c r="K6" s="4">
        <f>COUNTIF(B2:B51,B12)</f>
        <v>6</v>
      </c>
      <c r="L6" s="10" t="s">
        <v>167</v>
      </c>
      <c r="M6" s="4">
        <f>COUNTIF('Sales Data'!B2:B101,'Returns Report'!B6)</f>
        <v>12</v>
      </c>
    </row>
    <row r="7" spans="1:27" x14ac:dyDescent="0.25">
      <c r="A7" s="4" t="s">
        <v>62</v>
      </c>
      <c r="B7" s="4" t="s">
        <v>10</v>
      </c>
      <c r="C7" s="4" t="s">
        <v>109</v>
      </c>
      <c r="D7" s="3">
        <v>45789.606967273081</v>
      </c>
      <c r="E7" s="4" t="s">
        <v>113</v>
      </c>
      <c r="F7" s="4" t="s">
        <v>114</v>
      </c>
      <c r="J7" s="10" t="s">
        <v>173</v>
      </c>
      <c r="K7" s="4">
        <f>COUNTIF(B2:B51,B5)</f>
        <v>8</v>
      </c>
      <c r="L7" s="10" t="s">
        <v>168</v>
      </c>
      <c r="M7" s="4">
        <f>COUNTIF('Sales Data'!B2:B101,'Returns Report'!B4)</f>
        <v>12</v>
      </c>
    </row>
    <row r="8" spans="1:27" x14ac:dyDescent="0.25">
      <c r="A8" s="4" t="s">
        <v>63</v>
      </c>
      <c r="B8" s="4" t="s">
        <v>6</v>
      </c>
      <c r="C8" s="4" t="s">
        <v>108</v>
      </c>
      <c r="D8" s="3">
        <v>45788.606967273081</v>
      </c>
      <c r="E8" s="4" t="s">
        <v>112</v>
      </c>
      <c r="F8" s="4" t="s">
        <v>116</v>
      </c>
      <c r="J8" s="10" t="s">
        <v>174</v>
      </c>
      <c r="K8" s="4">
        <f>COUNTIF(B2:B51,B7)</f>
        <v>14</v>
      </c>
      <c r="L8" s="10" t="s">
        <v>169</v>
      </c>
      <c r="M8" s="4">
        <f>COUNTIF('Sales Data'!B2:B101,'Returns Report'!B13)</f>
        <v>22</v>
      </c>
    </row>
    <row r="9" spans="1:27" x14ac:dyDescent="0.25">
      <c r="A9" s="4" t="s">
        <v>64</v>
      </c>
      <c r="B9" s="4" t="s">
        <v>6</v>
      </c>
      <c r="C9" s="4" t="s">
        <v>108</v>
      </c>
      <c r="D9" s="3">
        <v>45786.606967273081</v>
      </c>
      <c r="E9" s="4" t="s">
        <v>111</v>
      </c>
      <c r="F9" s="4" t="s">
        <v>115</v>
      </c>
      <c r="J9" s="10" t="s">
        <v>175</v>
      </c>
      <c r="K9" s="4">
        <f>COUNTIF(B2:B51,B3)</f>
        <v>9</v>
      </c>
      <c r="L9" s="10" t="s">
        <v>170</v>
      </c>
      <c r="M9" s="4">
        <f>COUNTIF('Sales Data'!B2:B101,'Returns Report'!B5)</f>
        <v>19</v>
      </c>
    </row>
    <row r="10" spans="1:27" x14ac:dyDescent="0.25">
      <c r="A10" s="4" t="s">
        <v>65</v>
      </c>
      <c r="B10" s="4" t="s">
        <v>10</v>
      </c>
      <c r="C10" s="4" t="s">
        <v>108</v>
      </c>
      <c r="D10" s="3">
        <v>45795.606967273081</v>
      </c>
      <c r="E10" s="4" t="s">
        <v>113</v>
      </c>
      <c r="F10" s="4" t="s">
        <v>115</v>
      </c>
    </row>
    <row r="11" spans="1:27" x14ac:dyDescent="0.25">
      <c r="A11" s="4" t="s">
        <v>66</v>
      </c>
      <c r="B11" s="4" t="s">
        <v>10</v>
      </c>
      <c r="C11" s="4" t="s">
        <v>110</v>
      </c>
      <c r="D11" s="3">
        <v>45778.606967273081</v>
      </c>
      <c r="E11" s="4" t="s">
        <v>113</v>
      </c>
      <c r="F11" s="4" t="s">
        <v>115</v>
      </c>
      <c r="J11" s="11" t="s">
        <v>165</v>
      </c>
    </row>
    <row r="12" spans="1:27" x14ac:dyDescent="0.25">
      <c r="A12" s="4" t="s">
        <v>67</v>
      </c>
      <c r="B12" s="4" t="s">
        <v>9</v>
      </c>
      <c r="C12" s="4" t="s">
        <v>107</v>
      </c>
      <c r="D12" s="3">
        <v>45792.606967273081</v>
      </c>
      <c r="E12" s="4" t="s">
        <v>112</v>
      </c>
      <c r="F12" s="4" t="s">
        <v>114</v>
      </c>
      <c r="J12" s="4" t="s">
        <v>6</v>
      </c>
      <c r="K12" s="16">
        <f>K5/M5</f>
        <v>0.56521739130434778</v>
      </c>
    </row>
    <row r="13" spans="1:27" x14ac:dyDescent="0.25">
      <c r="A13" s="4" t="s">
        <v>68</v>
      </c>
      <c r="B13" s="4" t="s">
        <v>10</v>
      </c>
      <c r="C13" s="4" t="s">
        <v>109</v>
      </c>
      <c r="D13" s="3">
        <v>45799.606967273081</v>
      </c>
      <c r="E13" s="4" t="s">
        <v>111</v>
      </c>
      <c r="F13" s="4" t="s">
        <v>115</v>
      </c>
      <c r="J13" s="4" t="s">
        <v>9</v>
      </c>
      <c r="K13" s="16">
        <f t="shared" ref="K13:K16" si="0">K6/M6</f>
        <v>0.5</v>
      </c>
    </row>
    <row r="14" spans="1:27" x14ac:dyDescent="0.25">
      <c r="A14" s="4" t="s">
        <v>69</v>
      </c>
      <c r="B14" s="4" t="s">
        <v>10</v>
      </c>
      <c r="C14" s="4" t="s">
        <v>107</v>
      </c>
      <c r="D14" s="3">
        <v>45781.606967273081</v>
      </c>
      <c r="E14" s="4" t="s">
        <v>112</v>
      </c>
      <c r="F14" s="4" t="s">
        <v>114</v>
      </c>
      <c r="J14" s="4" t="s">
        <v>8</v>
      </c>
      <c r="K14" s="16">
        <f t="shared" si="0"/>
        <v>0.66666666666666663</v>
      </c>
    </row>
    <row r="15" spans="1:27" x14ac:dyDescent="0.25">
      <c r="A15" s="4" t="s">
        <v>70</v>
      </c>
      <c r="B15" s="4" t="s">
        <v>6</v>
      </c>
      <c r="C15" s="4" t="s">
        <v>110</v>
      </c>
      <c r="D15" s="3">
        <v>45788.606967273081</v>
      </c>
      <c r="E15" s="4" t="s">
        <v>113</v>
      </c>
      <c r="F15" s="4" t="s">
        <v>114</v>
      </c>
      <c r="J15" s="4" t="s">
        <v>10</v>
      </c>
      <c r="K15" s="16">
        <f t="shared" si="0"/>
        <v>0.63636363636363635</v>
      </c>
    </row>
    <row r="16" spans="1:27" x14ac:dyDescent="0.25">
      <c r="A16" s="4" t="s">
        <v>71</v>
      </c>
      <c r="B16" s="4" t="s">
        <v>7</v>
      </c>
      <c r="C16" s="4" t="s">
        <v>107</v>
      </c>
      <c r="D16" s="3">
        <v>45787.606967273081</v>
      </c>
      <c r="E16" s="4" t="s">
        <v>113</v>
      </c>
      <c r="F16" s="4" t="s">
        <v>115</v>
      </c>
      <c r="J16" s="4" t="s">
        <v>7</v>
      </c>
      <c r="K16" s="16">
        <f t="shared" si="0"/>
        <v>0.47368421052631576</v>
      </c>
    </row>
    <row r="17" spans="1:6" x14ac:dyDescent="0.25">
      <c r="A17" s="4" t="s">
        <v>72</v>
      </c>
      <c r="B17" s="4" t="s">
        <v>7</v>
      </c>
      <c r="C17" s="4" t="s">
        <v>108</v>
      </c>
      <c r="D17" s="3">
        <v>45789.606967273081</v>
      </c>
      <c r="E17" s="4" t="s">
        <v>112</v>
      </c>
      <c r="F17" s="4" t="s">
        <v>114</v>
      </c>
    </row>
    <row r="18" spans="1:6" x14ac:dyDescent="0.25">
      <c r="A18" s="4" t="s">
        <v>73</v>
      </c>
      <c r="B18" s="4" t="s">
        <v>9</v>
      </c>
      <c r="C18" s="4" t="s">
        <v>109</v>
      </c>
      <c r="D18" s="3">
        <v>45795.606967273081</v>
      </c>
      <c r="E18" s="4" t="s">
        <v>111</v>
      </c>
      <c r="F18" s="4" t="s">
        <v>115</v>
      </c>
    </row>
    <row r="19" spans="1:6" x14ac:dyDescent="0.25">
      <c r="A19" s="4" t="s">
        <v>74</v>
      </c>
      <c r="B19" s="4" t="s">
        <v>10</v>
      </c>
      <c r="C19" s="4" t="s">
        <v>109</v>
      </c>
      <c r="D19" s="3">
        <v>45796.606967273081</v>
      </c>
      <c r="E19" s="4" t="s">
        <v>111</v>
      </c>
      <c r="F19" s="4" t="s">
        <v>114</v>
      </c>
    </row>
    <row r="20" spans="1:6" x14ac:dyDescent="0.25">
      <c r="A20" s="4" t="s">
        <v>75</v>
      </c>
      <c r="B20" s="4" t="s">
        <v>10</v>
      </c>
      <c r="C20" s="4" t="s">
        <v>107</v>
      </c>
      <c r="D20" s="3">
        <v>45777.606967273081</v>
      </c>
      <c r="E20" s="4" t="s">
        <v>112</v>
      </c>
      <c r="F20" s="4" t="s">
        <v>116</v>
      </c>
    </row>
    <row r="21" spans="1:6" x14ac:dyDescent="0.25">
      <c r="A21" s="4" t="s">
        <v>76</v>
      </c>
      <c r="B21" s="4" t="s">
        <v>8</v>
      </c>
      <c r="C21" s="4" t="s">
        <v>108</v>
      </c>
      <c r="D21" s="3">
        <v>45783.606967273081</v>
      </c>
      <c r="E21" s="4" t="s">
        <v>111</v>
      </c>
      <c r="F21" s="4" t="s">
        <v>116</v>
      </c>
    </row>
    <row r="22" spans="1:6" x14ac:dyDescent="0.25">
      <c r="A22" s="4" t="s">
        <v>77</v>
      </c>
      <c r="B22" s="4" t="s">
        <v>7</v>
      </c>
      <c r="C22" s="4" t="s">
        <v>108</v>
      </c>
      <c r="D22" s="3">
        <v>45780.606967273081</v>
      </c>
      <c r="E22" s="4" t="s">
        <v>112</v>
      </c>
      <c r="F22" s="4" t="s">
        <v>116</v>
      </c>
    </row>
    <row r="23" spans="1:6" x14ac:dyDescent="0.25">
      <c r="A23" s="4" t="s">
        <v>78</v>
      </c>
      <c r="B23" s="4" t="s">
        <v>6</v>
      </c>
      <c r="C23" s="4" t="s">
        <v>107</v>
      </c>
      <c r="D23" s="3">
        <v>45783.606967273081</v>
      </c>
      <c r="E23" s="4" t="s">
        <v>111</v>
      </c>
      <c r="F23" s="4" t="s">
        <v>115</v>
      </c>
    </row>
    <row r="24" spans="1:6" x14ac:dyDescent="0.25">
      <c r="A24" s="4" t="s">
        <v>79</v>
      </c>
      <c r="B24" s="4" t="s">
        <v>7</v>
      </c>
      <c r="C24" s="4" t="s">
        <v>110</v>
      </c>
      <c r="D24" s="3">
        <v>45794.606967273081</v>
      </c>
      <c r="E24" s="4" t="s">
        <v>112</v>
      </c>
      <c r="F24" s="4" t="s">
        <v>114</v>
      </c>
    </row>
    <row r="25" spans="1:6" x14ac:dyDescent="0.25">
      <c r="A25" s="4" t="s">
        <v>80</v>
      </c>
      <c r="B25" s="4" t="s">
        <v>10</v>
      </c>
      <c r="C25" s="4" t="s">
        <v>109</v>
      </c>
      <c r="D25" s="3">
        <v>45778.606967273081</v>
      </c>
      <c r="E25" s="4" t="s">
        <v>112</v>
      </c>
      <c r="F25" s="4" t="s">
        <v>115</v>
      </c>
    </row>
    <row r="26" spans="1:6" x14ac:dyDescent="0.25">
      <c r="A26" s="4" t="s">
        <v>81</v>
      </c>
      <c r="B26" s="4" t="s">
        <v>10</v>
      </c>
      <c r="C26" s="4" t="s">
        <v>108</v>
      </c>
      <c r="D26" s="3">
        <v>45773.606967273081</v>
      </c>
      <c r="E26" s="4" t="s">
        <v>112</v>
      </c>
      <c r="F26" s="4" t="s">
        <v>114</v>
      </c>
    </row>
    <row r="27" spans="1:6" x14ac:dyDescent="0.25">
      <c r="A27" s="4" t="s">
        <v>82</v>
      </c>
      <c r="B27" s="4" t="s">
        <v>6</v>
      </c>
      <c r="C27" s="4" t="s">
        <v>109</v>
      </c>
      <c r="D27" s="3">
        <v>45795.606967273081</v>
      </c>
      <c r="E27" s="4" t="s">
        <v>113</v>
      </c>
      <c r="F27" s="4" t="s">
        <v>115</v>
      </c>
    </row>
    <row r="28" spans="1:6" x14ac:dyDescent="0.25">
      <c r="A28" s="4" t="s">
        <v>83</v>
      </c>
      <c r="B28" s="4" t="s">
        <v>8</v>
      </c>
      <c r="C28" s="4" t="s">
        <v>109</v>
      </c>
      <c r="D28" s="3">
        <v>45791.606967273081</v>
      </c>
      <c r="E28" s="4" t="s">
        <v>113</v>
      </c>
      <c r="F28" s="4" t="s">
        <v>115</v>
      </c>
    </row>
    <row r="29" spans="1:6" x14ac:dyDescent="0.25">
      <c r="A29" s="4" t="s">
        <v>84</v>
      </c>
      <c r="B29" s="4" t="s">
        <v>9</v>
      </c>
      <c r="C29" s="4" t="s">
        <v>109</v>
      </c>
      <c r="D29" s="3">
        <v>45792.606967273081</v>
      </c>
      <c r="E29" s="4" t="s">
        <v>113</v>
      </c>
      <c r="F29" s="4" t="s">
        <v>116</v>
      </c>
    </row>
    <row r="30" spans="1:6" x14ac:dyDescent="0.25">
      <c r="A30" s="4" t="s">
        <v>85</v>
      </c>
      <c r="B30" s="4" t="s">
        <v>10</v>
      </c>
      <c r="C30" s="4" t="s">
        <v>107</v>
      </c>
      <c r="D30" s="3">
        <v>45779.606967273081</v>
      </c>
      <c r="E30" s="4" t="s">
        <v>111</v>
      </c>
      <c r="F30" s="4" t="s">
        <v>116</v>
      </c>
    </row>
    <row r="31" spans="1:6" x14ac:dyDescent="0.25">
      <c r="A31" s="4" t="s">
        <v>86</v>
      </c>
      <c r="B31" s="4" t="s">
        <v>7</v>
      </c>
      <c r="C31" s="4" t="s">
        <v>108</v>
      </c>
      <c r="D31" s="3">
        <v>45779.606967273081</v>
      </c>
      <c r="E31" s="4" t="s">
        <v>112</v>
      </c>
      <c r="F31" s="4" t="s">
        <v>116</v>
      </c>
    </row>
    <row r="32" spans="1:6" x14ac:dyDescent="0.25">
      <c r="A32" s="4" t="s">
        <v>87</v>
      </c>
      <c r="B32" s="4" t="s">
        <v>9</v>
      </c>
      <c r="C32" s="4" t="s">
        <v>108</v>
      </c>
      <c r="D32" s="3">
        <v>45788.606967273081</v>
      </c>
      <c r="E32" s="4" t="s">
        <v>113</v>
      </c>
      <c r="F32" s="4" t="s">
        <v>116</v>
      </c>
    </row>
    <row r="33" spans="1:6" x14ac:dyDescent="0.25">
      <c r="A33" s="4" t="s">
        <v>88</v>
      </c>
      <c r="B33" s="4" t="s">
        <v>9</v>
      </c>
      <c r="C33" s="4" t="s">
        <v>109</v>
      </c>
      <c r="D33" s="3">
        <v>45787.606967273081</v>
      </c>
      <c r="E33" s="4" t="s">
        <v>113</v>
      </c>
      <c r="F33" s="4" t="s">
        <v>116</v>
      </c>
    </row>
    <row r="34" spans="1:6" x14ac:dyDescent="0.25">
      <c r="A34" s="4" t="s">
        <v>89</v>
      </c>
      <c r="B34" s="4" t="s">
        <v>10</v>
      </c>
      <c r="C34" s="4" t="s">
        <v>108</v>
      </c>
      <c r="D34" s="3">
        <v>45780.606967273081</v>
      </c>
      <c r="E34" s="4" t="s">
        <v>113</v>
      </c>
      <c r="F34" s="4" t="s">
        <v>114</v>
      </c>
    </row>
    <row r="35" spans="1:6" x14ac:dyDescent="0.25">
      <c r="A35" s="4" t="s">
        <v>90</v>
      </c>
      <c r="B35" s="4" t="s">
        <v>8</v>
      </c>
      <c r="C35" s="4" t="s">
        <v>109</v>
      </c>
      <c r="D35" s="3">
        <v>45791.606967273081</v>
      </c>
      <c r="E35" s="4" t="s">
        <v>111</v>
      </c>
      <c r="F35" s="4" t="s">
        <v>116</v>
      </c>
    </row>
    <row r="36" spans="1:6" x14ac:dyDescent="0.25">
      <c r="A36" s="4" t="s">
        <v>91</v>
      </c>
      <c r="B36" s="4" t="s">
        <v>10</v>
      </c>
      <c r="C36" s="4" t="s">
        <v>109</v>
      </c>
      <c r="D36" s="3">
        <v>45789.606967273081</v>
      </c>
      <c r="E36" s="4" t="s">
        <v>112</v>
      </c>
      <c r="F36" s="4" t="s">
        <v>115</v>
      </c>
    </row>
    <row r="37" spans="1:6" x14ac:dyDescent="0.25">
      <c r="A37" s="4" t="s">
        <v>92</v>
      </c>
      <c r="B37" s="4" t="s">
        <v>6</v>
      </c>
      <c r="C37" s="4" t="s">
        <v>107</v>
      </c>
      <c r="D37" s="3">
        <v>45797.606967273081</v>
      </c>
      <c r="E37" s="4" t="s">
        <v>112</v>
      </c>
      <c r="F37" s="4" t="s">
        <v>116</v>
      </c>
    </row>
    <row r="38" spans="1:6" x14ac:dyDescent="0.25">
      <c r="A38" s="4" t="s">
        <v>93</v>
      </c>
      <c r="B38" s="4" t="s">
        <v>6</v>
      </c>
      <c r="C38" s="4" t="s">
        <v>108</v>
      </c>
      <c r="D38" s="3">
        <v>45789.606967273081</v>
      </c>
      <c r="E38" s="4" t="s">
        <v>113</v>
      </c>
      <c r="F38" s="4" t="s">
        <v>114</v>
      </c>
    </row>
    <row r="39" spans="1:6" x14ac:dyDescent="0.25">
      <c r="A39" s="4" t="s">
        <v>94</v>
      </c>
      <c r="B39" s="4" t="s">
        <v>6</v>
      </c>
      <c r="C39" s="4" t="s">
        <v>108</v>
      </c>
      <c r="D39" s="3">
        <v>45786.606967273081</v>
      </c>
      <c r="E39" s="4" t="s">
        <v>111</v>
      </c>
      <c r="F39" s="4" t="s">
        <v>114</v>
      </c>
    </row>
    <row r="40" spans="1:6" x14ac:dyDescent="0.25">
      <c r="A40" s="4" t="s">
        <v>95</v>
      </c>
      <c r="B40" s="4" t="s">
        <v>6</v>
      </c>
      <c r="C40" s="4" t="s">
        <v>110</v>
      </c>
      <c r="D40" s="3">
        <v>45794.606967273081</v>
      </c>
      <c r="E40" s="4" t="s">
        <v>113</v>
      </c>
      <c r="F40" s="4" t="s">
        <v>114</v>
      </c>
    </row>
    <row r="41" spans="1:6" x14ac:dyDescent="0.25">
      <c r="A41" s="4" t="s">
        <v>96</v>
      </c>
      <c r="B41" s="4" t="s">
        <v>10</v>
      </c>
      <c r="C41" s="4" t="s">
        <v>109</v>
      </c>
      <c r="D41" s="3">
        <v>45787.606967273081</v>
      </c>
      <c r="E41" s="4" t="s">
        <v>113</v>
      </c>
      <c r="F41" s="4" t="s">
        <v>116</v>
      </c>
    </row>
    <row r="42" spans="1:6" x14ac:dyDescent="0.25">
      <c r="A42" s="4" t="s">
        <v>97</v>
      </c>
      <c r="B42" s="4" t="s">
        <v>9</v>
      </c>
      <c r="C42" s="4" t="s">
        <v>107</v>
      </c>
      <c r="D42" s="3">
        <v>45784.606967273081</v>
      </c>
      <c r="E42" s="4" t="s">
        <v>111</v>
      </c>
      <c r="F42" s="4" t="s">
        <v>116</v>
      </c>
    </row>
    <row r="43" spans="1:6" x14ac:dyDescent="0.25">
      <c r="A43" s="4" t="s">
        <v>98</v>
      </c>
      <c r="B43" s="4" t="s">
        <v>10</v>
      </c>
      <c r="C43" s="4" t="s">
        <v>110</v>
      </c>
      <c r="D43" s="3">
        <v>45792.606967273081</v>
      </c>
      <c r="E43" s="4" t="s">
        <v>113</v>
      </c>
      <c r="F43" s="4" t="s">
        <v>116</v>
      </c>
    </row>
    <row r="44" spans="1:6" x14ac:dyDescent="0.25">
      <c r="A44" s="4" t="s">
        <v>99</v>
      </c>
      <c r="B44" s="4" t="s">
        <v>8</v>
      </c>
      <c r="C44" s="4" t="s">
        <v>109</v>
      </c>
      <c r="D44" s="3">
        <v>45776.606967273081</v>
      </c>
      <c r="E44" s="4" t="s">
        <v>111</v>
      </c>
      <c r="F44" s="4" t="s">
        <v>115</v>
      </c>
    </row>
    <row r="45" spans="1:6" x14ac:dyDescent="0.25">
      <c r="A45" s="4" t="s">
        <v>100</v>
      </c>
      <c r="B45" s="4" t="s">
        <v>6</v>
      </c>
      <c r="C45" s="4" t="s">
        <v>108</v>
      </c>
      <c r="D45" s="3">
        <v>45796.606967273081</v>
      </c>
      <c r="E45" s="4" t="s">
        <v>111</v>
      </c>
      <c r="F45" s="4" t="s">
        <v>116</v>
      </c>
    </row>
    <row r="46" spans="1:6" x14ac:dyDescent="0.25">
      <c r="A46" s="4" t="s">
        <v>101</v>
      </c>
      <c r="B46" s="4" t="s">
        <v>6</v>
      </c>
      <c r="C46" s="4" t="s">
        <v>109</v>
      </c>
      <c r="D46" s="3">
        <v>45795.606967273081</v>
      </c>
      <c r="E46" s="4" t="s">
        <v>112</v>
      </c>
      <c r="F46" s="4" t="s">
        <v>114</v>
      </c>
    </row>
    <row r="47" spans="1:6" x14ac:dyDescent="0.25">
      <c r="A47" s="4" t="s">
        <v>102</v>
      </c>
      <c r="B47" s="4" t="s">
        <v>8</v>
      </c>
      <c r="C47" s="4" t="s">
        <v>107</v>
      </c>
      <c r="D47" s="3">
        <v>45800.606967273081</v>
      </c>
      <c r="E47" s="4" t="s">
        <v>112</v>
      </c>
      <c r="F47" s="4" t="s">
        <v>114</v>
      </c>
    </row>
    <row r="48" spans="1:6" x14ac:dyDescent="0.25">
      <c r="A48" s="4" t="s">
        <v>103</v>
      </c>
      <c r="B48" s="4" t="s">
        <v>8</v>
      </c>
      <c r="C48" s="4" t="s">
        <v>107</v>
      </c>
      <c r="D48" s="3">
        <v>45783.606967273081</v>
      </c>
      <c r="E48" s="4" t="s">
        <v>112</v>
      </c>
      <c r="F48" s="4" t="s">
        <v>115</v>
      </c>
    </row>
    <row r="49" spans="1:6" x14ac:dyDescent="0.25">
      <c r="A49" s="4" t="s">
        <v>104</v>
      </c>
      <c r="B49" s="4" t="s">
        <v>6</v>
      </c>
      <c r="C49" s="4" t="s">
        <v>109</v>
      </c>
      <c r="D49" s="3">
        <v>45802.606967273081</v>
      </c>
      <c r="E49" s="4" t="s">
        <v>113</v>
      </c>
      <c r="F49" s="4" t="s">
        <v>114</v>
      </c>
    </row>
    <row r="50" spans="1:6" x14ac:dyDescent="0.25">
      <c r="A50" s="4" t="s">
        <v>105</v>
      </c>
      <c r="B50" s="4" t="s">
        <v>7</v>
      </c>
      <c r="C50" s="4" t="s">
        <v>110</v>
      </c>
      <c r="D50" s="3">
        <v>45774.606967273081</v>
      </c>
      <c r="E50" s="4" t="s">
        <v>112</v>
      </c>
      <c r="F50" s="4" t="s">
        <v>114</v>
      </c>
    </row>
    <row r="51" spans="1:6" x14ac:dyDescent="0.25">
      <c r="A51" s="4" t="s">
        <v>106</v>
      </c>
      <c r="B51" s="4" t="s">
        <v>8</v>
      </c>
      <c r="C51" s="4" t="s">
        <v>110</v>
      </c>
      <c r="D51" s="3">
        <v>45782.606967273081</v>
      </c>
      <c r="E51" s="4" t="s">
        <v>113</v>
      </c>
      <c r="F51" s="4" t="s">
        <v>116</v>
      </c>
    </row>
  </sheetData>
  <conditionalFormatting sqref="K12:K16">
    <cfRule type="cellIs" dxfId="0" priority="2" operator="greaterThan">
      <formula>50</formula>
    </cfRule>
    <cfRule type="cellIs" dxfId="1" priority="1" operator="greaterThan">
      <formula>0.5</formula>
    </cfRule>
  </conditionalFormatting>
  <dataValidations count="1">
    <dataValidation type="list" allowBlank="1" showInputMessage="1" showErrorMessage="1" sqref="F2:F51" xr:uid="{0810D081-EA59-4943-BE94-49C13EB30D89}">
      <formula1>$AA$3:$AA$5</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5B10B9-A0B3-451A-8951-C5A4F3B4ECA0}">
  <dimension ref="A1:C6"/>
  <sheetViews>
    <sheetView workbookViewId="0"/>
  </sheetViews>
  <sheetFormatPr defaultRowHeight="15" x14ac:dyDescent="0.25"/>
  <sheetData>
    <row r="1" spans="1:3" x14ac:dyDescent="0.25">
      <c r="A1" s="1" t="s">
        <v>117</v>
      </c>
      <c r="B1" s="1" t="s">
        <v>118</v>
      </c>
      <c r="C1" s="1" t="s">
        <v>119</v>
      </c>
    </row>
    <row r="2" spans="1:3" x14ac:dyDescent="0.25">
      <c r="A2" t="s">
        <v>45</v>
      </c>
      <c r="B2">
        <v>8541</v>
      </c>
      <c r="C2">
        <v>8171</v>
      </c>
    </row>
    <row r="3" spans="1:3" x14ac:dyDescent="0.25">
      <c r="A3" t="s">
        <v>46</v>
      </c>
      <c r="B3">
        <v>7584</v>
      </c>
      <c r="C3">
        <v>6991</v>
      </c>
    </row>
    <row r="4" spans="1:3" x14ac:dyDescent="0.25">
      <c r="A4" t="s">
        <v>47</v>
      </c>
      <c r="B4">
        <v>5733</v>
      </c>
      <c r="C4">
        <v>4430</v>
      </c>
    </row>
    <row r="5" spans="1:3" x14ac:dyDescent="0.25">
      <c r="A5" t="s">
        <v>48</v>
      </c>
      <c r="B5">
        <v>7599</v>
      </c>
      <c r="C5">
        <v>5571</v>
      </c>
    </row>
    <row r="6" spans="1:3" x14ac:dyDescent="0.25">
      <c r="A6" t="s">
        <v>49</v>
      </c>
      <c r="B6">
        <v>5959</v>
      </c>
      <c r="C6">
        <v>8391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6"/>
  <sheetViews>
    <sheetView workbookViewId="0">
      <selection activeCell="D14" sqref="D14"/>
    </sheetView>
  </sheetViews>
  <sheetFormatPr defaultRowHeight="15" x14ac:dyDescent="0.25"/>
  <cols>
    <col min="1" max="1" width="15.28515625" style="4" customWidth="1"/>
    <col min="2" max="2" width="11.140625" style="4" customWidth="1"/>
    <col min="3" max="3" width="16" style="4" customWidth="1"/>
    <col min="4" max="4" width="16.5703125" style="4" customWidth="1"/>
    <col min="5" max="5" width="20.5703125" style="4" customWidth="1"/>
  </cols>
  <sheetData>
    <row r="1" spans="1:6" x14ac:dyDescent="0.25">
      <c r="A1" s="2" t="s">
        <v>117</v>
      </c>
      <c r="B1" s="2" t="s">
        <v>118</v>
      </c>
      <c r="C1" s="2" t="s">
        <v>119</v>
      </c>
      <c r="D1" s="2" t="s">
        <v>120</v>
      </c>
      <c r="E1" s="5" t="s">
        <v>176</v>
      </c>
    </row>
    <row r="2" spans="1:6" x14ac:dyDescent="0.25">
      <c r="A2" s="4" t="s">
        <v>45</v>
      </c>
      <c r="B2" s="4">
        <v>8541</v>
      </c>
      <c r="C2" s="4">
        <v>8171</v>
      </c>
      <c r="D2" s="16">
        <f>C2/B2</f>
        <v>0.95667954572064162</v>
      </c>
      <c r="E2" s="4" t="str">
        <f>IF(D2&gt;=100%, "Met", "Not Met")</f>
        <v>Not Met</v>
      </c>
      <c r="F2" s="17"/>
    </row>
    <row r="3" spans="1:6" x14ac:dyDescent="0.25">
      <c r="A3" s="4" t="s">
        <v>46</v>
      </c>
      <c r="B3" s="4">
        <v>7584</v>
      </c>
      <c r="C3" s="4">
        <v>6991</v>
      </c>
      <c r="D3" s="16">
        <f t="shared" ref="D3:D6" si="0">C3/B3</f>
        <v>0.92180907172995785</v>
      </c>
      <c r="E3" s="4" t="str">
        <f t="shared" ref="E3:E6" si="1">IF(D3&gt;=100%, "Met", "Not Met")</f>
        <v>Not Met</v>
      </c>
    </row>
    <row r="4" spans="1:6" x14ac:dyDescent="0.25">
      <c r="A4" s="4" t="s">
        <v>47</v>
      </c>
      <c r="B4" s="4">
        <v>5733</v>
      </c>
      <c r="C4" s="4">
        <v>4430</v>
      </c>
      <c r="D4" s="16">
        <f t="shared" si="0"/>
        <v>0.77271934414791554</v>
      </c>
      <c r="E4" s="4" t="str">
        <f t="shared" si="1"/>
        <v>Not Met</v>
      </c>
    </row>
    <row r="5" spans="1:6" x14ac:dyDescent="0.25">
      <c r="A5" s="4" t="s">
        <v>48</v>
      </c>
      <c r="B5" s="4">
        <v>7599</v>
      </c>
      <c r="C5" s="4">
        <v>5571</v>
      </c>
      <c r="D5" s="16">
        <f t="shared" si="0"/>
        <v>0.73312277931306746</v>
      </c>
      <c r="E5" s="4" t="str">
        <f t="shared" si="1"/>
        <v>Not Met</v>
      </c>
    </row>
    <row r="6" spans="1:6" x14ac:dyDescent="0.25">
      <c r="A6" s="4" t="s">
        <v>49</v>
      </c>
      <c r="B6" s="4">
        <v>5959</v>
      </c>
      <c r="C6" s="4">
        <v>8391</v>
      </c>
      <c r="D6" s="16">
        <f t="shared" si="0"/>
        <v>1.4081221681490184</v>
      </c>
      <c r="E6" s="4" t="str">
        <f t="shared" si="1"/>
        <v>Met</v>
      </c>
    </row>
  </sheetData>
  <conditionalFormatting sqref="D2:D6">
    <cfRule type="expression" dxfId="6" priority="1">
      <formula>$D2&lt;80%</formula>
    </cfRule>
    <cfRule type="expression" dxfId="5" priority="2">
      <formula>AND($D2&lt;100%,$D2&gt;=80%)</formula>
    </cfRule>
    <cfRule type="expression" dxfId="4" priority="5">
      <formula>$D2&gt;=100%</formula>
    </cfRule>
  </conditionalFormatting>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Raw Sales Data</vt:lpstr>
      <vt:lpstr>Sales Data</vt:lpstr>
      <vt:lpstr>Pivot Table</vt:lpstr>
      <vt:lpstr>Dashboard</vt:lpstr>
      <vt:lpstr>Attendance Tracker</vt:lpstr>
      <vt:lpstr>Raw Return Report</vt:lpstr>
      <vt:lpstr>Returns Report</vt:lpstr>
      <vt:lpstr>Raw Target vs Achievement Repor</vt:lpstr>
      <vt:lpstr>Target vs Achievement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2025-05-25T14:34:02Z</dcterms:created>
  <dcterms:modified xsi:type="dcterms:W3CDTF">2025-05-27T09:18:16Z</dcterms:modified>
</cp:coreProperties>
</file>