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informatica\"/>
    </mc:Choice>
  </mc:AlternateContent>
  <xr:revisionPtr revIDLastSave="0" documentId="13_ncr:1_{98AAE2AF-B7D2-468F-956E-8CAE6664115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Resumen del escenario" sheetId="7" r:id="rId6"/>
    <sheet name="Hoja6" sheetId="6" r:id="rId7"/>
    <sheet name="Hoja8" sheetId="8" r:id="rId8"/>
    <sheet name="Hoja9" sheetId="9" r:id="rId9"/>
    <sheet name="Hoja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0" l="1"/>
  <c r="B5" i="9"/>
  <c r="C5" i="6"/>
  <c r="B5" i="5"/>
  <c r="D1" i="5" s="1"/>
  <c r="C5" i="4"/>
  <c r="E1" i="4" s="1"/>
  <c r="B6" i="3"/>
  <c r="B8" i="3" l="1"/>
  <c r="B7" i="3"/>
  <c r="B3" i="2"/>
  <c r="B4" i="2"/>
  <c r="B5" i="2"/>
  <c r="B6" i="2"/>
  <c r="B7" i="2"/>
  <c r="B8" i="2"/>
  <c r="B9" i="2"/>
  <c r="B10" i="2"/>
  <c r="B2" i="2"/>
  <c r="B3" i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<sst xmlns="http://schemas.openxmlformats.org/spreadsheetml/2006/main" count="62" uniqueCount="45">
  <si>
    <t>X</t>
  </si>
  <si>
    <t>Y</t>
  </si>
  <si>
    <t>Fuente: F01-002</t>
  </si>
  <si>
    <t>Elaborado por: Samanta y Josselyn</t>
  </si>
  <si>
    <t>x</t>
  </si>
  <si>
    <t>y</t>
  </si>
  <si>
    <t>CAPITAL</t>
  </si>
  <si>
    <t>TASA</t>
  </si>
  <si>
    <t>PAGO</t>
  </si>
  <si>
    <t>PERIODO</t>
  </si>
  <si>
    <t>PAGO INTERES</t>
  </si>
  <si>
    <t>PAGOPRINT</t>
  </si>
  <si>
    <t>PAGOS</t>
  </si>
  <si>
    <t xml:space="preserve">PRESTAMO </t>
  </si>
  <si>
    <t xml:space="preserve">TASA </t>
  </si>
  <si>
    <t>PRESTAMO 1</t>
  </si>
  <si>
    <t>Creado por LABORATORIO.FCE06 el 21/11/2023</t>
  </si>
  <si>
    <t xml:space="preserve">PRESTAMO 2 </t>
  </si>
  <si>
    <t>PRESTAMO 3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</si>
  <si>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</si>
  <si>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</si>
  <si>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</si>
  <si>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</si>
  <si>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</si>
  <si>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</si>
  <si>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</si>
  <si>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>Tasas</t>
  </si>
  <si>
    <t>Pagos</t>
  </si>
  <si>
    <t>MESES</t>
  </si>
  <si>
    <t>Enero</t>
  </si>
  <si>
    <t xml:space="preserve">febrero </t>
  </si>
  <si>
    <t>Marzo</t>
  </si>
  <si>
    <t>Abril</t>
  </si>
  <si>
    <t>Mayo</t>
  </si>
  <si>
    <t>Junio</t>
  </si>
  <si>
    <t>Julio</t>
  </si>
  <si>
    <t>TRANSFERENCIA</t>
  </si>
  <si>
    <t>RETIROS</t>
  </si>
  <si>
    <t>fuente: F1-02</t>
  </si>
  <si>
    <t xml:space="preserve">Elaborado por: Samanta </t>
  </si>
  <si>
    <t>Prestamo</t>
  </si>
  <si>
    <t>Tasa</t>
  </si>
  <si>
    <t>pagos</t>
  </si>
  <si>
    <t>Devulve el pago sobre el capital para el primer mes de un prestamo de 2000 a dos años con una tasa de interes del 10%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</si>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</sst>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&quot;$&quot;\-#,##0.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0.79998168889431442"/>
        <bgColor indexed="24"/>
      </patternFill>
    </fill>
    <fill>
      <patternFill patternType="solid">
        <fgColor theme="4"/>
        <bgColor indexed="24"/>
      </patternFill>
    </fill>
    <fill>
      <patternFill patternType="solid">
        <fgColor rgb="FF0070C0"/>
        <bgColor indexed="24"/>
      </patternFill>
    </fill>
    <fill>
      <patternFill patternType="solid">
        <fgColor rgb="FF7030A0"/>
        <bgColor indexed="24"/>
      </patternFill>
    </fill>
    <fill>
      <patternFill patternType="solid">
        <fgColor rgb="FFFFC000"/>
        <bgColor indexed="2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7"/>
      </patternFill>
    </fill>
    <fill>
      <patternFill patternType="solid">
        <fgColor rgb="FF0070C0"/>
        <bgColor indexed="7"/>
      </patternFill>
    </fill>
    <fill>
      <patternFill patternType="solid">
        <fgColor theme="9" tint="0.39997558519241921"/>
        <bgColor indexed="2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7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top"/>
    </xf>
    <xf numFmtId="9" fontId="0" fillId="0" borderId="0" xfId="0" applyNumberFormat="1"/>
    <xf numFmtId="8" fontId="0" fillId="0" borderId="0" xfId="0" applyNumberFormat="1"/>
    <xf numFmtId="2" fontId="0" fillId="0" borderId="0" xfId="0" applyNumberFormat="1"/>
    <xf numFmtId="8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5" borderId="0" xfId="0" applyFill="1"/>
    <xf numFmtId="8" fontId="0" fillId="8" borderId="0" xfId="0" applyNumberFormat="1" applyFill="1"/>
    <xf numFmtId="9" fontId="0" fillId="2" borderId="0" xfId="0" applyNumberFormat="1" applyFill="1"/>
    <xf numFmtId="0" fontId="2" fillId="9" borderId="0" xfId="0" applyFont="1" applyFill="1" applyAlignment="1">
      <alignment horizontal="left"/>
    </xf>
    <xf numFmtId="0" fontId="4" fillId="10" borderId="2" xfId="0" applyFont="1" applyFill="1" applyBorder="1" applyAlignment="1">
      <alignment horizontal="left"/>
    </xf>
    <xf numFmtId="0" fontId="5" fillId="10" borderId="2" xfId="0" applyFont="1" applyFill="1" applyBorder="1" applyAlignment="1">
      <alignment horizontal="right"/>
    </xf>
    <xf numFmtId="0" fontId="6" fillId="11" borderId="0" xfId="0" applyFont="1" applyFill="1" applyAlignment="1">
      <alignment horizontal="left"/>
    </xf>
    <xf numFmtId="8" fontId="0" fillId="6" borderId="3" xfId="0" applyNumberFormat="1" applyFill="1" applyBorder="1"/>
    <xf numFmtId="0" fontId="0" fillId="7" borderId="0" xfId="0" applyFill="1"/>
    <xf numFmtId="9" fontId="0" fillId="7" borderId="0" xfId="0" applyNumberFormat="1" applyFill="1"/>
    <xf numFmtId="8" fontId="0" fillId="7" borderId="3" xfId="0" applyNumberFormat="1" applyFill="1" applyBorder="1"/>
    <xf numFmtId="0" fontId="1" fillId="15" borderId="0" xfId="0" applyFont="1" applyFill="1" applyAlignment="1">
      <alignment vertical="top" wrapText="1"/>
    </xf>
    <xf numFmtId="9" fontId="0" fillId="16" borderId="0" xfId="0" applyNumberFormat="1" applyFill="1"/>
    <xf numFmtId="0" fontId="0" fillId="16" borderId="0" xfId="0" applyFill="1"/>
    <xf numFmtId="8" fontId="0" fillId="15" borderId="3" xfId="0" applyNumberFormat="1" applyFill="1" applyBorder="1"/>
    <xf numFmtId="0" fontId="1" fillId="6" borderId="0" xfId="0" applyFont="1" applyFill="1" applyAlignment="1">
      <alignment vertical="top" wrapText="1"/>
    </xf>
    <xf numFmtId="9" fontId="0" fillId="17" borderId="0" xfId="0" applyNumberFormat="1" applyFill="1"/>
    <xf numFmtId="0" fontId="0" fillId="17" borderId="0" xfId="0" applyFill="1"/>
    <xf numFmtId="0" fontId="1" fillId="19" borderId="0" xfId="0" applyFont="1" applyFill="1" applyAlignment="1">
      <alignment vertical="top" wrapText="1"/>
    </xf>
    <xf numFmtId="9" fontId="0" fillId="20" borderId="0" xfId="0" applyNumberFormat="1" applyFill="1"/>
    <xf numFmtId="0" fontId="0" fillId="20" borderId="0" xfId="0" applyFill="1"/>
    <xf numFmtId="8" fontId="0" fillId="19" borderId="3" xfId="0" applyNumberFormat="1" applyFill="1" applyBorder="1"/>
    <xf numFmtId="0" fontId="2" fillId="11" borderId="0" xfId="0" applyFont="1" applyFill="1" applyAlignment="1">
      <alignment horizontal="left"/>
    </xf>
    <xf numFmtId="0" fontId="2" fillId="11" borderId="3" xfId="0" applyFont="1" applyFill="1" applyBorder="1" applyAlignment="1">
      <alignment horizontal="left"/>
    </xf>
    <xf numFmtId="0" fontId="4" fillId="11" borderId="4" xfId="0" applyFont="1" applyFill="1" applyBorder="1" applyAlignment="1">
      <alignment horizontal="left"/>
    </xf>
    <xf numFmtId="0" fontId="7" fillId="13" borderId="4" xfId="0" applyFont="1" applyFill="1" applyBorder="1" applyAlignment="1">
      <alignment horizontal="right"/>
    </xf>
    <xf numFmtId="0" fontId="7" fillId="14" borderId="4" xfId="0" applyFont="1" applyFill="1" applyBorder="1" applyAlignment="1">
      <alignment horizontal="right"/>
    </xf>
    <xf numFmtId="0" fontId="7" fillId="12" borderId="4" xfId="0" applyFont="1" applyFill="1" applyBorder="1" applyAlignment="1">
      <alignment horizontal="right"/>
    </xf>
    <xf numFmtId="0" fontId="7" fillId="18" borderId="4" xfId="0" applyFont="1" applyFill="1" applyBorder="1" applyAlignment="1">
      <alignment horizontal="right"/>
    </xf>
    <xf numFmtId="0" fontId="3" fillId="21" borderId="5" xfId="0" applyFont="1" applyFill="1" applyBorder="1" applyAlignment="1">
      <alignment horizontal="left"/>
    </xf>
    <xf numFmtId="0" fontId="0" fillId="22" borderId="5" xfId="0" applyFill="1" applyBorder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rPr>
              <a:t>FUNCION</a:t>
            </a:r>
            <a:r>
              <a:rPr lang="en-US" b="1" cap="none" spc="0" baseline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rPr>
              <a:t> Y</a:t>
            </a:r>
            <a:endParaRPr lang="en-US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dLbl>
              <c:idx val="10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63-48AC-94C7-686423C0C4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Hoja1!$A$2:$A$12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Hoja1!$B$2:$B$12</c:f>
              <c:numCache>
                <c:formatCode>General</c:formatCode>
                <c:ptCount val="11"/>
                <c:pt idx="0">
                  <c:v>99</c:v>
                </c:pt>
                <c:pt idx="1">
                  <c:v>63</c:v>
                </c:pt>
                <c:pt idx="2">
                  <c:v>35</c:v>
                </c:pt>
                <c:pt idx="3">
                  <c:v>15</c:v>
                </c:pt>
                <c:pt idx="4">
                  <c:v>3</c:v>
                </c:pt>
                <c:pt idx="5">
                  <c:v>-1</c:v>
                </c:pt>
                <c:pt idx="6">
                  <c:v>3</c:v>
                </c:pt>
                <c:pt idx="7">
                  <c:v>15</c:v>
                </c:pt>
                <c:pt idx="8">
                  <c:v>35</c:v>
                </c:pt>
                <c:pt idx="9">
                  <c:v>63</c:v>
                </c:pt>
                <c:pt idx="10">
                  <c:v>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63-48AC-94C7-686423C0C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803167"/>
        <c:axId val="239101151"/>
      </c:scatterChart>
      <c:valAx>
        <c:axId val="23980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400" baseline="0">
                    <a:ln>
                      <a:solidFill>
                        <a:srgbClr val="FFC000"/>
                      </a:solidFill>
                    </a:ln>
                  </a:rPr>
                  <a:t>VALORES  de  X</a:t>
                </a:r>
                <a:endParaRPr lang="es-EC" sz="1400">
                  <a:ln>
                    <a:solidFill>
                      <a:srgbClr val="FFC000"/>
                    </a:solidFill>
                  </a:ln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39101151"/>
        <c:crosses val="autoZero"/>
        <c:crossBetween val="midCat"/>
      </c:valAx>
      <c:valAx>
        <c:axId val="23910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400" b="1" cap="none" spc="0">
                    <a:ln w="22225">
                      <a:solidFill>
                        <a:srgbClr val="FFFF00"/>
                      </a:solidFill>
                      <a:prstDash val="solid"/>
                    </a:ln>
                    <a:solidFill>
                      <a:schemeClr val="accent2">
                        <a:lumMod val="40000"/>
                        <a:lumOff val="60000"/>
                      </a:schemeClr>
                    </a:solidFill>
                    <a:effectLst/>
                  </a:rPr>
                  <a:t>VALORES de 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39803167"/>
        <c:crosses val="autoZero"/>
        <c:crossBetween val="midCat"/>
      </c:valAx>
      <c:spPr>
        <a:solidFill>
          <a:schemeClr val="accent2">
            <a:lumMod val="20000"/>
            <a:lumOff val="80000"/>
          </a:schemeClr>
        </a:solidFill>
        <a:ln w="38100">
          <a:solidFill>
            <a:srgbClr val="00B05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50800" cap="flat" cmpd="sng" algn="ctr">
      <a:solidFill>
        <a:schemeClr val="accent2">
          <a:alpha val="99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Funcion</a:t>
            </a:r>
            <a:r>
              <a:rPr lang="en-US" baseline="0"/>
              <a:t> de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>
        <c:manualLayout>
          <c:layoutTarget val="inner"/>
          <c:xMode val="edge"/>
          <c:yMode val="edge"/>
          <c:x val="5.612510936132984E-2"/>
          <c:y val="0.17171296296296298"/>
          <c:w val="0.77899978127734038"/>
          <c:h val="0.706967410323709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8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953-447C-A254-EF627E9C07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Hoja2!$A$2:$A$10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Hoja2!$B$2:$B$10</c:f>
              <c:numCache>
                <c:formatCode>General</c:formatCode>
                <c:ptCount val="9"/>
                <c:pt idx="0">
                  <c:v>11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  <c:pt idx="7">
                  <c:v>18</c:v>
                </c:pt>
                <c:pt idx="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53-447C-A254-EF627E9C0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732063"/>
        <c:axId val="467737055"/>
      </c:scatterChart>
      <c:valAx>
        <c:axId val="467732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400"/>
                  <a:t>Cantidad</a:t>
                </a:r>
                <a:r>
                  <a:rPr lang="es-EC" sz="1400" baseline="0"/>
                  <a:t> de X</a:t>
                </a:r>
                <a:endParaRPr lang="es-EC" sz="1400"/>
              </a:p>
            </c:rich>
          </c:tx>
          <c:layout>
            <c:manualLayout>
              <c:xMode val="edge"/>
              <c:yMode val="edge"/>
              <c:x val="0.33415266841644797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67737055"/>
        <c:crosses val="autoZero"/>
        <c:crossBetween val="midCat"/>
      </c:valAx>
      <c:valAx>
        <c:axId val="46773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400"/>
                  <a:t>Cantidad</a:t>
                </a:r>
                <a:r>
                  <a:rPr lang="es-EC" sz="1400" baseline="0"/>
                  <a:t> de Y</a:t>
                </a:r>
                <a:endParaRPr lang="es-EC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67732063"/>
        <c:crosses val="autoZero"/>
        <c:crossBetween val="midCat"/>
      </c:valAx>
      <c:spPr>
        <a:blipFill>
          <a:blip xmlns:r="http://schemas.openxmlformats.org/officeDocument/2006/relationships" r:embed="rId3"/>
          <a:tile tx="0" ty="0" sx="100000" sy="100000" flip="none" algn="tl"/>
        </a:blipFill>
        <a:ln>
          <a:solidFill>
            <a:sysClr val="windowText" lastClr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762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Hoja8!$B$1</c:f>
              <c:strCache>
                <c:ptCount val="1"/>
                <c:pt idx="0">
                  <c:v>TRANSFERENCIA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Hoja8!$A$2:$A$8</c:f>
              <c:strCache>
                <c:ptCount val="7"/>
                <c:pt idx="0">
                  <c:v>Enero</c:v>
                </c:pt>
                <c:pt idx="1">
                  <c:v>febrero 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Hoja8!$B$2:$B$8</c:f>
              <c:numCache>
                <c:formatCode>General</c:formatCode>
                <c:ptCount val="7"/>
                <c:pt idx="0">
                  <c:v>1345</c:v>
                </c:pt>
                <c:pt idx="1">
                  <c:v>2450</c:v>
                </c:pt>
                <c:pt idx="2">
                  <c:v>1600</c:v>
                </c:pt>
                <c:pt idx="3">
                  <c:v>1850</c:v>
                </c:pt>
                <c:pt idx="4">
                  <c:v>2000</c:v>
                </c:pt>
                <c:pt idx="5">
                  <c:v>2100</c:v>
                </c:pt>
                <c:pt idx="6">
                  <c:v>1890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C-40AC-B950-D313DD2970AE}"/>
            </c:ext>
          </c:extLst>
        </c:ser>
        <c:ser>
          <c:idx val="1"/>
          <c:order val="1"/>
          <c:tx>
            <c:strRef>
              <c:f>Hoja8!$C$1</c:f>
              <c:strCache>
                <c:ptCount val="1"/>
                <c:pt idx="0">
                  <c:v>RETIROS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Hoja8!$A$2:$A$8</c:f>
              <c:strCache>
                <c:ptCount val="7"/>
                <c:pt idx="0">
                  <c:v>Enero</c:v>
                </c:pt>
                <c:pt idx="1">
                  <c:v>febrero 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Hoja8!$C$2:$C$8</c:f>
              <c:numCache>
                <c:formatCode>General</c:formatCode>
                <c:ptCount val="7"/>
                <c:pt idx="0">
                  <c:v>2300</c:v>
                </c:pt>
                <c:pt idx="1">
                  <c:v>1900</c:v>
                </c:pt>
                <c:pt idx="2">
                  <c:v>1800</c:v>
                </c:pt>
                <c:pt idx="3">
                  <c:v>1980</c:v>
                </c:pt>
                <c:pt idx="4">
                  <c:v>2100</c:v>
                </c:pt>
                <c:pt idx="5">
                  <c:v>1800</c:v>
                </c:pt>
                <c:pt idx="6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AC-40AC-B950-D313DD297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3068031"/>
        <c:axId val="1783064703"/>
        <c:axId val="0"/>
      </c:bar3DChart>
      <c:catAx>
        <c:axId val="1783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783064703"/>
        <c:crosses val="autoZero"/>
        <c:auto val="1"/>
        <c:lblAlgn val="ctr"/>
        <c:lblOffset val="100"/>
        <c:noMultiLvlLbl val="0"/>
      </c:catAx>
      <c:valAx>
        <c:axId val="178306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78306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104775</xdr:rowOff>
    </xdr:from>
    <xdr:to>
      <xdr:col>9</xdr:col>
      <xdr:colOff>0</xdr:colOff>
      <xdr:row>14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661987</xdr:colOff>
      <xdr:row>0</xdr:row>
      <xdr:rowOff>0</xdr:rowOff>
    </xdr:from>
    <xdr:to>
      <xdr:col>8</xdr:col>
      <xdr:colOff>661987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0</xdr:rowOff>
    </xdr:from>
    <xdr:to>
      <xdr:col>10</xdr:col>
      <xdr:colOff>28575</xdr:colOff>
      <xdr:row>14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L12" sqref="L12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</row>
    <row r="2" spans="1:6" x14ac:dyDescent="0.3">
      <c r="A2">
        <v>10</v>
      </c>
      <c r="B2">
        <f>A2^2-1</f>
        <v>99</v>
      </c>
    </row>
    <row r="3" spans="1:6" x14ac:dyDescent="0.3">
      <c r="A3">
        <v>8</v>
      </c>
      <c r="B3">
        <f t="shared" ref="B3:B12" si="0">A3^2-1</f>
        <v>63</v>
      </c>
    </row>
    <row r="4" spans="1:6" x14ac:dyDescent="0.3">
      <c r="A4">
        <v>6</v>
      </c>
      <c r="B4">
        <f t="shared" si="0"/>
        <v>35</v>
      </c>
    </row>
    <row r="5" spans="1:6" x14ac:dyDescent="0.3">
      <c r="A5">
        <v>4</v>
      </c>
      <c r="B5">
        <f t="shared" si="0"/>
        <v>15</v>
      </c>
    </row>
    <row r="6" spans="1:6" x14ac:dyDescent="0.3">
      <c r="A6">
        <v>2</v>
      </c>
      <c r="B6">
        <f t="shared" si="0"/>
        <v>3</v>
      </c>
    </row>
    <row r="7" spans="1:6" x14ac:dyDescent="0.3">
      <c r="A7">
        <v>0</v>
      </c>
      <c r="B7">
        <f t="shared" si="0"/>
        <v>-1</v>
      </c>
    </row>
    <row r="8" spans="1:6" x14ac:dyDescent="0.3">
      <c r="A8">
        <v>-2</v>
      </c>
      <c r="B8">
        <f t="shared" si="0"/>
        <v>3</v>
      </c>
    </row>
    <row r="9" spans="1:6" x14ac:dyDescent="0.3">
      <c r="A9">
        <v>-4</v>
      </c>
      <c r="B9">
        <f t="shared" si="0"/>
        <v>15</v>
      </c>
    </row>
    <row r="10" spans="1:6" x14ac:dyDescent="0.3">
      <c r="A10">
        <v>-6</v>
      </c>
      <c r="B10">
        <f t="shared" si="0"/>
        <v>35</v>
      </c>
    </row>
    <row r="11" spans="1:6" x14ac:dyDescent="0.3">
      <c r="A11">
        <v>-8</v>
      </c>
      <c r="B11">
        <f t="shared" si="0"/>
        <v>63</v>
      </c>
    </row>
    <row r="12" spans="1:6" x14ac:dyDescent="0.3">
      <c r="A12">
        <v>-10</v>
      </c>
      <c r="B12">
        <f t="shared" si="0"/>
        <v>99</v>
      </c>
    </row>
    <row r="16" spans="1:6" x14ac:dyDescent="0.3">
      <c r="D16" s="42" t="s">
        <v>2</v>
      </c>
      <c r="E16" s="42"/>
      <c r="F16" s="2"/>
    </row>
    <row r="17" spans="4:6" x14ac:dyDescent="0.3">
      <c r="D17" s="3" t="s">
        <v>3</v>
      </c>
      <c r="E17" s="3"/>
      <c r="F17" s="2"/>
    </row>
  </sheetData>
  <mergeCells count="1">
    <mergeCell ref="D16:E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F19" sqref="F19"/>
    </sheetView>
  </sheetViews>
  <sheetFormatPr baseColWidth="10"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>
        <v>-4</v>
      </c>
      <c r="B2">
        <f>A2^2+2*A2+3</f>
        <v>11</v>
      </c>
    </row>
    <row r="3" spans="1:2" x14ac:dyDescent="0.3">
      <c r="A3">
        <v>-3</v>
      </c>
      <c r="B3">
        <f t="shared" ref="B3:B10" si="0">A3^2+2*A3+3</f>
        <v>6</v>
      </c>
    </row>
    <row r="4" spans="1:2" x14ac:dyDescent="0.3">
      <c r="A4">
        <v>-2</v>
      </c>
      <c r="B4">
        <f t="shared" si="0"/>
        <v>3</v>
      </c>
    </row>
    <row r="5" spans="1:2" x14ac:dyDescent="0.3">
      <c r="A5">
        <v>-1</v>
      </c>
      <c r="B5">
        <f t="shared" si="0"/>
        <v>2</v>
      </c>
    </row>
    <row r="6" spans="1:2" x14ac:dyDescent="0.3">
      <c r="A6">
        <v>0</v>
      </c>
      <c r="B6">
        <f t="shared" si="0"/>
        <v>3</v>
      </c>
    </row>
    <row r="7" spans="1:2" x14ac:dyDescent="0.3">
      <c r="A7">
        <v>1</v>
      </c>
      <c r="B7">
        <f t="shared" si="0"/>
        <v>6</v>
      </c>
    </row>
    <row r="8" spans="1:2" x14ac:dyDescent="0.3">
      <c r="A8">
        <v>2</v>
      </c>
      <c r="B8">
        <f t="shared" si="0"/>
        <v>11</v>
      </c>
    </row>
    <row r="9" spans="1:2" x14ac:dyDescent="0.3">
      <c r="A9">
        <v>3</v>
      </c>
      <c r="B9">
        <f t="shared" si="0"/>
        <v>18</v>
      </c>
    </row>
    <row r="10" spans="1:2" x14ac:dyDescent="0.3">
      <c r="A10">
        <v>4</v>
      </c>
      <c r="B10">
        <f t="shared" si="0"/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7" sqref="B7"/>
    </sheetView>
  </sheetViews>
  <sheetFormatPr baseColWidth="10" defaultRowHeight="14.4" x14ac:dyDescent="0.3"/>
  <cols>
    <col min="1" max="1" width="15" customWidth="1"/>
  </cols>
  <sheetData>
    <row r="1" spans="1:2" x14ac:dyDescent="0.3">
      <c r="A1" t="s">
        <v>6</v>
      </c>
      <c r="B1">
        <v>245000</v>
      </c>
    </row>
    <row r="2" spans="1:2" x14ac:dyDescent="0.3">
      <c r="A2" t="s">
        <v>7</v>
      </c>
      <c r="B2" s="4">
        <v>0.05</v>
      </c>
    </row>
    <row r="3" spans="1:2" x14ac:dyDescent="0.3">
      <c r="A3" t="s">
        <v>8</v>
      </c>
      <c r="B3">
        <v>8</v>
      </c>
    </row>
    <row r="4" spans="1:2" x14ac:dyDescent="0.3">
      <c r="A4" t="s">
        <v>9</v>
      </c>
      <c r="B4">
        <v>3</v>
      </c>
    </row>
    <row r="6" spans="1:2" x14ac:dyDescent="0.3">
      <c r="A6" t="s">
        <v>8</v>
      </c>
      <c r="B6" s="5">
        <f>PMT(B2/12,B3,-B1,0,0)</f>
        <v>31202.004239783793</v>
      </c>
    </row>
    <row r="7" spans="1:2" x14ac:dyDescent="0.3">
      <c r="A7" t="s">
        <v>10</v>
      </c>
      <c r="B7" s="5">
        <f>IPMT(B2/12,B4,B3,-B1,0,0)</f>
        <v>768.79959711800927</v>
      </c>
    </row>
    <row r="8" spans="1:2" x14ac:dyDescent="0.3">
      <c r="A8" t="s">
        <v>11</v>
      </c>
      <c r="B8" s="5">
        <f>PPMT(B2/12,B4,B3,-B1,0,0)</f>
        <v>30433.204642665787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0"/>
  <sheetViews>
    <sheetView workbookViewId="0">
      <selection activeCell="F4" sqref="F4"/>
    </sheetView>
  </sheetViews>
  <sheetFormatPr baseColWidth="10" defaultRowHeight="14.4" x14ac:dyDescent="0.3"/>
  <cols>
    <col min="3" max="3" width="11.88671875" bestFit="1" customWidth="1"/>
    <col min="6" max="10" width="12.5546875" bestFit="1" customWidth="1"/>
  </cols>
  <sheetData>
    <row r="1" spans="2:10" x14ac:dyDescent="0.3">
      <c r="B1" t="s">
        <v>6</v>
      </c>
      <c r="C1">
        <v>23000</v>
      </c>
      <c r="E1" s="7">
        <f>C5</f>
        <v>4634.5574280894207</v>
      </c>
      <c r="F1" s="8">
        <v>6</v>
      </c>
      <c r="G1" s="8">
        <v>8</v>
      </c>
      <c r="H1" s="8">
        <v>10</v>
      </c>
      <c r="I1" s="8">
        <v>12</v>
      </c>
      <c r="J1" s="8">
        <v>14</v>
      </c>
    </row>
    <row r="2" spans="2:10" x14ac:dyDescent="0.3">
      <c r="B2" t="s">
        <v>7</v>
      </c>
      <c r="C2" s="4">
        <v>0.03</v>
      </c>
      <c r="E2" s="9">
        <v>0.05</v>
      </c>
      <c r="F2" s="10">
        <f t="dataTable" ref="F2:J10" dt2D="1" dtr="1" r1="C3" r2="C2"/>
        <v>3889.4298126437379</v>
      </c>
      <c r="G2" s="10">
        <v>2929.1677449592949</v>
      </c>
      <c r="H2" s="10">
        <v>2353.0370664436323</v>
      </c>
      <c r="I2" s="10">
        <v>1968.972081134744</v>
      </c>
      <c r="J2" s="10">
        <v>1694.6589190723432</v>
      </c>
    </row>
    <row r="3" spans="2:10" x14ac:dyDescent="0.3">
      <c r="B3" t="s">
        <v>12</v>
      </c>
      <c r="C3">
        <v>5</v>
      </c>
      <c r="E3" s="9">
        <v>0.06</v>
      </c>
      <c r="F3" s="10">
        <v>3900.6954798144643</v>
      </c>
      <c r="G3" s="10">
        <v>2940.0638933802716</v>
      </c>
      <c r="H3" s="10">
        <v>2363.7231731876072</v>
      </c>
      <c r="I3" s="10">
        <v>1979.5278832628546</v>
      </c>
      <c r="J3" s="10">
        <v>1705.1299790742744</v>
      </c>
    </row>
    <row r="4" spans="2:10" x14ac:dyDescent="0.3">
      <c r="E4" s="9">
        <v>7.0000000000000007E-2</v>
      </c>
      <c r="F4" s="10">
        <v>3911.9765584206684</v>
      </c>
      <c r="G4" s="10">
        <v>2950.980845783557</v>
      </c>
      <c r="H4" s="10">
        <v>2374.4354311568686</v>
      </c>
      <c r="I4" s="10">
        <v>1990.1151602571751</v>
      </c>
      <c r="J4" s="10">
        <v>1715.6378231013809</v>
      </c>
    </row>
    <row r="5" spans="2:10" x14ac:dyDescent="0.3">
      <c r="B5" t="s">
        <v>8</v>
      </c>
      <c r="C5" s="5">
        <f>PMT(C2/12,C3,-C1,0,0)</f>
        <v>4634.5574280894207</v>
      </c>
      <c r="E5" s="9">
        <v>0.08</v>
      </c>
      <c r="F5" s="10">
        <v>3923.2730288210296</v>
      </c>
      <c r="G5" s="10">
        <v>2961.9185751343348</v>
      </c>
      <c r="H5" s="10">
        <v>2385.1738055260498</v>
      </c>
      <c r="I5" s="10">
        <v>2000.7338689646845</v>
      </c>
      <c r="J5" s="10">
        <v>1726.1823990116195</v>
      </c>
    </row>
    <row r="6" spans="2:10" x14ac:dyDescent="0.3">
      <c r="E6" s="9">
        <v>0.09</v>
      </c>
      <c r="F6" s="10">
        <v>3934.5848713400915</v>
      </c>
      <c r="G6" s="10">
        <v>2972.8770542737675</v>
      </c>
      <c r="H6" s="10">
        <v>2395.9382611880078</v>
      </c>
      <c r="I6" s="10">
        <v>2011.3839657081928</v>
      </c>
      <c r="J6" s="10">
        <v>1736.7636537950484</v>
      </c>
    </row>
    <row r="7" spans="2:10" x14ac:dyDescent="0.3">
      <c r="E7" s="9">
        <v>0.1</v>
      </c>
      <c r="F7" s="10">
        <v>3945.9120662686119</v>
      </c>
      <c r="G7" s="10">
        <v>2983.8562559199959</v>
      </c>
      <c r="H7" s="10">
        <v>2406.7287627559367</v>
      </c>
      <c r="I7" s="10">
        <v>2022.0654062902208</v>
      </c>
      <c r="J7" s="10">
        <v>1747.3815335802863</v>
      </c>
    </row>
    <row r="8" spans="2:10" x14ac:dyDescent="0.3">
      <c r="E8" s="9">
        <v>0.11</v>
      </c>
      <c r="F8" s="10">
        <v>3957.2545938639196</v>
      </c>
      <c r="G8" s="10">
        <v>2994.856152669131</v>
      </c>
      <c r="H8" s="10">
        <v>2417.5452745654979</v>
      </c>
      <c r="I8" s="10">
        <v>2032.7781459968928</v>
      </c>
      <c r="J8" s="10">
        <v>1758.035983641018</v>
      </c>
    </row>
    <row r="9" spans="2:10" x14ac:dyDescent="0.3">
      <c r="E9" s="9">
        <v>0.12</v>
      </c>
      <c r="F9" s="10">
        <v>3968.612434350272</v>
      </c>
      <c r="G9" s="10">
        <v>3005.8767169962534</v>
      </c>
      <c r="H9" s="10">
        <v>2428.3877606769411</v>
      </c>
      <c r="I9" s="10">
        <v>2043.522139601859</v>
      </c>
      <c r="J9" s="10">
        <v>1768.7269484025589</v>
      </c>
    </row>
    <row r="10" spans="2:10" x14ac:dyDescent="0.3">
      <c r="E10" s="9">
        <v>0.13</v>
      </c>
      <c r="F10" s="10">
        <v>3979.9855679192087</v>
      </c>
      <c r="G10" s="10">
        <v>3016.9179212564154</v>
      </c>
      <c r="H10" s="10">
        <v>2439.2561848772434</v>
      </c>
      <c r="I10" s="10">
        <v>2054.2973413702266</v>
      </c>
      <c r="J10" s="10">
        <v>1779.4543714484673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workbookViewId="0">
      <selection activeCell="E2" sqref="E2 F2 G2 H2 I2 E3 F3 G3 H3 I3 E4 F4 G4 H4 I4 E5 F5 G5 H5 I5 E6 F6 G6 H6 I6"/>
    </sheetView>
  </sheetViews>
  <sheetFormatPr baseColWidth="10" defaultRowHeight="14.4" x14ac:dyDescent="0.3"/>
  <cols>
    <col min="2" max="2" width="11.88671875" bestFit="1" customWidth="1"/>
  </cols>
  <sheetData>
    <row r="1" spans="1:9" x14ac:dyDescent="0.3">
      <c r="A1" t="s">
        <v>13</v>
      </c>
      <c r="B1">
        <v>50000</v>
      </c>
      <c r="D1" s="12">
        <f>B5</f>
        <v>7214.4640619447518</v>
      </c>
      <c r="E1" s="11">
        <v>4</v>
      </c>
      <c r="F1" s="11">
        <v>7</v>
      </c>
      <c r="G1" s="11">
        <v>10</v>
      </c>
      <c r="H1" s="11">
        <v>13</v>
      </c>
      <c r="I1" s="11">
        <v>16</v>
      </c>
    </row>
    <row r="2" spans="1:9" x14ac:dyDescent="0.3">
      <c r="A2" t="s">
        <v>7</v>
      </c>
      <c r="B2" s="4">
        <v>0.03</v>
      </c>
      <c r="D2" s="13">
        <v>0.08</v>
      </c>
      <c r="E2" s="6">
        <f t="dataTable" ref="E2:I6" dt2D="1" dtr="1" r1="B3" r2="B2"/>
        <v>12709.025464541925</v>
      </c>
      <c r="F2" s="6">
        <v>7334.5989139557623</v>
      </c>
      <c r="G2" s="6">
        <v>5185.1604467957613</v>
      </c>
      <c r="H2" s="6">
        <v>4028.0259477862842</v>
      </c>
      <c r="I2" s="6">
        <v>3305.0243716339191</v>
      </c>
    </row>
    <row r="3" spans="1:9" x14ac:dyDescent="0.3">
      <c r="A3" t="s">
        <v>12</v>
      </c>
      <c r="B3">
        <v>7</v>
      </c>
      <c r="D3" s="13">
        <v>0.1</v>
      </c>
      <c r="E3" s="6">
        <v>12761.497218864941</v>
      </c>
      <c r="F3" s="6">
        <v>7382.9281729928498</v>
      </c>
      <c r="G3" s="6">
        <v>5232.019049469428</v>
      </c>
      <c r="H3" s="6">
        <v>4074.235915853058</v>
      </c>
      <c r="I3" s="6">
        <v>3350.9452489486684</v>
      </c>
    </row>
    <row r="4" spans="1:9" x14ac:dyDescent="0.3">
      <c r="D4" s="13">
        <v>0.12</v>
      </c>
      <c r="E4" s="6">
        <v>12814.054695583021</v>
      </c>
      <c r="F4" s="6">
        <v>7431.4141457058304</v>
      </c>
      <c r="G4" s="6">
        <v>5279.103827558567</v>
      </c>
      <c r="H4" s="6">
        <v>4120.7409834220107</v>
      </c>
      <c r="I4" s="6">
        <v>3397.2298410447183</v>
      </c>
    </row>
    <row r="5" spans="1:9" x14ac:dyDescent="0.3">
      <c r="A5" t="s">
        <v>8</v>
      </c>
      <c r="B5" s="5">
        <f>PMT(B2/12,B3,-B1,0,0)</f>
        <v>7214.4640619447518</v>
      </c>
      <c r="D5" s="13">
        <v>0.14000000000000001</v>
      </c>
      <c r="E5" s="6">
        <v>12866.697678541079</v>
      </c>
      <c r="F5" s="6">
        <v>7480.056421387656</v>
      </c>
      <c r="G5" s="6">
        <v>5326.4141536570423</v>
      </c>
      <c r="H5" s="6">
        <v>4167.5402707382555</v>
      </c>
      <c r="I5" s="6">
        <v>3443.8769686210917</v>
      </c>
    </row>
    <row r="6" spans="1:9" x14ac:dyDescent="0.3">
      <c r="D6" s="13">
        <v>0.16</v>
      </c>
      <c r="E6" s="6">
        <v>12919.425951753194</v>
      </c>
      <c r="F6" s="6">
        <v>7528.8545869478421</v>
      </c>
      <c r="G6" s="6">
        <v>5373.9493909278262</v>
      </c>
      <c r="H6" s="6">
        <v>4214.6328752042982</v>
      </c>
      <c r="I6" s="6">
        <v>3490.8854079230141</v>
      </c>
    </row>
    <row r="7" spans="1:9" x14ac:dyDescent="0.3">
      <c r="D7" s="4"/>
    </row>
    <row r="8" spans="1:9" x14ac:dyDescent="0.3">
      <c r="D8" s="4"/>
    </row>
    <row r="9" spans="1:9" x14ac:dyDescent="0.3">
      <c r="D9" s="4"/>
    </row>
    <row r="10" spans="1:9" x14ac:dyDescent="0.3">
      <c r="D10" s="4"/>
    </row>
  </sheetData>
  <scenarios current="0" sqref="D1">
    <scenario name="prestamo" locked="1" count="2" user="Samanta Berenice" comment="Creado por Samanta Berenice el 28/2/2024_x000a_Modificado por Samanta Berenice el 28/2/2024">
      <inputCells r="B2" val="0,08" numFmtId="9"/>
      <inputCells r="B3" val="4"/>
    </scenario>
    <scenario name="prestamo 2" locked="1" count="2" user="Samanta Berenice" comment="Creado por Samanta Berenice el 28/2/2024">
      <inputCells r="B2" val="0,1" numFmtId="9"/>
      <inputCells r="B3" val="7"/>
    </scenario>
    <scenario name="prestamo3" locked="1" count="2" user="Samanta Berenice" comment="Creado por Samanta Berenice el 28/2/2024">
      <inputCells r="B2" val="0,12" numFmtId="9"/>
      <inputCells r="B3" val="10"/>
    </scenario>
  </scenario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2"/>
  <sheetViews>
    <sheetView showGridLines="0" tabSelected="1" workbookViewId="0">
      <selection activeCell="E14" sqref="E14"/>
    </sheetView>
  </sheetViews>
  <sheetFormatPr baseColWidth="10" defaultRowHeight="14.4" outlineLevelRow="1" outlineLevelCol="1" x14ac:dyDescent="0.3"/>
  <cols>
    <col min="2" max="2" width="9.88671875" customWidth="1"/>
    <col min="3" max="3" width="9" customWidth="1"/>
    <col min="4" max="7" width="14.5546875" bestFit="1" customWidth="1" outlineLevel="1"/>
  </cols>
  <sheetData>
    <row r="1" spans="2:7" ht="15" thickBot="1" x14ac:dyDescent="0.35"/>
    <row r="2" spans="2:7" ht="15.6" x14ac:dyDescent="0.3">
      <c r="B2" s="15" t="s">
        <v>19</v>
      </c>
      <c r="C2" s="15"/>
      <c r="D2" s="16"/>
      <c r="E2" s="16"/>
      <c r="F2" s="16"/>
      <c r="G2" s="16"/>
    </row>
    <row r="3" spans="2:7" ht="15.6" collapsed="1" x14ac:dyDescent="0.3">
      <c r="B3" s="35"/>
      <c r="C3" s="35"/>
      <c r="D3" s="36" t="s">
        <v>21</v>
      </c>
      <c r="E3" s="37" t="s">
        <v>15</v>
      </c>
      <c r="F3" s="38" t="s">
        <v>17</v>
      </c>
      <c r="G3" s="39" t="s">
        <v>18</v>
      </c>
    </row>
    <row r="4" spans="2:7" ht="30.6" hidden="1" outlineLevel="1" x14ac:dyDescent="0.3">
      <c r="B4" s="14"/>
      <c r="C4" s="14"/>
      <c r="D4" s="19"/>
      <c r="E4" s="22" t="s">
        <v>16</v>
      </c>
      <c r="F4" s="26" t="s">
        <v>16</v>
      </c>
      <c r="G4" s="29" t="s">
        <v>16</v>
      </c>
    </row>
    <row r="5" spans="2:7" x14ac:dyDescent="0.3">
      <c r="B5" s="40" t="s">
        <v>20</v>
      </c>
      <c r="C5" s="40"/>
      <c r="D5" s="41"/>
      <c r="E5" s="41"/>
      <c r="F5" s="41"/>
      <c r="G5" s="41"/>
    </row>
    <row r="6" spans="2:7" outlineLevel="1" x14ac:dyDescent="0.3">
      <c r="B6" s="33"/>
      <c r="C6" s="33" t="s">
        <v>26</v>
      </c>
      <c r="D6" s="20">
        <v>7.0000000000000007E-2</v>
      </c>
      <c r="E6" s="23">
        <v>0.08</v>
      </c>
      <c r="F6" s="27">
        <v>0.09</v>
      </c>
      <c r="G6" s="30">
        <v>0.1</v>
      </c>
    </row>
    <row r="7" spans="2:7" outlineLevel="1" x14ac:dyDescent="0.3">
      <c r="B7" s="17"/>
      <c r="C7" s="17" t="s">
        <v>27</v>
      </c>
      <c r="D7" s="19">
        <v>5</v>
      </c>
      <c r="E7" s="24">
        <v>6</v>
      </c>
      <c r="F7" s="28">
        <v>7</v>
      </c>
      <c r="G7" s="31">
        <v>9</v>
      </c>
    </row>
    <row r="8" spans="2:7" x14ac:dyDescent="0.3">
      <c r="B8" s="40" t="s">
        <v>22</v>
      </c>
      <c r="C8" s="40"/>
      <c r="D8" s="41"/>
      <c r="E8" s="41"/>
      <c r="F8" s="41"/>
      <c r="G8" s="41"/>
    </row>
    <row r="9" spans="2:7" ht="15" outlineLevel="1" thickBot="1" x14ac:dyDescent="0.35">
      <c r="B9" s="34"/>
      <c r="C9" s="34" t="s">
        <v>27</v>
      </c>
      <c r="D9" s="21">
        <v>8140.5428546719004</v>
      </c>
      <c r="E9" s="25">
        <v>6823.0835283843999</v>
      </c>
      <c r="F9" s="18">
        <v>5886.9951429519297</v>
      </c>
      <c r="G9" s="32">
        <v>4631.6785239047704</v>
      </c>
    </row>
    <row r="10" spans="2:7" x14ac:dyDescent="0.3">
      <c r="B10" t="s">
        <v>23</v>
      </c>
    </row>
    <row r="11" spans="2:7" x14ac:dyDescent="0.3">
      <c r="B11" t="s">
        <v>24</v>
      </c>
    </row>
    <row r="12" spans="2:7" x14ac:dyDescent="0.3">
      <c r="B1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5"/>
  <sheetViews>
    <sheetView workbookViewId="0">
      <selection activeCell="G15" sqref="G15"/>
    </sheetView>
  </sheetViews>
  <sheetFormatPr baseColWidth="10" defaultRowHeight="14.4" x14ac:dyDescent="0.3"/>
  <sheetData>
    <row r="1" spans="2:5" x14ac:dyDescent="0.3">
      <c r="B1" t="s">
        <v>6</v>
      </c>
      <c r="C1">
        <v>40000</v>
      </c>
      <c r="E1" s="5"/>
    </row>
    <row r="2" spans="2:5" x14ac:dyDescent="0.3">
      <c r="B2" t="s">
        <v>14</v>
      </c>
      <c r="C2" s="4">
        <v>7.0000000000000007E-2</v>
      </c>
    </row>
    <row r="3" spans="2:5" x14ac:dyDescent="0.3">
      <c r="B3" t="s">
        <v>12</v>
      </c>
      <c r="C3">
        <v>5</v>
      </c>
    </row>
    <row r="5" spans="2:5" x14ac:dyDescent="0.3">
      <c r="B5" t="s">
        <v>8</v>
      </c>
      <c r="C5" s="5">
        <f>PMT(C2/12,C3,-C1,0,0)</f>
        <v>8140.5428546718958</v>
      </c>
    </row>
  </sheetData>
  <scenarios current="2" sqref="C5">
    <scenario name="PRESTAMO 1" locked="1" count="2" user="LABORATORIO.FCE06" comment="Creado por LABORATORIO.FCE06 el 21/11/2023">
      <inputCells r="C2" val="0,08" numFmtId="9"/>
      <inputCells r="C3" val="6"/>
    </scenario>
    <scenario name="PRESTAMO 2 " locked="1" count="2" user="LABORATORIO.FCE06" comment="Creado por LABORATORIO.FCE06 el 21/11/2023">
      <inputCells r="C2" val="0,09" numFmtId="9"/>
      <inputCells r="C3" val="7"/>
    </scenario>
    <scenario name="PRESTAMO 3" locked="1" count="2" user="LABORATORIO.FCE06" comment="Creado por LABORATORIO.FCE06 el 21/11/2023">
      <inputCells r="C2" val="0,1" numFmtId="9"/>
      <inputCells r="C3" val="9"/>
    </scenario>
  </scenario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"/>
  <sheetViews>
    <sheetView workbookViewId="0">
      <selection sqref="A1:C8"/>
    </sheetView>
  </sheetViews>
  <sheetFormatPr baseColWidth="10" defaultRowHeight="14.4" x14ac:dyDescent="0.3"/>
  <cols>
    <col min="2" max="2" width="15" customWidth="1"/>
  </cols>
  <sheetData>
    <row r="1" spans="1:6" x14ac:dyDescent="0.3">
      <c r="A1" t="s">
        <v>28</v>
      </c>
      <c r="B1" t="s">
        <v>36</v>
      </c>
      <c r="C1" t="s">
        <v>37</v>
      </c>
    </row>
    <row r="2" spans="1:6" x14ac:dyDescent="0.3">
      <c r="A2" t="s">
        <v>29</v>
      </c>
      <c r="B2">
        <v>1345</v>
      </c>
      <c r="C2">
        <v>2300</v>
      </c>
    </row>
    <row r="3" spans="1:6" x14ac:dyDescent="0.3">
      <c r="A3" t="s">
        <v>30</v>
      </c>
      <c r="B3">
        <v>2450</v>
      </c>
      <c r="C3">
        <v>1900</v>
      </c>
    </row>
    <row r="4" spans="1:6" x14ac:dyDescent="0.3">
      <c r="A4" t="s">
        <v>31</v>
      </c>
      <c r="B4">
        <v>1600</v>
      </c>
      <c r="C4">
        <v>1800</v>
      </c>
    </row>
    <row r="5" spans="1:6" x14ac:dyDescent="0.3">
      <c r="A5" t="s">
        <v>32</v>
      </c>
      <c r="B5">
        <v>1850</v>
      </c>
      <c r="C5">
        <v>1980</v>
      </c>
    </row>
    <row r="6" spans="1:6" x14ac:dyDescent="0.3">
      <c r="A6" t="s">
        <v>33</v>
      </c>
      <c r="B6">
        <v>2000</v>
      </c>
      <c r="C6">
        <v>2100</v>
      </c>
    </row>
    <row r="7" spans="1:6" x14ac:dyDescent="0.3">
      <c r="A7" t="s">
        <v>34</v>
      </c>
      <c r="B7">
        <v>2100</v>
      </c>
      <c r="C7">
        <v>1800</v>
      </c>
    </row>
    <row r="8" spans="1:6" x14ac:dyDescent="0.3">
      <c r="A8" t="s">
        <v>35</v>
      </c>
      <c r="B8">
        <v>1890</v>
      </c>
      <c r="C8">
        <v>1500</v>
      </c>
    </row>
    <row r="16" spans="1:6" x14ac:dyDescent="0.3">
      <c r="E16" s="2" t="s">
        <v>38</v>
      </c>
      <c r="F16" s="2"/>
    </row>
    <row r="17" spans="5:6" x14ac:dyDescent="0.3">
      <c r="E17" s="2" t="s">
        <v>39</v>
      </c>
      <c r="F17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40</v>
      </c>
      <c r="B1">
        <v>10000</v>
      </c>
    </row>
    <row r="2" spans="1:2" x14ac:dyDescent="0.3">
      <c r="A2" t="s">
        <v>41</v>
      </c>
      <c r="B2" s="4">
        <v>0.09</v>
      </c>
    </row>
    <row r="3" spans="1:2" x14ac:dyDescent="0.3">
      <c r="A3" t="s">
        <v>42</v>
      </c>
      <c r="B3">
        <v>10</v>
      </c>
    </row>
    <row r="5" spans="1:2" x14ac:dyDescent="0.3">
      <c r="A5" t="s">
        <v>12</v>
      </c>
      <c r="B5" s="5">
        <f>PMT(B2/12,B3,-B1,1,1)</f>
        <v>1033.8616538404958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topLeftCell="A4"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43</v>
      </c>
    </row>
    <row r="3" spans="1:2" x14ac:dyDescent="0.3">
      <c r="A3" t="s">
        <v>40</v>
      </c>
      <c r="B3">
        <v>2000</v>
      </c>
    </row>
    <row r="4" spans="1:2" x14ac:dyDescent="0.3">
      <c r="A4" t="s">
        <v>44</v>
      </c>
      <c r="B4" s="4">
        <v>0.1</v>
      </c>
    </row>
    <row r="5" spans="1:2" x14ac:dyDescent="0.3">
      <c r="A5" t="s">
        <v>42</v>
      </c>
      <c r="B5">
        <v>24</v>
      </c>
    </row>
    <row r="7" spans="1:2" x14ac:dyDescent="0.3">
      <c r="A7" t="s">
        <v>42</v>
      </c>
      <c r="B7" s="5">
        <f>PPMT(B4/12,1,B5,-B3,0,0)</f>
        <v>75.623186008366332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Hoja2</vt:lpstr>
      <vt:lpstr>Hoja3</vt:lpstr>
      <vt:lpstr>Hoja4</vt:lpstr>
      <vt:lpstr>Hoja5</vt:lpstr>
      <vt:lpstr>Resumen del escenario</vt:lpstr>
      <vt:lpstr>Hoja6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LABORATORIO.FCE06</dc:creator>
  <cp:lastModifiedBy>SAMANTA BERENICE YUCAILLA NINABANDA</cp:lastModifiedBy>
  <dcterms:created xsi:type="dcterms:W3CDTF">2023-11-14T18:47:54Z</dcterms:created>
  <dcterms:modified xsi:type="dcterms:W3CDTF">2024-02-29T04:57:15Z</dcterms:modified>
</cp:coreProperties>
</file>