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informatica\"/>
    </mc:Choice>
  </mc:AlternateContent>
  <xr:revisionPtr revIDLastSave="0" documentId="8_{0C793E36-F37A-43C3-8388-C0F08A2E137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3" l="1"/>
  <c r="H3" i="3"/>
  <c r="I3" i="3"/>
  <c r="J3" i="3"/>
  <c r="K4" i="3"/>
  <c r="H4" i="3"/>
  <c r="I4" i="3"/>
  <c r="J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D10" i="3"/>
  <c r="H5" i="3" l="1"/>
  <c r="I5" i="3" l="1"/>
  <c r="J5" i="3" s="1"/>
  <c r="H6" i="3"/>
  <c r="I6" i="3" l="1"/>
  <c r="J6" i="3" s="1"/>
  <c r="H7" i="3"/>
  <c r="I7" i="3" l="1"/>
  <c r="J7" i="3" s="1"/>
  <c r="H8" i="3"/>
  <c r="I8" i="3" l="1"/>
  <c r="J8" i="3" s="1"/>
  <c r="H9" i="3"/>
  <c r="I9" i="3" l="1"/>
  <c r="J9" i="3" s="1"/>
  <c r="H10" i="3"/>
  <c r="I10" i="3" l="1"/>
  <c r="J10" i="3" s="1"/>
  <c r="H11" i="3"/>
  <c r="I11" i="3" l="1"/>
  <c r="J11" i="3" s="1"/>
  <c r="H12" i="3"/>
  <c r="I12" i="3" l="1"/>
  <c r="J12" i="3" s="1"/>
  <c r="H13" i="3"/>
  <c r="I13" i="3" l="1"/>
  <c r="J13" i="3" s="1"/>
  <c r="H14" i="3"/>
  <c r="I14" i="3" l="1"/>
  <c r="J14" i="3" s="1"/>
  <c r="H15" i="3"/>
  <c r="I15" i="3" l="1"/>
  <c r="J15" i="3" s="1"/>
  <c r="H16" i="3"/>
  <c r="I16" i="3" l="1"/>
  <c r="J16" i="3" s="1"/>
  <c r="H17" i="3"/>
  <c r="I17" i="3" l="1"/>
  <c r="J17" i="3" s="1"/>
  <c r="H18" i="3"/>
  <c r="I18" i="3" l="1"/>
  <c r="J18" i="3" s="1"/>
  <c r="H19" i="3"/>
  <c r="I19" i="3" l="1"/>
  <c r="J19" i="3" s="1"/>
  <c r="H20" i="3"/>
  <c r="I20" i="3" l="1"/>
  <c r="J20" i="3" s="1"/>
  <c r="H21" i="3"/>
  <c r="I21" i="3" l="1"/>
  <c r="J21" i="3" s="1"/>
  <c r="H22" i="3"/>
  <c r="I22" i="3" l="1"/>
  <c r="J22" i="3" s="1"/>
  <c r="H23" i="3"/>
  <c r="I23" i="3" l="1"/>
  <c r="J23" i="3" s="1"/>
  <c r="H24" i="3"/>
  <c r="I24" i="3" l="1"/>
  <c r="J24" i="3" s="1"/>
  <c r="H25" i="3"/>
  <c r="I25" i="3" l="1"/>
  <c r="J25" i="3" s="1"/>
  <c r="H26" i="3"/>
  <c r="I26" i="3" l="1"/>
  <c r="J26" i="3" s="1"/>
  <c r="H27" i="3"/>
  <c r="I27" i="3" l="1"/>
  <c r="J27" i="3" s="1"/>
  <c r="H28" i="3"/>
  <c r="I28" i="3" l="1"/>
  <c r="J28" i="3" s="1"/>
  <c r="H29" i="3"/>
  <c r="I29" i="3" l="1"/>
  <c r="J29" i="3" s="1"/>
  <c r="H30" i="3"/>
  <c r="I30" i="3" s="1"/>
  <c r="J30" i="3" s="1"/>
  <c r="J31" i="3" l="1"/>
</calcChain>
</file>

<file path=xl/sharedStrings.xml><?xml version="1.0" encoding="utf-8"?>
<sst xmlns="http://schemas.openxmlformats.org/spreadsheetml/2006/main" count="24" uniqueCount="22">
  <si>
    <t xml:space="preserve">EVOLUCIÓN </t>
  </si>
  <si>
    <t>AÑO</t>
  </si>
  <si>
    <t>EXPORTACIONES DE MORA</t>
  </si>
  <si>
    <t>Fuente: F1-002</t>
  </si>
  <si>
    <t>Elaborado por:Grupo N°5</t>
  </si>
  <si>
    <t>CONCLUSIÓN: El fruto al tener una buena aceptación en el mercado internacional, permitió vender una cantidad mayor en los últimos 3 años, por lo que contribuye al PIB en el Ecuador, sustentando que la exportacion de mora es un buen negocio del cual se puede invertir con muy poco riesgo de fracaso.</t>
  </si>
  <si>
    <t>EVOLUCION</t>
  </si>
  <si>
    <t>PRECIO LOCAL DE LA MORA</t>
  </si>
  <si>
    <t>Al tener una gran producción a nivel nacional los precios han ido disminuyendo, cumpliendo la demanda a nivel nacional por lo cual con el excedente se lo llevó a mercados internacionales, el cual tiene una buena acogida.</t>
  </si>
  <si>
    <t>Prestamo</t>
  </si>
  <si>
    <t>CAPITAL</t>
  </si>
  <si>
    <t>INTERES</t>
  </si>
  <si>
    <t>CAPITAL PAGADO</t>
  </si>
  <si>
    <t>PAGO</t>
  </si>
  <si>
    <t>Interes</t>
  </si>
  <si>
    <t>Pagos</t>
  </si>
  <si>
    <t>años</t>
  </si>
  <si>
    <t>Trimestres a los 7 años</t>
  </si>
  <si>
    <t>Trimestres al año</t>
  </si>
  <si>
    <t>Pago</t>
  </si>
  <si>
    <t>Con la creación de este proyecto se necesito el financiamiento, por lo cual se acudió a un préstamo bancario.
Al cerrar el trato  por el préstamo de 150000$ se llegó a un acuerdo en dónde el pago se cumplirá en un periodo de 7 años, con un interés del 13% 
Por lo que se llevo a cabo la realización de la tabla de amortización para conocer los costes que debemos realizar</t>
  </si>
  <si>
    <t>Elaborado por: Grupo N°5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</si>
</sst>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300A]\ #,##0.00;[Red][$$-300A]\ #,##0.00"/>
    <numFmt numFmtId="165" formatCode="_-[$$-409]* #,##0.00_ ;_-[$$-409]* \-#,##0.00\ ;_-[$$-409]* &quot;-&quot;??_ ;_-@_ 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34"/>
    </font>
    <font>
      <sz val="12"/>
      <name val="Times New Roman"/>
      <family val="34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164" fontId="3" fillId="9" borderId="1" xfId="0" applyNumberFormat="1" applyFont="1" applyFill="1" applyBorder="1"/>
    <xf numFmtId="0" fontId="7" fillId="3" borderId="1" xfId="0" applyFont="1" applyFill="1" applyBorder="1" applyAlignment="1">
      <alignment horizontal="center"/>
    </xf>
    <xf numFmtId="0" fontId="3" fillId="10" borderId="1" xfId="0" applyFont="1" applyFill="1" applyBorder="1"/>
    <xf numFmtId="164" fontId="3" fillId="6" borderId="1" xfId="0" applyNumberFormat="1" applyFont="1" applyFill="1" applyBorder="1"/>
    <xf numFmtId="164" fontId="0" fillId="6" borderId="1" xfId="0" applyNumberFormat="1" applyFill="1" applyBorder="1"/>
    <xf numFmtId="164" fontId="0" fillId="5" borderId="2" xfId="0" applyNumberFormat="1" applyFill="1" applyBorder="1"/>
    <xf numFmtId="0" fontId="3" fillId="5" borderId="1" xfId="0" applyFont="1" applyFill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9" fontId="3" fillId="8" borderId="1" xfId="0" applyNumberFormat="1" applyFont="1" applyFill="1" applyBorder="1"/>
    <xf numFmtId="0" fontId="3" fillId="8" borderId="1" xfId="0" applyFont="1" applyFill="1" applyBorder="1"/>
    <xf numFmtId="0" fontId="0" fillId="11" borderId="0" xfId="0" applyFill="1"/>
    <xf numFmtId="0" fontId="0" fillId="11" borderId="0" xfId="0" applyFill="1" applyAlignment="1">
      <alignment wrapText="1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wrapText="1"/>
    </xf>
    <xf numFmtId="0" fontId="2" fillId="5" borderId="3" xfId="0" applyFont="1" applyFill="1" applyBorder="1"/>
    <xf numFmtId="0" fontId="3" fillId="11" borderId="0" xfId="0" applyFont="1" applyFill="1"/>
    <xf numFmtId="0" fontId="4" fillId="11" borderId="0" xfId="0" applyFont="1" applyFill="1"/>
    <xf numFmtId="0" fontId="6" fillId="11" borderId="0" xfId="0" applyFont="1" applyFill="1" applyAlignment="1">
      <alignment wrapText="1"/>
    </xf>
    <xf numFmtId="165" fontId="6" fillId="11" borderId="0" xfId="0" applyNumberFormat="1" applyFont="1" applyFill="1"/>
    <xf numFmtId="0" fontId="6" fillId="13" borderId="1" xfId="0" applyFont="1" applyFill="1" applyBorder="1" applyAlignment="1">
      <alignment wrapText="1"/>
    </xf>
    <xf numFmtId="165" fontId="6" fillId="13" borderId="1" xfId="0" applyNumberFormat="1" applyFont="1" applyFill="1" applyBorder="1"/>
    <xf numFmtId="0" fontId="1" fillId="3" borderId="3" xfId="0" applyFont="1" applyFill="1" applyBorder="1" applyAlignment="1">
      <alignment horizontal="center" wrapText="1"/>
    </xf>
    <xf numFmtId="0" fontId="4" fillId="11" borderId="0" xfId="0" applyFont="1" applyFill="1"/>
    <xf numFmtId="0" fontId="6" fillId="0" borderId="1" xfId="0" applyFont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  <color rgb="FF00FF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2.xml"/><Relationship Id="rId1" Type="http://schemas.microsoft.com/office/2011/relationships/chartStyle" Target="style2.xml"/><Relationship Id="rId4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solidFill>
          <a:schemeClr val="accent4">
            <a:lumMod val="40000"/>
            <a:lumOff val="6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EC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blipFill>
          <a:blip xmlns:r="http://schemas.openxmlformats.org/officeDocument/2006/relationships" r:embed="rId3"/>
          <a:tile tx="0" ty="0" sx="100000" sy="100000" flip="none" algn="tl"/>
        </a:blipFill>
        <a:ln>
          <a:noFill/>
        </a:ln>
        <a:effectLst/>
        <a:sp3d/>
      </c:spPr>
    </c:sideWall>
    <c:backWall>
      <c:thickness val="0"/>
      <c:spPr>
        <a:blipFill>
          <a:blip xmlns:r="http://schemas.openxmlformats.org/officeDocument/2006/relationships" r:embed="rId3"/>
          <a:tile tx="0" ty="0" sx="100000" sy="100000" flip="none" algn="tl"/>
        </a:blipFill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0"/>
          <c:tx>
            <c:strRef>
              <c:f>Hoja1!$C$4</c:f>
              <c:strCache>
                <c:ptCount val="1"/>
                <c:pt idx="0">
                  <c:v>EXPORTACIONES DE MORA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  <a:sp3d/>
          </c:spPr>
          <c:invertIfNegative val="0"/>
          <c:cat>
            <c:numRef>
              <c:f>Hoja1!$B$5:$B$16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Hoja1!$C$5:$C$16</c:f>
              <c:numCache>
                <c:formatCode>General</c:formatCode>
                <c:ptCount val="12"/>
                <c:pt idx="0">
                  <c:v>54928</c:v>
                </c:pt>
                <c:pt idx="1">
                  <c:v>57610</c:v>
                </c:pt>
                <c:pt idx="2">
                  <c:v>57450</c:v>
                </c:pt>
                <c:pt idx="3">
                  <c:v>47298</c:v>
                </c:pt>
                <c:pt idx="4">
                  <c:v>53271</c:v>
                </c:pt>
                <c:pt idx="5">
                  <c:v>59945</c:v>
                </c:pt>
                <c:pt idx="6">
                  <c:v>61836</c:v>
                </c:pt>
                <c:pt idx="7">
                  <c:v>64936</c:v>
                </c:pt>
                <c:pt idx="8">
                  <c:v>74010</c:v>
                </c:pt>
                <c:pt idx="9">
                  <c:v>80283</c:v>
                </c:pt>
                <c:pt idx="10">
                  <c:v>87985</c:v>
                </c:pt>
                <c:pt idx="11">
                  <c:v>86602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66-CD46-8D23-D7971BD8A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97911064"/>
        <c:axId val="297908712"/>
        <c:axId val="0"/>
      </c:bar3DChart>
      <c:catAx>
        <c:axId val="297911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1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ES" i="1">
                    <a:solidFill>
                      <a:schemeClr val="tx1"/>
                    </a:solidFill>
                  </a:rPr>
                  <a:t>Años</a:t>
                </a:r>
              </a:p>
            </c:rich>
          </c:tx>
          <c:overlay val="0"/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1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EC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EC"/>
          </a:p>
        </c:txPr>
        <c:crossAx val="297908712"/>
        <c:crosses val="autoZero"/>
        <c:auto val="1"/>
        <c:lblAlgn val="ctr"/>
        <c:lblOffset val="100"/>
        <c:noMultiLvlLbl val="0"/>
      </c:catAx>
      <c:valAx>
        <c:axId val="297908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innerShdw blurRad="63500" dist="50800" dir="16200000">
                <a:prstClr val="black">
                  <a:alpha val="50000"/>
                </a:prstClr>
              </a:innerShdw>
            </a:effectLst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1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ES" i="1">
                    <a:solidFill>
                      <a:schemeClr val="tx1"/>
                    </a:solidFill>
                  </a:rPr>
                  <a:t>Cantidad de Exportacion</a:t>
                </a:r>
              </a:p>
            </c:rich>
          </c:tx>
          <c:overlay val="0"/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1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EC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EC"/>
          </a:p>
        </c:txPr>
        <c:crossAx val="297911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accent4">
            <a:lumMod val="40000"/>
            <a:lumOff val="6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1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 rad="228600">
        <a:schemeClr val="accent2">
          <a:satMod val="175000"/>
          <a:alpha val="40000"/>
        </a:schemeClr>
      </a:glow>
    </a:effectLst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blipFill>
          <a:blip xmlns:r="http://schemas.openxmlformats.org/officeDocument/2006/relationships" r:embed="rId3"/>
          <a:tile tx="0" ty="0" sx="100000" sy="100000" flip="none" algn="tl"/>
        </a:blipFill>
        <a:ln>
          <a:noFill/>
        </a:ln>
        <a:effectLst/>
        <a:sp3d/>
      </c:spPr>
    </c:sideWall>
    <c:backWall>
      <c:thickness val="0"/>
      <c:spPr>
        <a:blipFill>
          <a:blip xmlns:r="http://schemas.openxmlformats.org/officeDocument/2006/relationships" r:embed="rId3"/>
          <a:tile tx="0" ty="0" sx="100000" sy="100000" flip="none" algn="tl"/>
        </a:blipFill>
        <a:ln w="76200">
          <a:solidFill>
            <a:schemeClr val="accent6"/>
          </a:solidFill>
        </a:ln>
        <a:effectLst/>
        <a:sp3d contourW="76200">
          <a:contourClr>
            <a:schemeClr val="accent6"/>
          </a:contourClr>
        </a:sp3d>
      </c:spPr>
    </c:backWall>
    <c:plotArea>
      <c:layout>
        <c:manualLayout>
          <c:layoutTarget val="inner"/>
          <c:xMode val="edge"/>
          <c:yMode val="edge"/>
          <c:x val="6.9848264558216536E-2"/>
          <c:y val="7.3400302998834391E-2"/>
          <c:w val="0.8071680695085528"/>
          <c:h val="0.8718920507576885"/>
        </c:manualLayout>
      </c:layout>
      <c:bar3DChart>
        <c:barDir val="bar"/>
        <c:grouping val="clustered"/>
        <c:varyColors val="0"/>
        <c:ser>
          <c:idx val="0"/>
          <c:order val="0"/>
          <c:tx>
            <c:strRef>
              <c:f>Hoja2!$C$3</c:f>
              <c:strCache>
                <c:ptCount val="1"/>
                <c:pt idx="0">
                  <c:v>PRECIO LOCAL DE LA MORA</c:v>
                </c:pt>
              </c:strCache>
            </c:strRef>
          </c:tx>
          <c:spPr>
            <a:solidFill>
              <a:srgbClr val="FFFF00"/>
            </a:solidFill>
            <a:ln w="25400">
              <a:solidFill>
                <a:schemeClr val="lt1"/>
              </a:solidFill>
            </a:ln>
            <a:effectLst/>
            <a:sp3d contourW="25400">
              <a:contourClr>
                <a:schemeClr val="lt1"/>
              </a:contourClr>
            </a:sp3d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  <a:sp3d contourW="1905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A36-468A-B288-A18F9B375D15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  <a:sp3d contourW="1905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A36-468A-B288-A18F9B375D15}"/>
              </c:ext>
            </c:extLst>
          </c:dPt>
          <c:dPt>
            <c:idx val="2"/>
            <c:invertIfNegative val="0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  <a:sp3d contourW="1905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A36-468A-B288-A18F9B375D15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  <a:sp3d contourW="1905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7A36-468A-B288-A18F9B375D15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  <a:sp3d contourW="1905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7A36-468A-B288-A18F9B375D15}"/>
              </c:ext>
            </c:extLst>
          </c:dPt>
          <c:dPt>
            <c:idx val="5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  <a:sp3d contourW="1905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7A36-468A-B288-A18F9B375D15}"/>
              </c:ext>
            </c:extLst>
          </c:dPt>
          <c:dPt>
            <c:idx val="6"/>
            <c:invertIfNegative val="0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  <a:sp3d contourW="1905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7A36-468A-B288-A18F9B375D15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  <a:sp3d contourW="1905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7A36-468A-B288-A18F9B375D15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  <a:sp3d contourW="1905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7A36-468A-B288-A18F9B375D15}"/>
              </c:ext>
            </c:extLst>
          </c:dPt>
          <c:dPt>
            <c:idx val="9"/>
            <c:invertIfNegative val="0"/>
            <c:bubble3D val="0"/>
            <c:spPr>
              <a:solidFill>
                <a:srgbClr val="FF00FF"/>
              </a:solidFill>
              <a:ln w="19050">
                <a:solidFill>
                  <a:schemeClr val="lt1"/>
                </a:solidFill>
              </a:ln>
              <a:effectLst/>
              <a:sp3d contourW="1905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7A36-468A-B288-A18F9B375D15}"/>
              </c:ext>
            </c:extLst>
          </c:dPt>
          <c:dPt>
            <c:idx val="10"/>
            <c:invertIfNegative val="0"/>
            <c:bubble3D val="0"/>
            <c:spPr>
              <a:solidFill>
                <a:srgbClr val="00FFFF"/>
              </a:solidFill>
              <a:ln w="19050">
                <a:solidFill>
                  <a:schemeClr val="lt1"/>
                </a:solidFill>
              </a:ln>
              <a:effectLst/>
              <a:sp3d contourW="1905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7A36-468A-B288-A18F9B375D15}"/>
              </c:ext>
            </c:extLst>
          </c:dPt>
          <c:dPt>
            <c:idx val="11"/>
            <c:invertIfNegative val="0"/>
            <c:bubble3D val="0"/>
            <c:spPr>
              <a:solidFill>
                <a:srgbClr val="000099"/>
              </a:solidFill>
              <a:ln w="19050">
                <a:solidFill>
                  <a:schemeClr val="lt1"/>
                </a:solidFill>
              </a:ln>
              <a:effectLst/>
              <a:sp3d contourW="1905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7A36-468A-B288-A18F9B375D15}"/>
              </c:ext>
            </c:extLst>
          </c:dPt>
          <c:cat>
            <c:numRef>
              <c:f>Hoja2!$B$4:$B$15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Hoja2!$C$4:$C$15</c:f>
              <c:numCache>
                <c:formatCode>_-[$$-409]* #,##0.00_ ;_-[$$-409]* \-#,##0.00\ ;_-[$$-409]* "-"??_ ;_-@_ </c:formatCode>
                <c:ptCount val="12"/>
                <c:pt idx="0">
                  <c:v>2.4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3.1</c:v>
                </c:pt>
                <c:pt idx="5">
                  <c:v>3.5</c:v>
                </c:pt>
                <c:pt idx="6">
                  <c:v>2.8</c:v>
                </c:pt>
                <c:pt idx="7">
                  <c:v>2.5</c:v>
                </c:pt>
                <c:pt idx="8">
                  <c:v>2.4</c:v>
                </c:pt>
                <c:pt idx="9">
                  <c:v>2.1</c:v>
                </c:pt>
                <c:pt idx="10">
                  <c:v>1.5</c:v>
                </c:pt>
                <c:pt idx="11">
                  <c:v>1.43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98-4447-BAA6-03CF60439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72844552"/>
        <c:axId val="372850696"/>
        <c:axId val="0"/>
      </c:bar3DChart>
      <c:catAx>
        <c:axId val="3728445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EC"/>
          </a:p>
        </c:txPr>
        <c:crossAx val="372850696"/>
        <c:crosses val="autoZero"/>
        <c:auto val="1"/>
        <c:lblAlgn val="ctr"/>
        <c:lblOffset val="100"/>
        <c:noMultiLvlLbl val="0"/>
      </c:catAx>
      <c:valAx>
        <c:axId val="372850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EC"/>
          </a:p>
        </c:txPr>
        <c:crossAx val="372844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554091656592727"/>
          <c:y val="0.15360421454495221"/>
          <c:w val="9.2964844643382227E-2"/>
          <c:h val="0.743799578880391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accent5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 rad="228600">
        <a:schemeClr val="accent2">
          <a:satMod val="175000"/>
          <a:alpha val="40000"/>
        </a:schemeClr>
      </a:glow>
    </a:effectLst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s-EC"/>
    </a:p>
  </c:txPr>
  <c:printSettings>
    <c:headerFooter/>
    <c:pageMargins b="0.75" l="0.7" r="0.7" t="0.75" header="0.3" footer="0.3"/>
    <c:pageSetup/>
  </c:printSettings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2</xdr:row>
      <xdr:rowOff>71437</xdr:rowOff>
    </xdr:from>
    <xdr:to>
      <xdr:col>14</xdr:col>
      <xdr:colOff>220980</xdr:colOff>
      <xdr:row>17</xdr:row>
      <xdr:rowOff>142875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91440</xdr:rowOff>
    </xdr:from>
    <xdr:to>
      <xdr:col>16</xdr:col>
      <xdr:colOff>213360</xdr:colOff>
      <xdr:row>18</xdr:row>
      <xdr:rowOff>175260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0.03936</cdr:x>
      <cdr:y>0.37248</cdr:y>
    </cdr:from>
    <cdr:to>
      <cdr:x>0.07729</cdr:x>
      <cdr:y>0.54349</cdr:y>
    </cdr:to>
    <cdr:sp macro="" textlink="">
      <cdr:nvSpPr>
        <cdr:cNvPr id="2" name="Rectángulo 1">
          <a:extLst xmlns:a="http://schemas.openxmlformats.org/drawingml/2006/main">
            <a:ext uri="{FF2B5EF4-FFF2-40B4-BE49-F238E27FC236}">
              <a16:creationId xmlns:a16="http://schemas.microsoft.com/office/drawing/2014/main" id="{A43C2CEE-7D23-29D2-C003-676C36022720}"/>
            </a:ext>
          </a:extLst>
        </cdr:cNvPr>
        <cdr:cNvSpPr/>
      </cdr:nvSpPr>
      <cdr:spPr>
        <a:xfrm xmlns:a="http://schemas.openxmlformats.org/drawingml/2006/main" rot="16200000">
          <a:off x="19936" y="2048819"/>
          <a:ext cx="817042" cy="278629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pPr algn="ctr"/>
          <a:r>
            <a:rPr lang="es-EC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AÑOS</a:t>
          </a:r>
          <a:endParaRPr lang="es-EC"/>
        </a:p>
      </cdr:txBody>
    </cdr:sp>
  </cdr:relSizeAnchor>
  <cdr:relSizeAnchor xmlns:cdr="http://schemas.openxmlformats.org/drawingml/2006/chartDrawing">
    <cdr:from>
      <cdr:x>0.30373</cdr:x>
      <cdr:y>0.02135</cdr:y>
    </cdr:from>
    <cdr:to>
      <cdr:x>0.80425</cdr:x>
      <cdr:y>0.08772</cdr:y>
    </cdr:to>
    <cdr:sp macro="" textlink="">
      <cdr:nvSpPr>
        <cdr:cNvPr id="3" name="Rectángulo 2">
          <a:extLst xmlns:a="http://schemas.openxmlformats.org/drawingml/2006/main">
            <a:ext uri="{FF2B5EF4-FFF2-40B4-BE49-F238E27FC236}">
              <a16:creationId xmlns:a16="http://schemas.microsoft.com/office/drawing/2014/main" id="{88ED3FBB-8324-FAE0-B24D-3E6393F5A181}"/>
            </a:ext>
          </a:extLst>
        </cdr:cNvPr>
        <cdr:cNvSpPr/>
      </cdr:nvSpPr>
      <cdr:spPr>
        <a:xfrm xmlns:a="http://schemas.openxmlformats.org/drawingml/2006/main">
          <a:off x="1962632" y="86070"/>
          <a:ext cx="3234207" cy="267525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pPr algn="ctr"/>
          <a:r>
            <a:rPr lang="es-EC" sz="1600" b="1">
              <a:latin typeface="Times New Roman" panose="02020603050405020304" pitchFamily="18" charset="0"/>
              <a:cs typeface="Times New Roman" panose="02020603050405020304" pitchFamily="18" charset="0"/>
            </a:rPr>
            <a:t>PRECIO</a:t>
          </a:r>
          <a:r>
            <a:rPr lang="es-EC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LOCAL DE LA MORA </a:t>
          </a:r>
          <a:endParaRPr lang="es-EC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0.17635</cdr:x>
      <cdr:y>0.91866</cdr:y>
    </cdr:from>
    <cdr:to>
      <cdr:x>0.28538</cdr:x>
      <cdr:y>0.96975</cdr:y>
    </cdr:to>
    <cdr:sp macro="" textlink="">
      <cdr:nvSpPr>
        <cdr:cNvPr id="4" name="Rectángulo 3">
          <a:extLst xmlns:a="http://schemas.openxmlformats.org/drawingml/2006/main">
            <a:ext uri="{FF2B5EF4-FFF2-40B4-BE49-F238E27FC236}">
              <a16:creationId xmlns:a16="http://schemas.microsoft.com/office/drawing/2014/main" id="{E3D30211-56CD-A215-1636-329B1BDBA129}"/>
            </a:ext>
          </a:extLst>
        </cdr:cNvPr>
        <cdr:cNvSpPr/>
      </cdr:nvSpPr>
      <cdr:spPr>
        <a:xfrm xmlns:a="http://schemas.openxmlformats.org/drawingml/2006/main">
          <a:off x="1139522" y="3703101"/>
          <a:ext cx="704518" cy="205959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s-EC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PRECIOS</a:t>
          </a: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6"/>
  <sheetViews>
    <sheetView zoomScaleNormal="60" zoomScaleSheetLayoutView="100" workbookViewId="0">
      <selection activeCell="C21" sqref="C21"/>
    </sheetView>
  </sheetViews>
  <sheetFormatPr baseColWidth="10" defaultColWidth="9.109375" defaultRowHeight="14.4" x14ac:dyDescent="0.3"/>
  <cols>
    <col min="2" max="2" width="7.109375" style="1" customWidth="1"/>
    <col min="3" max="3" width="19.33203125" customWidth="1"/>
    <col min="4" max="4" width="4.6640625" customWidth="1"/>
    <col min="5" max="5" width="6" customWidth="1"/>
  </cols>
  <sheetData>
    <row r="2" spans="1:16" ht="27.75" customHeight="1" x14ac:dyDescent="0.3">
      <c r="A2" s="16"/>
      <c r="B2" s="17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15.6" x14ac:dyDescent="0.3">
      <c r="B3" s="28" t="s">
        <v>0</v>
      </c>
      <c r="C3" s="28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ht="31.2" x14ac:dyDescent="0.3">
      <c r="B4" s="18" t="s">
        <v>1</v>
      </c>
      <c r="C4" s="19" t="s">
        <v>2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16" ht="15.6" x14ac:dyDescent="0.3">
      <c r="A5" s="16"/>
      <c r="B5" s="20">
        <v>2010</v>
      </c>
      <c r="C5" s="21">
        <v>54928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ht="15.6" x14ac:dyDescent="0.3">
      <c r="A6" s="16"/>
      <c r="B6" s="20">
        <v>2011</v>
      </c>
      <c r="C6" s="21">
        <v>57610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16" ht="15.6" x14ac:dyDescent="0.3">
      <c r="A7" s="16"/>
      <c r="B7" s="20">
        <v>2012</v>
      </c>
      <c r="C7" s="21">
        <v>57450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1:16" ht="15.6" x14ac:dyDescent="0.3">
      <c r="A8" s="16"/>
      <c r="B8" s="20">
        <v>2013</v>
      </c>
      <c r="C8" s="21">
        <v>47298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16" ht="15.6" x14ac:dyDescent="0.3">
      <c r="A9" s="16"/>
      <c r="B9" s="20">
        <v>2014</v>
      </c>
      <c r="C9" s="21">
        <v>53271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16" ht="15.6" x14ac:dyDescent="0.3">
      <c r="A10" s="16"/>
      <c r="B10" s="20">
        <v>2015</v>
      </c>
      <c r="C10" s="21">
        <v>59945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16" ht="15.6" x14ac:dyDescent="0.3">
      <c r="A11" s="16"/>
      <c r="B11" s="20">
        <v>2016</v>
      </c>
      <c r="C11" s="21">
        <v>61836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6" ht="15.6" x14ac:dyDescent="0.3">
      <c r="A12" s="16"/>
      <c r="B12" s="20">
        <v>2017</v>
      </c>
      <c r="C12" s="21">
        <v>64936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1:16" ht="15.6" x14ac:dyDescent="0.3">
      <c r="A13" s="16"/>
      <c r="B13" s="20">
        <v>2018</v>
      </c>
      <c r="C13" s="21">
        <v>74010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16" ht="15.6" x14ac:dyDescent="0.3">
      <c r="A14" s="16"/>
      <c r="B14" s="20">
        <v>2019</v>
      </c>
      <c r="C14" s="21">
        <v>80283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16" ht="15.6" x14ac:dyDescent="0.3">
      <c r="A15" s="16"/>
      <c r="B15" s="20">
        <v>2020</v>
      </c>
      <c r="C15" s="21">
        <v>87985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16" ht="15.6" x14ac:dyDescent="0.3">
      <c r="A16" s="16"/>
      <c r="B16" s="20">
        <v>2021</v>
      </c>
      <c r="C16" s="21">
        <v>86602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6" x14ac:dyDescent="0.3">
      <c r="A17" s="16"/>
      <c r="B17" s="17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1:16" x14ac:dyDescent="0.3">
      <c r="A18" s="16"/>
      <c r="B18" s="17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1:16" x14ac:dyDescent="0.3">
      <c r="A19" s="16"/>
      <c r="B19" s="17"/>
      <c r="C19" s="16"/>
      <c r="D19" s="16"/>
      <c r="E19" s="16"/>
      <c r="F19" s="29" t="s">
        <v>3</v>
      </c>
      <c r="G19" s="29"/>
      <c r="H19" s="29"/>
      <c r="I19" s="16"/>
      <c r="J19" s="16"/>
      <c r="K19" s="16"/>
      <c r="L19" s="16"/>
      <c r="M19" s="16"/>
      <c r="N19" s="16"/>
      <c r="O19" s="16"/>
      <c r="P19" s="16"/>
    </row>
    <row r="20" spans="1:16" x14ac:dyDescent="0.3">
      <c r="A20" s="16"/>
      <c r="B20" s="17"/>
      <c r="C20" s="16"/>
      <c r="D20" s="16"/>
      <c r="E20" s="16"/>
      <c r="F20" s="29" t="s">
        <v>4</v>
      </c>
      <c r="G20" s="29"/>
      <c r="H20" s="29"/>
      <c r="I20" s="16"/>
      <c r="J20" s="16"/>
      <c r="K20" s="16"/>
      <c r="L20" s="16"/>
      <c r="M20" s="16"/>
      <c r="N20" s="16"/>
      <c r="O20" s="16"/>
      <c r="P20" s="16"/>
    </row>
    <row r="21" spans="1:16" x14ac:dyDescent="0.3">
      <c r="D21" s="16"/>
      <c r="E21" s="16"/>
      <c r="I21" s="16"/>
      <c r="J21" s="16"/>
      <c r="K21" s="16"/>
      <c r="L21" s="16"/>
      <c r="M21" s="16"/>
      <c r="N21" s="16"/>
      <c r="O21" s="16"/>
      <c r="P21" s="16"/>
    </row>
    <row r="22" spans="1:16" x14ac:dyDescent="0.3">
      <c r="D22" s="16"/>
      <c r="E22" s="16"/>
      <c r="I22" s="16"/>
      <c r="J22" s="16"/>
      <c r="K22" s="16"/>
      <c r="L22" s="16"/>
      <c r="M22" s="16"/>
      <c r="N22" s="16"/>
      <c r="O22" s="16"/>
      <c r="P22" s="16"/>
    </row>
    <row r="23" spans="1:16" x14ac:dyDescent="0.3"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6" spans="1:16" ht="111" customHeight="1" x14ac:dyDescent="0.3">
      <c r="C26" s="30" t="s">
        <v>5</v>
      </c>
      <c r="D26" s="30"/>
      <c r="E26" s="30"/>
      <c r="F26" s="30"/>
    </row>
  </sheetData>
  <mergeCells count="4">
    <mergeCell ref="B3:C3"/>
    <mergeCell ref="F19:H19"/>
    <mergeCell ref="F20:H20"/>
    <mergeCell ref="C26:F2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"/>
  <sheetViews>
    <sheetView zoomScaleNormal="60" zoomScaleSheetLayoutView="100" workbookViewId="0">
      <selection activeCell="S9" sqref="S9"/>
    </sheetView>
  </sheetViews>
  <sheetFormatPr baseColWidth="10" defaultColWidth="9.109375" defaultRowHeight="14.4" x14ac:dyDescent="0.3"/>
  <cols>
    <col min="3" max="3" width="13" customWidth="1"/>
    <col min="4" max="4" width="0.6640625" customWidth="1"/>
    <col min="5" max="5" width="0" hidden="1" customWidth="1"/>
    <col min="6" max="6" width="6.44140625" customWidth="1"/>
  </cols>
  <sheetData>
    <row r="1" spans="1:17" x14ac:dyDescent="0.3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7" ht="15.6" x14ac:dyDescent="0.3">
      <c r="A2" s="16"/>
      <c r="B2" s="31" t="s">
        <v>6</v>
      </c>
      <c r="C2" s="31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46.8" x14ac:dyDescent="0.3">
      <c r="A3" s="16"/>
      <c r="B3" s="3" t="s">
        <v>1</v>
      </c>
      <c r="C3" s="4" t="s">
        <v>7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 ht="15.6" x14ac:dyDescent="0.3">
      <c r="A4" s="16"/>
      <c r="B4" s="26">
        <v>2010</v>
      </c>
      <c r="C4" s="27">
        <v>2.4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ht="15.6" x14ac:dyDescent="0.3">
      <c r="A5" s="16"/>
      <c r="B5" s="26">
        <v>2011</v>
      </c>
      <c r="C5" s="27">
        <v>3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 ht="15.6" x14ac:dyDescent="0.3">
      <c r="A6" s="16"/>
      <c r="B6" s="26">
        <v>2012</v>
      </c>
      <c r="C6" s="27">
        <v>3.1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ht="15.6" x14ac:dyDescent="0.3">
      <c r="A7" s="16"/>
      <c r="B7" s="26">
        <v>2013</v>
      </c>
      <c r="C7" s="27">
        <v>3.2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1:17" ht="15.6" x14ac:dyDescent="0.3">
      <c r="A8" s="16"/>
      <c r="B8" s="26">
        <v>2014</v>
      </c>
      <c r="C8" s="27">
        <v>3.1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7" ht="15.6" x14ac:dyDescent="0.3">
      <c r="A9" s="16"/>
      <c r="B9" s="26">
        <v>2015</v>
      </c>
      <c r="C9" s="27">
        <v>3.5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17" ht="15.6" x14ac:dyDescent="0.3">
      <c r="A10" s="16"/>
      <c r="B10" s="26">
        <v>2016</v>
      </c>
      <c r="C10" s="27">
        <v>2.8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spans="1:17" ht="15.6" x14ac:dyDescent="0.3">
      <c r="A11" s="16"/>
      <c r="B11" s="26">
        <v>2017</v>
      </c>
      <c r="C11" s="27">
        <v>2.5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1:17" ht="15.6" x14ac:dyDescent="0.3">
      <c r="A12" s="16"/>
      <c r="B12" s="26">
        <v>2018</v>
      </c>
      <c r="C12" s="27">
        <v>2.4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1:17" ht="15.6" x14ac:dyDescent="0.3">
      <c r="A13" s="16"/>
      <c r="B13" s="26">
        <v>2019</v>
      </c>
      <c r="C13" s="27">
        <v>2.1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spans="1:17" ht="15.6" x14ac:dyDescent="0.3">
      <c r="A14" s="16"/>
      <c r="B14" s="26">
        <v>2020</v>
      </c>
      <c r="C14" s="27">
        <v>1.5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1:17" ht="15.6" x14ac:dyDescent="0.3">
      <c r="A15" s="16"/>
      <c r="B15" s="26">
        <v>2021</v>
      </c>
      <c r="C15" s="27">
        <v>1.43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1:17" ht="15.6" x14ac:dyDescent="0.3">
      <c r="A16" s="16"/>
      <c r="B16" s="24"/>
      <c r="C16" s="2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1:17" ht="15.6" x14ac:dyDescent="0.3">
      <c r="A17" s="16"/>
      <c r="B17" s="24"/>
      <c r="C17" s="25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spans="1:17" ht="15.6" x14ac:dyDescent="0.3">
      <c r="A18" s="16"/>
      <c r="B18" s="24"/>
      <c r="C18" s="2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spans="1:17" x14ac:dyDescent="0.3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spans="1:17" x14ac:dyDescent="0.3">
      <c r="A20" s="16"/>
      <c r="B20" s="16"/>
      <c r="C20" s="16"/>
      <c r="D20" s="16"/>
      <c r="E20" s="16"/>
      <c r="F20" s="16"/>
      <c r="G20" s="23" t="s">
        <v>3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7" x14ac:dyDescent="0.3">
      <c r="A21" s="16"/>
      <c r="D21" s="16"/>
      <c r="E21" s="16"/>
      <c r="F21" s="16"/>
      <c r="G21" s="23" t="s">
        <v>21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</row>
    <row r="24" spans="1:17" x14ac:dyDescent="0.3">
      <c r="C24" s="30" t="s">
        <v>8</v>
      </c>
      <c r="D24" s="30"/>
      <c r="E24" s="30"/>
      <c r="F24" s="30"/>
    </row>
    <row r="25" spans="1:17" x14ac:dyDescent="0.3">
      <c r="C25" s="30"/>
      <c r="D25" s="30"/>
      <c r="E25" s="30"/>
      <c r="F25" s="30"/>
    </row>
    <row r="26" spans="1:17" x14ac:dyDescent="0.3">
      <c r="C26" s="30"/>
      <c r="D26" s="30"/>
      <c r="E26" s="30"/>
      <c r="F26" s="30"/>
    </row>
    <row r="27" spans="1:17" x14ac:dyDescent="0.3">
      <c r="C27" s="30"/>
      <c r="D27" s="30"/>
      <c r="E27" s="30"/>
      <c r="F27" s="30"/>
    </row>
    <row r="28" spans="1:17" x14ac:dyDescent="0.3">
      <c r="C28" s="30"/>
      <c r="D28" s="30"/>
      <c r="E28" s="30"/>
      <c r="F28" s="30"/>
    </row>
    <row r="29" spans="1:17" x14ac:dyDescent="0.3">
      <c r="C29" s="30"/>
      <c r="D29" s="30"/>
      <c r="E29" s="30"/>
      <c r="F29" s="30"/>
    </row>
  </sheetData>
  <mergeCells count="2">
    <mergeCell ref="B2:C2"/>
    <mergeCell ref="C24:F2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L43"/>
  <sheetViews>
    <sheetView tabSelected="1" topLeftCell="A6" zoomScaleNormal="60" zoomScaleSheetLayoutView="100" workbookViewId="0">
      <selection activeCell="C15" sqref="C15"/>
    </sheetView>
  </sheetViews>
  <sheetFormatPr baseColWidth="10" defaultColWidth="9.109375" defaultRowHeight="14.4" x14ac:dyDescent="0.3"/>
  <cols>
    <col min="2" max="2" width="4.33203125" customWidth="1"/>
    <col min="3" max="3" width="23.33203125" customWidth="1"/>
    <col min="4" max="4" width="10.88671875" customWidth="1"/>
    <col min="5" max="5" width="4.6640625" customWidth="1"/>
    <col min="6" max="6" width="4.33203125" customWidth="1"/>
    <col min="7" max="7" width="3.88671875" customWidth="1"/>
    <col min="8" max="8" width="12.44140625" customWidth="1"/>
    <col min="9" max="9" width="11.33203125" customWidth="1"/>
    <col min="10" max="10" width="21.109375" customWidth="1"/>
    <col min="11" max="11" width="12.109375" customWidth="1"/>
  </cols>
  <sheetData>
    <row r="1" spans="3:12" x14ac:dyDescent="0.3"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3:12" ht="15.6" x14ac:dyDescent="0.3">
      <c r="C2" s="12" t="s">
        <v>9</v>
      </c>
      <c r="D2" s="11">
        <v>150000</v>
      </c>
      <c r="E2" s="22"/>
      <c r="F2" s="22"/>
      <c r="G2" s="22"/>
      <c r="H2" s="6" t="s">
        <v>10</v>
      </c>
      <c r="I2" s="6" t="s">
        <v>11</v>
      </c>
      <c r="J2" s="6" t="s">
        <v>12</v>
      </c>
      <c r="K2" s="6" t="s">
        <v>13</v>
      </c>
      <c r="L2" s="22"/>
    </row>
    <row r="3" spans="3:12" x14ac:dyDescent="0.3">
      <c r="C3" s="12" t="s">
        <v>14</v>
      </c>
      <c r="D3" s="14">
        <v>0.13</v>
      </c>
      <c r="E3" s="22"/>
      <c r="F3" s="22"/>
      <c r="G3" s="7">
        <v>1</v>
      </c>
      <c r="H3" s="8">
        <f>D2</f>
        <v>150000</v>
      </c>
      <c r="I3" s="9">
        <f>H3*D$3/D$7</f>
        <v>4875</v>
      </c>
      <c r="J3" s="8">
        <f>K3-I3</f>
        <v>3365.2678888823957</v>
      </c>
      <c r="K3" s="8">
        <f>PMT(D$3/D$7,D$4*D$7,-D$2,0,0)</f>
        <v>8240.2678888823957</v>
      </c>
      <c r="L3" s="22"/>
    </row>
    <row r="4" spans="3:12" x14ac:dyDescent="0.3">
      <c r="C4" s="12" t="s">
        <v>15</v>
      </c>
      <c r="D4" s="15">
        <v>7</v>
      </c>
      <c r="E4" s="15" t="s">
        <v>16</v>
      </c>
      <c r="F4" s="2"/>
      <c r="G4" s="7">
        <v>2</v>
      </c>
      <c r="H4" s="9">
        <f>H3-J3</f>
        <v>146634.7321111176</v>
      </c>
      <c r="I4" s="9">
        <f t="shared" ref="I4:I30" si="0">H4*D$3/D$7</f>
        <v>4765.6287936113222</v>
      </c>
      <c r="J4" s="8">
        <f t="shared" ref="J4:J30" si="1">K4-I4</f>
        <v>3474.6390952710735</v>
      </c>
      <c r="K4" s="8">
        <f t="shared" ref="K4:K30" si="2">PMT(D$3/D$7,D$4*D$7,-D$2,0,0)</f>
        <v>8240.2678888823957</v>
      </c>
      <c r="L4" s="22"/>
    </row>
    <row r="5" spans="3:12" x14ac:dyDescent="0.3">
      <c r="C5" s="22"/>
      <c r="D5" s="22"/>
      <c r="E5" s="22"/>
      <c r="F5" s="22"/>
      <c r="G5" s="7">
        <v>3</v>
      </c>
      <c r="H5" s="9">
        <f t="shared" ref="H5:H30" si="3">H4-J4</f>
        <v>143160.09301584653</v>
      </c>
      <c r="I5" s="9">
        <f t="shared" si="0"/>
        <v>4652.7030230150121</v>
      </c>
      <c r="J5" s="8">
        <f t="shared" si="1"/>
        <v>3587.5648658673836</v>
      </c>
      <c r="K5" s="8">
        <f t="shared" si="2"/>
        <v>8240.2678888823957</v>
      </c>
      <c r="L5" s="22"/>
    </row>
    <row r="6" spans="3:12" ht="15" customHeight="1" x14ac:dyDescent="0.3">
      <c r="C6" s="12" t="s">
        <v>17</v>
      </c>
      <c r="D6" s="15">
        <v>28</v>
      </c>
      <c r="E6" s="22"/>
      <c r="F6" s="22"/>
      <c r="G6" s="7">
        <v>4</v>
      </c>
      <c r="H6" s="9">
        <f t="shared" si="3"/>
        <v>139572.52814997916</v>
      </c>
      <c r="I6" s="9">
        <f t="shared" si="0"/>
        <v>4536.1071648743227</v>
      </c>
      <c r="J6" s="8">
        <f t="shared" si="1"/>
        <v>3704.160724008073</v>
      </c>
      <c r="K6" s="8">
        <f t="shared" si="2"/>
        <v>8240.2678888823957</v>
      </c>
      <c r="L6" s="22"/>
    </row>
    <row r="7" spans="3:12" ht="14.25" customHeight="1" x14ac:dyDescent="0.3">
      <c r="C7" s="13" t="s">
        <v>18</v>
      </c>
      <c r="D7" s="15">
        <v>4</v>
      </c>
      <c r="E7" s="22"/>
      <c r="F7" s="22"/>
      <c r="G7" s="7">
        <v>5</v>
      </c>
      <c r="H7" s="9">
        <f t="shared" si="3"/>
        <v>135868.36742597108</v>
      </c>
      <c r="I7" s="9">
        <f t="shared" si="0"/>
        <v>4415.7219413440607</v>
      </c>
      <c r="J7" s="8">
        <f t="shared" si="1"/>
        <v>3824.545947538335</v>
      </c>
      <c r="K7" s="8">
        <f t="shared" si="2"/>
        <v>8240.2678888823957</v>
      </c>
      <c r="L7" s="22"/>
    </row>
    <row r="8" spans="3:12" x14ac:dyDescent="0.3">
      <c r="C8" s="22"/>
      <c r="D8" s="22"/>
      <c r="E8" s="22"/>
      <c r="F8" s="22"/>
      <c r="G8" s="7">
        <v>6</v>
      </c>
      <c r="H8" s="9">
        <f t="shared" si="3"/>
        <v>132043.82147843274</v>
      </c>
      <c r="I8" s="9">
        <f t="shared" si="0"/>
        <v>4291.4241980490642</v>
      </c>
      <c r="J8" s="8">
        <f t="shared" si="1"/>
        <v>3948.8436908333315</v>
      </c>
      <c r="K8" s="8">
        <f t="shared" si="2"/>
        <v>8240.2678888823957</v>
      </c>
      <c r="L8" s="22"/>
    </row>
    <row r="9" spans="3:12" x14ac:dyDescent="0.3">
      <c r="C9" s="22"/>
      <c r="D9" s="22"/>
      <c r="E9" s="22"/>
      <c r="F9" s="22"/>
      <c r="G9" s="7">
        <v>7</v>
      </c>
      <c r="H9" s="9">
        <f t="shared" si="3"/>
        <v>128094.9777875994</v>
      </c>
      <c r="I9" s="9">
        <f t="shared" si="0"/>
        <v>4163.0867780969811</v>
      </c>
      <c r="J9" s="8">
        <f t="shared" si="1"/>
        <v>4077.1811107854146</v>
      </c>
      <c r="K9" s="8">
        <f t="shared" si="2"/>
        <v>8240.2678888823957</v>
      </c>
      <c r="L9" s="22"/>
    </row>
    <row r="10" spans="3:12" x14ac:dyDescent="0.3">
      <c r="C10" s="12" t="s">
        <v>19</v>
      </c>
      <c r="D10" s="5">
        <f>PMT(D3/D7,D4*D7,-D2,0)</f>
        <v>8240.2678888823957</v>
      </c>
      <c r="E10" s="22"/>
      <c r="F10" s="22"/>
      <c r="G10" s="7">
        <v>8</v>
      </c>
      <c r="H10" s="9">
        <f t="shared" si="3"/>
        <v>124017.79667681399</v>
      </c>
      <c r="I10" s="9">
        <f t="shared" si="0"/>
        <v>4030.5783919964547</v>
      </c>
      <c r="J10" s="8">
        <f t="shared" si="1"/>
        <v>4209.6894968859415</v>
      </c>
      <c r="K10" s="8">
        <f t="shared" si="2"/>
        <v>8240.2678888823957</v>
      </c>
      <c r="L10" s="22"/>
    </row>
    <row r="11" spans="3:12" x14ac:dyDescent="0.3">
      <c r="C11" s="22"/>
      <c r="D11" s="22"/>
      <c r="E11" s="22"/>
      <c r="F11" s="22"/>
      <c r="G11" s="7">
        <v>9</v>
      </c>
      <c r="H11" s="9">
        <f t="shared" si="3"/>
        <v>119808.10717992805</v>
      </c>
      <c r="I11" s="9">
        <f t="shared" si="0"/>
        <v>3893.7634833476618</v>
      </c>
      <c r="J11" s="8">
        <f t="shared" si="1"/>
        <v>4346.5044055347335</v>
      </c>
      <c r="K11" s="8">
        <f t="shared" si="2"/>
        <v>8240.2678888823957</v>
      </c>
      <c r="L11" s="22"/>
    </row>
    <row r="12" spans="3:12" x14ac:dyDescent="0.3">
      <c r="C12" s="22"/>
      <c r="D12" s="22"/>
      <c r="E12" s="22"/>
      <c r="F12" s="22"/>
      <c r="G12" s="7">
        <v>10</v>
      </c>
      <c r="H12" s="9">
        <f t="shared" si="3"/>
        <v>115461.60277439331</v>
      </c>
      <c r="I12" s="9">
        <f t="shared" si="0"/>
        <v>3752.5020901677826</v>
      </c>
      <c r="J12" s="8">
        <f t="shared" si="1"/>
        <v>4487.7657987146131</v>
      </c>
      <c r="K12" s="8">
        <f t="shared" si="2"/>
        <v>8240.2678888823957</v>
      </c>
      <c r="L12" s="22"/>
    </row>
    <row r="13" spans="3:12" x14ac:dyDescent="0.3">
      <c r="C13" s="22"/>
      <c r="D13" s="22"/>
      <c r="E13" s="22"/>
      <c r="F13" s="22"/>
      <c r="G13" s="7">
        <v>11</v>
      </c>
      <c r="H13" s="9">
        <f t="shared" si="3"/>
        <v>110973.8369756787</v>
      </c>
      <c r="I13" s="9">
        <f t="shared" si="0"/>
        <v>3606.649701709558</v>
      </c>
      <c r="J13" s="8">
        <f t="shared" si="1"/>
        <v>4633.6181871728377</v>
      </c>
      <c r="K13" s="8">
        <f t="shared" si="2"/>
        <v>8240.2678888823957</v>
      </c>
      <c r="L13" s="22"/>
    </row>
    <row r="14" spans="3:12" x14ac:dyDescent="0.3">
      <c r="C14" s="22"/>
      <c r="D14" s="22"/>
      <c r="E14" s="22"/>
      <c r="F14" s="22"/>
      <c r="G14" s="7">
        <v>12</v>
      </c>
      <c r="H14" s="9">
        <f t="shared" si="3"/>
        <v>106340.21878850587</v>
      </c>
      <c r="I14" s="9">
        <f t="shared" si="0"/>
        <v>3456.0571106264406</v>
      </c>
      <c r="J14" s="8">
        <f t="shared" si="1"/>
        <v>4784.2107782559551</v>
      </c>
      <c r="K14" s="8">
        <f t="shared" si="2"/>
        <v>8240.2678888823957</v>
      </c>
      <c r="L14" s="22"/>
    </row>
    <row r="15" spans="3:12" x14ac:dyDescent="0.3">
      <c r="C15" s="22"/>
      <c r="D15" s="22"/>
      <c r="E15" s="22"/>
      <c r="F15" s="22"/>
      <c r="G15" s="7">
        <v>13</v>
      </c>
      <c r="H15" s="9">
        <f t="shared" si="3"/>
        <v>101556.00801024991</v>
      </c>
      <c r="I15" s="9">
        <f t="shared" si="0"/>
        <v>3300.570260333122</v>
      </c>
      <c r="J15" s="8">
        <f t="shared" si="1"/>
        <v>4939.6976285492738</v>
      </c>
      <c r="K15" s="8">
        <f t="shared" si="2"/>
        <v>8240.2678888823957</v>
      </c>
      <c r="L15" s="22"/>
    </row>
    <row r="16" spans="3:12" x14ac:dyDescent="0.3">
      <c r="C16" s="22"/>
      <c r="D16" s="22"/>
      <c r="E16" s="22"/>
      <c r="F16" s="22"/>
      <c r="G16" s="7">
        <v>14</v>
      </c>
      <c r="H16" s="9">
        <f t="shared" si="3"/>
        <v>96616.310381700634</v>
      </c>
      <c r="I16" s="9">
        <f t="shared" si="0"/>
        <v>3140.0300874052709</v>
      </c>
      <c r="J16" s="8">
        <f t="shared" si="1"/>
        <v>5100.2378014771248</v>
      </c>
      <c r="K16" s="8">
        <f t="shared" si="2"/>
        <v>8240.2678888823957</v>
      </c>
      <c r="L16" s="22"/>
    </row>
    <row r="17" spans="3:12" x14ac:dyDescent="0.3">
      <c r="C17" s="16"/>
      <c r="D17" s="16"/>
      <c r="E17" s="16"/>
      <c r="F17" s="16"/>
      <c r="G17" s="7">
        <v>15</v>
      </c>
      <c r="H17" s="9">
        <f t="shared" si="3"/>
        <v>91516.07258022351</v>
      </c>
      <c r="I17" s="9">
        <f t="shared" si="0"/>
        <v>2974.2723588572644</v>
      </c>
      <c r="J17" s="8">
        <f t="shared" si="1"/>
        <v>5265.9955300251313</v>
      </c>
      <c r="K17" s="8">
        <f t="shared" si="2"/>
        <v>8240.2678888823957</v>
      </c>
      <c r="L17" s="16"/>
    </row>
    <row r="18" spans="3:12" x14ac:dyDescent="0.3">
      <c r="C18" s="16"/>
      <c r="D18" s="16"/>
      <c r="E18" s="16"/>
      <c r="F18" s="16"/>
      <c r="G18" s="7">
        <v>16</v>
      </c>
      <c r="H18" s="9">
        <f t="shared" si="3"/>
        <v>86250.077050198379</v>
      </c>
      <c r="I18" s="9">
        <f t="shared" si="0"/>
        <v>2803.1275041314475</v>
      </c>
      <c r="J18" s="8">
        <f t="shared" si="1"/>
        <v>5437.1403847509482</v>
      </c>
      <c r="K18" s="8">
        <f t="shared" si="2"/>
        <v>8240.2678888823957</v>
      </c>
      <c r="L18" s="16"/>
    </row>
    <row r="19" spans="3:12" x14ac:dyDescent="0.3">
      <c r="C19" s="16"/>
      <c r="D19" s="16"/>
      <c r="E19" s="16"/>
      <c r="F19" s="16"/>
      <c r="G19" s="7">
        <v>17</v>
      </c>
      <c r="H19" s="9">
        <f t="shared" si="3"/>
        <v>80812.936665447429</v>
      </c>
      <c r="I19" s="9">
        <f t="shared" si="0"/>
        <v>2626.4204416270413</v>
      </c>
      <c r="J19" s="8">
        <f t="shared" si="1"/>
        <v>5613.8474472553544</v>
      </c>
      <c r="K19" s="8">
        <f t="shared" si="2"/>
        <v>8240.2678888823957</v>
      </c>
      <c r="L19" s="16"/>
    </row>
    <row r="20" spans="3:12" x14ac:dyDescent="0.3">
      <c r="C20" s="16"/>
      <c r="D20" s="16"/>
      <c r="E20" s="16"/>
      <c r="F20" s="16"/>
      <c r="G20" s="7">
        <v>18</v>
      </c>
      <c r="H20" s="9">
        <f t="shared" si="3"/>
        <v>75199.089218192079</v>
      </c>
      <c r="I20" s="9">
        <f t="shared" si="0"/>
        <v>2443.9703995912428</v>
      </c>
      <c r="J20" s="8">
        <f t="shared" si="1"/>
        <v>5796.2974892911534</v>
      </c>
      <c r="K20" s="8">
        <f t="shared" si="2"/>
        <v>8240.2678888823957</v>
      </c>
      <c r="L20" s="16"/>
    </row>
    <row r="21" spans="3:12" x14ac:dyDescent="0.3">
      <c r="C21" s="16"/>
      <c r="D21" s="16"/>
      <c r="E21" s="16"/>
      <c r="F21" s="16"/>
      <c r="G21" s="7">
        <v>19</v>
      </c>
      <c r="H21" s="9">
        <f t="shared" si="3"/>
        <v>69402.79172890092</v>
      </c>
      <c r="I21" s="9">
        <f t="shared" si="0"/>
        <v>2255.5907311892802</v>
      </c>
      <c r="J21" s="8">
        <f t="shared" si="1"/>
        <v>5984.6771576931151</v>
      </c>
      <c r="K21" s="8">
        <f t="shared" si="2"/>
        <v>8240.2678888823957</v>
      </c>
      <c r="L21" s="16"/>
    </row>
    <row r="22" spans="3:12" x14ac:dyDescent="0.3">
      <c r="C22" s="16"/>
      <c r="D22" s="16"/>
      <c r="E22" s="16"/>
      <c r="F22" s="16"/>
      <c r="G22" s="7">
        <v>20</v>
      </c>
      <c r="H22" s="9">
        <f t="shared" si="3"/>
        <v>63418.114571207807</v>
      </c>
      <c r="I22" s="9">
        <f t="shared" si="0"/>
        <v>2061.088723564254</v>
      </c>
      <c r="J22" s="8">
        <f t="shared" si="1"/>
        <v>6179.1791653181417</v>
      </c>
      <c r="K22" s="8">
        <f t="shared" si="2"/>
        <v>8240.2678888823957</v>
      </c>
      <c r="L22" s="16"/>
    </row>
    <row r="23" spans="3:12" x14ac:dyDescent="0.3">
      <c r="C23" s="16"/>
      <c r="D23" s="16"/>
      <c r="E23" s="16"/>
      <c r="F23" s="16"/>
      <c r="G23" s="7">
        <v>21</v>
      </c>
      <c r="H23" s="9">
        <f t="shared" si="3"/>
        <v>57238.935405889664</v>
      </c>
      <c r="I23" s="9">
        <f t="shared" si="0"/>
        <v>1860.2654006914142</v>
      </c>
      <c r="J23" s="8">
        <f>K23-I23</f>
        <v>6380.0024881909812</v>
      </c>
      <c r="K23" s="8">
        <f t="shared" si="2"/>
        <v>8240.2678888823957</v>
      </c>
      <c r="L23" s="16"/>
    </row>
    <row r="24" spans="3:12" x14ac:dyDescent="0.3">
      <c r="C24" s="16"/>
      <c r="D24" s="16"/>
      <c r="E24" s="16"/>
      <c r="F24" s="16"/>
      <c r="G24" s="7">
        <v>22</v>
      </c>
      <c r="H24" s="9">
        <f t="shared" si="3"/>
        <v>50858.932917698679</v>
      </c>
      <c r="I24" s="9">
        <f t="shared" si="0"/>
        <v>1652.9153198252072</v>
      </c>
      <c r="J24" s="8">
        <f t="shared" si="1"/>
        <v>6587.3525690571887</v>
      </c>
      <c r="K24" s="8">
        <f t="shared" si="2"/>
        <v>8240.2678888823957</v>
      </c>
      <c r="L24" s="16"/>
    </row>
    <row r="25" spans="3:12" x14ac:dyDescent="0.3">
      <c r="C25" s="16"/>
      <c r="D25" s="16"/>
      <c r="E25" s="16"/>
      <c r="F25" s="16"/>
      <c r="G25" s="7">
        <v>23</v>
      </c>
      <c r="H25" s="9">
        <f t="shared" si="3"/>
        <v>44271.580348641488</v>
      </c>
      <c r="I25" s="9">
        <f t="shared" si="0"/>
        <v>1438.8263613308484</v>
      </c>
      <c r="J25" s="8">
        <f t="shared" si="1"/>
        <v>6801.4415275515476</v>
      </c>
      <c r="K25" s="8">
        <f t="shared" si="2"/>
        <v>8240.2678888823957</v>
      </c>
      <c r="L25" s="16"/>
    </row>
    <row r="26" spans="3:12" x14ac:dyDescent="0.3">
      <c r="C26" s="16"/>
      <c r="D26" s="16"/>
      <c r="E26" s="16"/>
      <c r="F26" s="16"/>
      <c r="G26" s="7">
        <v>24</v>
      </c>
      <c r="H26" s="9">
        <f t="shared" si="3"/>
        <v>37470.138821089939</v>
      </c>
      <c r="I26" s="9">
        <f t="shared" si="0"/>
        <v>1217.7795116854231</v>
      </c>
      <c r="J26" s="8">
        <f t="shared" si="1"/>
        <v>7022.4883771969726</v>
      </c>
      <c r="K26" s="8">
        <f t="shared" si="2"/>
        <v>8240.2678888823957</v>
      </c>
      <c r="L26" s="16"/>
    </row>
    <row r="27" spans="3:12" x14ac:dyDescent="0.3">
      <c r="C27" s="16"/>
      <c r="D27" s="16"/>
      <c r="E27" s="16"/>
      <c r="F27" s="16"/>
      <c r="G27" s="7">
        <v>25</v>
      </c>
      <c r="H27" s="9">
        <f t="shared" si="3"/>
        <v>30447.650443892966</v>
      </c>
      <c r="I27" s="9">
        <f t="shared" si="0"/>
        <v>989.54863942652139</v>
      </c>
      <c r="J27" s="8">
        <f t="shared" si="1"/>
        <v>7250.719249455874</v>
      </c>
      <c r="K27" s="8">
        <f t="shared" si="2"/>
        <v>8240.2678888823957</v>
      </c>
      <c r="L27" s="16"/>
    </row>
    <row r="28" spans="3:12" x14ac:dyDescent="0.3">
      <c r="C28" s="16"/>
      <c r="D28" s="16"/>
      <c r="E28" s="16"/>
      <c r="F28" s="16"/>
      <c r="G28" s="7">
        <v>26</v>
      </c>
      <c r="H28" s="9">
        <f t="shared" si="3"/>
        <v>23196.931194437093</v>
      </c>
      <c r="I28" s="9">
        <f t="shared" si="0"/>
        <v>753.90026381920552</v>
      </c>
      <c r="J28" s="8">
        <f t="shared" si="1"/>
        <v>7486.3676250631906</v>
      </c>
      <c r="K28" s="8">
        <f t="shared" si="2"/>
        <v>8240.2678888823957</v>
      </c>
      <c r="L28" s="16"/>
    </row>
    <row r="29" spans="3:12" x14ac:dyDescent="0.3">
      <c r="C29" s="16"/>
      <c r="D29" s="16"/>
      <c r="E29" s="16"/>
      <c r="F29" s="16"/>
      <c r="G29" s="7">
        <v>27</v>
      </c>
      <c r="H29" s="9">
        <f t="shared" si="3"/>
        <v>15710.563569373902</v>
      </c>
      <c r="I29" s="9">
        <f t="shared" si="0"/>
        <v>510.59331600465185</v>
      </c>
      <c r="J29" s="8">
        <f t="shared" si="1"/>
        <v>7729.6745728777441</v>
      </c>
      <c r="K29" s="8">
        <f t="shared" si="2"/>
        <v>8240.2678888823957</v>
      </c>
      <c r="L29" s="16"/>
    </row>
    <row r="30" spans="3:12" x14ac:dyDescent="0.3">
      <c r="C30" s="16"/>
      <c r="D30" s="16"/>
      <c r="E30" s="16"/>
      <c r="F30" s="16"/>
      <c r="G30" s="7">
        <v>28</v>
      </c>
      <c r="H30" s="9">
        <f t="shared" si="3"/>
        <v>7980.8889964961581</v>
      </c>
      <c r="I30" s="9">
        <f t="shared" si="0"/>
        <v>259.37889238612513</v>
      </c>
      <c r="J30" s="8">
        <f t="shared" si="1"/>
        <v>7980.8889964962709</v>
      </c>
      <c r="K30" s="8">
        <f t="shared" si="2"/>
        <v>8240.2678888823957</v>
      </c>
      <c r="L30" s="16"/>
    </row>
    <row r="31" spans="3:12" x14ac:dyDescent="0.3">
      <c r="C31" s="16"/>
      <c r="D31" s="16"/>
      <c r="E31" s="16"/>
      <c r="F31" s="16"/>
      <c r="G31" s="16"/>
      <c r="H31" s="16"/>
      <c r="I31" s="16"/>
      <c r="J31" s="10">
        <f>SUM(J3:J30)</f>
        <v>150000.00000000009</v>
      </c>
      <c r="K31" s="16"/>
      <c r="L31" s="16"/>
    </row>
    <row r="34" spans="4:8" ht="27" customHeight="1" x14ac:dyDescent="0.3">
      <c r="D34" s="30" t="s">
        <v>20</v>
      </c>
      <c r="E34" s="30"/>
      <c r="F34" s="30"/>
      <c r="G34" s="30"/>
      <c r="H34" s="30"/>
    </row>
    <row r="35" spans="4:8" ht="31.5" customHeight="1" x14ac:dyDescent="0.3">
      <c r="D35" s="30"/>
      <c r="E35" s="30"/>
      <c r="F35" s="30"/>
      <c r="G35" s="30"/>
      <c r="H35" s="30"/>
    </row>
    <row r="36" spans="4:8" x14ac:dyDescent="0.3">
      <c r="D36" s="30"/>
      <c r="E36" s="30"/>
      <c r="F36" s="30"/>
      <c r="G36" s="30"/>
      <c r="H36" s="30"/>
    </row>
    <row r="37" spans="4:8" x14ac:dyDescent="0.3">
      <c r="D37" s="30"/>
      <c r="E37" s="30"/>
      <c r="F37" s="30"/>
      <c r="G37" s="30"/>
      <c r="H37" s="30"/>
    </row>
    <row r="38" spans="4:8" x14ac:dyDescent="0.3">
      <c r="D38" s="30"/>
      <c r="E38" s="30"/>
      <c r="F38" s="30"/>
      <c r="G38" s="30"/>
      <c r="H38" s="30"/>
    </row>
    <row r="39" spans="4:8" x14ac:dyDescent="0.3">
      <c r="D39" s="30"/>
      <c r="E39" s="30"/>
      <c r="F39" s="30"/>
      <c r="G39" s="30"/>
      <c r="H39" s="30"/>
    </row>
    <row r="40" spans="4:8" x14ac:dyDescent="0.3">
      <c r="D40" s="30"/>
      <c r="E40" s="30"/>
      <c r="F40" s="30"/>
      <c r="G40" s="30"/>
      <c r="H40" s="30"/>
    </row>
    <row r="41" spans="4:8" x14ac:dyDescent="0.3">
      <c r="D41" s="30"/>
      <c r="E41" s="30"/>
      <c r="F41" s="30"/>
      <c r="G41" s="30"/>
      <c r="H41" s="30"/>
    </row>
    <row r="42" spans="4:8" x14ac:dyDescent="0.3">
      <c r="D42" s="30"/>
      <c r="E42" s="30"/>
      <c r="F42" s="30"/>
      <c r="G42" s="30"/>
      <c r="H42" s="30"/>
    </row>
    <row r="43" spans="4:8" ht="24" customHeight="1" x14ac:dyDescent="0.3">
      <c r="D43" s="30"/>
      <c r="E43" s="30"/>
      <c r="F43" s="30"/>
      <c r="G43" s="30"/>
      <c r="H43" s="30"/>
    </row>
  </sheetData>
  <mergeCells count="1">
    <mergeCell ref="D34:H43"/>
  </mergeCells>
  <pageMargins left="0.7" right="0.7" top="0.75" bottom="0.75" header="0.3" footer="0.3"/>
  <pageSetup scale="0" firstPageNumber="0" fitToWidth="0" fitToHeight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00132AEF839748BC8DF37299779F43" ma:contentTypeVersion="8" ma:contentTypeDescription="Crear nuevo documento." ma:contentTypeScope="" ma:versionID="c32d8ad533d866b68e245f8dfedc554b">
  <xsd:schema xmlns:xsd="http://www.w3.org/2001/XMLSchema" xmlns:xs="http://www.w3.org/2001/XMLSchema" xmlns:p="http://schemas.microsoft.com/office/2006/metadata/properties" xmlns:ns3="2b4363d5-a06e-426d-a8c1-d11e2a444f69" xmlns:ns4="b6cb92ea-e159-4b51-b9bd-a3210ab0b006" targetNamespace="http://schemas.microsoft.com/office/2006/metadata/properties" ma:root="true" ma:fieldsID="d0f8d534a46080bf34cea670859be9b4" ns3:_="" ns4:_="">
    <xsd:import namespace="2b4363d5-a06e-426d-a8c1-d11e2a444f69"/>
    <xsd:import namespace="b6cb92ea-e159-4b51-b9bd-a3210ab0b0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4363d5-a06e-426d-a8c1-d11e2a444f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cb92ea-e159-4b51-b9bd-a3210ab0b0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b4363d5-a06e-426d-a8c1-d11e2a444f6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141BD0-E570-42A0-AC62-8F5D0333E0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4363d5-a06e-426d-a8c1-d11e2a444f69"/>
    <ds:schemaRef ds:uri="b6cb92ea-e159-4b51-b9bd-a3210ab0b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B6C920-145B-4FFF-B8F9-2D1F3A974AD5}">
  <ds:schemaRefs>
    <ds:schemaRef ds:uri="http://schemas.microsoft.com/office/2006/metadata/properties"/>
    <ds:schemaRef ds:uri="http://schemas.microsoft.com/office/infopath/2007/PartnerControls"/>
    <ds:schemaRef ds:uri="2b4363d5-a06e-426d-a8c1-d11e2a444f69"/>
  </ds:schemaRefs>
</ds:datastoreItem>
</file>

<file path=customXml/itemProps3.xml><?xml version="1.0" encoding="utf-8"?>
<ds:datastoreItem xmlns:ds="http://schemas.openxmlformats.org/officeDocument/2006/customXml" ds:itemID="{9E9CA594-4EB3-4A48-A1DD-A8DA0B39E1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GRACE TATIANA YANACALLO YANACALLO</dc:creator>
  <cp:keywords/>
  <dc:description/>
  <cp:lastModifiedBy>SAMANTA BERENICE YUCAILLA NINABANDA</cp:lastModifiedBy>
  <cp:revision/>
  <dcterms:created xsi:type="dcterms:W3CDTF">2024-02-01T07:12:25Z</dcterms:created>
  <dcterms:modified xsi:type="dcterms:W3CDTF">2024-02-21T22:00:37Z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0x0101007000132AEF839748BC8DF37299779F43</vt:lpwstr>
  </property>
</Properties>
</file>