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lex\Desktop\אנליזה\Bikes Project\Customers\"/>
    </mc:Choice>
  </mc:AlternateContent>
  <xr:revisionPtr revIDLastSave="0" documentId="13_ncr:1_{C1B01A17-B139-473A-A3B7-E555B5BFAFCF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Months_2016" sheetId="1" r:id="rId1"/>
    <sheet name="check_2016" sheetId="2" r:id="rId2"/>
    <sheet name="Months_2017" sheetId="3" r:id="rId3"/>
    <sheet name="check_2017" sheetId="5" r:id="rId4"/>
    <sheet name="Months_2018" sheetId="4" r:id="rId5"/>
    <sheet name="check_2018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6" l="1"/>
  <c r="P4" i="6" s="1"/>
  <c r="O3" i="6"/>
  <c r="P3" i="6" s="1"/>
  <c r="O2" i="6"/>
  <c r="P2" i="6" s="1"/>
  <c r="O4" i="5"/>
  <c r="P4" i="5" s="1"/>
  <c r="O3" i="5"/>
  <c r="P3" i="5" s="1"/>
  <c r="O2" i="5"/>
  <c r="P2" i="5" s="1"/>
  <c r="O4" i="2"/>
  <c r="O3" i="2"/>
  <c r="O2" i="2"/>
  <c r="P2" i="2"/>
  <c r="P3" i="2"/>
  <c r="P4" i="2"/>
</calcChain>
</file>

<file path=xl/sharedStrings.xml><?xml version="1.0" encoding="utf-8"?>
<sst xmlns="http://schemas.openxmlformats.org/spreadsheetml/2006/main" count="111" uniqueCount="25">
  <si>
    <t>store_name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</si>
  <si>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</si>
  <si>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</si>
  <si>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</si>
  <si>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</si>
  <si>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</si>
  <si>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</si>
  <si>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</si>
  <si>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</si>
  <si>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</si>
  <si>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</si>
  <si>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</si>
  <si>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</si>
  <si>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Santa Cruz Bikes</t>
  </si>
  <si>
    <t>Baldwin Bikes</t>
  </si>
  <si>
    <t>Rowlett Bikes</t>
  </si>
  <si>
    <t>cusomers_2016</t>
  </si>
  <si>
    <t>Calculation</t>
  </si>
  <si>
    <t>Diff</t>
  </si>
  <si>
    <t>Diff is not Zero</t>
  </si>
  <si>
    <t>Therefore there are duplicates</t>
  </si>
  <si>
    <t>cusomers_2017</t>
  </si>
  <si>
    <t>where Diff is not Zero</t>
  </si>
  <si>
    <t>there are duplicates</t>
  </si>
  <si>
    <t>cusomers_2018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</si>
</sst>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D18668-48BD-4A76-8F7E-BDEF93D7CDB0}" name="Table1" displayName="Table1" ref="A1:M4" totalsRowShown="0">
  <autoFilter ref="A1:M4" xr:uid="{80D18668-48BD-4A76-8F7E-BDEF93D7CDB0}"/>
  <tableColumns count="13">
    <tableColumn id="1" xr3:uid="{EB1BFF76-7845-4BD2-9159-03D05F23F13D}" name="store_name"/>
    <tableColumn id="3" xr3:uid="{F5813F4A-6080-4C52-B8C2-7CB05C575801}" name="January"/>
    <tableColumn id="4" xr3:uid="{589D7D50-88A7-41A1-BA08-F826C99FE45E}" name="February"/>
    <tableColumn id="5" xr3:uid="{3B3F75C4-E3B2-479C-A73B-73E85D6B728F}" name="March"/>
    <tableColumn id="6" xr3:uid="{50059ABF-1276-4A0C-8703-7DC6718C53CD}" name="April"/>
    <tableColumn id="7" xr3:uid="{9057FA8C-3080-4C98-BB9B-E9B8482D61F5}" name="May"/>
    <tableColumn id="8" xr3:uid="{73D044EC-59FA-41F5-AAC1-60CCD017AD5C}" name="June"/>
    <tableColumn id="9" xr3:uid="{17771843-52D6-4934-9AE2-155FF94E0A85}" name="July"/>
    <tableColumn id="10" xr3:uid="{24A79E8F-F811-45E7-89B2-DC30AFD8EB4D}" name="August"/>
    <tableColumn id="11" xr3:uid="{836C9EEB-1F3B-4CC9-95D3-4675178548F2}" name="September"/>
    <tableColumn id="12" xr3:uid="{EDC241E0-5FC7-4E5D-BF81-FA4D8EE6A9BC}" name="October"/>
    <tableColumn id="13" xr3:uid="{0D697AD4-288E-4AAF-80A7-4B4796EAC9FD}" name="November"/>
    <tableColumn id="14" xr3:uid="{02AEEFB0-862D-41E6-9DEE-29AD0C509637}" name="December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F45370-B3AE-4C53-BFEA-F0BC956E2507}" name="Table13" displayName="Table13" ref="A1:P4" totalsRowShown="0">
  <autoFilter ref="A1:P4" xr:uid="{E7F45370-B3AE-4C53-BFEA-F0BC956E2507}"/>
  <tableColumns count="16">
    <tableColumn id="1" xr3:uid="{C7D4C482-1ACA-4620-BBD3-281F1E7EE173}" name="store_name"/>
    <tableColumn id="3" xr3:uid="{85D0DAE9-9F17-47B9-8736-63FE7D575A69}" name="January"/>
    <tableColumn id="4" xr3:uid="{7EF7C173-D0CD-46C8-812B-63B165EC79A0}" name="February"/>
    <tableColumn id="5" xr3:uid="{E9F24F9E-EA5C-44D8-AC3A-C6186DD98B0E}" name="March"/>
    <tableColumn id="6" xr3:uid="{7EC1337E-D709-494C-B005-BC2CD56B4677}" name="April"/>
    <tableColumn id="7" xr3:uid="{ACC89F8B-489E-46ED-996E-ACF032EDCCE4}" name="May"/>
    <tableColumn id="8" xr3:uid="{8AF432E3-127F-4DF0-AD9F-7739934342E9}" name="June"/>
    <tableColumn id="9" xr3:uid="{BA063428-9E1E-40AD-AF51-E662A8A2373E}" name="July"/>
    <tableColumn id="10" xr3:uid="{E86F8BE1-68C0-4EC8-9A67-7C9154E0F14D}" name="August"/>
    <tableColumn id="11" xr3:uid="{C3D7E366-70B2-4699-8FA9-312ADBAB180F}" name="September"/>
    <tableColumn id="12" xr3:uid="{C1186074-3405-4A5C-BBB5-863A7A6022CD}" name="October"/>
    <tableColumn id="13" xr3:uid="{6DB4A881-323D-4C5F-8946-E2A916D3882F}" name="November"/>
    <tableColumn id="14" xr3:uid="{AA27903D-7DFC-455C-B919-2FC3246E5159}" name="December"/>
    <tableColumn id="15" xr3:uid="{F4196AF7-71F5-4BD2-B754-A5DBE7702811}" name="cusomers_2016"/>
    <tableColumn id="16" xr3:uid="{E9F5D852-99C9-48FD-9864-5C4767848EBD}" name="Calculation" dataDxfId="5">
      <calculatedColumnFormula>SUM(#REF!)</calculatedColumnFormula>
    </tableColumn>
    <tableColumn id="17" xr3:uid="{46AFD77E-3F0D-4DBA-9A17-1EA8601F9EFC}" name="Diff" dataDxfId="4">
      <calculatedColumnFormula>Table13[[#This Row],[Calculation]]-Table13[[#This Row],[cusomers_2016]]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02221C-A49F-44E0-94DA-ECF81F9EE52F}" name="Table3" displayName="Table3" ref="A1:M4" totalsRowShown="0">
  <autoFilter ref="A1:M4" xr:uid="{EA02221C-A49F-44E0-94DA-ECF81F9EE52F}"/>
  <tableColumns count="13">
    <tableColumn id="1" xr3:uid="{E82FA0A7-05CB-4872-9EEC-B1C72BB087B4}" name="store_name"/>
    <tableColumn id="3" xr3:uid="{4152C0D4-DD79-4C70-BD05-8478F76C19FC}" name="January"/>
    <tableColumn id="4" xr3:uid="{D085B42B-64A5-43DF-B797-C9E6AF40896D}" name="February"/>
    <tableColumn id="5" xr3:uid="{A7711B6C-7880-4169-B168-C4AE228E7501}" name="March"/>
    <tableColumn id="6" xr3:uid="{D02226E8-558E-4C75-A563-6E600B0242BB}" name="April"/>
    <tableColumn id="7" xr3:uid="{A7D6FCC4-DF5D-4B38-8388-43944896E7BE}" name="May"/>
    <tableColumn id="8" xr3:uid="{1A256758-F588-40BD-ACF3-A9138A4AB84F}" name="June"/>
    <tableColumn id="9" xr3:uid="{2781BA9C-B054-4295-9234-2604695CE9AB}" name="July"/>
    <tableColumn id="10" xr3:uid="{AF6B90E7-1997-4165-BFDC-BF720A422572}" name="August"/>
    <tableColumn id="11" xr3:uid="{207B81AD-D0E7-4047-BE18-1C7AD5003A39}" name="September"/>
    <tableColumn id="12" xr3:uid="{593E5670-3215-49A9-B224-A62A5B7BB959}" name="October"/>
    <tableColumn id="13" xr3:uid="{42CD7063-B614-4761-A154-7338C9F79E3F}" name="November"/>
    <tableColumn id="14" xr3:uid="{AEE70ABB-2D9B-46A2-B49C-6EA54CBB9A3A}" name="December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98A9D9C-5CA0-43AD-BAF5-389EF5DC91C4}" name="Table136" displayName="Table136" ref="A1:P4" totalsRowShown="0">
  <autoFilter ref="A1:P4" xr:uid="{098A9D9C-5CA0-43AD-BAF5-389EF5DC91C4}"/>
  <tableColumns count="16">
    <tableColumn id="1" xr3:uid="{586018F3-DAE5-477C-86C1-C199C2C278E1}" name="store_name"/>
    <tableColumn id="3" xr3:uid="{E4F21250-2D4A-4B60-8648-FDFBD03BA5F6}" name="January"/>
    <tableColumn id="4" xr3:uid="{F6AA752D-A005-491E-8E5C-63D069B4A1A8}" name="February"/>
    <tableColumn id="5" xr3:uid="{8AB374F4-DBAE-4897-A836-EA80CA4A61FC}" name="March"/>
    <tableColumn id="6" xr3:uid="{7A2A66DE-0DC1-47A7-9348-9864F63E4B19}" name="April"/>
    <tableColumn id="7" xr3:uid="{CDD0B914-633A-44C7-9794-5534362ADAD7}" name="May"/>
    <tableColumn id="8" xr3:uid="{DB792311-D7DB-42D9-9DF0-431AF439DBCB}" name="June"/>
    <tableColumn id="9" xr3:uid="{F5B68818-4384-450F-8B67-924B94E744A7}" name="July"/>
    <tableColumn id="10" xr3:uid="{6F40EAE6-92A4-4442-8D08-A9B4D0FCCBD3}" name="August"/>
    <tableColumn id="11" xr3:uid="{33E2D914-5981-4AE7-BA07-DED247624B07}" name="September"/>
    <tableColumn id="12" xr3:uid="{F2CE0CD7-E37C-4577-A7A1-F43CE5923BF5}" name="October"/>
    <tableColumn id="13" xr3:uid="{192AC56F-EA5A-4E39-8309-9251FC6EB8D5}" name="November"/>
    <tableColumn id="14" xr3:uid="{B3E7E231-2314-4B79-AC85-E249642DE5E0}" name="December"/>
    <tableColumn id="15" xr3:uid="{5265D6B9-6EE1-4D0C-A4BB-65DF0A4440AD}" name="cusomers_2017"/>
    <tableColumn id="16" xr3:uid="{A6612009-3C3E-4E4E-A555-304D3BECE2BD}" name="Calculation" dataDxfId="3">
      <calculatedColumnFormula>SUM(#REF!)</calculatedColumnFormula>
    </tableColumn>
    <tableColumn id="17" xr3:uid="{3F25FE02-F0B6-4C37-B577-B421729ECA82}" name="Diff" dataDxfId="2">
      <calculatedColumnFormula>Table136[[#This Row],[Calculation]]-Table136[[#This Row],[cusomers_2017]]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3230B14-16DD-40F3-9727-D68ED2FA1966}" name="Table4" displayName="Table4" ref="A1:M4" totalsRowShown="0">
  <autoFilter ref="A1:M4" xr:uid="{A3230B14-16DD-40F3-9727-D68ED2FA1966}"/>
  <tableColumns count="13">
    <tableColumn id="1" xr3:uid="{A05F0AFB-DD8B-4F73-A74F-E3EAFB1102E2}" name="store_name"/>
    <tableColumn id="3" xr3:uid="{838D4246-028E-4CE7-A949-80061F518B35}" name="January"/>
    <tableColumn id="4" xr3:uid="{11357BD9-99BE-46A7-8BDC-EEE02F43F074}" name="February"/>
    <tableColumn id="5" xr3:uid="{DC1FA73D-D000-4293-96C0-CBA45C7572D0}" name="March"/>
    <tableColumn id="6" xr3:uid="{67E218D2-5EAF-448C-9E0C-FCCFB8BAA744}" name="April"/>
    <tableColumn id="7" xr3:uid="{58E0FB11-9DB8-45A2-B199-BD684B373800}" name="May"/>
    <tableColumn id="8" xr3:uid="{7C7F8065-2675-4642-B962-7C25B3A5D20A}" name="June"/>
    <tableColumn id="9" xr3:uid="{31154C5A-23BD-427D-9FBC-4A04524E8D72}" name="July"/>
    <tableColumn id="10" xr3:uid="{1545A2B5-E42B-4455-8B08-26E55923AF2A}" name="August"/>
    <tableColumn id="11" xr3:uid="{A9B95682-7F85-4849-B188-4393CBCF4066}" name="September"/>
    <tableColumn id="12" xr3:uid="{15DD9E32-0888-480A-979C-5AEC5CA45779}" name="October"/>
    <tableColumn id="13" xr3:uid="{F1E51C19-BF67-4C29-A5E3-591EA772EA98}" name="November"/>
    <tableColumn id="14" xr3:uid="{FD3675BC-15B0-415D-94CA-E0813D3841A6}" name="December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6618F27-AEF4-46B1-8C1B-7AEC06AF28A8}" name="Table1367" displayName="Table1367" ref="A1:P4" totalsRowShown="0">
  <autoFilter ref="A1:P4" xr:uid="{26618F27-AEF4-46B1-8C1B-7AEC06AF28A8}"/>
  <tableColumns count="16">
    <tableColumn id="1" xr3:uid="{EDAA494B-4D37-43C0-9140-1564E0C30235}" name="store_name"/>
    <tableColumn id="3" xr3:uid="{2EE94B13-7C5A-47C2-956A-88C07A4E1A19}" name="January"/>
    <tableColumn id="4" xr3:uid="{B4A4483A-FC2F-4E9A-ABC4-F946FAD65B4D}" name="February"/>
    <tableColumn id="5" xr3:uid="{9444AD78-0C28-4F6E-BDFB-B00C2A606D44}" name="March"/>
    <tableColumn id="6" xr3:uid="{2480494E-F8E5-4D9D-8996-8DD88CE7618C}" name="April"/>
    <tableColumn id="7" xr3:uid="{3552A99D-8444-4610-90DC-95EC889A0B87}" name="May"/>
    <tableColumn id="8" xr3:uid="{EEB2CD5B-D6BD-4256-A1F5-5CCE434D7EF5}" name="June"/>
    <tableColumn id="9" xr3:uid="{71FE33A4-B03F-4F99-AC89-C2763D188459}" name="July"/>
    <tableColumn id="10" xr3:uid="{27670B36-C5A2-4E87-8D30-831F528A2925}" name="August"/>
    <tableColumn id="11" xr3:uid="{577F9E42-60EA-4C63-8334-056968A7C855}" name="September"/>
    <tableColumn id="12" xr3:uid="{E5FE4365-7274-4A3B-9396-DB44EC95AA8F}" name="October"/>
    <tableColumn id="13" xr3:uid="{C4820816-E357-40D8-A28C-02DC771D0E8B}" name="November"/>
    <tableColumn id="14" xr3:uid="{D1CC55C9-431F-4B47-83B3-56247E954BA5}" name="December"/>
    <tableColumn id="15" xr3:uid="{F1E311FB-35B3-442F-A4F5-A35F6EAA3D15}" name="cusomers_2018"/>
    <tableColumn id="16" xr3:uid="{C367AE94-91CA-4C24-8D50-1085C0456B5D}" name="Calculation" dataDxfId="1">
      <calculatedColumnFormula>SUM(#REF!)</calculatedColumnFormula>
    </tableColumn>
    <tableColumn id="17" xr3:uid="{DF324B9B-CFFB-448E-96E2-F1F6C3FEDA5E}" name="Diff" dataDxfId="0">
      <calculatedColumnFormula>Table1367[[#This Row],[Calculation]]-Table1367[[#This Row],[cusomers_2018]]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workbookViewId="0">
      <selection activeCell="D11" sqref="D11"/>
    </sheetView>
  </sheetViews>
  <sheetFormatPr defaultRowHeight="15" x14ac:dyDescent="0.25"/>
  <cols>
    <col min="1" max="1" width="13.7109375" customWidth="1"/>
    <col min="2" max="2" width="9.85546875" customWidth="1"/>
    <col min="3" max="3" width="11" customWidth="1"/>
    <col min="9" max="9" width="9.28515625" customWidth="1"/>
    <col min="10" max="10" width="13" customWidth="1"/>
    <col min="11" max="11" width="10.28515625" customWidth="1"/>
    <col min="12" max="12" width="12.5703125" customWidth="1"/>
    <col min="13" max="13" width="12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14</v>
      </c>
      <c r="B2">
        <v>34</v>
      </c>
      <c r="C2">
        <v>35</v>
      </c>
      <c r="D2">
        <v>39</v>
      </c>
      <c r="E2">
        <v>28</v>
      </c>
      <c r="F2">
        <v>37</v>
      </c>
      <c r="G2">
        <v>33</v>
      </c>
      <c r="H2">
        <v>43</v>
      </c>
      <c r="I2">
        <v>40</v>
      </c>
      <c r="J2">
        <v>42</v>
      </c>
      <c r="K2">
        <v>42</v>
      </c>
      <c r="L2">
        <v>26</v>
      </c>
      <c r="M2">
        <v>39</v>
      </c>
    </row>
    <row r="3" spans="1:13" x14ac:dyDescent="0.25">
      <c r="A3" t="s">
        <v>15</v>
      </c>
      <c r="B3">
        <v>2</v>
      </c>
      <c r="C3">
        <v>4</v>
      </c>
      <c r="D3">
        <v>6</v>
      </c>
      <c r="E3">
        <v>3</v>
      </c>
      <c r="F3">
        <v>6</v>
      </c>
      <c r="G3">
        <v>4</v>
      </c>
      <c r="H3">
        <v>3</v>
      </c>
      <c r="I3">
        <v>12</v>
      </c>
      <c r="J3">
        <v>10</v>
      </c>
      <c r="K3">
        <v>5</v>
      </c>
      <c r="L3">
        <v>6</v>
      </c>
      <c r="M3">
        <v>4</v>
      </c>
    </row>
    <row r="4" spans="1:13" x14ac:dyDescent="0.25">
      <c r="A4" t="s">
        <v>13</v>
      </c>
      <c r="B4">
        <v>14</v>
      </c>
      <c r="C4">
        <v>10</v>
      </c>
      <c r="D4">
        <v>10</v>
      </c>
      <c r="E4">
        <v>12</v>
      </c>
      <c r="F4">
        <v>8</v>
      </c>
      <c r="G4">
        <v>8</v>
      </c>
      <c r="H4">
        <v>4</v>
      </c>
      <c r="I4">
        <v>11</v>
      </c>
      <c r="J4">
        <v>15</v>
      </c>
      <c r="K4">
        <v>17</v>
      </c>
      <c r="L4">
        <v>11</v>
      </c>
      <c r="M4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04C23-DDBC-406A-8986-D2430E36A6DD}">
  <dimension ref="A1:P8"/>
  <sheetViews>
    <sheetView workbookViewId="0">
      <selection activeCell="D34" sqref="D34"/>
    </sheetView>
  </sheetViews>
  <sheetFormatPr defaultRowHeight="15" x14ac:dyDescent="0.25"/>
  <cols>
    <col min="1" max="1" width="13.7109375" customWidth="1"/>
    <col min="2" max="2" width="9.85546875" customWidth="1"/>
    <col min="3" max="3" width="11" customWidth="1"/>
    <col min="9" max="9" width="9.28515625" customWidth="1"/>
    <col min="10" max="10" width="13" customWidth="1"/>
    <col min="11" max="11" width="10.28515625" customWidth="1"/>
    <col min="12" max="12" width="12.5703125" customWidth="1"/>
    <col min="13" max="13" width="12.28515625" customWidth="1"/>
    <col min="14" max="14" width="16.85546875" bestFit="1" customWidth="1"/>
    <col min="15" max="15" width="13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16</v>
      </c>
      <c r="O1" t="s">
        <v>17</v>
      </c>
      <c r="P1" t="s">
        <v>18</v>
      </c>
    </row>
    <row r="2" spans="1:16" x14ac:dyDescent="0.25">
      <c r="A2" t="s">
        <v>14</v>
      </c>
      <c r="B2">
        <v>34</v>
      </c>
      <c r="C2">
        <v>35</v>
      </c>
      <c r="D2">
        <v>39</v>
      </c>
      <c r="E2">
        <v>28</v>
      </c>
      <c r="F2">
        <v>37</v>
      </c>
      <c r="G2">
        <v>33</v>
      </c>
      <c r="H2">
        <v>43</v>
      </c>
      <c r="I2">
        <v>40</v>
      </c>
      <c r="J2">
        <v>42</v>
      </c>
      <c r="K2">
        <v>42</v>
      </c>
      <c r="L2">
        <v>26</v>
      </c>
      <c r="M2">
        <v>39</v>
      </c>
      <c r="N2">
        <v>437</v>
      </c>
      <c r="O2">
        <f>SUM(Table13[[#This Row],[January]:[December]])</f>
        <v>438</v>
      </c>
      <c r="P2">
        <f>Table13[[#This Row],[Calculation]]-Table13[[#This Row],[cusomers_2016]]</f>
        <v>1</v>
      </c>
    </row>
    <row r="3" spans="1:16" x14ac:dyDescent="0.25">
      <c r="A3" t="s">
        <v>15</v>
      </c>
      <c r="B3">
        <v>2</v>
      </c>
      <c r="C3">
        <v>4</v>
      </c>
      <c r="D3">
        <v>6</v>
      </c>
      <c r="E3">
        <v>3</v>
      </c>
      <c r="F3">
        <v>6</v>
      </c>
      <c r="G3">
        <v>4</v>
      </c>
      <c r="H3">
        <v>3</v>
      </c>
      <c r="I3">
        <v>12</v>
      </c>
      <c r="J3">
        <v>10</v>
      </c>
      <c r="K3">
        <v>5</v>
      </c>
      <c r="L3">
        <v>6</v>
      </c>
      <c r="M3">
        <v>4</v>
      </c>
      <c r="N3">
        <v>60</v>
      </c>
      <c r="O3">
        <f>SUM(Table13[[#This Row],[January]:[December]])</f>
        <v>65</v>
      </c>
      <c r="P3">
        <f>Table13[[#This Row],[Calculation]]-Table13[[#This Row],[cusomers_2016]]</f>
        <v>5</v>
      </c>
    </row>
    <row r="4" spans="1:16" x14ac:dyDescent="0.25">
      <c r="A4" t="s">
        <v>13</v>
      </c>
      <c r="B4">
        <v>14</v>
      </c>
      <c r="C4">
        <v>10</v>
      </c>
      <c r="D4">
        <v>10</v>
      </c>
      <c r="E4">
        <v>12</v>
      </c>
      <c r="F4">
        <v>8</v>
      </c>
      <c r="G4">
        <v>8</v>
      </c>
      <c r="H4">
        <v>4</v>
      </c>
      <c r="I4">
        <v>11</v>
      </c>
      <c r="J4">
        <v>15</v>
      </c>
      <c r="K4">
        <v>17</v>
      </c>
      <c r="L4">
        <v>11</v>
      </c>
      <c r="M4">
        <v>12</v>
      </c>
      <c r="N4">
        <v>128</v>
      </c>
      <c r="O4">
        <f>SUM(Table13[[#This Row],[January]:[December]])</f>
        <v>132</v>
      </c>
      <c r="P4">
        <f>Table13[[#This Row],[Calculation]]-Table13[[#This Row],[cusomers_2016]]</f>
        <v>4</v>
      </c>
    </row>
    <row r="7" spans="1:16" x14ac:dyDescent="0.25">
      <c r="A7" t="s">
        <v>19</v>
      </c>
    </row>
    <row r="8" spans="1:16" x14ac:dyDescent="0.25">
      <c r="A8" t="s">
        <v>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6821A-6AB2-48AA-A29B-8746496FF6C6}">
  <dimension ref="A1:M4"/>
  <sheetViews>
    <sheetView workbookViewId="0">
      <selection activeCell="E26" sqref="E26"/>
    </sheetView>
  </sheetViews>
  <sheetFormatPr defaultRowHeight="15" x14ac:dyDescent="0.25"/>
  <cols>
    <col min="1" max="1" width="13.7109375" customWidth="1"/>
    <col min="2" max="2" width="9.85546875" customWidth="1"/>
    <col min="3" max="3" width="11" customWidth="1"/>
    <col min="9" max="9" width="9.28515625" customWidth="1"/>
    <col min="10" max="10" width="13" customWidth="1"/>
    <col min="11" max="11" width="10.28515625" customWidth="1"/>
    <col min="12" max="12" width="12.5703125" customWidth="1"/>
    <col min="13" max="13" width="12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14</v>
      </c>
      <c r="B2">
        <v>33</v>
      </c>
      <c r="C2">
        <v>36</v>
      </c>
      <c r="D2">
        <v>45</v>
      </c>
      <c r="E2">
        <v>44</v>
      </c>
      <c r="F2">
        <v>39</v>
      </c>
      <c r="G2">
        <v>41</v>
      </c>
      <c r="H2">
        <v>40</v>
      </c>
      <c r="I2">
        <v>43</v>
      </c>
      <c r="J2">
        <v>38</v>
      </c>
      <c r="K2">
        <v>50</v>
      </c>
      <c r="L2">
        <v>44</v>
      </c>
      <c r="M2">
        <v>29</v>
      </c>
    </row>
    <row r="3" spans="1:13" x14ac:dyDescent="0.25">
      <c r="A3" t="s">
        <v>15</v>
      </c>
      <c r="B3">
        <v>4</v>
      </c>
      <c r="C3">
        <v>11</v>
      </c>
      <c r="D3">
        <v>10</v>
      </c>
      <c r="E3">
        <v>7</v>
      </c>
      <c r="F3">
        <v>4</v>
      </c>
      <c r="G3">
        <v>12</v>
      </c>
      <c r="H3">
        <v>2</v>
      </c>
      <c r="I3">
        <v>9</v>
      </c>
      <c r="J3">
        <v>5</v>
      </c>
      <c r="K3">
        <v>5</v>
      </c>
      <c r="L3">
        <v>2</v>
      </c>
      <c r="M3">
        <v>4</v>
      </c>
    </row>
    <row r="4" spans="1:13" x14ac:dyDescent="0.25">
      <c r="A4" t="s">
        <v>13</v>
      </c>
      <c r="B4">
        <v>13</v>
      </c>
      <c r="C4">
        <v>10</v>
      </c>
      <c r="D4">
        <v>12</v>
      </c>
      <c r="E4">
        <v>6</v>
      </c>
      <c r="F4">
        <v>14</v>
      </c>
      <c r="G4">
        <v>10</v>
      </c>
      <c r="H4">
        <v>10</v>
      </c>
      <c r="I4">
        <v>13</v>
      </c>
      <c r="J4">
        <v>10</v>
      </c>
      <c r="K4">
        <v>10</v>
      </c>
      <c r="L4">
        <v>9</v>
      </c>
      <c r="M4">
        <v>14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7E770-C2A6-41F9-9B04-48338279068E}">
  <dimension ref="A1:P8"/>
  <sheetViews>
    <sheetView workbookViewId="0">
      <selection activeCell="G31" sqref="G31"/>
    </sheetView>
  </sheetViews>
  <sheetFormatPr defaultRowHeight="15" x14ac:dyDescent="0.25"/>
  <cols>
    <col min="1" max="1" width="13.7109375" customWidth="1"/>
    <col min="2" max="2" width="9.85546875" customWidth="1"/>
    <col min="3" max="3" width="11" customWidth="1"/>
    <col min="9" max="9" width="9.28515625" customWidth="1"/>
    <col min="10" max="10" width="13" customWidth="1"/>
    <col min="11" max="11" width="10.28515625" customWidth="1"/>
    <col min="12" max="12" width="12.5703125" customWidth="1"/>
    <col min="13" max="13" width="12.28515625" customWidth="1"/>
    <col min="14" max="14" width="16.85546875" bestFit="1" customWidth="1"/>
    <col min="15" max="15" width="13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21</v>
      </c>
      <c r="O1" t="s">
        <v>17</v>
      </c>
      <c r="P1" t="s">
        <v>18</v>
      </c>
    </row>
    <row r="2" spans="1:16" x14ac:dyDescent="0.25">
      <c r="A2" t="s">
        <v>14</v>
      </c>
      <c r="B2">
        <v>33</v>
      </c>
      <c r="C2">
        <v>36</v>
      </c>
      <c r="D2">
        <v>45</v>
      </c>
      <c r="E2">
        <v>44</v>
      </c>
      <c r="F2">
        <v>39</v>
      </c>
      <c r="G2">
        <v>41</v>
      </c>
      <c r="H2">
        <v>40</v>
      </c>
      <c r="I2">
        <v>43</v>
      </c>
      <c r="J2">
        <v>38</v>
      </c>
      <c r="K2">
        <v>50</v>
      </c>
      <c r="L2">
        <v>44</v>
      </c>
      <c r="M2">
        <v>29</v>
      </c>
      <c r="N2">
        <v>480</v>
      </c>
      <c r="O2">
        <f>SUM(Table136[[#This Row],[January]:[December]])</f>
        <v>482</v>
      </c>
      <c r="P2">
        <f>Table136[[#This Row],[Calculation]]-Table136[[#This Row],[cusomers_2017]]</f>
        <v>2</v>
      </c>
    </row>
    <row r="3" spans="1:16" x14ac:dyDescent="0.25">
      <c r="A3" t="s">
        <v>15</v>
      </c>
      <c r="B3">
        <v>4</v>
      </c>
      <c r="C3">
        <v>11</v>
      </c>
      <c r="D3">
        <v>10</v>
      </c>
      <c r="E3">
        <v>7</v>
      </c>
      <c r="F3">
        <v>4</v>
      </c>
      <c r="G3">
        <v>12</v>
      </c>
      <c r="H3">
        <v>2</v>
      </c>
      <c r="I3">
        <v>9</v>
      </c>
      <c r="J3">
        <v>5</v>
      </c>
      <c r="K3">
        <v>5</v>
      </c>
      <c r="L3">
        <v>2</v>
      </c>
      <c r="M3">
        <v>4</v>
      </c>
      <c r="N3">
        <v>75</v>
      </c>
      <c r="O3">
        <f>SUM(Table136[[#This Row],[January]:[December]])</f>
        <v>75</v>
      </c>
      <c r="P3">
        <f>Table136[[#This Row],[Calculation]]-Table136[[#This Row],[cusomers_2017]]</f>
        <v>0</v>
      </c>
    </row>
    <row r="4" spans="1:16" x14ac:dyDescent="0.25">
      <c r="A4" t="s">
        <v>13</v>
      </c>
      <c r="B4">
        <v>13</v>
      </c>
      <c r="C4">
        <v>10</v>
      </c>
      <c r="D4">
        <v>12</v>
      </c>
      <c r="E4">
        <v>6</v>
      </c>
      <c r="F4">
        <v>14</v>
      </c>
      <c r="G4">
        <v>10</v>
      </c>
      <c r="H4">
        <v>10</v>
      </c>
      <c r="I4">
        <v>13</v>
      </c>
      <c r="J4">
        <v>10</v>
      </c>
      <c r="K4">
        <v>10</v>
      </c>
      <c r="L4">
        <v>9</v>
      </c>
      <c r="M4">
        <v>14</v>
      </c>
      <c r="N4">
        <v>129</v>
      </c>
      <c r="O4">
        <f>SUM(Table136[[#This Row],[January]:[December]])</f>
        <v>131</v>
      </c>
      <c r="P4">
        <f>Table136[[#This Row],[Calculation]]-Table136[[#This Row],[cusomers_2017]]</f>
        <v>2</v>
      </c>
    </row>
    <row r="7" spans="1:16" x14ac:dyDescent="0.25">
      <c r="A7" t="s">
        <v>22</v>
      </c>
    </row>
    <row r="8" spans="1:16" x14ac:dyDescent="0.25">
      <c r="A8" t="s">
        <v>23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3FD05-6C16-43CF-A2BE-F92121D56917}">
  <dimension ref="A1:M4"/>
  <sheetViews>
    <sheetView workbookViewId="0"/>
  </sheetViews>
  <sheetFormatPr defaultRowHeight="15" x14ac:dyDescent="0.25"/>
  <cols>
    <col min="1" max="1" width="13.7109375" customWidth="1"/>
    <col min="2" max="2" width="9.85546875" customWidth="1"/>
    <col min="3" max="3" width="11" customWidth="1"/>
    <col min="9" max="9" width="9.28515625" customWidth="1"/>
    <col min="10" max="10" width="13" customWidth="1"/>
    <col min="11" max="11" width="10.28515625" customWidth="1"/>
    <col min="12" max="12" width="12.5703125" customWidth="1"/>
    <col min="13" max="13" width="12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14</v>
      </c>
      <c r="B2">
        <v>35</v>
      </c>
      <c r="C2">
        <v>24</v>
      </c>
      <c r="D2">
        <v>49</v>
      </c>
      <c r="E2">
        <v>60</v>
      </c>
      <c r="F2">
        <v>0</v>
      </c>
      <c r="G2">
        <v>1</v>
      </c>
      <c r="H2">
        <v>0</v>
      </c>
      <c r="I2">
        <v>2</v>
      </c>
      <c r="J2">
        <v>1</v>
      </c>
      <c r="K2">
        <v>0</v>
      </c>
      <c r="L2">
        <v>1</v>
      </c>
      <c r="M2">
        <v>0</v>
      </c>
    </row>
    <row r="3" spans="1:13" x14ac:dyDescent="0.25">
      <c r="A3" t="s">
        <v>15</v>
      </c>
      <c r="B3">
        <v>7</v>
      </c>
      <c r="C3">
        <v>3</v>
      </c>
      <c r="D3">
        <v>7</v>
      </c>
      <c r="E3">
        <v>13</v>
      </c>
      <c r="F3">
        <v>0</v>
      </c>
      <c r="G3">
        <v>0</v>
      </c>
      <c r="H3">
        <v>2</v>
      </c>
      <c r="I3">
        <v>0</v>
      </c>
      <c r="J3">
        <v>0</v>
      </c>
      <c r="K3">
        <v>0</v>
      </c>
      <c r="L3">
        <v>1</v>
      </c>
      <c r="M3">
        <v>1</v>
      </c>
    </row>
    <row r="4" spans="1:13" x14ac:dyDescent="0.25">
      <c r="A4" t="s">
        <v>13</v>
      </c>
      <c r="B4">
        <v>10</v>
      </c>
      <c r="C4">
        <v>8</v>
      </c>
      <c r="D4">
        <v>12</v>
      </c>
      <c r="E4">
        <v>52</v>
      </c>
      <c r="F4">
        <v>0</v>
      </c>
      <c r="G4">
        <v>0</v>
      </c>
      <c r="H4">
        <v>2</v>
      </c>
      <c r="I4">
        <v>0</v>
      </c>
      <c r="J4">
        <v>0</v>
      </c>
      <c r="K4">
        <v>1</v>
      </c>
      <c r="L4">
        <v>0</v>
      </c>
      <c r="M4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E0560-C012-4500-B018-ED6F143813CF}">
  <dimension ref="A1:P8"/>
  <sheetViews>
    <sheetView tabSelected="1" workbookViewId="0">
      <selection activeCell="I38" sqref="I38"/>
    </sheetView>
  </sheetViews>
  <sheetFormatPr defaultRowHeight="15" x14ac:dyDescent="0.25"/>
  <cols>
    <col min="1" max="1" width="13.7109375" customWidth="1"/>
    <col min="2" max="2" width="9.85546875" customWidth="1"/>
    <col min="3" max="3" width="11" customWidth="1"/>
    <col min="9" max="9" width="9.28515625" customWidth="1"/>
    <col min="10" max="10" width="13" customWidth="1"/>
    <col min="11" max="11" width="10.28515625" customWidth="1"/>
    <col min="12" max="12" width="12.5703125" customWidth="1"/>
    <col min="13" max="13" width="12.28515625" customWidth="1"/>
    <col min="14" max="14" width="16.85546875" bestFit="1" customWidth="1"/>
    <col min="15" max="15" width="13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24</v>
      </c>
      <c r="O1" t="s">
        <v>17</v>
      </c>
      <c r="P1" t="s">
        <v>18</v>
      </c>
    </row>
    <row r="2" spans="1:16" x14ac:dyDescent="0.25">
      <c r="A2" t="s">
        <v>14</v>
      </c>
      <c r="B2">
        <v>35</v>
      </c>
      <c r="C2">
        <v>24</v>
      </c>
      <c r="D2">
        <v>49</v>
      </c>
      <c r="E2">
        <v>60</v>
      </c>
      <c r="F2">
        <v>0</v>
      </c>
      <c r="G2">
        <v>1</v>
      </c>
      <c r="H2">
        <v>0</v>
      </c>
      <c r="I2">
        <v>2</v>
      </c>
      <c r="J2">
        <v>1</v>
      </c>
      <c r="K2">
        <v>0</v>
      </c>
      <c r="L2">
        <v>1</v>
      </c>
      <c r="M2">
        <v>0</v>
      </c>
      <c r="N2">
        <v>160</v>
      </c>
      <c r="O2">
        <f>SUM(Table1367[[#This Row],[January]:[December]])</f>
        <v>173</v>
      </c>
      <c r="P2">
        <f>Table1367[[#This Row],[Calculation]]-Table1367[[#This Row],[cusomers_2018]]</f>
        <v>13</v>
      </c>
    </row>
    <row r="3" spans="1:16" x14ac:dyDescent="0.25">
      <c r="A3" t="s">
        <v>15</v>
      </c>
      <c r="B3">
        <v>7</v>
      </c>
      <c r="C3">
        <v>3</v>
      </c>
      <c r="D3">
        <v>7</v>
      </c>
      <c r="E3">
        <v>13</v>
      </c>
      <c r="F3">
        <v>0</v>
      </c>
      <c r="G3">
        <v>0</v>
      </c>
      <c r="H3">
        <v>2</v>
      </c>
      <c r="I3">
        <v>0</v>
      </c>
      <c r="J3">
        <v>0</v>
      </c>
      <c r="K3">
        <v>0</v>
      </c>
      <c r="L3">
        <v>1</v>
      </c>
      <c r="M3">
        <v>1</v>
      </c>
      <c r="N3">
        <v>30</v>
      </c>
      <c r="O3">
        <f>SUM(Table1367[[#This Row],[January]:[December]])</f>
        <v>34</v>
      </c>
      <c r="P3">
        <f>Table1367[[#This Row],[Calculation]]-Table1367[[#This Row],[cusomers_2018]]</f>
        <v>4</v>
      </c>
    </row>
    <row r="4" spans="1:16" x14ac:dyDescent="0.25">
      <c r="A4" t="s">
        <v>13</v>
      </c>
      <c r="B4">
        <v>10</v>
      </c>
      <c r="C4">
        <v>8</v>
      </c>
      <c r="D4">
        <v>12</v>
      </c>
      <c r="E4">
        <v>52</v>
      </c>
      <c r="F4">
        <v>0</v>
      </c>
      <c r="G4">
        <v>0</v>
      </c>
      <c r="H4">
        <v>2</v>
      </c>
      <c r="I4">
        <v>0</v>
      </c>
      <c r="J4">
        <v>0</v>
      </c>
      <c r="K4">
        <v>1</v>
      </c>
      <c r="L4">
        <v>0</v>
      </c>
      <c r="M4">
        <v>0</v>
      </c>
      <c r="N4">
        <v>80</v>
      </c>
      <c r="O4">
        <f>SUM(Table1367[[#This Row],[January]:[December]])</f>
        <v>85</v>
      </c>
      <c r="P4">
        <f>Table1367[[#This Row],[Calculation]]-Table1367[[#This Row],[cusomers_2018]]</f>
        <v>5</v>
      </c>
    </row>
    <row r="7" spans="1:16" x14ac:dyDescent="0.25">
      <c r="A7" t="s">
        <v>22</v>
      </c>
    </row>
    <row r="8" spans="1:16" x14ac:dyDescent="0.25">
      <c r="A8" t="s">
        <v>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Months_2016</vt:lpstr>
      <vt:lpstr>check_2016</vt:lpstr>
      <vt:lpstr>Months_2017</vt:lpstr>
      <vt:lpstr>check_2017</vt:lpstr>
      <vt:lpstr>Months_2018</vt:lpstr>
      <vt:lpstr>check_2018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 gerber</cp:lastModifiedBy>
  <dcterms:created xsi:type="dcterms:W3CDTF">2015-06-05T18:17:20Z</dcterms:created>
  <dcterms:modified xsi:type="dcterms:W3CDTF">2023-11-22T23:01:29Z</dcterms:modified>
</cp:coreProperties>
</file>