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Northwind\"/>
    </mc:Choice>
  </mc:AlternateContent>
  <xr:revisionPtr revIDLastSave="0" documentId="13_ncr:1_{08DB7386-3013-40D0-B714-B8956B100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ttom Comperison" sheetId="1" r:id="rId1"/>
    <sheet name="Top Comperison" sheetId="2" r:id="rId2"/>
    <sheet name="Bottom Conclusion" sheetId="3" r:id="rId3"/>
    <sheet name="Top Conclusion" sheetId="4" r:id="rId4"/>
  </sheets>
  <externalReferences>
    <externalReference r:id="rId5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Q8" i="1"/>
  <c r="G22" i="3"/>
  <c r="G19" i="3"/>
  <c r="G16" i="3"/>
  <c r="G13" i="3"/>
  <c r="G10" i="3"/>
  <c r="G7" i="3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R2" i="2"/>
  <c r="R3" i="2"/>
  <c r="R4" i="2"/>
  <c r="R5" i="2"/>
  <c r="R6" i="2"/>
  <c r="R7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C240" i="2"/>
  <c r="C239" i="2"/>
  <c r="C238" i="2"/>
  <c r="C237" i="2"/>
  <c r="C236" i="2"/>
  <c r="C235" i="2"/>
  <c r="C234" i="2"/>
  <c r="C233" i="2"/>
  <c r="C232" i="2"/>
  <c r="K231" i="2"/>
  <c r="C231" i="2"/>
  <c r="K230" i="2"/>
  <c r="C230" i="2"/>
  <c r="K229" i="2"/>
  <c r="C229" i="2"/>
  <c r="K228" i="2"/>
  <c r="C228" i="2"/>
  <c r="K227" i="2"/>
  <c r="C227" i="2"/>
  <c r="K226" i="2"/>
  <c r="C226" i="2"/>
  <c r="K225" i="2"/>
  <c r="C225" i="2"/>
  <c r="K224" i="2"/>
  <c r="C224" i="2"/>
  <c r="K223" i="2"/>
  <c r="C223" i="2"/>
  <c r="K222" i="2"/>
  <c r="C222" i="2"/>
  <c r="K221" i="2"/>
  <c r="C221" i="2"/>
  <c r="K220" i="2"/>
  <c r="C220" i="2"/>
  <c r="K219" i="2"/>
  <c r="C219" i="2"/>
  <c r="K218" i="2"/>
  <c r="C218" i="2"/>
  <c r="K217" i="2"/>
  <c r="C217" i="2"/>
  <c r="K216" i="2"/>
  <c r="C216" i="2"/>
  <c r="K215" i="2"/>
  <c r="C215" i="2"/>
  <c r="K214" i="2"/>
  <c r="C214" i="2"/>
  <c r="K213" i="2"/>
  <c r="C213" i="2"/>
  <c r="K212" i="2"/>
  <c r="C212" i="2"/>
  <c r="K211" i="2"/>
  <c r="C211" i="2"/>
  <c r="K210" i="2"/>
  <c r="C210" i="2"/>
  <c r="K209" i="2"/>
  <c r="C209" i="2"/>
  <c r="K208" i="2"/>
  <c r="C208" i="2"/>
  <c r="K207" i="2"/>
  <c r="C207" i="2"/>
  <c r="K206" i="2"/>
  <c r="C206" i="2"/>
  <c r="K205" i="2"/>
  <c r="C205" i="2"/>
  <c r="K204" i="2"/>
  <c r="C204" i="2"/>
  <c r="K203" i="2"/>
  <c r="C203" i="2"/>
  <c r="K202" i="2"/>
  <c r="C202" i="2"/>
  <c r="K201" i="2"/>
  <c r="C201" i="2"/>
  <c r="K200" i="2"/>
  <c r="C200" i="2"/>
  <c r="K199" i="2"/>
  <c r="C199" i="2"/>
  <c r="K198" i="2"/>
  <c r="C198" i="2"/>
  <c r="K197" i="2"/>
  <c r="C197" i="2"/>
  <c r="K196" i="2"/>
  <c r="C196" i="2"/>
  <c r="K195" i="2"/>
  <c r="C195" i="2"/>
  <c r="K194" i="2"/>
  <c r="C194" i="2"/>
  <c r="K193" i="2"/>
  <c r="C193" i="2"/>
  <c r="K192" i="2"/>
  <c r="C192" i="2"/>
  <c r="K191" i="2"/>
  <c r="C191" i="2"/>
  <c r="K190" i="2"/>
  <c r="C190" i="2"/>
  <c r="K189" i="2"/>
  <c r="C189" i="2"/>
  <c r="K188" i="2"/>
  <c r="C188" i="2"/>
  <c r="K187" i="2"/>
  <c r="C187" i="2"/>
  <c r="K186" i="2"/>
  <c r="C186" i="2"/>
  <c r="O185" i="2"/>
  <c r="K185" i="2"/>
  <c r="C185" i="2"/>
  <c r="O184" i="2"/>
  <c r="K184" i="2"/>
  <c r="C184" i="2"/>
  <c r="O183" i="2"/>
  <c r="K183" i="2"/>
  <c r="C183" i="2"/>
  <c r="O182" i="2"/>
  <c r="K182" i="2"/>
  <c r="C182" i="2"/>
  <c r="O181" i="2"/>
  <c r="K181" i="2"/>
  <c r="C181" i="2"/>
  <c r="O180" i="2"/>
  <c r="K180" i="2"/>
  <c r="C180" i="2"/>
  <c r="O179" i="2"/>
  <c r="K179" i="2"/>
  <c r="C179" i="2"/>
  <c r="O178" i="2"/>
  <c r="K178" i="2"/>
  <c r="C178" i="2"/>
  <c r="O177" i="2"/>
  <c r="K177" i="2"/>
  <c r="C177" i="2"/>
  <c r="O176" i="2"/>
  <c r="K176" i="2"/>
  <c r="C176" i="2"/>
  <c r="O175" i="2"/>
  <c r="K175" i="2"/>
  <c r="C175" i="2"/>
  <c r="O174" i="2"/>
  <c r="K174" i="2"/>
  <c r="C174" i="2"/>
  <c r="O173" i="2"/>
  <c r="K173" i="2"/>
  <c r="C173" i="2"/>
  <c r="O172" i="2"/>
  <c r="K172" i="2"/>
  <c r="C172" i="2"/>
  <c r="O171" i="2"/>
  <c r="K171" i="2"/>
  <c r="C171" i="2"/>
  <c r="O170" i="2"/>
  <c r="K170" i="2"/>
  <c r="C170" i="2"/>
  <c r="O169" i="2"/>
  <c r="K169" i="2"/>
  <c r="C169" i="2"/>
  <c r="O168" i="2"/>
  <c r="K168" i="2"/>
  <c r="C168" i="2"/>
  <c r="O167" i="2"/>
  <c r="K167" i="2"/>
  <c r="C167" i="2"/>
  <c r="O166" i="2"/>
  <c r="K166" i="2"/>
  <c r="C166" i="2"/>
  <c r="O165" i="2"/>
  <c r="K165" i="2"/>
  <c r="C165" i="2"/>
  <c r="O164" i="2"/>
  <c r="K164" i="2"/>
  <c r="C164" i="2"/>
  <c r="O163" i="2"/>
  <c r="K163" i="2"/>
  <c r="C163" i="2"/>
  <c r="O162" i="2"/>
  <c r="K162" i="2"/>
  <c r="C162" i="2"/>
  <c r="O161" i="2"/>
  <c r="K161" i="2"/>
  <c r="C161" i="2"/>
  <c r="O160" i="2"/>
  <c r="K160" i="2"/>
  <c r="C160" i="2"/>
  <c r="O159" i="2"/>
  <c r="K159" i="2"/>
  <c r="C159" i="2"/>
  <c r="O158" i="2"/>
  <c r="K158" i="2"/>
  <c r="C158" i="2"/>
  <c r="O157" i="2"/>
  <c r="K157" i="2"/>
  <c r="C157" i="2"/>
  <c r="O156" i="2"/>
  <c r="K156" i="2"/>
  <c r="C156" i="2"/>
  <c r="O155" i="2"/>
  <c r="K155" i="2"/>
  <c r="C155" i="2"/>
  <c r="O154" i="2"/>
  <c r="K154" i="2"/>
  <c r="C154" i="2"/>
  <c r="O153" i="2"/>
  <c r="K153" i="2"/>
  <c r="C153" i="2"/>
  <c r="O152" i="2"/>
  <c r="K152" i="2"/>
  <c r="C152" i="2"/>
  <c r="O151" i="2"/>
  <c r="K151" i="2"/>
  <c r="C151" i="2"/>
  <c r="O150" i="2"/>
  <c r="K150" i="2"/>
  <c r="C150" i="2"/>
  <c r="O149" i="2"/>
  <c r="K149" i="2"/>
  <c r="C149" i="2"/>
  <c r="O148" i="2"/>
  <c r="K148" i="2"/>
  <c r="C148" i="2"/>
  <c r="O147" i="2"/>
  <c r="K147" i="2"/>
  <c r="C147" i="2"/>
  <c r="O146" i="2"/>
  <c r="K146" i="2"/>
  <c r="C146" i="2"/>
  <c r="O145" i="2"/>
  <c r="K145" i="2"/>
  <c r="C145" i="2"/>
  <c r="O144" i="2"/>
  <c r="K144" i="2"/>
  <c r="C144" i="2"/>
  <c r="O143" i="2"/>
  <c r="K143" i="2"/>
  <c r="C143" i="2"/>
  <c r="O142" i="2"/>
  <c r="K142" i="2"/>
  <c r="C142" i="2"/>
  <c r="O141" i="2"/>
  <c r="K141" i="2"/>
  <c r="C141" i="2"/>
  <c r="O140" i="2"/>
  <c r="K140" i="2"/>
  <c r="C140" i="2"/>
  <c r="O139" i="2"/>
  <c r="K139" i="2"/>
  <c r="C139" i="2"/>
  <c r="O138" i="2"/>
  <c r="K138" i="2"/>
  <c r="C138" i="2"/>
  <c r="O137" i="2"/>
  <c r="K137" i="2"/>
  <c r="C137" i="2"/>
  <c r="O136" i="2"/>
  <c r="K136" i="2"/>
  <c r="C136" i="2"/>
  <c r="O135" i="2"/>
  <c r="K135" i="2"/>
  <c r="C135" i="2"/>
  <c r="O134" i="2"/>
  <c r="K134" i="2"/>
  <c r="C134" i="2"/>
  <c r="O133" i="2"/>
  <c r="K133" i="2"/>
  <c r="C133" i="2"/>
  <c r="O132" i="2"/>
  <c r="K132" i="2"/>
  <c r="C132" i="2"/>
  <c r="O131" i="2"/>
  <c r="K131" i="2"/>
  <c r="C131" i="2"/>
  <c r="O130" i="2"/>
  <c r="K130" i="2"/>
  <c r="C130" i="2"/>
  <c r="O129" i="2"/>
  <c r="K129" i="2"/>
  <c r="C129" i="2"/>
  <c r="O128" i="2"/>
  <c r="K128" i="2"/>
  <c r="C128" i="2"/>
  <c r="O127" i="2"/>
  <c r="K127" i="2"/>
  <c r="C127" i="2"/>
  <c r="O126" i="2"/>
  <c r="K126" i="2"/>
  <c r="C126" i="2"/>
  <c r="O125" i="2"/>
  <c r="K125" i="2"/>
  <c r="C125" i="2"/>
  <c r="O124" i="2"/>
  <c r="K124" i="2"/>
  <c r="C124" i="2"/>
  <c r="O123" i="2"/>
  <c r="K123" i="2"/>
  <c r="C123" i="2"/>
  <c r="O122" i="2"/>
  <c r="K122" i="2"/>
  <c r="C122" i="2"/>
  <c r="O121" i="2"/>
  <c r="K121" i="2"/>
  <c r="C121" i="2"/>
  <c r="O120" i="2"/>
  <c r="K120" i="2"/>
  <c r="C120" i="2"/>
  <c r="O119" i="2"/>
  <c r="K119" i="2"/>
  <c r="C119" i="2"/>
  <c r="O118" i="2"/>
  <c r="K118" i="2"/>
  <c r="C118" i="2"/>
  <c r="O117" i="2"/>
  <c r="K117" i="2"/>
  <c r="C117" i="2"/>
  <c r="O116" i="2"/>
  <c r="K116" i="2"/>
  <c r="C116" i="2"/>
  <c r="O115" i="2"/>
  <c r="K115" i="2"/>
  <c r="C115" i="2"/>
  <c r="O114" i="2"/>
  <c r="K114" i="2"/>
  <c r="C114" i="2"/>
  <c r="O113" i="2"/>
  <c r="K113" i="2"/>
  <c r="C113" i="2"/>
  <c r="O112" i="2"/>
  <c r="K112" i="2"/>
  <c r="C112" i="2"/>
  <c r="O111" i="2"/>
  <c r="K111" i="2"/>
  <c r="C111" i="2"/>
  <c r="O110" i="2"/>
  <c r="K110" i="2"/>
  <c r="C110" i="2"/>
  <c r="O109" i="2"/>
  <c r="K109" i="2"/>
  <c r="C109" i="2"/>
  <c r="O108" i="2"/>
  <c r="K108" i="2"/>
  <c r="C108" i="2"/>
  <c r="O107" i="2"/>
  <c r="K107" i="2"/>
  <c r="C107" i="2"/>
  <c r="O106" i="2"/>
  <c r="K106" i="2"/>
  <c r="C106" i="2"/>
  <c r="O105" i="2"/>
  <c r="K105" i="2"/>
  <c r="C105" i="2"/>
  <c r="O104" i="2"/>
  <c r="K104" i="2"/>
  <c r="C104" i="2"/>
  <c r="O103" i="2"/>
  <c r="K103" i="2"/>
  <c r="C103" i="2"/>
  <c r="O102" i="2"/>
  <c r="K102" i="2"/>
  <c r="C102" i="2"/>
  <c r="O101" i="2"/>
  <c r="K101" i="2"/>
  <c r="C101" i="2"/>
  <c r="O100" i="2"/>
  <c r="K100" i="2"/>
  <c r="C100" i="2"/>
  <c r="O99" i="2"/>
  <c r="K99" i="2"/>
  <c r="C99" i="2"/>
  <c r="O98" i="2"/>
  <c r="K98" i="2"/>
  <c r="C98" i="2"/>
  <c r="O97" i="2"/>
  <c r="K97" i="2"/>
  <c r="C97" i="2"/>
  <c r="O96" i="2"/>
  <c r="K96" i="2"/>
  <c r="C96" i="2"/>
  <c r="O95" i="2"/>
  <c r="K95" i="2"/>
  <c r="C95" i="2"/>
  <c r="O94" i="2"/>
  <c r="K94" i="2"/>
  <c r="C94" i="2"/>
  <c r="O93" i="2"/>
  <c r="K93" i="2"/>
  <c r="C93" i="2"/>
  <c r="O92" i="2"/>
  <c r="K92" i="2"/>
  <c r="C92" i="2"/>
  <c r="O91" i="2"/>
  <c r="K91" i="2"/>
  <c r="C91" i="2"/>
  <c r="O90" i="2"/>
  <c r="K90" i="2"/>
  <c r="C90" i="2"/>
  <c r="O89" i="2"/>
  <c r="K89" i="2"/>
  <c r="C89" i="2"/>
  <c r="O88" i="2"/>
  <c r="K88" i="2"/>
  <c r="C88" i="2"/>
  <c r="O87" i="2"/>
  <c r="K87" i="2"/>
  <c r="C87" i="2"/>
  <c r="O86" i="2"/>
  <c r="K86" i="2"/>
  <c r="C86" i="2"/>
  <c r="O85" i="2"/>
  <c r="K85" i="2"/>
  <c r="C85" i="2"/>
  <c r="O84" i="2"/>
  <c r="K84" i="2"/>
  <c r="C84" i="2"/>
  <c r="O83" i="2"/>
  <c r="K83" i="2"/>
  <c r="C83" i="2"/>
  <c r="O82" i="2"/>
  <c r="K82" i="2"/>
  <c r="C82" i="2"/>
  <c r="O81" i="2"/>
  <c r="K81" i="2"/>
  <c r="C81" i="2"/>
  <c r="O80" i="2"/>
  <c r="K80" i="2"/>
  <c r="C80" i="2"/>
  <c r="O79" i="2"/>
  <c r="K79" i="2"/>
  <c r="C79" i="2"/>
  <c r="O78" i="2"/>
  <c r="K78" i="2"/>
  <c r="C78" i="2"/>
  <c r="O77" i="2"/>
  <c r="K77" i="2"/>
  <c r="C77" i="2"/>
  <c r="O76" i="2"/>
  <c r="K76" i="2"/>
  <c r="C76" i="2"/>
  <c r="O75" i="2"/>
  <c r="K75" i="2"/>
  <c r="C75" i="2"/>
  <c r="O74" i="2"/>
  <c r="K74" i="2"/>
  <c r="C74" i="2"/>
  <c r="O73" i="2"/>
  <c r="K73" i="2"/>
  <c r="C73" i="2"/>
  <c r="O72" i="2"/>
  <c r="K72" i="2"/>
  <c r="C72" i="2"/>
  <c r="O71" i="2"/>
  <c r="K71" i="2"/>
  <c r="C71" i="2"/>
  <c r="O70" i="2"/>
  <c r="K70" i="2"/>
  <c r="C70" i="2"/>
  <c r="O69" i="2"/>
  <c r="K69" i="2"/>
  <c r="C69" i="2"/>
  <c r="O68" i="2"/>
  <c r="K68" i="2"/>
  <c r="C68" i="2"/>
  <c r="O67" i="2"/>
  <c r="K67" i="2"/>
  <c r="C67" i="2"/>
  <c r="O66" i="2"/>
  <c r="K66" i="2"/>
  <c r="C66" i="2"/>
  <c r="O65" i="2"/>
  <c r="K65" i="2"/>
  <c r="C65" i="2"/>
  <c r="O64" i="2"/>
  <c r="K64" i="2"/>
  <c r="C64" i="2"/>
  <c r="O63" i="2"/>
  <c r="K63" i="2"/>
  <c r="C63" i="2"/>
  <c r="O62" i="2"/>
  <c r="K62" i="2"/>
  <c r="C62" i="2"/>
  <c r="O61" i="2"/>
  <c r="K61" i="2"/>
  <c r="C61" i="2"/>
  <c r="O60" i="2"/>
  <c r="K60" i="2"/>
  <c r="C60" i="2"/>
  <c r="O59" i="2"/>
  <c r="K59" i="2"/>
  <c r="C59" i="2"/>
  <c r="O58" i="2"/>
  <c r="K58" i="2"/>
  <c r="C58" i="2"/>
  <c r="O57" i="2"/>
  <c r="K57" i="2"/>
  <c r="C57" i="2"/>
  <c r="O56" i="2"/>
  <c r="K56" i="2"/>
  <c r="C56" i="2"/>
  <c r="O55" i="2"/>
  <c r="K55" i="2"/>
  <c r="C55" i="2"/>
  <c r="O54" i="2"/>
  <c r="K54" i="2"/>
  <c r="C54" i="2"/>
  <c r="O53" i="2"/>
  <c r="K53" i="2"/>
  <c r="C53" i="2"/>
  <c r="O52" i="2"/>
  <c r="K52" i="2"/>
  <c r="C52" i="2"/>
  <c r="O51" i="2"/>
  <c r="K51" i="2"/>
  <c r="C51" i="2"/>
  <c r="O50" i="2"/>
  <c r="K50" i="2"/>
  <c r="C50" i="2"/>
  <c r="O49" i="2"/>
  <c r="K49" i="2"/>
  <c r="C49" i="2"/>
  <c r="O48" i="2"/>
  <c r="K48" i="2"/>
  <c r="C48" i="2"/>
  <c r="O47" i="2"/>
  <c r="K47" i="2"/>
  <c r="C47" i="2"/>
  <c r="O46" i="2"/>
  <c r="K46" i="2"/>
  <c r="C46" i="2"/>
  <c r="O45" i="2"/>
  <c r="K45" i="2"/>
  <c r="C45" i="2"/>
  <c r="O44" i="2"/>
  <c r="K44" i="2"/>
  <c r="C44" i="2"/>
  <c r="O43" i="2"/>
  <c r="K43" i="2"/>
  <c r="C43" i="2"/>
  <c r="O42" i="2"/>
  <c r="K42" i="2"/>
  <c r="C42" i="2"/>
  <c r="O41" i="2"/>
  <c r="K41" i="2"/>
  <c r="C41" i="2"/>
  <c r="O40" i="2"/>
  <c r="K40" i="2"/>
  <c r="C40" i="2"/>
  <c r="O39" i="2"/>
  <c r="K39" i="2"/>
  <c r="C39" i="2"/>
  <c r="O38" i="2"/>
  <c r="K38" i="2"/>
  <c r="C38" i="2"/>
  <c r="O37" i="2"/>
  <c r="K37" i="2"/>
  <c r="C37" i="2"/>
  <c r="O36" i="2"/>
  <c r="K36" i="2"/>
  <c r="C36" i="2"/>
  <c r="O35" i="2"/>
  <c r="K35" i="2"/>
  <c r="C35" i="2"/>
  <c r="O34" i="2"/>
  <c r="K34" i="2"/>
  <c r="C34" i="2"/>
  <c r="O33" i="2"/>
  <c r="K33" i="2"/>
  <c r="C33" i="2"/>
  <c r="O32" i="2"/>
  <c r="K32" i="2"/>
  <c r="C32" i="2"/>
  <c r="O31" i="2"/>
  <c r="K31" i="2"/>
  <c r="C31" i="2"/>
  <c r="O30" i="2"/>
  <c r="K30" i="2"/>
  <c r="C30" i="2"/>
  <c r="O29" i="2"/>
  <c r="K29" i="2"/>
  <c r="C29" i="2"/>
  <c r="O28" i="2"/>
  <c r="K28" i="2"/>
  <c r="C28" i="2"/>
  <c r="O27" i="2"/>
  <c r="K27" i="2"/>
  <c r="C27" i="2"/>
  <c r="O26" i="2"/>
  <c r="K26" i="2"/>
  <c r="C26" i="2"/>
  <c r="O25" i="2"/>
  <c r="K25" i="2"/>
  <c r="C25" i="2"/>
  <c r="O24" i="2"/>
  <c r="K24" i="2"/>
  <c r="C24" i="2"/>
  <c r="O23" i="2"/>
  <c r="K23" i="2"/>
  <c r="C23" i="2"/>
  <c r="O22" i="2"/>
  <c r="K22" i="2"/>
  <c r="C22" i="2"/>
  <c r="O21" i="2"/>
  <c r="K21" i="2"/>
  <c r="C21" i="2"/>
  <c r="O20" i="2"/>
  <c r="K20" i="2"/>
  <c r="C20" i="2"/>
  <c r="O19" i="2"/>
  <c r="K19" i="2"/>
  <c r="C19" i="2"/>
  <c r="O18" i="2"/>
  <c r="K18" i="2"/>
  <c r="C18" i="2"/>
  <c r="O17" i="2"/>
  <c r="K17" i="2"/>
  <c r="C17" i="2"/>
  <c r="O16" i="2"/>
  <c r="K16" i="2"/>
  <c r="C16" i="2"/>
  <c r="O15" i="2"/>
  <c r="K15" i="2"/>
  <c r="C15" i="2"/>
  <c r="O14" i="2"/>
  <c r="K14" i="2"/>
  <c r="C14" i="2"/>
  <c r="O13" i="2"/>
  <c r="K13" i="2"/>
  <c r="C13" i="2"/>
  <c r="O12" i="2"/>
  <c r="K12" i="2"/>
  <c r="C12" i="2"/>
  <c r="O11" i="2"/>
  <c r="K11" i="2"/>
  <c r="C11" i="2"/>
  <c r="O10" i="2"/>
  <c r="K10" i="2"/>
  <c r="C10" i="2"/>
  <c r="O9" i="2"/>
  <c r="K9" i="2"/>
  <c r="C9" i="2"/>
  <c r="O8" i="2"/>
  <c r="K8" i="2"/>
  <c r="C8" i="2"/>
  <c r="O7" i="2"/>
  <c r="K7" i="2"/>
  <c r="C7" i="2"/>
  <c r="O6" i="2"/>
  <c r="K6" i="2"/>
  <c r="C6" i="2"/>
  <c r="O5" i="2"/>
  <c r="K5" i="2"/>
  <c r="C5" i="2"/>
  <c r="O4" i="2"/>
  <c r="K4" i="2"/>
  <c r="C4" i="2"/>
  <c r="O3" i="2"/>
  <c r="K3" i="2"/>
  <c r="C3" i="2"/>
  <c r="O2" i="2"/>
  <c r="K2" i="2"/>
  <c r="C2" i="2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X20" i="1"/>
  <c r="O20" i="1"/>
  <c r="O19" i="1"/>
  <c r="O18" i="1"/>
  <c r="X17" i="1"/>
  <c r="O17" i="1"/>
  <c r="X23" i="1" s="1"/>
  <c r="O16" i="1"/>
  <c r="O15" i="1"/>
  <c r="O14" i="1"/>
  <c r="O13" i="1"/>
  <c r="O12" i="1"/>
  <c r="O11" i="1"/>
  <c r="O10" i="1"/>
  <c r="O9" i="1"/>
  <c r="O8" i="1"/>
  <c r="X14" i="1" s="1"/>
  <c r="O7" i="1"/>
  <c r="O6" i="1"/>
  <c r="O5" i="1"/>
  <c r="X11" i="1" s="1"/>
  <c r="O4" i="1"/>
  <c r="O3" i="1"/>
  <c r="O2" i="1"/>
  <c r="X8" i="1" s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Q231" i="1"/>
  <c r="N231" i="1"/>
  <c r="J231" i="1"/>
  <c r="C231" i="1"/>
  <c r="Q230" i="1"/>
  <c r="N230" i="1"/>
  <c r="J230" i="1"/>
  <c r="C230" i="1"/>
  <c r="Q229" i="1"/>
  <c r="R229" i="1" s="1"/>
  <c r="N229" i="1"/>
  <c r="J229" i="1"/>
  <c r="C229" i="1"/>
  <c r="Q228" i="1"/>
  <c r="N228" i="1"/>
  <c r="J228" i="1"/>
  <c r="C228" i="1"/>
  <c r="Q227" i="1"/>
  <c r="N227" i="1"/>
  <c r="J227" i="1"/>
  <c r="C227" i="1"/>
  <c r="Q226" i="1"/>
  <c r="R226" i="1" s="1"/>
  <c r="N226" i="1"/>
  <c r="J226" i="1"/>
  <c r="C226" i="1"/>
  <c r="Q225" i="1"/>
  <c r="R225" i="1" s="1"/>
  <c r="N225" i="1"/>
  <c r="J225" i="1"/>
  <c r="C225" i="1"/>
  <c r="Q224" i="1"/>
  <c r="N224" i="1"/>
  <c r="J224" i="1"/>
  <c r="C224" i="1"/>
  <c r="Q223" i="1"/>
  <c r="R223" i="1" s="1"/>
  <c r="N223" i="1"/>
  <c r="J223" i="1"/>
  <c r="C223" i="1"/>
  <c r="Q222" i="1"/>
  <c r="R222" i="1" s="1"/>
  <c r="N222" i="1"/>
  <c r="J222" i="1"/>
  <c r="C222" i="1"/>
  <c r="Q221" i="1"/>
  <c r="R221" i="1" s="1"/>
  <c r="N221" i="1"/>
  <c r="J221" i="1"/>
  <c r="C221" i="1"/>
  <c r="Q220" i="1"/>
  <c r="R220" i="1" s="1"/>
  <c r="N220" i="1"/>
  <c r="J220" i="1"/>
  <c r="C220" i="1"/>
  <c r="Q219" i="1"/>
  <c r="R219" i="1" s="1"/>
  <c r="N219" i="1"/>
  <c r="J219" i="1"/>
  <c r="C219" i="1"/>
  <c r="Q218" i="1"/>
  <c r="R218" i="1" s="1"/>
  <c r="N218" i="1"/>
  <c r="J218" i="1"/>
  <c r="C218" i="1"/>
  <c r="Q217" i="1"/>
  <c r="R217" i="1" s="1"/>
  <c r="N217" i="1"/>
  <c r="J217" i="1"/>
  <c r="C217" i="1"/>
  <c r="Q216" i="1"/>
  <c r="R216" i="1" s="1"/>
  <c r="N216" i="1"/>
  <c r="J216" i="1"/>
  <c r="C216" i="1"/>
  <c r="Q215" i="1"/>
  <c r="N215" i="1"/>
  <c r="R215" i="1" s="1"/>
  <c r="J215" i="1"/>
  <c r="C215" i="1"/>
  <c r="Q214" i="1"/>
  <c r="N214" i="1"/>
  <c r="J214" i="1"/>
  <c r="C214" i="1"/>
  <c r="Q213" i="1"/>
  <c r="R213" i="1" s="1"/>
  <c r="N213" i="1"/>
  <c r="J213" i="1"/>
  <c r="C213" i="1"/>
  <c r="Q212" i="1"/>
  <c r="R212" i="1" s="1"/>
  <c r="N212" i="1"/>
  <c r="J212" i="1"/>
  <c r="C212" i="1"/>
  <c r="Q211" i="1"/>
  <c r="N211" i="1"/>
  <c r="J211" i="1"/>
  <c r="C211" i="1"/>
  <c r="Q210" i="1"/>
  <c r="N210" i="1"/>
  <c r="J210" i="1"/>
  <c r="C210" i="1"/>
  <c r="Q209" i="1"/>
  <c r="R209" i="1" s="1"/>
  <c r="N209" i="1"/>
  <c r="J209" i="1"/>
  <c r="C209" i="1"/>
  <c r="Q208" i="1"/>
  <c r="N208" i="1"/>
  <c r="J208" i="1"/>
  <c r="C208" i="1"/>
  <c r="Q207" i="1"/>
  <c r="N207" i="1"/>
  <c r="J207" i="1"/>
  <c r="C207" i="1"/>
  <c r="Q206" i="1"/>
  <c r="R206" i="1" s="1"/>
  <c r="N206" i="1"/>
  <c r="J206" i="1"/>
  <c r="C206" i="1"/>
  <c r="Q205" i="1"/>
  <c r="R205" i="1" s="1"/>
  <c r="N205" i="1"/>
  <c r="J205" i="1"/>
  <c r="C205" i="1"/>
  <c r="Q204" i="1"/>
  <c r="N204" i="1"/>
  <c r="J204" i="1"/>
  <c r="C204" i="1"/>
  <c r="Q203" i="1"/>
  <c r="R203" i="1" s="1"/>
  <c r="N203" i="1"/>
  <c r="J203" i="1"/>
  <c r="C203" i="1"/>
  <c r="Q202" i="1"/>
  <c r="R202" i="1" s="1"/>
  <c r="N202" i="1"/>
  <c r="J202" i="1"/>
  <c r="C202" i="1"/>
  <c r="Q201" i="1"/>
  <c r="R201" i="1" s="1"/>
  <c r="N201" i="1"/>
  <c r="J201" i="1"/>
  <c r="C201" i="1"/>
  <c r="Q200" i="1"/>
  <c r="R200" i="1" s="1"/>
  <c r="N200" i="1"/>
  <c r="J200" i="1"/>
  <c r="C200" i="1"/>
  <c r="Q199" i="1"/>
  <c r="R199" i="1" s="1"/>
  <c r="N199" i="1"/>
  <c r="J199" i="1"/>
  <c r="C199" i="1"/>
  <c r="Q198" i="1"/>
  <c r="R198" i="1" s="1"/>
  <c r="N198" i="1"/>
  <c r="J198" i="1"/>
  <c r="C198" i="1"/>
  <c r="Q197" i="1"/>
  <c r="R197" i="1" s="1"/>
  <c r="N197" i="1"/>
  <c r="J197" i="1"/>
  <c r="C197" i="1"/>
  <c r="Q196" i="1"/>
  <c r="R196" i="1" s="1"/>
  <c r="N196" i="1"/>
  <c r="J196" i="1"/>
  <c r="C196" i="1"/>
  <c r="Q195" i="1"/>
  <c r="R195" i="1" s="1"/>
  <c r="N195" i="1"/>
  <c r="J195" i="1"/>
  <c r="C195" i="1"/>
  <c r="Q194" i="1"/>
  <c r="N194" i="1"/>
  <c r="J194" i="1"/>
  <c r="C194" i="1"/>
  <c r="Q193" i="1"/>
  <c r="R193" i="1" s="1"/>
  <c r="N193" i="1"/>
  <c r="J193" i="1"/>
  <c r="C193" i="1"/>
  <c r="Q192" i="1"/>
  <c r="R192" i="1" s="1"/>
  <c r="N192" i="1"/>
  <c r="J192" i="1"/>
  <c r="C192" i="1"/>
  <c r="Q191" i="1"/>
  <c r="N191" i="1"/>
  <c r="J191" i="1"/>
  <c r="C191" i="1"/>
  <c r="Q190" i="1"/>
  <c r="N190" i="1"/>
  <c r="J190" i="1"/>
  <c r="C190" i="1"/>
  <c r="Q189" i="1"/>
  <c r="R189" i="1" s="1"/>
  <c r="N189" i="1"/>
  <c r="J189" i="1"/>
  <c r="C189" i="1"/>
  <c r="Q188" i="1"/>
  <c r="N188" i="1"/>
  <c r="J188" i="1"/>
  <c r="C188" i="1"/>
  <c r="Q187" i="1"/>
  <c r="N187" i="1"/>
  <c r="J187" i="1"/>
  <c r="C187" i="1"/>
  <c r="Q186" i="1"/>
  <c r="R186" i="1" s="1"/>
  <c r="N186" i="1"/>
  <c r="J186" i="1"/>
  <c r="C186" i="1"/>
  <c r="Q185" i="1"/>
  <c r="R185" i="1" s="1"/>
  <c r="N185" i="1"/>
  <c r="J185" i="1"/>
  <c r="C185" i="1"/>
  <c r="Q184" i="1"/>
  <c r="N184" i="1"/>
  <c r="J184" i="1"/>
  <c r="C184" i="1"/>
  <c r="Q183" i="1"/>
  <c r="R183" i="1" s="1"/>
  <c r="N183" i="1"/>
  <c r="J183" i="1"/>
  <c r="C183" i="1"/>
  <c r="Q182" i="1"/>
  <c r="R182" i="1" s="1"/>
  <c r="N182" i="1"/>
  <c r="J182" i="1"/>
  <c r="C182" i="1"/>
  <c r="Q181" i="1"/>
  <c r="R181" i="1" s="1"/>
  <c r="N181" i="1"/>
  <c r="J181" i="1"/>
  <c r="C181" i="1"/>
  <c r="Q180" i="1"/>
  <c r="R180" i="1" s="1"/>
  <c r="N180" i="1"/>
  <c r="J180" i="1"/>
  <c r="C180" i="1"/>
  <c r="Q179" i="1"/>
  <c r="R179" i="1" s="1"/>
  <c r="N179" i="1"/>
  <c r="J179" i="1"/>
  <c r="C179" i="1"/>
  <c r="Q178" i="1"/>
  <c r="R178" i="1" s="1"/>
  <c r="N178" i="1"/>
  <c r="J178" i="1"/>
  <c r="C178" i="1"/>
  <c r="Q177" i="1"/>
  <c r="R177" i="1" s="1"/>
  <c r="N177" i="1"/>
  <c r="J177" i="1"/>
  <c r="C177" i="1"/>
  <c r="Q176" i="1"/>
  <c r="R176" i="1" s="1"/>
  <c r="N176" i="1"/>
  <c r="J176" i="1"/>
  <c r="C176" i="1"/>
  <c r="Q175" i="1"/>
  <c r="R175" i="1" s="1"/>
  <c r="N175" i="1"/>
  <c r="J175" i="1"/>
  <c r="C175" i="1"/>
  <c r="Q174" i="1"/>
  <c r="N174" i="1"/>
  <c r="J174" i="1"/>
  <c r="C174" i="1"/>
  <c r="Q173" i="1"/>
  <c r="R173" i="1" s="1"/>
  <c r="N173" i="1"/>
  <c r="J173" i="1"/>
  <c r="C173" i="1"/>
  <c r="Q172" i="1"/>
  <c r="R172" i="1" s="1"/>
  <c r="N172" i="1"/>
  <c r="J172" i="1"/>
  <c r="C172" i="1"/>
  <c r="Q171" i="1"/>
  <c r="N171" i="1"/>
  <c r="J171" i="1"/>
  <c r="C171" i="1"/>
  <c r="Q170" i="1"/>
  <c r="N170" i="1"/>
  <c r="J170" i="1"/>
  <c r="C170" i="1"/>
  <c r="Q169" i="1"/>
  <c r="R169" i="1" s="1"/>
  <c r="N169" i="1"/>
  <c r="J169" i="1"/>
  <c r="C169" i="1"/>
  <c r="Q168" i="1"/>
  <c r="N168" i="1"/>
  <c r="J168" i="1"/>
  <c r="C168" i="1"/>
  <c r="Q167" i="1"/>
  <c r="N167" i="1"/>
  <c r="J167" i="1"/>
  <c r="C167" i="1"/>
  <c r="Q166" i="1"/>
  <c r="R166" i="1" s="1"/>
  <c r="N166" i="1"/>
  <c r="J166" i="1"/>
  <c r="C166" i="1"/>
  <c r="Q165" i="1"/>
  <c r="R165" i="1" s="1"/>
  <c r="N165" i="1"/>
  <c r="J165" i="1"/>
  <c r="C165" i="1"/>
  <c r="Q164" i="1"/>
  <c r="N164" i="1"/>
  <c r="J164" i="1"/>
  <c r="C164" i="1"/>
  <c r="R163" i="1"/>
  <c r="Q163" i="1"/>
  <c r="N163" i="1"/>
  <c r="J163" i="1"/>
  <c r="C163" i="1"/>
  <c r="Q162" i="1"/>
  <c r="R162" i="1" s="1"/>
  <c r="N162" i="1"/>
  <c r="J162" i="1"/>
  <c r="C162" i="1"/>
  <c r="Q161" i="1"/>
  <c r="R161" i="1" s="1"/>
  <c r="N161" i="1"/>
  <c r="J161" i="1"/>
  <c r="C161" i="1"/>
  <c r="Q160" i="1"/>
  <c r="R160" i="1" s="1"/>
  <c r="N160" i="1"/>
  <c r="J160" i="1"/>
  <c r="C160" i="1"/>
  <c r="Q159" i="1"/>
  <c r="R159" i="1" s="1"/>
  <c r="N159" i="1"/>
  <c r="J159" i="1"/>
  <c r="C159" i="1"/>
  <c r="Q158" i="1"/>
  <c r="R158" i="1" s="1"/>
  <c r="N158" i="1"/>
  <c r="J158" i="1"/>
  <c r="C158" i="1"/>
  <c r="Q157" i="1"/>
  <c r="N157" i="1"/>
  <c r="J157" i="1"/>
  <c r="C157" i="1"/>
  <c r="Q156" i="1"/>
  <c r="R156" i="1" s="1"/>
  <c r="N156" i="1"/>
  <c r="J156" i="1"/>
  <c r="C156" i="1"/>
  <c r="Q155" i="1"/>
  <c r="R155" i="1" s="1"/>
  <c r="N155" i="1"/>
  <c r="J155" i="1"/>
  <c r="C155" i="1"/>
  <c r="Q154" i="1"/>
  <c r="N154" i="1"/>
  <c r="J154" i="1"/>
  <c r="C154" i="1"/>
  <c r="Q153" i="1"/>
  <c r="R153" i="1" s="1"/>
  <c r="N153" i="1"/>
  <c r="J153" i="1"/>
  <c r="C153" i="1"/>
  <c r="Q152" i="1"/>
  <c r="R152" i="1" s="1"/>
  <c r="N152" i="1"/>
  <c r="J152" i="1"/>
  <c r="C152" i="1"/>
  <c r="Q151" i="1"/>
  <c r="N151" i="1"/>
  <c r="J151" i="1"/>
  <c r="C151" i="1"/>
  <c r="Q150" i="1"/>
  <c r="R150" i="1" s="1"/>
  <c r="N150" i="1"/>
  <c r="J150" i="1"/>
  <c r="C150" i="1"/>
  <c r="Q149" i="1"/>
  <c r="R149" i="1" s="1"/>
  <c r="N149" i="1"/>
  <c r="J149" i="1"/>
  <c r="C149" i="1"/>
  <c r="Q148" i="1"/>
  <c r="R148" i="1" s="1"/>
  <c r="N148" i="1"/>
  <c r="J148" i="1"/>
  <c r="C148" i="1"/>
  <c r="Q147" i="1"/>
  <c r="N147" i="1"/>
  <c r="J147" i="1"/>
  <c r="C147" i="1"/>
  <c r="Q146" i="1"/>
  <c r="R146" i="1" s="1"/>
  <c r="N146" i="1"/>
  <c r="J146" i="1"/>
  <c r="C146" i="1"/>
  <c r="Q145" i="1"/>
  <c r="R145" i="1" s="1"/>
  <c r="N145" i="1"/>
  <c r="J145" i="1"/>
  <c r="C145" i="1"/>
  <c r="Q144" i="1"/>
  <c r="N144" i="1"/>
  <c r="J144" i="1"/>
  <c r="C144" i="1"/>
  <c r="Q143" i="1"/>
  <c r="R143" i="1" s="1"/>
  <c r="N143" i="1"/>
  <c r="J143" i="1"/>
  <c r="C143" i="1"/>
  <c r="Q142" i="1"/>
  <c r="R142" i="1" s="1"/>
  <c r="N142" i="1"/>
  <c r="J142" i="1"/>
  <c r="C142" i="1"/>
  <c r="Q141" i="1"/>
  <c r="N141" i="1"/>
  <c r="J141" i="1"/>
  <c r="C141" i="1"/>
  <c r="Q140" i="1"/>
  <c r="R140" i="1" s="1"/>
  <c r="N140" i="1"/>
  <c r="J140" i="1"/>
  <c r="C140" i="1"/>
  <c r="Q139" i="1"/>
  <c r="R139" i="1" s="1"/>
  <c r="N139" i="1"/>
  <c r="J139" i="1"/>
  <c r="C139" i="1"/>
  <c r="Q138" i="1"/>
  <c r="R138" i="1" s="1"/>
  <c r="N138" i="1"/>
  <c r="J138" i="1"/>
  <c r="C138" i="1"/>
  <c r="Q137" i="1"/>
  <c r="R137" i="1" s="1"/>
  <c r="N137" i="1"/>
  <c r="J137" i="1"/>
  <c r="C137" i="1"/>
  <c r="Q136" i="1"/>
  <c r="R136" i="1" s="1"/>
  <c r="N136" i="1"/>
  <c r="J136" i="1"/>
  <c r="C136" i="1"/>
  <c r="Q135" i="1"/>
  <c r="R135" i="1" s="1"/>
  <c r="N135" i="1"/>
  <c r="J135" i="1"/>
  <c r="C135" i="1"/>
  <c r="Q134" i="1"/>
  <c r="R134" i="1" s="1"/>
  <c r="N134" i="1"/>
  <c r="J134" i="1"/>
  <c r="C134" i="1"/>
  <c r="Q133" i="1"/>
  <c r="R133" i="1" s="1"/>
  <c r="N133" i="1"/>
  <c r="J133" i="1"/>
  <c r="C133" i="1"/>
  <c r="Q132" i="1"/>
  <c r="R132" i="1" s="1"/>
  <c r="N132" i="1"/>
  <c r="J132" i="1"/>
  <c r="C132" i="1"/>
  <c r="Q131" i="1"/>
  <c r="N131" i="1"/>
  <c r="J131" i="1"/>
  <c r="C131" i="1"/>
  <c r="Q130" i="1"/>
  <c r="N130" i="1"/>
  <c r="J130" i="1"/>
  <c r="C130" i="1"/>
  <c r="Q129" i="1"/>
  <c r="R129" i="1" s="1"/>
  <c r="N129" i="1"/>
  <c r="J129" i="1"/>
  <c r="C129" i="1"/>
  <c r="Q128" i="1"/>
  <c r="N128" i="1"/>
  <c r="J128" i="1"/>
  <c r="C128" i="1"/>
  <c r="Q127" i="1"/>
  <c r="N127" i="1"/>
  <c r="J127" i="1"/>
  <c r="C127" i="1"/>
  <c r="Q126" i="1"/>
  <c r="R126" i="1" s="1"/>
  <c r="N126" i="1"/>
  <c r="J126" i="1"/>
  <c r="C126" i="1"/>
  <c r="Q125" i="1"/>
  <c r="R125" i="1" s="1"/>
  <c r="N125" i="1"/>
  <c r="J125" i="1"/>
  <c r="C125" i="1"/>
  <c r="Q124" i="1"/>
  <c r="R124" i="1" s="1"/>
  <c r="N124" i="1"/>
  <c r="J124" i="1"/>
  <c r="C124" i="1"/>
  <c r="Q123" i="1"/>
  <c r="R123" i="1" s="1"/>
  <c r="N123" i="1"/>
  <c r="J123" i="1"/>
  <c r="C123" i="1"/>
  <c r="Q122" i="1"/>
  <c r="R122" i="1" s="1"/>
  <c r="N122" i="1"/>
  <c r="J122" i="1"/>
  <c r="C122" i="1"/>
  <c r="Q121" i="1"/>
  <c r="R121" i="1" s="1"/>
  <c r="N121" i="1"/>
  <c r="J121" i="1"/>
  <c r="C121" i="1"/>
  <c r="Q120" i="1"/>
  <c r="R120" i="1" s="1"/>
  <c r="N120" i="1"/>
  <c r="J120" i="1"/>
  <c r="C120" i="1"/>
  <c r="Q119" i="1"/>
  <c r="R119" i="1" s="1"/>
  <c r="N119" i="1"/>
  <c r="J119" i="1"/>
  <c r="C119" i="1"/>
  <c r="Q118" i="1"/>
  <c r="R118" i="1" s="1"/>
  <c r="N118" i="1"/>
  <c r="J118" i="1"/>
  <c r="C118" i="1"/>
  <c r="Q117" i="1"/>
  <c r="N117" i="1"/>
  <c r="J117" i="1"/>
  <c r="C117" i="1"/>
  <c r="Q116" i="1"/>
  <c r="R116" i="1" s="1"/>
  <c r="N116" i="1"/>
  <c r="J116" i="1"/>
  <c r="C116" i="1"/>
  <c r="Q115" i="1"/>
  <c r="N115" i="1"/>
  <c r="J115" i="1"/>
  <c r="C115" i="1"/>
  <c r="Q114" i="1"/>
  <c r="N114" i="1"/>
  <c r="J114" i="1"/>
  <c r="C114" i="1"/>
  <c r="Q113" i="1"/>
  <c r="R113" i="1" s="1"/>
  <c r="N113" i="1"/>
  <c r="J113" i="1"/>
  <c r="C113" i="1"/>
  <c r="Q112" i="1"/>
  <c r="N112" i="1"/>
  <c r="J112" i="1"/>
  <c r="C112" i="1"/>
  <c r="Q111" i="1"/>
  <c r="R111" i="1" s="1"/>
  <c r="N111" i="1"/>
  <c r="J111" i="1"/>
  <c r="C111" i="1"/>
  <c r="Q110" i="1"/>
  <c r="N110" i="1"/>
  <c r="J110" i="1"/>
  <c r="C110" i="1"/>
  <c r="Q109" i="1"/>
  <c r="R109" i="1" s="1"/>
  <c r="N109" i="1"/>
  <c r="J109" i="1"/>
  <c r="C109" i="1"/>
  <c r="Q108" i="1"/>
  <c r="R108" i="1" s="1"/>
  <c r="N108" i="1"/>
  <c r="J108" i="1"/>
  <c r="C108" i="1"/>
  <c r="Q107" i="1"/>
  <c r="N107" i="1"/>
  <c r="J107" i="1"/>
  <c r="C107" i="1"/>
  <c r="Q106" i="1"/>
  <c r="R106" i="1" s="1"/>
  <c r="N106" i="1"/>
  <c r="J106" i="1"/>
  <c r="C106" i="1"/>
  <c r="Q105" i="1"/>
  <c r="R105" i="1" s="1"/>
  <c r="N105" i="1"/>
  <c r="J105" i="1"/>
  <c r="C105" i="1"/>
  <c r="Q104" i="1"/>
  <c r="N104" i="1"/>
  <c r="J104" i="1"/>
  <c r="C104" i="1"/>
  <c r="Q103" i="1"/>
  <c r="R103" i="1" s="1"/>
  <c r="N103" i="1"/>
  <c r="J103" i="1"/>
  <c r="C103" i="1"/>
  <c r="Q102" i="1"/>
  <c r="R102" i="1" s="1"/>
  <c r="N102" i="1"/>
  <c r="J102" i="1"/>
  <c r="C102" i="1"/>
  <c r="Q101" i="1"/>
  <c r="N101" i="1"/>
  <c r="R101" i="1" s="1"/>
  <c r="J101" i="1"/>
  <c r="C101" i="1"/>
  <c r="Q100" i="1"/>
  <c r="R100" i="1" s="1"/>
  <c r="N100" i="1"/>
  <c r="J100" i="1"/>
  <c r="C100" i="1"/>
  <c r="Q99" i="1"/>
  <c r="R99" i="1" s="1"/>
  <c r="N99" i="1"/>
  <c r="J99" i="1"/>
  <c r="C99" i="1"/>
  <c r="Q98" i="1"/>
  <c r="R98" i="1" s="1"/>
  <c r="N98" i="1"/>
  <c r="J98" i="1"/>
  <c r="C98" i="1"/>
  <c r="Q97" i="1"/>
  <c r="N97" i="1"/>
  <c r="J97" i="1"/>
  <c r="C97" i="1"/>
  <c r="Q96" i="1"/>
  <c r="R96" i="1" s="1"/>
  <c r="N96" i="1"/>
  <c r="J96" i="1"/>
  <c r="C96" i="1"/>
  <c r="R95" i="1"/>
  <c r="Q95" i="1"/>
  <c r="N95" i="1"/>
  <c r="J95" i="1"/>
  <c r="C95" i="1"/>
  <c r="Q94" i="1"/>
  <c r="N94" i="1"/>
  <c r="J94" i="1"/>
  <c r="C94" i="1"/>
  <c r="Q93" i="1"/>
  <c r="R93" i="1" s="1"/>
  <c r="N93" i="1"/>
  <c r="J93" i="1"/>
  <c r="C93" i="1"/>
  <c r="Q92" i="1"/>
  <c r="R92" i="1" s="1"/>
  <c r="N92" i="1"/>
  <c r="J92" i="1"/>
  <c r="C92" i="1"/>
  <c r="Q91" i="1"/>
  <c r="N91" i="1"/>
  <c r="J91" i="1"/>
  <c r="C91" i="1"/>
  <c r="Q90" i="1"/>
  <c r="N90" i="1"/>
  <c r="J90" i="1"/>
  <c r="C90" i="1"/>
  <c r="Q89" i="1"/>
  <c r="R89" i="1" s="1"/>
  <c r="N89" i="1"/>
  <c r="J89" i="1"/>
  <c r="C89" i="1"/>
  <c r="Q88" i="1"/>
  <c r="R88" i="1" s="1"/>
  <c r="N88" i="1"/>
  <c r="J88" i="1"/>
  <c r="C88" i="1"/>
  <c r="Q87" i="1"/>
  <c r="N87" i="1"/>
  <c r="J87" i="1"/>
  <c r="C87" i="1"/>
  <c r="Q86" i="1"/>
  <c r="R86" i="1" s="1"/>
  <c r="N86" i="1"/>
  <c r="J86" i="1"/>
  <c r="C86" i="1"/>
  <c r="Q85" i="1"/>
  <c r="N85" i="1"/>
  <c r="R85" i="1" s="1"/>
  <c r="J85" i="1"/>
  <c r="C85" i="1"/>
  <c r="Q84" i="1"/>
  <c r="N84" i="1"/>
  <c r="J84" i="1"/>
  <c r="C84" i="1"/>
  <c r="Q83" i="1"/>
  <c r="R83" i="1" s="1"/>
  <c r="N83" i="1"/>
  <c r="J83" i="1"/>
  <c r="C83" i="1"/>
  <c r="Q82" i="1"/>
  <c r="R82" i="1" s="1"/>
  <c r="N82" i="1"/>
  <c r="J82" i="1"/>
  <c r="C82" i="1"/>
  <c r="Q81" i="1"/>
  <c r="R81" i="1" s="1"/>
  <c r="N81" i="1"/>
  <c r="J81" i="1"/>
  <c r="C81" i="1"/>
  <c r="Q80" i="1"/>
  <c r="R80" i="1" s="1"/>
  <c r="N80" i="1"/>
  <c r="J80" i="1"/>
  <c r="C80" i="1"/>
  <c r="Q79" i="1"/>
  <c r="R79" i="1" s="1"/>
  <c r="N79" i="1"/>
  <c r="J79" i="1"/>
  <c r="C79" i="1"/>
  <c r="Q78" i="1"/>
  <c r="R78" i="1" s="1"/>
  <c r="N78" i="1"/>
  <c r="J78" i="1"/>
  <c r="C78" i="1"/>
  <c r="Q77" i="1"/>
  <c r="N77" i="1"/>
  <c r="J77" i="1"/>
  <c r="C77" i="1"/>
  <c r="Q76" i="1"/>
  <c r="R76" i="1" s="1"/>
  <c r="N76" i="1"/>
  <c r="J76" i="1"/>
  <c r="C76" i="1"/>
  <c r="Q75" i="1"/>
  <c r="R75" i="1" s="1"/>
  <c r="N75" i="1"/>
  <c r="J75" i="1"/>
  <c r="C75" i="1"/>
  <c r="Q74" i="1"/>
  <c r="N74" i="1"/>
  <c r="J74" i="1"/>
  <c r="C74" i="1"/>
  <c r="Q73" i="1"/>
  <c r="R73" i="1" s="1"/>
  <c r="N73" i="1"/>
  <c r="J73" i="1"/>
  <c r="C73" i="1"/>
  <c r="Q72" i="1"/>
  <c r="R72" i="1" s="1"/>
  <c r="N72" i="1"/>
  <c r="J72" i="1"/>
  <c r="C72" i="1"/>
  <c r="Q71" i="1"/>
  <c r="N71" i="1"/>
  <c r="J71" i="1"/>
  <c r="C71" i="1"/>
  <c r="Q70" i="1"/>
  <c r="N70" i="1"/>
  <c r="J70" i="1"/>
  <c r="C70" i="1"/>
  <c r="Q69" i="1"/>
  <c r="R69" i="1" s="1"/>
  <c r="N69" i="1"/>
  <c r="J69" i="1"/>
  <c r="C69" i="1"/>
  <c r="Q68" i="1"/>
  <c r="R68" i="1" s="1"/>
  <c r="N68" i="1"/>
  <c r="J68" i="1"/>
  <c r="C68" i="1"/>
  <c r="Q67" i="1"/>
  <c r="N67" i="1"/>
  <c r="J67" i="1"/>
  <c r="C67" i="1"/>
  <c r="R66" i="1"/>
  <c r="Q66" i="1"/>
  <c r="N66" i="1"/>
  <c r="J66" i="1"/>
  <c r="C66" i="1"/>
  <c r="Q65" i="1"/>
  <c r="R65" i="1" s="1"/>
  <c r="N65" i="1"/>
  <c r="J65" i="1"/>
  <c r="C65" i="1"/>
  <c r="Q64" i="1"/>
  <c r="N64" i="1"/>
  <c r="J64" i="1"/>
  <c r="C64" i="1"/>
  <c r="Q63" i="1"/>
  <c r="R63" i="1" s="1"/>
  <c r="N63" i="1"/>
  <c r="J63" i="1"/>
  <c r="C63" i="1"/>
  <c r="Q62" i="1"/>
  <c r="R62" i="1" s="1"/>
  <c r="N62" i="1"/>
  <c r="J62" i="1"/>
  <c r="C62" i="1"/>
  <c r="Q61" i="1"/>
  <c r="R61" i="1" s="1"/>
  <c r="N61" i="1"/>
  <c r="J61" i="1"/>
  <c r="C61" i="1"/>
  <c r="Q60" i="1"/>
  <c r="R60" i="1" s="1"/>
  <c r="N60" i="1"/>
  <c r="J60" i="1"/>
  <c r="C60" i="1"/>
  <c r="Q59" i="1"/>
  <c r="R59" i="1" s="1"/>
  <c r="N59" i="1"/>
  <c r="J59" i="1"/>
  <c r="C59" i="1"/>
  <c r="Q58" i="1"/>
  <c r="R58" i="1" s="1"/>
  <c r="N58" i="1"/>
  <c r="J58" i="1"/>
  <c r="C58" i="1"/>
  <c r="Q57" i="1"/>
  <c r="N57" i="1"/>
  <c r="J57" i="1"/>
  <c r="C57" i="1"/>
  <c r="Q56" i="1"/>
  <c r="R56" i="1" s="1"/>
  <c r="N56" i="1"/>
  <c r="J56" i="1"/>
  <c r="C56" i="1"/>
  <c r="Q55" i="1"/>
  <c r="R55" i="1" s="1"/>
  <c r="N55" i="1"/>
  <c r="J55" i="1"/>
  <c r="C55" i="1"/>
  <c r="Q54" i="1"/>
  <c r="N54" i="1"/>
  <c r="J54" i="1"/>
  <c r="C54" i="1"/>
  <c r="Q53" i="1"/>
  <c r="R53" i="1" s="1"/>
  <c r="N53" i="1"/>
  <c r="J53" i="1"/>
  <c r="C53" i="1"/>
  <c r="Q52" i="1"/>
  <c r="R52" i="1" s="1"/>
  <c r="N52" i="1"/>
  <c r="J52" i="1"/>
  <c r="C52" i="1"/>
  <c r="Q51" i="1"/>
  <c r="N51" i="1"/>
  <c r="J51" i="1"/>
  <c r="C51" i="1"/>
  <c r="Q50" i="1"/>
  <c r="R50" i="1" s="1"/>
  <c r="N50" i="1"/>
  <c r="J50" i="1"/>
  <c r="C50" i="1"/>
  <c r="Q49" i="1"/>
  <c r="R49" i="1" s="1"/>
  <c r="N49" i="1"/>
  <c r="J49" i="1"/>
  <c r="C49" i="1"/>
  <c r="Q48" i="1"/>
  <c r="R48" i="1" s="1"/>
  <c r="N48" i="1"/>
  <c r="J48" i="1"/>
  <c r="C48" i="1"/>
  <c r="Q47" i="1"/>
  <c r="N47" i="1"/>
  <c r="J47" i="1"/>
  <c r="C47" i="1"/>
  <c r="Q46" i="1"/>
  <c r="R46" i="1" s="1"/>
  <c r="N46" i="1"/>
  <c r="J46" i="1"/>
  <c r="C46" i="1"/>
  <c r="Q45" i="1"/>
  <c r="R45" i="1" s="1"/>
  <c r="N45" i="1"/>
  <c r="J45" i="1"/>
  <c r="C45" i="1"/>
  <c r="Q44" i="1"/>
  <c r="N44" i="1"/>
  <c r="J44" i="1"/>
  <c r="C44" i="1"/>
  <c r="Q43" i="1"/>
  <c r="R43" i="1" s="1"/>
  <c r="N43" i="1"/>
  <c r="J43" i="1"/>
  <c r="C43" i="1"/>
  <c r="Q42" i="1"/>
  <c r="R42" i="1" s="1"/>
  <c r="N42" i="1"/>
  <c r="J42" i="1"/>
  <c r="C42" i="1"/>
  <c r="Q41" i="1"/>
  <c r="N41" i="1"/>
  <c r="J41" i="1"/>
  <c r="C41" i="1"/>
  <c r="Q40" i="1"/>
  <c r="R40" i="1" s="1"/>
  <c r="N40" i="1"/>
  <c r="J40" i="1"/>
  <c r="C40" i="1"/>
  <c r="Q39" i="1"/>
  <c r="R39" i="1" s="1"/>
  <c r="N39" i="1"/>
  <c r="J39" i="1"/>
  <c r="C39" i="1"/>
  <c r="Q38" i="1"/>
  <c r="R38" i="1" s="1"/>
  <c r="N38" i="1"/>
  <c r="J38" i="1"/>
  <c r="C38" i="1"/>
  <c r="Q37" i="1"/>
  <c r="R37" i="1" s="1"/>
  <c r="N37" i="1"/>
  <c r="J37" i="1"/>
  <c r="C37" i="1"/>
  <c r="Q36" i="1"/>
  <c r="R36" i="1" s="1"/>
  <c r="N36" i="1"/>
  <c r="J36" i="1"/>
  <c r="C36" i="1"/>
  <c r="Q35" i="1"/>
  <c r="R35" i="1" s="1"/>
  <c r="N35" i="1"/>
  <c r="J35" i="1"/>
  <c r="C35" i="1"/>
  <c r="Q34" i="1"/>
  <c r="R34" i="1" s="1"/>
  <c r="N34" i="1"/>
  <c r="J34" i="1"/>
  <c r="C34" i="1"/>
  <c r="Q33" i="1"/>
  <c r="R33" i="1" s="1"/>
  <c r="N33" i="1"/>
  <c r="J33" i="1"/>
  <c r="C33" i="1"/>
  <c r="Q32" i="1"/>
  <c r="R32" i="1" s="1"/>
  <c r="N32" i="1"/>
  <c r="J32" i="1"/>
  <c r="C32" i="1"/>
  <c r="Q31" i="1"/>
  <c r="N31" i="1"/>
  <c r="J31" i="1"/>
  <c r="C31" i="1"/>
  <c r="Q30" i="1"/>
  <c r="N30" i="1"/>
  <c r="J30" i="1"/>
  <c r="C30" i="1"/>
  <c r="Q29" i="1"/>
  <c r="R29" i="1" s="1"/>
  <c r="N29" i="1"/>
  <c r="J29" i="1"/>
  <c r="C29" i="1"/>
  <c r="Q28" i="1"/>
  <c r="N28" i="1"/>
  <c r="J28" i="1"/>
  <c r="C28" i="1"/>
  <c r="Q27" i="1"/>
  <c r="N27" i="1"/>
  <c r="J27" i="1"/>
  <c r="C27" i="1"/>
  <c r="Q26" i="1"/>
  <c r="R26" i="1" s="1"/>
  <c r="N26" i="1"/>
  <c r="J26" i="1"/>
  <c r="C26" i="1"/>
  <c r="Q25" i="1"/>
  <c r="N25" i="1"/>
  <c r="J25" i="1"/>
  <c r="C25" i="1"/>
  <c r="Q24" i="1"/>
  <c r="R24" i="1" s="1"/>
  <c r="N24" i="1"/>
  <c r="J24" i="1"/>
  <c r="C24" i="1"/>
  <c r="Q23" i="1"/>
  <c r="R23" i="1" s="1"/>
  <c r="N23" i="1"/>
  <c r="J23" i="1"/>
  <c r="C23" i="1"/>
  <c r="Q22" i="1"/>
  <c r="R22" i="1" s="1"/>
  <c r="N22" i="1"/>
  <c r="J22" i="1"/>
  <c r="C22" i="1"/>
  <c r="Q21" i="1"/>
  <c r="R21" i="1" s="1"/>
  <c r="N21" i="1"/>
  <c r="J21" i="1"/>
  <c r="C21" i="1"/>
  <c r="Q20" i="1"/>
  <c r="N20" i="1"/>
  <c r="J20" i="1"/>
  <c r="C20" i="1"/>
  <c r="Q19" i="1"/>
  <c r="N19" i="1"/>
  <c r="J19" i="1"/>
  <c r="C19" i="1"/>
  <c r="Q18" i="1"/>
  <c r="R18" i="1" s="1"/>
  <c r="N18" i="1"/>
  <c r="J18" i="1"/>
  <c r="C18" i="1"/>
  <c r="Q17" i="1"/>
  <c r="R17" i="1" s="1"/>
  <c r="N17" i="1"/>
  <c r="J17" i="1"/>
  <c r="C17" i="1"/>
  <c r="Q16" i="1"/>
  <c r="N16" i="1"/>
  <c r="J16" i="1"/>
  <c r="C16" i="1"/>
  <c r="Q15" i="1"/>
  <c r="R15" i="1" s="1"/>
  <c r="N15" i="1"/>
  <c r="J15" i="1"/>
  <c r="C15" i="1"/>
  <c r="Q14" i="1"/>
  <c r="R14" i="1" s="1"/>
  <c r="N14" i="1"/>
  <c r="J14" i="1"/>
  <c r="C14" i="1"/>
  <c r="Q13" i="1"/>
  <c r="R13" i="1" s="1"/>
  <c r="N13" i="1"/>
  <c r="J13" i="1"/>
  <c r="C13" i="1"/>
  <c r="Q12" i="1"/>
  <c r="R12" i="1" s="1"/>
  <c r="N12" i="1"/>
  <c r="J12" i="1"/>
  <c r="C12" i="1"/>
  <c r="Q11" i="1"/>
  <c r="R11" i="1" s="1"/>
  <c r="N11" i="1"/>
  <c r="J11" i="1"/>
  <c r="C11" i="1"/>
  <c r="Q10" i="1"/>
  <c r="R10" i="1" s="1"/>
  <c r="N10" i="1"/>
  <c r="J10" i="1"/>
  <c r="C10" i="1"/>
  <c r="Q9" i="1"/>
  <c r="R9" i="1" s="1"/>
  <c r="N9" i="1"/>
  <c r="J9" i="1"/>
  <c r="C9" i="1"/>
  <c r="J8" i="1"/>
  <c r="C8" i="1"/>
  <c r="N7" i="1"/>
  <c r="R7" i="1" s="1"/>
  <c r="J7" i="1"/>
  <c r="C7" i="1"/>
  <c r="N6" i="1"/>
  <c r="R6" i="1" s="1"/>
  <c r="J6" i="1"/>
  <c r="C6" i="1"/>
  <c r="N5" i="1"/>
  <c r="R5" i="1" s="1"/>
  <c r="J5" i="1"/>
  <c r="C5" i="1"/>
  <c r="N4" i="1"/>
  <c r="R4" i="1" s="1"/>
  <c r="J4" i="1"/>
  <c r="C4" i="1"/>
  <c r="N3" i="1"/>
  <c r="R3" i="1" s="1"/>
  <c r="J3" i="1"/>
  <c r="C3" i="1"/>
  <c r="R2" i="1"/>
  <c r="N2" i="1"/>
  <c r="J2" i="1"/>
  <c r="C2" i="1"/>
  <c r="N210" i="2"/>
  <c r="N47" i="2"/>
  <c r="N77" i="2"/>
  <c r="N58" i="2"/>
  <c r="N6" i="2"/>
  <c r="N121" i="2"/>
  <c r="N229" i="2"/>
  <c r="N154" i="2"/>
  <c r="N11" i="2"/>
  <c r="N68" i="2"/>
  <c r="N33" i="2"/>
  <c r="N105" i="2"/>
  <c r="M7" i="1"/>
  <c r="M66" i="1"/>
  <c r="M185" i="1"/>
  <c r="M2" i="1"/>
  <c r="M56" i="1"/>
  <c r="M227" i="1"/>
  <c r="M34" i="1"/>
  <c r="M87" i="1"/>
  <c r="M127" i="1"/>
  <c r="M230" i="1"/>
  <c r="M60" i="1"/>
  <c r="N190" i="2"/>
  <c r="N27" i="2"/>
  <c r="N37" i="2"/>
  <c r="N38" i="2"/>
  <c r="N103" i="2"/>
  <c r="N101" i="2"/>
  <c r="N209" i="2"/>
  <c r="N134" i="2"/>
  <c r="N56" i="2"/>
  <c r="N179" i="2"/>
  <c r="N19" i="2"/>
  <c r="N213" i="2"/>
  <c r="M229" i="1"/>
  <c r="M46" i="1"/>
  <c r="M165" i="1"/>
  <c r="M219" i="1"/>
  <c r="M36" i="1"/>
  <c r="M214" i="1"/>
  <c r="M12" i="1"/>
  <c r="M77" i="1"/>
  <c r="M130" i="1"/>
  <c r="M184" i="1"/>
  <c r="M154" i="1"/>
  <c r="N7" i="2"/>
  <c r="N214" i="2"/>
  <c r="N18" i="2"/>
  <c r="N63" i="2"/>
  <c r="N81" i="2"/>
  <c r="N189" i="2"/>
  <c r="N54" i="2"/>
  <c r="N42" i="2"/>
  <c r="N151" i="2"/>
  <c r="N5" i="2"/>
  <c r="N216" i="2"/>
  <c r="M209" i="1"/>
  <c r="M26" i="1"/>
  <c r="M145" i="1"/>
  <c r="M147" i="1"/>
  <c r="M204" i="1"/>
  <c r="M111" i="1"/>
  <c r="M64" i="1"/>
  <c r="M114" i="1"/>
  <c r="M171" i="1"/>
  <c r="M138" i="1"/>
  <c r="M203" i="1"/>
  <c r="M197" i="1"/>
  <c r="N224" i="2"/>
  <c r="N180" i="2"/>
  <c r="N45" i="2"/>
  <c r="M65" i="1"/>
  <c r="M181" i="1"/>
  <c r="M161" i="1"/>
  <c r="N129" i="2"/>
  <c r="N126" i="2"/>
  <c r="N39" i="2"/>
  <c r="M109" i="1"/>
  <c r="M215" i="1"/>
  <c r="M164" i="1"/>
  <c r="N104" i="2"/>
  <c r="M226" i="1"/>
  <c r="M51" i="1"/>
  <c r="N143" i="2"/>
  <c r="M196" i="1"/>
  <c r="M144" i="1"/>
  <c r="N64" i="2"/>
  <c r="M186" i="1"/>
  <c r="M19" i="1"/>
  <c r="N35" i="2"/>
  <c r="M102" i="1"/>
  <c r="M190" i="1"/>
  <c r="N8" i="2"/>
  <c r="M173" i="1"/>
  <c r="N170" i="2"/>
  <c r="M199" i="1"/>
  <c r="N200" i="2"/>
  <c r="M177" i="1"/>
  <c r="N40" i="2"/>
  <c r="N36" i="2"/>
  <c r="M119" i="1"/>
  <c r="M174" i="1"/>
  <c r="M67" i="1"/>
  <c r="N75" i="2"/>
  <c r="N20" i="2"/>
  <c r="N142" i="2"/>
  <c r="N31" i="2"/>
  <c r="M45" i="1"/>
  <c r="M30" i="1"/>
  <c r="M157" i="1"/>
  <c r="N74" i="2"/>
  <c r="N108" i="2"/>
  <c r="M63" i="1"/>
  <c r="M198" i="1"/>
  <c r="M37" i="1"/>
  <c r="N162" i="2"/>
  <c r="M17" i="1"/>
  <c r="N79" i="2"/>
  <c r="M201" i="1"/>
  <c r="N73" i="2"/>
  <c r="M140" i="1"/>
  <c r="N89" i="2"/>
  <c r="M178" i="1"/>
  <c r="N150" i="2"/>
  <c r="N92" i="2"/>
  <c r="N194" i="2"/>
  <c r="N195" i="2"/>
  <c r="N3" i="2"/>
  <c r="N61" i="2"/>
  <c r="N49" i="2"/>
  <c r="N14" i="2"/>
  <c r="N202" i="2"/>
  <c r="N116" i="2"/>
  <c r="N71" i="2"/>
  <c r="N139" i="2"/>
  <c r="M189" i="1"/>
  <c r="M15" i="1"/>
  <c r="M125" i="1"/>
  <c r="M179" i="1"/>
  <c r="M118" i="1"/>
  <c r="M191" i="1"/>
  <c r="M53" i="1"/>
  <c r="M3" i="1"/>
  <c r="M101" i="1"/>
  <c r="M90" i="1"/>
  <c r="M6" i="1"/>
  <c r="N130" i="2"/>
  <c r="N72" i="2"/>
  <c r="N94" i="2"/>
  <c r="N175" i="2"/>
  <c r="N100" i="2"/>
  <c r="N41" i="2"/>
  <c r="N206" i="2"/>
  <c r="N220" i="2"/>
  <c r="N188" i="2"/>
  <c r="N102" i="2"/>
  <c r="N196" i="2"/>
  <c r="N125" i="2"/>
  <c r="M169" i="1"/>
  <c r="M223" i="1"/>
  <c r="M105" i="1"/>
  <c r="M159" i="1"/>
  <c r="M47" i="1"/>
  <c r="M155" i="1"/>
  <c r="M40" i="1"/>
  <c r="M210" i="1"/>
  <c r="M88" i="1"/>
  <c r="M170" i="1"/>
  <c r="N12" i="2"/>
  <c r="N34" i="2"/>
  <c r="N155" i="2"/>
  <c r="N80" i="2"/>
  <c r="N21" i="2"/>
  <c r="N186" i="2"/>
  <c r="N111" i="2"/>
  <c r="N133" i="2"/>
  <c r="N182" i="2"/>
  <c r="N59" i="2"/>
  <c r="M149" i="1"/>
  <c r="M85" i="1"/>
  <c r="M139" i="1"/>
  <c r="M121" i="1"/>
  <c r="M217" i="1"/>
  <c r="M98" i="1"/>
  <c r="M187" i="1"/>
  <c r="M231" i="1"/>
  <c r="N169" i="2"/>
  <c r="N135" i="2"/>
  <c r="N218" i="2"/>
  <c r="N166" i="2"/>
  <c r="N156" i="2"/>
  <c r="N53" i="2"/>
  <c r="M129" i="1"/>
  <c r="M183" i="1"/>
  <c r="M27" i="1"/>
  <c r="M208" i="1"/>
  <c r="N204" i="2"/>
  <c r="N198" i="2"/>
  <c r="N160" i="2"/>
  <c r="N22" i="2"/>
  <c r="M163" i="1"/>
  <c r="M99" i="1"/>
  <c r="M58" i="1"/>
  <c r="M91" i="1"/>
  <c r="N163" i="2"/>
  <c r="M162" i="1"/>
  <c r="M20" i="1"/>
  <c r="N187" i="2"/>
  <c r="N52" i="2"/>
  <c r="N115" i="2"/>
  <c r="N148" i="2"/>
  <c r="M132" i="1"/>
  <c r="M206" i="1"/>
  <c r="M142" i="1"/>
  <c r="M35" i="1"/>
  <c r="M110" i="1"/>
  <c r="N167" i="2"/>
  <c r="N149" i="2"/>
  <c r="N95" i="2"/>
  <c r="N228" i="2"/>
  <c r="M112" i="1"/>
  <c r="M220" i="1"/>
  <c r="M176" i="1"/>
  <c r="M11" i="1"/>
  <c r="N147" i="2"/>
  <c r="N43" i="2"/>
  <c r="N44" i="2"/>
  <c r="N109" i="2"/>
  <c r="N221" i="2"/>
  <c r="N23" i="2"/>
  <c r="M166" i="1"/>
  <c r="M200" i="1"/>
  <c r="M156" i="1"/>
  <c r="M4" i="1"/>
  <c r="M97" i="1"/>
  <c r="N127" i="2"/>
  <c r="N24" i="2"/>
  <c r="N201" i="2"/>
  <c r="N15" i="2"/>
  <c r="N51" i="2"/>
  <c r="M146" i="1"/>
  <c r="M180" i="1"/>
  <c r="M82" i="1"/>
  <c r="M211" i="1"/>
  <c r="M168" i="1"/>
  <c r="M31" i="1"/>
  <c r="N217" i="2"/>
  <c r="N4" i="2"/>
  <c r="N181" i="2"/>
  <c r="N152" i="2"/>
  <c r="M61" i="1"/>
  <c r="N225" i="2"/>
  <c r="M213" i="1"/>
  <c r="N183" i="2"/>
  <c r="M16" i="1"/>
  <c r="N177" i="2"/>
  <c r="N110" i="2"/>
  <c r="M175" i="1"/>
  <c r="N93" i="2"/>
  <c r="N211" i="2"/>
  <c r="N65" i="2"/>
  <c r="N193" i="2"/>
  <c r="N90" i="2"/>
  <c r="M228" i="1"/>
  <c r="M48" i="1"/>
  <c r="M152" i="1"/>
  <c r="M73" i="1"/>
  <c r="M153" i="1"/>
  <c r="N82" i="2"/>
  <c r="N70" i="2"/>
  <c r="N50" i="2"/>
  <c r="N69" i="2"/>
  <c r="N184" i="2"/>
  <c r="N55" i="2"/>
  <c r="N157" i="2"/>
  <c r="N158" i="2"/>
  <c r="N66" i="2"/>
  <c r="N140" i="2"/>
  <c r="N208" i="2"/>
  <c r="N25" i="2"/>
  <c r="N205" i="2"/>
  <c r="N219" i="2"/>
  <c r="M89" i="1"/>
  <c r="M143" i="1"/>
  <c r="M25" i="1"/>
  <c r="M79" i="1"/>
  <c r="M218" i="1"/>
  <c r="M207" i="1"/>
  <c r="M117" i="1"/>
  <c r="M151" i="1"/>
  <c r="M33" i="1"/>
  <c r="M135" i="1"/>
  <c r="M44" i="1"/>
  <c r="N10" i="2"/>
  <c r="N9" i="2"/>
  <c r="N144" i="2"/>
  <c r="N17" i="2"/>
  <c r="N118" i="2"/>
  <c r="N128" i="2"/>
  <c r="N173" i="2"/>
  <c r="N76" i="2"/>
  <c r="M192" i="1"/>
  <c r="M103" i="1"/>
  <c r="M39" i="1"/>
  <c r="M74" i="1"/>
  <c r="M124" i="1"/>
  <c r="M10" i="1"/>
  <c r="N227" i="2"/>
  <c r="N86" i="2"/>
  <c r="N172" i="2"/>
  <c r="N114" i="2"/>
  <c r="N98" i="2"/>
  <c r="N48" i="2"/>
  <c r="N122" i="2"/>
  <c r="N62" i="2"/>
  <c r="M29" i="1"/>
  <c r="M182" i="1"/>
  <c r="M120" i="1"/>
  <c r="M94" i="1"/>
  <c r="M188" i="1"/>
  <c r="M141" i="1"/>
  <c r="N207" i="2"/>
  <c r="N223" i="2"/>
  <c r="N112" i="2"/>
  <c r="N215" i="2"/>
  <c r="N176" i="2"/>
  <c r="M216" i="1"/>
  <c r="M167" i="1"/>
  <c r="N231" i="2"/>
  <c r="N28" i="2"/>
  <c r="M43" i="1"/>
  <c r="M9" i="1"/>
  <c r="N123" i="2"/>
  <c r="N83" i="2"/>
  <c r="N96" i="2"/>
  <c r="M122" i="1"/>
  <c r="M8" i="1"/>
  <c r="M54" i="1"/>
  <c r="M92" i="1"/>
  <c r="N60" i="2"/>
  <c r="M72" i="1"/>
  <c r="M95" i="1"/>
  <c r="M41" i="1"/>
  <c r="N107" i="2"/>
  <c r="N226" i="2"/>
  <c r="N117" i="2"/>
  <c r="N30" i="2"/>
  <c r="N29" i="2"/>
  <c r="N164" i="2"/>
  <c r="N212" i="2"/>
  <c r="N97" i="2"/>
  <c r="N138" i="2"/>
  <c r="N46" i="2"/>
  <c r="N120" i="2"/>
  <c r="N222" i="2"/>
  <c r="N91" i="2"/>
  <c r="N191" i="2"/>
  <c r="M212" i="1"/>
  <c r="M69" i="1"/>
  <c r="M123" i="1"/>
  <c r="M222" i="1"/>
  <c r="M59" i="1"/>
  <c r="M195" i="1"/>
  <c r="M194" i="1"/>
  <c r="M104" i="1"/>
  <c r="M137" i="1"/>
  <c r="M221" i="1"/>
  <c r="M93" i="1"/>
  <c r="M115" i="1"/>
  <c r="N192" i="2"/>
  <c r="N26" i="2"/>
  <c r="N136" i="2"/>
  <c r="M49" i="1"/>
  <c r="M202" i="1"/>
  <c r="M133" i="1"/>
  <c r="M75" i="1"/>
  <c r="M78" i="1"/>
  <c r="M80" i="1"/>
  <c r="N124" i="2"/>
  <c r="N203" i="2"/>
  <c r="N159" i="2"/>
  <c r="M172" i="1"/>
  <c r="M83" i="1"/>
  <c r="M22" i="1"/>
  <c r="M148" i="1"/>
  <c r="M108" i="1"/>
  <c r="M13" i="1"/>
  <c r="N145" i="2"/>
  <c r="N84" i="2"/>
  <c r="M107" i="1"/>
  <c r="N153" i="2"/>
  <c r="M28" i="1"/>
  <c r="N168" i="2"/>
  <c r="M224" i="1"/>
  <c r="M57" i="1"/>
  <c r="N13" i="2"/>
  <c r="M136" i="1"/>
  <c r="N16" i="2"/>
  <c r="M116" i="1"/>
  <c r="M128" i="1"/>
  <c r="N2" i="2"/>
  <c r="M96" i="1"/>
  <c r="M131" i="1"/>
  <c r="M70" i="1"/>
  <c r="N67" i="2"/>
  <c r="N99" i="2"/>
  <c r="M81" i="1"/>
  <c r="N197" i="2"/>
  <c r="N85" i="2"/>
  <c r="M68" i="1"/>
  <c r="N165" i="2"/>
  <c r="N141" i="2"/>
  <c r="M106" i="1"/>
  <c r="M21" i="1"/>
  <c r="M193" i="1"/>
  <c r="N230" i="2"/>
  <c r="N137" i="2"/>
  <c r="M23" i="1"/>
  <c r="M126" i="1"/>
  <c r="N132" i="2"/>
  <c r="M5" i="1"/>
  <c r="N185" i="2"/>
  <c r="N87" i="2"/>
  <c r="N113" i="2"/>
  <c r="M76" i="1"/>
  <c r="M24" i="1"/>
  <c r="M86" i="1"/>
  <c r="N174" i="2"/>
  <c r="M205" i="1"/>
  <c r="M158" i="1"/>
  <c r="N131" i="2"/>
  <c r="N171" i="2"/>
  <c r="M14" i="1"/>
  <c r="N178" i="2"/>
  <c r="N88" i="2"/>
  <c r="M150" i="1"/>
  <c r="M52" i="1"/>
  <c r="M160" i="1"/>
  <c r="M113" i="1"/>
  <c r="M100" i="1"/>
  <c r="N78" i="2"/>
  <c r="N119" i="2"/>
  <c r="M134" i="1"/>
  <c r="N146" i="2"/>
  <c r="M50" i="1"/>
  <c r="N106" i="2"/>
  <c r="M32" i="1"/>
  <c r="M84" i="1"/>
  <c r="N161" i="2"/>
  <c r="M18" i="1"/>
  <c r="M71" i="1"/>
  <c r="M55" i="1"/>
  <c r="N32" i="2"/>
  <c r="N57" i="2"/>
  <c r="M225" i="1"/>
  <c r="N199" i="2"/>
  <c r="M62" i="1"/>
  <c r="M42" i="1"/>
  <c r="M38" i="1"/>
  <c r="R8" i="1" l="1"/>
  <c r="S107" i="2"/>
  <c r="S35" i="2"/>
  <c r="S49" i="2"/>
  <c r="S9" i="2"/>
  <c r="S30" i="2"/>
  <c r="S2" i="2"/>
  <c r="S103" i="2"/>
  <c r="S186" i="2"/>
  <c r="S138" i="2"/>
  <c r="S178" i="2"/>
  <c r="S139" i="2"/>
  <c r="S60" i="2"/>
  <c r="S100" i="2"/>
  <c r="S21" i="2"/>
  <c r="S41" i="2"/>
  <c r="S61" i="2"/>
  <c r="S81" i="2"/>
  <c r="S101" i="2"/>
  <c r="S121" i="2"/>
  <c r="S141" i="2"/>
  <c r="S161" i="2"/>
  <c r="S181" i="2"/>
  <c r="S224" i="2"/>
  <c r="S225" i="2"/>
  <c r="S6" i="2"/>
  <c r="S135" i="2"/>
  <c r="S44" i="2"/>
  <c r="S104" i="2"/>
  <c r="S228" i="2"/>
  <c r="S189" i="2"/>
  <c r="S229" i="2"/>
  <c r="S110" i="2"/>
  <c r="S130" i="2"/>
  <c r="S190" i="2"/>
  <c r="S221" i="2"/>
  <c r="S231" i="2"/>
  <c r="S127" i="2"/>
  <c r="S191" i="2"/>
  <c r="S211" i="2"/>
  <c r="S201" i="2"/>
  <c r="S10" i="2"/>
  <c r="S13" i="2"/>
  <c r="S14" i="2"/>
  <c r="S134" i="2"/>
  <c r="S15" i="2"/>
  <c r="S55" i="2"/>
  <c r="S75" i="2"/>
  <c r="S95" i="2"/>
  <c r="S115" i="2"/>
  <c r="S155" i="2"/>
  <c r="S175" i="2"/>
  <c r="S195" i="2"/>
  <c r="S215" i="2"/>
  <c r="S56" i="2"/>
  <c r="S96" i="2"/>
  <c r="S53" i="2"/>
  <c r="S194" i="2"/>
  <c r="S151" i="2"/>
  <c r="S171" i="2"/>
  <c r="S57" i="2"/>
  <c r="S177" i="2"/>
  <c r="S192" i="2"/>
  <c r="S179" i="2"/>
  <c r="S212" i="2"/>
  <c r="S92" i="2"/>
  <c r="S113" i="2"/>
  <c r="S132" i="2"/>
  <c r="S152" i="2"/>
  <c r="S32" i="2"/>
  <c r="S112" i="2"/>
  <c r="S72" i="2"/>
  <c r="S12" i="2"/>
  <c r="S18" i="2"/>
  <c r="S69" i="2"/>
  <c r="S73" i="2"/>
  <c r="S143" i="2"/>
  <c r="S198" i="2"/>
  <c r="S120" i="2"/>
  <c r="S206" i="2"/>
  <c r="S214" i="2"/>
  <c r="S89" i="2"/>
  <c r="S163" i="2"/>
  <c r="S50" i="2"/>
  <c r="S97" i="2"/>
  <c r="S222" i="2"/>
  <c r="S226" i="2"/>
  <c r="S3" i="2"/>
  <c r="S11" i="2"/>
  <c r="S109" i="2"/>
  <c r="S136" i="2"/>
  <c r="S187" i="2"/>
  <c r="S19" i="2"/>
  <c r="S70" i="2"/>
  <c r="S148" i="2"/>
  <c r="S27" i="2"/>
  <c r="S160" i="2"/>
  <c r="S90" i="2"/>
  <c r="S164" i="2"/>
  <c r="S172" i="2"/>
  <c r="S47" i="2"/>
  <c r="S129" i="2"/>
  <c r="S176" i="2"/>
  <c r="S223" i="2"/>
  <c r="S106" i="2"/>
  <c r="S137" i="2"/>
  <c r="S184" i="2"/>
  <c r="S16" i="2"/>
  <c r="S20" i="2"/>
  <c r="S63" i="2"/>
  <c r="S67" i="2"/>
  <c r="S71" i="2"/>
  <c r="S114" i="2"/>
  <c r="S145" i="2"/>
  <c r="S149" i="2"/>
  <c r="S153" i="2"/>
  <c r="S196" i="2"/>
  <c r="S200" i="2"/>
  <c r="S24" i="2"/>
  <c r="S52" i="2"/>
  <c r="S79" i="2"/>
  <c r="S99" i="2"/>
  <c r="S118" i="2"/>
  <c r="S157" i="2"/>
  <c r="S204" i="2"/>
  <c r="S208" i="2"/>
  <c r="S36" i="2"/>
  <c r="S40" i="2"/>
  <c r="S83" i="2"/>
  <c r="S87" i="2"/>
  <c r="S91" i="2"/>
  <c r="S126" i="2"/>
  <c r="S169" i="2"/>
  <c r="S173" i="2"/>
  <c r="S193" i="2"/>
  <c r="S216" i="2"/>
  <c r="S220" i="2"/>
  <c r="S65" i="2"/>
  <c r="S147" i="2"/>
  <c r="S26" i="2"/>
  <c r="S34" i="2"/>
  <c r="S77" i="2"/>
  <c r="S116" i="2"/>
  <c r="S159" i="2"/>
  <c r="S210" i="2"/>
  <c r="S38" i="2"/>
  <c r="S93" i="2"/>
  <c r="S124" i="2"/>
  <c r="S167" i="2"/>
  <c r="S218" i="2"/>
  <c r="S46" i="2"/>
  <c r="S54" i="2"/>
  <c r="S230" i="2"/>
  <c r="S7" i="2"/>
  <c r="S58" i="2"/>
  <c r="S140" i="2"/>
  <c r="S183" i="2"/>
  <c r="S66" i="2"/>
  <c r="S74" i="2"/>
  <c r="S144" i="2"/>
  <c r="S23" i="2"/>
  <c r="S31" i="2"/>
  <c r="S78" i="2"/>
  <c r="S117" i="2"/>
  <c r="S156" i="2"/>
  <c r="S203" i="2"/>
  <c r="S207" i="2"/>
  <c r="S39" i="2"/>
  <c r="S86" i="2"/>
  <c r="S94" i="2"/>
  <c r="S43" i="2"/>
  <c r="S51" i="2"/>
  <c r="S98" i="2"/>
  <c r="S133" i="2"/>
  <c r="S180" i="2"/>
  <c r="S227" i="2"/>
  <c r="S4" i="2"/>
  <c r="S59" i="2"/>
  <c r="S17" i="2"/>
  <c r="S64" i="2"/>
  <c r="S111" i="2"/>
  <c r="S146" i="2"/>
  <c r="S150" i="2"/>
  <c r="S154" i="2"/>
  <c r="S197" i="2"/>
  <c r="S29" i="2"/>
  <c r="S33" i="2"/>
  <c r="S76" i="2"/>
  <c r="S80" i="2"/>
  <c r="S119" i="2"/>
  <c r="S131" i="2"/>
  <c r="S158" i="2"/>
  <c r="S209" i="2"/>
  <c r="S213" i="2"/>
  <c r="S37" i="2"/>
  <c r="S84" i="2"/>
  <c r="S123" i="2"/>
  <c r="S166" i="2"/>
  <c r="S170" i="2"/>
  <c r="S174" i="2"/>
  <c r="S217" i="2"/>
  <c r="S48" i="2"/>
  <c r="S128" i="2"/>
  <c r="S142" i="2"/>
  <c r="S108" i="2"/>
  <c r="S168" i="2"/>
  <c r="S182" i="2"/>
  <c r="S85" i="2"/>
  <c r="S165" i="2"/>
  <c r="S185" i="2"/>
  <c r="S8" i="2"/>
  <c r="S22" i="2"/>
  <c r="S219" i="2"/>
  <c r="S125" i="2"/>
  <c r="S28" i="2"/>
  <c r="S42" i="2"/>
  <c r="S25" i="2"/>
  <c r="S105" i="2"/>
  <c r="S88" i="2"/>
  <c r="S5" i="2"/>
  <c r="S68" i="2"/>
  <c r="S62" i="2"/>
  <c r="S205" i="2"/>
  <c r="S45" i="2"/>
  <c r="S188" i="2"/>
  <c r="S202" i="2"/>
  <c r="S122" i="2"/>
  <c r="S199" i="2"/>
  <c r="S102" i="2"/>
  <c r="S82" i="2"/>
  <c r="S162" i="2"/>
  <c r="R47" i="1"/>
  <c r="R141" i="1"/>
  <c r="R170" i="1"/>
  <c r="R25" i="1"/>
  <c r="R112" i="1"/>
  <c r="R41" i="1"/>
  <c r="R128" i="1"/>
  <c r="R147" i="1"/>
  <c r="R28" i="1"/>
  <c r="R115" i="1"/>
  <c r="R131" i="1"/>
  <c r="R31" i="1"/>
  <c r="R154" i="1"/>
  <c r="R190" i="1"/>
  <c r="R16" i="1"/>
  <c r="R19" i="1"/>
  <c r="R151" i="1"/>
  <c r="R164" i="1"/>
  <c r="R74" i="1"/>
  <c r="R90" i="1"/>
  <c r="R230" i="1"/>
  <c r="R71" i="1"/>
  <c r="R168" i="1"/>
  <c r="R214" i="1"/>
  <c r="R84" i="1"/>
  <c r="R97" i="1"/>
  <c r="R188" i="1"/>
  <c r="R107" i="1"/>
  <c r="R30" i="1"/>
  <c r="R114" i="1"/>
  <c r="R130" i="1"/>
  <c r="R228" i="1"/>
  <c r="R144" i="1"/>
  <c r="R157" i="1"/>
  <c r="R54" i="1"/>
  <c r="R70" i="1"/>
  <c r="R167" i="1"/>
  <c r="R187" i="1"/>
  <c r="R171" i="1"/>
  <c r="R87" i="1"/>
  <c r="R191" i="1"/>
  <c r="R204" i="1"/>
  <c r="R94" i="1"/>
  <c r="R110" i="1"/>
  <c r="R211" i="1"/>
  <c r="R224" i="1"/>
  <c r="R91" i="1"/>
  <c r="R208" i="1"/>
  <c r="R27" i="1"/>
  <c r="R127" i="1"/>
  <c r="R44" i="1"/>
  <c r="R57" i="1"/>
  <c r="R67" i="1"/>
  <c r="R51" i="1"/>
  <c r="R174" i="1"/>
  <c r="R210" i="1"/>
  <c r="R64" i="1"/>
  <c r="R77" i="1"/>
  <c r="R184" i="1"/>
  <c r="R194" i="1"/>
  <c r="R207" i="1"/>
  <c r="R227" i="1"/>
  <c r="R20" i="1"/>
  <c r="R231" i="1"/>
  <c r="R104" i="1"/>
  <c r="R117" i="1"/>
</calcChain>
</file>

<file path=xl/sharedStrings.xml><?xml version="1.0" encoding="utf-8"?>
<sst xmlns="http://schemas.openxmlformats.org/spreadsheetml/2006/main" count="1276" uniqueCount="117">
  <si>
    <t>Year</t>
  </si>
  <si>
    <t>Month</t>
  </si>
  <si>
    <t>Date</t>
  </si>
  <si>
    <t>ProductName</t>
  </si>
  <si>
    <t>Actual_Quantity</t>
  </si>
  <si>
    <t>Monthly_Revenue</t>
  </si>
  <si>
    <t>Precentage of total</t>
  </si>
  <si>
    <t>Appearances in Bottom</t>
  </si>
  <si>
    <t>Quantity vs Revenue</t>
  </si>
  <si>
    <t>Count</t>
  </si>
  <si>
    <t>ratio</t>
  </si>
  <si>
    <t>Gravad lax</t>
  </si>
  <si>
    <t>Gnocchi di nonna Alice</t>
  </si>
  <si>
    <t>Gustaf's Knהckebrצd</t>
  </si>
  <si>
    <t>Singaporean Hokkien Fried Mee</t>
  </si>
  <si>
    <t>Mascarpone Fabioli</t>
  </si>
  <si>
    <t>Conglustions???</t>
  </si>
  <si>
    <t>Tofu</t>
  </si>
  <si>
    <t>Queso Cabrales</t>
  </si>
  <si>
    <t>Thringer Rostbratwurst</t>
  </si>
  <si>
    <t>Geitost</t>
  </si>
  <si>
    <t>9/13</t>
  </si>
  <si>
    <t>Sir Rodney's Scones</t>
  </si>
  <si>
    <t>Queso Manchego La Pastora</t>
  </si>
  <si>
    <t>Gorgonzola Telino</t>
  </si>
  <si>
    <t>Lakkalikצצri</t>
  </si>
  <si>
    <t>Zaanse koeken</t>
  </si>
  <si>
    <t>4/5</t>
  </si>
  <si>
    <t>Perth Pasties</t>
  </si>
  <si>
    <t>Scottish Longbreads</t>
  </si>
  <si>
    <t>Tarte au sucre</t>
  </si>
  <si>
    <t>Ravioli Angelo</t>
  </si>
  <si>
    <t>Uncle Bob's Organic Dried Pears</t>
  </si>
  <si>
    <t>Tourtiטre</t>
  </si>
  <si>
    <t>Guaranב Fantבstica</t>
  </si>
  <si>
    <t>7/8</t>
  </si>
  <si>
    <t>Manjimup Dried Apples</t>
  </si>
  <si>
    <t>Laughing Lumberjack Lager</t>
  </si>
  <si>
    <t>Spegesild</t>
  </si>
  <si>
    <t>Rhצnbrהu Klosterbier</t>
  </si>
  <si>
    <t>4/6</t>
  </si>
  <si>
    <t>Nord-Ost Matjeshering</t>
  </si>
  <si>
    <t>Konbu</t>
  </si>
  <si>
    <t>Wimmers gute Semmelknצdel</t>
  </si>
  <si>
    <t>3/5</t>
  </si>
  <si>
    <t>Original Frankfurter grne Soe</t>
  </si>
  <si>
    <t>Carnarvon Tigers</t>
  </si>
  <si>
    <t>Aniseed Syrup</t>
  </si>
  <si>
    <t>Vegie-spread</t>
  </si>
  <si>
    <t>Teatime Chocolate Biscuits</t>
  </si>
  <si>
    <t>Flotemysost</t>
  </si>
  <si>
    <t>Sasquatch Ale</t>
  </si>
  <si>
    <t>Jack's New England Clam Chowder</t>
  </si>
  <si>
    <t>Chai</t>
  </si>
  <si>
    <t>NuNuCa Nu-Nougat-Creme</t>
  </si>
  <si>
    <t>Chartreuse verte</t>
  </si>
  <si>
    <t>Chef Anton's Cajun Seasoning</t>
  </si>
  <si>
    <t>Genen Shouyu</t>
  </si>
  <si>
    <t>Mozzarella di Giovanni</t>
  </si>
  <si>
    <t>Grandma's Boysenberry Spread</t>
  </si>
  <si>
    <t>Boston Crab Meat</t>
  </si>
  <si>
    <t>Tunnbrצd</t>
  </si>
  <si>
    <t>Valkoinen suklaa</t>
  </si>
  <si>
    <t>Inlagd Sill</t>
  </si>
  <si>
    <t>Pגtי chinois</t>
  </si>
  <si>
    <t>Filo Mix</t>
  </si>
  <si>
    <t>Gumbהr Gummibהrchen</t>
  </si>
  <si>
    <t>Rogede sild</t>
  </si>
  <si>
    <t>Outback Lager</t>
  </si>
  <si>
    <t>Longlife Tofu</t>
  </si>
  <si>
    <t>Raclette Courdavault</t>
  </si>
  <si>
    <t>Rצd Kaviar</t>
  </si>
  <si>
    <t>Steeleye Stout</t>
  </si>
  <si>
    <t>Sirop d'יrable</t>
  </si>
  <si>
    <t>Chocolade</t>
  </si>
  <si>
    <t>Alice Mutton</t>
  </si>
  <si>
    <t>Ipoh Coffee</t>
  </si>
  <si>
    <t>Louisiana Hot Spiced Okra</t>
  </si>
  <si>
    <t>Maxilaku</t>
  </si>
  <si>
    <t>Gula Malacca</t>
  </si>
  <si>
    <t>Gudbrandsdalsost</t>
  </si>
  <si>
    <t>Ikura</t>
  </si>
  <si>
    <t>Rצssle Sauerkraut</t>
  </si>
  <si>
    <t>Pavlova</t>
  </si>
  <si>
    <t>Louisiana Fiery Hot Pepper Sauce</t>
  </si>
  <si>
    <t>Chang</t>
  </si>
  <si>
    <t>Escargots de Bourgogne</t>
  </si>
  <si>
    <t>Chef Anton's Gumbo Mix</t>
  </si>
  <si>
    <t>Mishi Kobe Niku</t>
  </si>
  <si>
    <t>Camembert Pierrot</t>
  </si>
  <si>
    <t>Cפte de Blaye</t>
  </si>
  <si>
    <t>Sir Rodney's Marmalade</t>
  </si>
  <si>
    <t>Schoggi Schokolade</t>
  </si>
  <si>
    <t>Northwoods Cranberry Sauce</t>
  </si>
  <si>
    <t>Precentage of Total</t>
  </si>
  <si>
    <t>Appearances</t>
  </si>
  <si>
    <t>Not Present in Quantity</t>
  </si>
  <si>
    <t>11/15</t>
  </si>
  <si>
    <t>Product found</t>
  </si>
  <si>
    <t>12/14</t>
  </si>
  <si>
    <t>7/11</t>
  </si>
  <si>
    <t>9/12</t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</si>
  <si>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51.13$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</si>
  <si>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32.13$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</si>
  <si>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36.47$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</si>
  <si>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35.42$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</si>
  <si>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t>7/12</t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</si>
  <si>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46.41$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</si>
  <si>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2.33$</t>
    </r>
    <r>
      <rPr>
        <sz val="11"/>
        <color theme="1"/>
        <rFont val="Calibri"/>
        <family val="2"/>
        <scheme val="minor"/>
      </rPr>
      <t xml:space="preserve"> because it is </t>
    </r>
    <r>
      <rPr>
        <u/>
        <sz val="11"/>
        <color theme="1"/>
        <rFont val="Calibri"/>
        <family val="2"/>
        <scheme val="minor"/>
      </rPr>
      <t>too cheap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</si>
  <si>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9.14$</t>
    </r>
    <r>
      <rPr>
        <sz val="11"/>
        <color theme="1"/>
        <rFont val="Calibri"/>
        <family val="2"/>
        <scheme val="minor"/>
      </rPr>
      <t xml:space="preserve"> because it is </t>
    </r>
    <r>
      <rPr>
        <u/>
        <sz val="11"/>
        <color theme="1"/>
        <rFont val="Calibri"/>
        <family val="2"/>
        <scheme val="minor"/>
      </rPr>
      <t>too cheap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</si>
  <si>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 xml:space="preserve">4.24$ </t>
    </r>
    <r>
      <rPr>
        <sz val="11"/>
        <color theme="1"/>
        <rFont val="Calibri"/>
        <family val="2"/>
        <scheme val="minor"/>
      </rPr>
      <t xml:space="preserve">because it is </t>
    </r>
    <r>
      <rPr>
        <u/>
        <sz val="11"/>
        <color theme="1"/>
        <rFont val="Calibri"/>
        <family val="2"/>
        <scheme val="minor"/>
      </rPr>
      <t>too cheap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</si>
  <si>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 xml:space="preserve">7.38$ </t>
    </r>
    <r>
      <rPr>
        <sz val="11"/>
        <color theme="1"/>
        <rFont val="Calibri"/>
        <family val="2"/>
        <scheme val="minor"/>
      </rPr>
      <t xml:space="preserve">because it is </t>
    </r>
    <r>
      <rPr>
        <u/>
        <sz val="11"/>
        <color theme="1"/>
        <rFont val="Calibri"/>
        <family val="2"/>
        <scheme val="minor"/>
      </rPr>
      <t>too cheap</t>
    </r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</si>
  <si>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11.11$</t>
    </r>
    <r>
      <rPr>
        <sz val="11"/>
        <color theme="1"/>
        <rFont val="Calibri"/>
        <family val="2"/>
        <scheme val="minor"/>
      </rPr>
      <t xml:space="preserve"> because it is </t>
    </r>
    <r>
      <rPr>
        <u/>
        <sz val="11"/>
        <color theme="1"/>
        <rFont val="Calibri"/>
        <family val="2"/>
        <scheme val="minor"/>
      </rPr>
      <t>too cheap</t>
    </r>
  </si>
  <si>
    <r>
      <t>Therefore I recommend to change the price</t>
    </r>
    <r>
      <rPr>
        <b/>
        <sz val="12"/>
        <color theme="1"/>
        <rFont val="Calibri"/>
        <family val="2"/>
        <scheme val="minor"/>
      </rPr>
      <t xml:space="preserve"> 9.5$</t>
    </r>
    <r>
      <rPr>
        <sz val="11"/>
        <color theme="1"/>
        <rFont val="Calibri"/>
        <family val="2"/>
        <scheme val="minor"/>
      </rPr>
      <t xml:space="preserve"> because it is </t>
    </r>
    <r>
      <rPr>
        <u/>
        <sz val="11"/>
        <color theme="1"/>
        <rFont val="Calibri"/>
        <family val="2"/>
        <scheme val="minor"/>
      </rPr>
      <t>too cheap</t>
    </r>
  </si>
  <si>
    <t>6/6</t>
  </si>
  <si>
    <r>
      <t xml:space="preserve">Therefore I recommend to change the price </t>
    </r>
    <r>
      <rPr>
        <b/>
        <sz val="12"/>
        <color theme="1"/>
        <rFont val="Calibri"/>
        <family val="2"/>
        <scheme val="minor"/>
      </rPr>
      <t>17.23$</t>
    </r>
    <r>
      <rPr>
        <sz val="11"/>
        <color theme="1"/>
        <rFont val="Calibri"/>
        <family val="2"/>
        <scheme val="minor"/>
      </rPr>
      <t xml:space="preserve"> because of </t>
    </r>
    <r>
      <rPr>
        <u/>
        <sz val="11"/>
        <color theme="1"/>
        <rFont val="Calibri"/>
        <family val="2"/>
        <scheme val="minor"/>
      </rPr>
      <t>high demand</t>
    </r>
    <r>
      <rPr>
        <sz val="11"/>
        <color theme="1"/>
        <rFont val="Calibri"/>
        <family val="2"/>
        <scheme val="minor"/>
      </rPr>
      <t xml:space="preserve"> for it</t>
    </r>
  </si>
  <si>
    <t>Conclusion???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</si>
</sst>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ssistant"/>
      <charset val="177"/>
    </font>
    <font>
      <sz val="11"/>
      <name val="Courier New"/>
      <family val="3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10" fontId="0" fillId="0" borderId="0" xfId="1" applyNumberFormat="1" applyFont="1"/>
    <xf numFmtId="0" fontId="5" fillId="0" borderId="0" xfId="0" applyFont="1"/>
    <xf numFmtId="0" fontId="0" fillId="2" borderId="0" xfId="0" applyFill="1"/>
    <xf numFmtId="0" fontId="6" fillId="2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/>
    <xf numFmtId="49" fontId="7" fillId="2" borderId="0" xfId="0" applyNumberFormat="1" applyFont="1" applyFill="1" applyAlignment="1">
      <alignment horizontal="center"/>
    </xf>
    <xf numFmtId="0" fontId="0" fillId="2" borderId="5" xfId="0" applyFill="1" applyBorder="1"/>
    <xf numFmtId="0" fontId="7" fillId="2" borderId="0" xfId="0" applyFont="1" applyFill="1" applyAlignment="1">
      <alignment horizontal="center"/>
    </xf>
    <xf numFmtId="0" fontId="0" fillId="2" borderId="6" xfId="0" applyFill="1" applyBorder="1"/>
    <xf numFmtId="0" fontId="2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12" fontId="4" fillId="0" borderId="0" xfId="0" applyNumberFormat="1" applyFont="1"/>
    <xf numFmtId="12" fontId="0" fillId="0" borderId="0" xfId="0" applyNumberFormat="1"/>
    <xf numFmtId="9" fontId="0" fillId="0" borderId="0" xfId="1" applyFo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/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13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numFmt numFmtId="17" formatCode="#\ ?/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en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Revenue"/>
      <sheetName val="Pivot Graph"/>
      <sheetName val="Raw_Revenue"/>
      <sheetName val="Top 10 Revenue"/>
      <sheetName val="Bottom 10 Revenue"/>
    </sheetNames>
    <sheetDataSet>
      <sheetData sheetId="0">
        <row r="8">
          <cell r="E8" t="str">
            <v>Monthly Revenue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D9AB0-960D-43EC-8A09-26FE547D68C2}" name="Table7" displayName="Table7" ref="H1:R231" totalsRowShown="0">
  <autoFilter ref="H1:R231" xr:uid="{311D9AB0-960D-43EC-8A09-26FE547D68C2}"/>
  <tableColumns count="11">
    <tableColumn id="1" xr3:uid="{66E11F14-6A69-4187-A672-96544F39FFB6}" name="Year"/>
    <tableColumn id="2" xr3:uid="{3D8EB8D7-7F04-47D7-BCF2-C6F1B37FF6EB}" name="Month"/>
    <tableColumn id="3" xr3:uid="{EF83A342-7143-4FCB-A55E-53A9D6630474}" name="Date" dataDxfId="190">
      <calculatedColumnFormula>H2&amp; "/" &amp;I2</calculatedColumnFormula>
    </tableColumn>
    <tableColumn id="4" xr3:uid="{48D30F29-7B0B-4A77-8D9F-A028B5505B24}" name="ProductName"/>
    <tableColumn id="5" xr3:uid="{CDC76852-E7B4-4F6F-A4A4-572BF8AF7552}" name="Monthly_Revenue"/>
    <tableColumn id="6" xr3:uid="{625FCDD7-6696-4FB2-97CA-69924ED431B4}" name="Precentage of total" dataDxfId="189" dataCellStyle="Percent">
      <calculatedColumnFormula>L2/GETPIVOTDATA("Revenue",'[1]Pivot Revenue'!$E$8,"OrderDate",I2,"Years",H2)</calculatedColumnFormula>
    </tableColumn>
    <tableColumn id="7" xr3:uid="{6530B987-FD58-4391-9EC2-CBF5B0367395}" name="Appearances in Bottom" dataDxfId="188">
      <calculatedColumnFormula>COUNTIF(K:K,"*" &amp; K2 &amp; "*")</calculatedColumnFormula>
    </tableColumn>
    <tableColumn id="8" xr3:uid="{73CD7E80-D944-4E22-8989-B62C33B9DB81}" name="Quantity vs Revenue" dataDxfId="187"/>
    <tableColumn id="9" xr3:uid="{D2D768C1-4790-43A6-BAE9-F4865259BB1B}" name="Not Present in Quantity"/>
    <tableColumn id="10" xr3:uid="{13CA167D-A45E-4583-9D3A-503CC46EE010}" name="Count"/>
    <tableColumn id="11" xr3:uid="{397CA897-2AA7-46F0-B9E6-E1E3003CF37F}" name="ratio" dataDxfId="186">
      <calculatedColumnFormula>Q2/N2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5E1636-5917-4F63-8A24-D80DD91108A2}" name="Table8" displayName="Table8" ref="A1:E255" totalsRowShown="0">
  <autoFilter ref="A1:E255" xr:uid="{1D5E1636-5917-4F63-8A24-D80DD91108A2}"/>
  <tableColumns count="5">
    <tableColumn id="1" xr3:uid="{082D2EB4-B686-4FDB-A79B-C7CA97F95F1C}" name="Year"/>
    <tableColumn id="2" xr3:uid="{6FEBBA57-A2ED-4701-8691-9E57EF91AA00}" name="Month"/>
    <tableColumn id="3" xr3:uid="{01446835-FBCD-4BAD-B83D-74F193C7F509}" name="Date">
      <calculatedColumnFormula>A2&amp;"/"&amp;B2</calculatedColumnFormula>
    </tableColumn>
    <tableColumn id="4" xr3:uid="{8C168A95-6705-4701-AC20-E912EEE376B2}" name="ProductName"/>
    <tableColumn id="5" xr3:uid="{CE9BF121-4344-4A26-AB29-C47E57133066}" name="Actual_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8249-A5FD-44C7-AAB6-664C2FA33A70}" name="Table1" displayName="Table1" ref="I1:S231" totalsRowShown="0">
  <autoFilter ref="I1:S231" xr:uid="{BE298249-A5FD-44C7-AAB6-664C2FA33A70}"/>
  <tableColumns count="11">
    <tableColumn id="1" xr3:uid="{04F7F5EF-442D-481A-B7B5-738F0F5E7557}" name="Year"/>
    <tableColumn id="2" xr3:uid="{2A01BBC4-C7CC-4EE3-8C93-DC9A6EFFB737}" name="Month"/>
    <tableColumn id="3" xr3:uid="{35327188-1212-47B7-8B29-34D0C8881D9B}" name="Date">
      <calculatedColumnFormula>I2&amp;"/"&amp;J2</calculatedColumnFormula>
    </tableColumn>
    <tableColumn id="4" xr3:uid="{2E97FAE4-BEE6-4A36-833E-EF9213725DF9}" name="ProductName"/>
    <tableColumn id="5" xr3:uid="{B90B612E-9DA7-4D5D-875A-AC4D025FBB10}" name="Monthly_Revenue"/>
    <tableColumn id="6" xr3:uid="{EED7DF4F-5B87-4791-BB72-FFA8D18C6FF5}" name="Precentage of Total" dataDxfId="50" dataCellStyle="Percent">
      <calculatedColumnFormula>M2/GETPIVOTDATA("Revenue",'[1]Pivot Revenue'!$E$8,"OrderDate",J2,"Years",I2)</calculatedColumnFormula>
    </tableColumn>
    <tableColumn id="7" xr3:uid="{7664DD96-C715-4467-908A-0E9E798F9EB5}" name="Appearances">
      <calculatedColumnFormula>COUNTIF(L$1:L$231,"*" &amp; L2 &amp; "*")</calculatedColumnFormula>
    </tableColumn>
    <tableColumn id="8" xr3:uid="{A9351642-7760-4F18-9A2D-A234D8740B16}" name="Quantity vs Revenue" dataDxfId="49">
      <calculatedColumnFormula>IF(COUNTIF($D$231:$D$240, L2) &gt; 0, "String found", "String not found")</calculatedColumnFormula>
    </tableColumn>
    <tableColumn id="9" xr3:uid="{01185ED3-4130-418C-9795-0E795D2F8955}" name="Not Present in Quantity"/>
    <tableColumn id="10" xr3:uid="{4171FF05-CAF9-4C6A-88ED-705D53AC2BE2}" name="Count"/>
    <tableColumn id="12" xr3:uid="{17F6D728-3F91-4B08-A809-108A2E0FD32B}" name="ratio" dataDxfId="48">
      <calculatedColumnFormula>R2/O2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D3521-EB4B-448C-A7B6-954D37137EE8}" name="Table4" displayName="Table4" ref="A1:E240" totalsRowShown="0">
  <autoFilter ref="A1:E240" xr:uid="{3EFD3521-EB4B-448C-A7B6-954D37137EE8}"/>
  <tableColumns count="5">
    <tableColumn id="1" xr3:uid="{8992D29E-A5C7-446B-AF4C-AD5FD4DBC7E7}" name="Year"/>
    <tableColumn id="2" xr3:uid="{E5B5AB90-073C-4BA7-BE18-70481AB44BA3}" name="Month"/>
    <tableColumn id="3" xr3:uid="{B6F24457-7691-4839-B526-05E631FA8480}" name="Date">
      <calculatedColumnFormula>A2&amp;"/"&amp;B2</calculatedColumnFormula>
    </tableColumn>
    <tableColumn id="4" xr3:uid="{9A3EE9A1-22D0-4DB1-9BE3-6F52879EA4C6}" name="ProductName"/>
    <tableColumn id="5" xr3:uid="{9D15A227-B838-4CC3-B84E-E833C0080F5C}" name="Actual_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5"/>
  <sheetViews>
    <sheetView tabSelected="1" workbookViewId="0">
      <selection activeCell="A25" sqref="A25"/>
    </sheetView>
  </sheetViews>
  <sheetFormatPr defaultRowHeight="15" x14ac:dyDescent="0.25"/>
  <cols>
    <col min="4" max="4" width="15.28515625" customWidth="1"/>
    <col min="5" max="5" width="17.42578125" customWidth="1"/>
    <col min="11" max="11" width="15.28515625" customWidth="1"/>
    <col min="12" max="12" width="19.5703125" customWidth="1"/>
    <col min="13" max="13" width="20" customWidth="1"/>
    <col min="14" max="14" width="26.5703125" style="1" bestFit="1" customWidth="1"/>
    <col min="15" max="15" width="22.28515625" style="2" bestFit="1" customWidth="1"/>
    <col min="16" max="16" width="31.85546875" bestFit="1" customWidth="1"/>
    <col min="18" max="18" width="9.140625" style="23"/>
    <col min="23" max="23" width="9.140625" style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5</v>
      </c>
      <c r="M1" t="s">
        <v>6</v>
      </c>
      <c r="N1" s="1" t="s">
        <v>7</v>
      </c>
      <c r="O1" s="2" t="s">
        <v>8</v>
      </c>
      <c r="P1" t="s">
        <v>96</v>
      </c>
      <c r="Q1" t="s">
        <v>9</v>
      </c>
      <c r="R1" s="22" t="s">
        <v>10</v>
      </c>
    </row>
    <row r="2" spans="1:27" x14ac:dyDescent="0.25">
      <c r="A2">
        <v>1996</v>
      </c>
      <c r="B2">
        <v>7</v>
      </c>
      <c r="C2" t="str">
        <f t="shared" ref="C2:C65" si="0">A2&amp;"/"&amp;B2</f>
        <v>1996/7</v>
      </c>
      <c r="D2" t="s">
        <v>11</v>
      </c>
      <c r="E2">
        <v>1</v>
      </c>
      <c r="H2">
        <v>1996</v>
      </c>
      <c r="I2">
        <v>7</v>
      </c>
      <c r="J2" s="3" t="str">
        <f t="shared" ref="J2:J65" si="1">H2&amp; "/" &amp;I2</f>
        <v>1996/7</v>
      </c>
      <c r="K2" t="s">
        <v>11</v>
      </c>
      <c r="L2">
        <v>24.049999237060501</v>
      </c>
      <c r="M2" s="4">
        <f>L2/GETPIVOTDATA("Revenue",'[1]Pivot Revenue'!$E$8,"OrderDate",I2,"Years",H2)</f>
        <v>7.5479926770535529E-4</v>
      </c>
      <c r="N2" s="1">
        <f t="shared" ref="N2:N65" si="2">COUNTIF(K:K,"*" &amp; K2 &amp; "*")</f>
        <v>3</v>
      </c>
      <c r="O2" s="5" t="str">
        <f t="shared" ref="O2:O11" si="3">IF(COUNTIF($D$2:$D$14, K2) &gt; 0, "Product found", "Product not found")</f>
        <v>Product found</v>
      </c>
      <c r="R2" s="23">
        <f t="shared" ref="R2:R65" si="4">Q2/N2</f>
        <v>0</v>
      </c>
    </row>
    <row r="3" spans="1:27" x14ac:dyDescent="0.25">
      <c r="A3">
        <v>1996</v>
      </c>
      <c r="B3">
        <v>7</v>
      </c>
      <c r="C3" t="str">
        <f t="shared" si="0"/>
        <v>1996/7</v>
      </c>
      <c r="D3" t="s">
        <v>12</v>
      </c>
      <c r="E3">
        <v>2</v>
      </c>
      <c r="H3">
        <v>1996</v>
      </c>
      <c r="I3">
        <v>7</v>
      </c>
      <c r="J3" s="3" t="str">
        <f t="shared" si="1"/>
        <v>1996/7</v>
      </c>
      <c r="K3" t="s">
        <v>12</v>
      </c>
      <c r="L3">
        <v>109.08999633789099</v>
      </c>
      <c r="M3" s="4">
        <f>L3/GETPIVOTDATA("Revenue",'[1]Pivot Revenue'!$E$8,"OrderDate",I3,"Years",H3)</f>
        <v>3.4237443643214066E-3</v>
      </c>
      <c r="N3" s="1">
        <f t="shared" si="2"/>
        <v>1</v>
      </c>
      <c r="O3" s="5" t="str">
        <f t="shared" si="3"/>
        <v>Product found</v>
      </c>
      <c r="R3" s="23">
        <f t="shared" si="4"/>
        <v>0</v>
      </c>
    </row>
    <row r="4" spans="1:27" x14ac:dyDescent="0.25">
      <c r="A4">
        <v>1996</v>
      </c>
      <c r="B4">
        <v>7</v>
      </c>
      <c r="C4" t="str">
        <f t="shared" si="0"/>
        <v>1996/7</v>
      </c>
      <c r="D4" t="s">
        <v>13</v>
      </c>
      <c r="E4">
        <v>6</v>
      </c>
      <c r="H4">
        <v>1996</v>
      </c>
      <c r="I4">
        <v>7</v>
      </c>
      <c r="J4" s="3" t="str">
        <f t="shared" si="1"/>
        <v>1996/7</v>
      </c>
      <c r="K4" t="s">
        <v>14</v>
      </c>
      <c r="L4">
        <v>130.38000488281301</v>
      </c>
      <c r="M4" s="4">
        <f>L4/GETPIVOTDATA("Revenue",'[1]Pivot Revenue'!$E$8,"OrderDate",I4,"Years",H4)</f>
        <v>4.0919224669795085E-3</v>
      </c>
      <c r="N4" s="1">
        <f t="shared" si="2"/>
        <v>5</v>
      </c>
      <c r="O4" s="5" t="str">
        <f t="shared" si="3"/>
        <v>Product found</v>
      </c>
      <c r="R4" s="23">
        <f t="shared" si="4"/>
        <v>0</v>
      </c>
    </row>
    <row r="5" spans="1:27" ht="23.25" x14ac:dyDescent="0.35">
      <c r="A5">
        <v>1996</v>
      </c>
      <c r="B5">
        <v>7</v>
      </c>
      <c r="C5" t="str">
        <f t="shared" si="0"/>
        <v>1996/7</v>
      </c>
      <c r="D5" t="s">
        <v>15</v>
      </c>
      <c r="E5">
        <v>6</v>
      </c>
      <c r="H5">
        <v>1996</v>
      </c>
      <c r="I5">
        <v>7</v>
      </c>
      <c r="J5" s="3" t="str">
        <f t="shared" si="1"/>
        <v>1996/7</v>
      </c>
      <c r="K5" t="s">
        <v>13</v>
      </c>
      <c r="L5">
        <v>137.10000610351599</v>
      </c>
      <c r="M5" s="4">
        <f>L5/GETPIVOTDATA("Revenue",'[1]Pivot Revenue'!$E$8,"OrderDate",I5,"Years",H5)</f>
        <v>4.3028269227496979E-3</v>
      </c>
      <c r="N5" s="1">
        <f t="shared" si="2"/>
        <v>3</v>
      </c>
      <c r="O5" s="5" t="str">
        <f t="shared" si="3"/>
        <v>Product found</v>
      </c>
      <c r="R5" s="23">
        <f t="shared" si="4"/>
        <v>0</v>
      </c>
      <c r="V5" s="6"/>
      <c r="W5" s="7" t="s">
        <v>116</v>
      </c>
      <c r="X5" s="6"/>
    </row>
    <row r="6" spans="1:27" ht="15.75" thickBot="1" x14ac:dyDescent="0.3">
      <c r="A6">
        <v>1996</v>
      </c>
      <c r="B6">
        <v>7</v>
      </c>
      <c r="C6" t="str">
        <f t="shared" si="0"/>
        <v>1996/7</v>
      </c>
      <c r="D6" t="s">
        <v>17</v>
      </c>
      <c r="E6">
        <v>9</v>
      </c>
      <c r="H6">
        <v>1996</v>
      </c>
      <c r="I6">
        <v>7</v>
      </c>
      <c r="J6" s="3" t="str">
        <f t="shared" si="1"/>
        <v>1996/7</v>
      </c>
      <c r="K6" t="s">
        <v>17</v>
      </c>
      <c r="L6">
        <v>179.00999450683599</v>
      </c>
      <c r="M6" s="4">
        <f>L6/GETPIVOTDATA("Revenue",'[1]Pivot Revenue'!$E$8,"OrderDate",I6,"Years",H6)</f>
        <v>5.6181545551771935E-3</v>
      </c>
      <c r="N6" s="1">
        <f t="shared" si="2"/>
        <v>7</v>
      </c>
      <c r="O6" s="5" t="str">
        <f t="shared" si="3"/>
        <v>Product found</v>
      </c>
      <c r="R6" s="23">
        <f t="shared" si="4"/>
        <v>0</v>
      </c>
    </row>
    <row r="7" spans="1:27" x14ac:dyDescent="0.25">
      <c r="A7">
        <v>1996</v>
      </c>
      <c r="B7">
        <v>7</v>
      </c>
      <c r="C7" t="str">
        <f t="shared" si="0"/>
        <v>1996/7</v>
      </c>
      <c r="D7" t="s">
        <v>14</v>
      </c>
      <c r="E7">
        <v>10</v>
      </c>
      <c r="H7">
        <v>1996</v>
      </c>
      <c r="I7">
        <v>7</v>
      </c>
      <c r="J7" s="3" t="str">
        <f t="shared" si="1"/>
        <v>1996/7</v>
      </c>
      <c r="K7" t="s">
        <v>18</v>
      </c>
      <c r="L7">
        <v>200.38000488281301</v>
      </c>
      <c r="M7" s="4">
        <f>L7/GETPIVOTDATA("Revenue",'[1]Pivot Revenue'!$E$8,"OrderDate",I7,"Years",H7)</f>
        <v>6.2888434821767097E-3</v>
      </c>
      <c r="N7" s="1">
        <f t="shared" si="2"/>
        <v>4</v>
      </c>
      <c r="O7" s="5" t="str">
        <f t="shared" si="3"/>
        <v>Product found</v>
      </c>
      <c r="R7" s="23">
        <f t="shared" si="4"/>
        <v>0</v>
      </c>
      <c r="U7" s="8"/>
      <c r="V7" s="9"/>
      <c r="W7" s="10"/>
      <c r="X7" s="9"/>
      <c r="Y7" s="9"/>
      <c r="Z7" s="9"/>
      <c r="AA7" s="11"/>
    </row>
    <row r="8" spans="1:27" ht="15.75" x14ac:dyDescent="0.25">
      <c r="A8">
        <v>1996</v>
      </c>
      <c r="B8">
        <v>7</v>
      </c>
      <c r="C8" t="str">
        <f t="shared" si="0"/>
        <v>1996/7</v>
      </c>
      <c r="D8" t="s">
        <v>19</v>
      </c>
      <c r="E8">
        <v>10</v>
      </c>
      <c r="H8">
        <v>1996</v>
      </c>
      <c r="I8">
        <v>7</v>
      </c>
      <c r="J8" s="3" t="str">
        <f t="shared" si="1"/>
        <v>1996/7</v>
      </c>
      <c r="K8" t="s">
        <v>20</v>
      </c>
      <c r="L8">
        <v>217.36000061035199</v>
      </c>
      <c r="M8" s="4">
        <f>L8/GETPIVOTDATA("Revenue",'[1]Pivot Revenue'!$E$8,"OrderDate",I8,"Years",H8)</f>
        <v>6.8217536172022683E-3</v>
      </c>
      <c r="N8" s="1">
        <f t="shared" si="2"/>
        <v>13</v>
      </c>
      <c r="O8" s="5" t="str">
        <f t="shared" si="3"/>
        <v>Product not found</v>
      </c>
      <c r="P8" t="s">
        <v>20</v>
      </c>
      <c r="Q8">
        <f t="shared" ref="Q8:Q71" si="5">IF(P8&lt;&gt;"", COUNTIF(P:P, "*" &amp; P8 &amp; "*"), "")</f>
        <v>9</v>
      </c>
      <c r="R8" s="23">
        <f t="shared" si="4"/>
        <v>0.69230769230769229</v>
      </c>
      <c r="U8" s="12"/>
      <c r="V8" s="13" t="s">
        <v>20</v>
      </c>
      <c r="W8" s="14" t="s">
        <v>21</v>
      </c>
      <c r="X8" s="30" t="str">
        <f>IF(COUNTIF($D$2:$D$14, O2) &gt; 0, "Product found", "Product not found")</f>
        <v>Product not found</v>
      </c>
      <c r="Y8" s="30"/>
      <c r="Z8" s="30"/>
      <c r="AA8" s="15"/>
    </row>
    <row r="9" spans="1:27" ht="15.75" x14ac:dyDescent="0.25">
      <c r="A9">
        <v>1996</v>
      </c>
      <c r="B9">
        <v>7</v>
      </c>
      <c r="C9" t="str">
        <f t="shared" si="0"/>
        <v>1996/7</v>
      </c>
      <c r="D9" t="s">
        <v>18</v>
      </c>
      <c r="E9">
        <v>12</v>
      </c>
      <c r="H9">
        <v>1996</v>
      </c>
      <c r="I9">
        <v>7</v>
      </c>
      <c r="J9" s="3" t="str">
        <f t="shared" si="1"/>
        <v>1996/7</v>
      </c>
      <c r="K9" t="s">
        <v>22</v>
      </c>
      <c r="L9">
        <v>246.30000305175801</v>
      </c>
      <c r="M9" s="4">
        <f>L9/GETPIVOTDATA("Revenue",'[1]Pivot Revenue'!$E$8,"OrderDate",I9,"Years",H9)</f>
        <v>7.7300236106791712E-3</v>
      </c>
      <c r="N9" s="1">
        <f t="shared" si="2"/>
        <v>5</v>
      </c>
      <c r="O9" s="5" t="str">
        <f t="shared" si="3"/>
        <v>Product not found</v>
      </c>
      <c r="P9" t="s">
        <v>22</v>
      </c>
      <c r="Q9">
        <f t="shared" si="5"/>
        <v>1</v>
      </c>
      <c r="R9" s="23">
        <f t="shared" si="4"/>
        <v>0.2</v>
      </c>
      <c r="U9" s="12" t="s">
        <v>108</v>
      </c>
      <c r="V9" s="6"/>
      <c r="W9" s="16"/>
      <c r="X9" s="6"/>
      <c r="Y9" s="6"/>
      <c r="Z9" s="6"/>
      <c r="AA9" s="15"/>
    </row>
    <row r="10" spans="1:27" ht="15.75" x14ac:dyDescent="0.25">
      <c r="A10">
        <v>1996</v>
      </c>
      <c r="B10">
        <v>7</v>
      </c>
      <c r="C10" t="str">
        <f t="shared" si="0"/>
        <v>1996/7</v>
      </c>
      <c r="D10" t="s">
        <v>23</v>
      </c>
      <c r="E10">
        <v>12</v>
      </c>
      <c r="H10">
        <v>1996</v>
      </c>
      <c r="I10">
        <v>7</v>
      </c>
      <c r="J10" s="3" t="str">
        <f t="shared" si="1"/>
        <v>1996/7</v>
      </c>
      <c r="K10" t="s">
        <v>24</v>
      </c>
      <c r="L10">
        <v>258.16998291015602</v>
      </c>
      <c r="M10" s="4">
        <f>L10/GETPIVOTDATA("Revenue",'[1]Pivot Revenue'!$E$8,"OrderDate",I10,"Years",H10)</f>
        <v>8.1025580135489148E-3</v>
      </c>
      <c r="N10" s="1">
        <f t="shared" si="2"/>
        <v>5</v>
      </c>
      <c r="O10" s="5" t="str">
        <f t="shared" si="3"/>
        <v>Product not found</v>
      </c>
      <c r="P10" t="s">
        <v>24</v>
      </c>
      <c r="Q10">
        <f t="shared" si="5"/>
        <v>2</v>
      </c>
      <c r="R10" s="23">
        <f t="shared" si="4"/>
        <v>0.4</v>
      </c>
      <c r="U10" s="12"/>
      <c r="V10" s="6"/>
      <c r="W10" s="16"/>
      <c r="X10" s="6"/>
      <c r="Y10" s="6"/>
      <c r="Z10" s="6"/>
      <c r="AA10" s="15"/>
    </row>
    <row r="11" spans="1:27" ht="15.75" x14ac:dyDescent="0.25">
      <c r="A11">
        <v>1996</v>
      </c>
      <c r="B11">
        <v>7</v>
      </c>
      <c r="C11" t="str">
        <f t="shared" si="0"/>
        <v>1996/7</v>
      </c>
      <c r="D11" t="s">
        <v>25</v>
      </c>
      <c r="E11">
        <v>15</v>
      </c>
      <c r="H11">
        <v>1996</v>
      </c>
      <c r="I11">
        <v>7</v>
      </c>
      <c r="J11" s="3" t="str">
        <f t="shared" si="1"/>
        <v>1996/7</v>
      </c>
      <c r="K11" t="s">
        <v>15</v>
      </c>
      <c r="L11">
        <v>263.39001464843801</v>
      </c>
      <c r="M11" s="4">
        <f>L11/GETPIVOTDATA("Revenue",'[1]Pivot Revenue'!$E$8,"OrderDate",I11,"Years",H11)</f>
        <v>8.2663865482036029E-3</v>
      </c>
      <c r="N11" s="1">
        <f t="shared" si="2"/>
        <v>4</v>
      </c>
      <c r="O11" s="5" t="str">
        <f t="shared" si="3"/>
        <v>Product found</v>
      </c>
      <c r="Q11" t="str">
        <f t="shared" si="5"/>
        <v/>
      </c>
      <c r="R11" s="23" t="e">
        <f t="shared" si="4"/>
        <v>#VALUE!</v>
      </c>
      <c r="U11" s="12"/>
      <c r="V11" s="13" t="s">
        <v>26</v>
      </c>
      <c r="W11" s="14" t="s">
        <v>27</v>
      </c>
      <c r="X11" s="30" t="str">
        <f>IF(COUNTIF($D$2:$D$14, O5) &gt; 0, "Product found", "Product not found")</f>
        <v>Product not found</v>
      </c>
      <c r="Y11" s="30"/>
      <c r="Z11" s="30"/>
      <c r="AA11" s="15"/>
    </row>
    <row r="12" spans="1:27" ht="15.75" x14ac:dyDescent="0.25">
      <c r="A12">
        <v>1996</v>
      </c>
      <c r="B12">
        <v>7</v>
      </c>
      <c r="C12" t="str">
        <f t="shared" si="0"/>
        <v>1996/7</v>
      </c>
      <c r="D12" t="s">
        <v>28</v>
      </c>
      <c r="E12">
        <v>15</v>
      </c>
      <c r="H12">
        <v>1996</v>
      </c>
      <c r="I12">
        <v>8</v>
      </c>
      <c r="J12" s="3" t="str">
        <f t="shared" si="1"/>
        <v>1996/8</v>
      </c>
      <c r="K12" t="s">
        <v>29</v>
      </c>
      <c r="L12">
        <v>34.450000762939503</v>
      </c>
      <c r="M12" s="4">
        <f>L12/GETPIVOTDATA("Revenue",'[1]Pivot Revenue'!$E$8,"OrderDate",I12,"Years",H12)</f>
        <v>1.1547342431300273E-3</v>
      </c>
      <c r="N12" s="1">
        <f t="shared" si="2"/>
        <v>5</v>
      </c>
      <c r="O12" s="5" t="str">
        <f t="shared" ref="O12:O21" si="6">IF(COUNTIF($D$15:$D$24, K12) &gt; 0, "Product found", "Product not found")</f>
        <v>Product found</v>
      </c>
      <c r="Q12" t="str">
        <f t="shared" si="5"/>
        <v/>
      </c>
      <c r="R12" s="23" t="e">
        <f t="shared" si="4"/>
        <v>#VALUE!</v>
      </c>
      <c r="U12" s="12" t="s">
        <v>109</v>
      </c>
      <c r="V12" s="6"/>
      <c r="W12" s="16"/>
      <c r="X12" s="6"/>
      <c r="Y12" s="6"/>
      <c r="Z12" s="6"/>
      <c r="AA12" s="15"/>
    </row>
    <row r="13" spans="1:27" ht="15.75" x14ac:dyDescent="0.25">
      <c r="A13">
        <v>1996</v>
      </c>
      <c r="B13">
        <v>7</v>
      </c>
      <c r="C13" t="str">
        <f t="shared" si="0"/>
        <v>1996/7</v>
      </c>
      <c r="D13" t="s">
        <v>30</v>
      </c>
      <c r="E13">
        <v>15</v>
      </c>
      <c r="H13">
        <v>1996</v>
      </c>
      <c r="I13">
        <v>8</v>
      </c>
      <c r="J13" s="3" t="str">
        <f t="shared" si="1"/>
        <v>1996/8</v>
      </c>
      <c r="K13" t="s">
        <v>31</v>
      </c>
      <c r="L13">
        <v>43.889999389648402</v>
      </c>
      <c r="M13" s="4">
        <f>L13/GETPIVOTDATA("Revenue",'[1]Pivot Revenue'!$E$8,"OrderDate",I13,"Years",H13)</f>
        <v>1.4711548361039438E-3</v>
      </c>
      <c r="N13" s="1">
        <f t="shared" si="2"/>
        <v>5</v>
      </c>
      <c r="O13" s="5" t="str">
        <f t="shared" si="6"/>
        <v>Product found</v>
      </c>
      <c r="Q13" t="str">
        <f t="shared" si="5"/>
        <v/>
      </c>
      <c r="R13" s="23" t="e">
        <f t="shared" si="4"/>
        <v>#VALUE!</v>
      </c>
      <c r="U13" s="12"/>
      <c r="V13" s="6"/>
      <c r="W13" s="16"/>
      <c r="X13" s="6"/>
      <c r="Y13" s="6"/>
      <c r="Z13" s="6"/>
      <c r="AA13" s="15"/>
    </row>
    <row r="14" spans="1:27" ht="15.75" x14ac:dyDescent="0.25">
      <c r="A14">
        <v>1996</v>
      </c>
      <c r="B14">
        <v>7</v>
      </c>
      <c r="C14" t="str">
        <f t="shared" si="0"/>
        <v>1996/7</v>
      </c>
      <c r="D14" t="s">
        <v>32</v>
      </c>
      <c r="E14">
        <v>15</v>
      </c>
      <c r="H14">
        <v>1996</v>
      </c>
      <c r="I14">
        <v>8</v>
      </c>
      <c r="J14" s="3" t="str">
        <f t="shared" si="1"/>
        <v>1996/8</v>
      </c>
      <c r="K14" t="s">
        <v>33</v>
      </c>
      <c r="L14">
        <v>60.549999237060497</v>
      </c>
      <c r="M14" s="4">
        <f>L14/GETPIVOTDATA("Revenue",'[1]Pivot Revenue'!$E$8,"OrderDate",I14,"Years",H14)</f>
        <v>2.0295836282171629E-3</v>
      </c>
      <c r="N14" s="1">
        <f t="shared" si="2"/>
        <v>8</v>
      </c>
      <c r="O14" s="5" t="str">
        <f t="shared" si="6"/>
        <v>Product found</v>
      </c>
      <c r="Q14" t="str">
        <f t="shared" si="5"/>
        <v/>
      </c>
      <c r="R14" s="23" t="e">
        <f t="shared" si="4"/>
        <v>#VALUE!</v>
      </c>
      <c r="U14" s="12"/>
      <c r="V14" s="13" t="s">
        <v>34</v>
      </c>
      <c r="W14" s="14" t="s">
        <v>35</v>
      </c>
      <c r="X14" s="30" t="str">
        <f>IF(COUNTIF($D$2:$D$14, O8) &gt; 0, "Product found", "Product not found")</f>
        <v>Product not found</v>
      </c>
      <c r="Y14" s="30"/>
      <c r="Z14" s="30"/>
      <c r="AA14" s="15"/>
    </row>
    <row r="15" spans="1:27" ht="15.75" x14ac:dyDescent="0.25">
      <c r="A15">
        <v>1996</v>
      </c>
      <c r="B15">
        <v>8</v>
      </c>
      <c r="C15" t="str">
        <f t="shared" si="0"/>
        <v>1996/8</v>
      </c>
      <c r="D15" t="s">
        <v>36</v>
      </c>
      <c r="E15">
        <v>2</v>
      </c>
      <c r="H15">
        <v>1996</v>
      </c>
      <c r="I15">
        <v>8</v>
      </c>
      <c r="J15" s="3" t="str">
        <f t="shared" si="1"/>
        <v>1996/8</v>
      </c>
      <c r="K15" t="s">
        <v>36</v>
      </c>
      <c r="L15">
        <v>82.720001220703097</v>
      </c>
      <c r="M15" s="4">
        <f>L15/GETPIVOTDATA("Revenue",'[1]Pivot Revenue'!$E$8,"OrderDate",I15,"Years",H15)</f>
        <v>2.7727029284731184E-3</v>
      </c>
      <c r="N15" s="1">
        <f t="shared" si="2"/>
        <v>2</v>
      </c>
      <c r="O15" s="5" t="str">
        <f t="shared" si="6"/>
        <v>Product found</v>
      </c>
      <c r="Q15" t="str">
        <f t="shared" si="5"/>
        <v/>
      </c>
      <c r="R15" s="23" t="e">
        <f t="shared" si="4"/>
        <v>#VALUE!</v>
      </c>
      <c r="U15" s="12" t="s">
        <v>110</v>
      </c>
      <c r="V15" s="13"/>
      <c r="W15" s="16"/>
      <c r="X15" s="6"/>
      <c r="Y15" s="6"/>
      <c r="Z15" s="6"/>
      <c r="AA15" s="15"/>
    </row>
    <row r="16" spans="1:27" ht="15.75" x14ac:dyDescent="0.25">
      <c r="A16">
        <v>1996</v>
      </c>
      <c r="B16">
        <v>8</v>
      </c>
      <c r="C16" t="str">
        <f t="shared" si="0"/>
        <v>1996/8</v>
      </c>
      <c r="D16" t="s">
        <v>31</v>
      </c>
      <c r="E16">
        <v>2</v>
      </c>
      <c r="H16">
        <v>1996</v>
      </c>
      <c r="I16">
        <v>8</v>
      </c>
      <c r="J16" s="3" t="str">
        <f t="shared" si="1"/>
        <v>1996/8</v>
      </c>
      <c r="K16" t="s">
        <v>37</v>
      </c>
      <c r="L16">
        <v>118.55999755859401</v>
      </c>
      <c r="M16" s="4">
        <f>L16/GETPIVOTDATA("Revenue",'[1]Pivot Revenue'!$E$8,"OrderDate",I16,"Years",H16)</f>
        <v>3.9740286216074748E-3</v>
      </c>
      <c r="N16" s="1">
        <f t="shared" si="2"/>
        <v>4</v>
      </c>
      <c r="O16" s="5" t="str">
        <f t="shared" si="6"/>
        <v>Product found</v>
      </c>
      <c r="Q16" t="str">
        <f t="shared" si="5"/>
        <v/>
      </c>
      <c r="R16" s="23" t="e">
        <f t="shared" si="4"/>
        <v>#VALUE!</v>
      </c>
      <c r="U16" s="12"/>
      <c r="V16" s="13"/>
      <c r="W16" s="16"/>
      <c r="X16" s="6"/>
      <c r="Y16" s="6"/>
      <c r="Z16" s="6"/>
      <c r="AA16" s="15"/>
    </row>
    <row r="17" spans="1:27" ht="15.75" x14ac:dyDescent="0.25">
      <c r="A17">
        <v>1996</v>
      </c>
      <c r="B17">
        <v>8</v>
      </c>
      <c r="C17" t="str">
        <f t="shared" si="0"/>
        <v>1996/8</v>
      </c>
      <c r="D17" t="s">
        <v>29</v>
      </c>
      <c r="E17">
        <v>3</v>
      </c>
      <c r="H17">
        <v>1996</v>
      </c>
      <c r="I17">
        <v>8</v>
      </c>
      <c r="J17" s="3" t="str">
        <f t="shared" si="1"/>
        <v>1996/8</v>
      </c>
      <c r="K17" t="s">
        <v>38</v>
      </c>
      <c r="L17">
        <v>135.16000366210901</v>
      </c>
      <c r="M17" s="4">
        <f>L17/GETPIVOTDATA("Revenue",'[1]Pivot Revenue'!$E$8,"OrderDate",I17,"Years",H17)</f>
        <v>4.5304464752905825E-3</v>
      </c>
      <c r="N17" s="1">
        <f t="shared" si="2"/>
        <v>5</v>
      </c>
      <c r="O17" s="5" t="str">
        <f t="shared" si="6"/>
        <v>Product not found</v>
      </c>
      <c r="P17" t="s">
        <v>38</v>
      </c>
      <c r="Q17">
        <f t="shared" si="5"/>
        <v>3</v>
      </c>
      <c r="R17" s="23">
        <f t="shared" si="4"/>
        <v>0.6</v>
      </c>
      <c r="U17" s="12"/>
      <c r="V17" s="13" t="s">
        <v>39</v>
      </c>
      <c r="W17" s="14" t="s">
        <v>40</v>
      </c>
      <c r="X17" s="30" t="str">
        <f>IF(COUNTIF($D$2:$D$14, O11) &gt; 0, "Product found", "Product not found")</f>
        <v>Product not found</v>
      </c>
      <c r="Y17" s="30"/>
      <c r="Z17" s="30"/>
      <c r="AA17" s="15"/>
    </row>
    <row r="18" spans="1:27" ht="15.75" x14ac:dyDescent="0.25">
      <c r="A18">
        <v>1996</v>
      </c>
      <c r="B18">
        <v>8</v>
      </c>
      <c r="C18" t="str">
        <f t="shared" si="0"/>
        <v>1996/8</v>
      </c>
      <c r="D18" t="s">
        <v>37</v>
      </c>
      <c r="E18">
        <v>5</v>
      </c>
      <c r="H18">
        <v>1996</v>
      </c>
      <c r="I18">
        <v>8</v>
      </c>
      <c r="J18" s="3" t="str">
        <f t="shared" si="1"/>
        <v>1996/8</v>
      </c>
      <c r="K18" t="s">
        <v>41</v>
      </c>
      <c r="L18">
        <v>136.88999938964801</v>
      </c>
      <c r="M18" s="4">
        <f>L18/GETPIVOTDATA("Revenue",'[1]Pivot Revenue'!$E$8,"OrderDate",I18,"Years",H18)</f>
        <v>4.5884344364753903E-3</v>
      </c>
      <c r="N18" s="1">
        <f t="shared" si="2"/>
        <v>5</v>
      </c>
      <c r="O18" s="5" t="str">
        <f t="shared" si="6"/>
        <v>Product found</v>
      </c>
      <c r="Q18" t="str">
        <f t="shared" si="5"/>
        <v/>
      </c>
      <c r="R18" s="23" t="e">
        <f t="shared" si="4"/>
        <v>#VALUE!</v>
      </c>
      <c r="U18" s="12" t="s">
        <v>111</v>
      </c>
      <c r="V18" s="13"/>
      <c r="W18" s="16"/>
      <c r="X18" s="6"/>
      <c r="Y18" s="6"/>
      <c r="Z18" s="6"/>
      <c r="AA18" s="15"/>
    </row>
    <row r="19" spans="1:27" ht="15.75" x14ac:dyDescent="0.25">
      <c r="A19">
        <v>1996</v>
      </c>
      <c r="B19">
        <v>8</v>
      </c>
      <c r="C19" t="str">
        <f t="shared" si="0"/>
        <v>1996/8</v>
      </c>
      <c r="D19" t="s">
        <v>41</v>
      </c>
      <c r="E19">
        <v>6</v>
      </c>
      <c r="H19">
        <v>1996</v>
      </c>
      <c r="I19">
        <v>8</v>
      </c>
      <c r="J19" s="3" t="str">
        <f t="shared" si="1"/>
        <v>1996/8</v>
      </c>
      <c r="K19" t="s">
        <v>42</v>
      </c>
      <c r="L19">
        <v>154.639995574951</v>
      </c>
      <c r="M19" s="4">
        <f>L19/GETPIVOTDATA("Revenue",'[1]Pivot Revenue'!$E$8,"OrderDate",I19,"Years",H19)</f>
        <v>5.1833989635196509E-3</v>
      </c>
      <c r="N19" s="1">
        <f t="shared" si="2"/>
        <v>8</v>
      </c>
      <c r="O19" s="5" t="str">
        <f t="shared" si="6"/>
        <v>Product not found</v>
      </c>
      <c r="P19" t="s">
        <v>42</v>
      </c>
      <c r="Q19">
        <f t="shared" si="5"/>
        <v>3</v>
      </c>
      <c r="R19" s="23">
        <f t="shared" si="4"/>
        <v>0.375</v>
      </c>
      <c r="U19" s="12"/>
      <c r="V19" s="13"/>
      <c r="W19" s="16"/>
      <c r="X19" s="6"/>
      <c r="Y19" s="6"/>
      <c r="Z19" s="6"/>
      <c r="AA19" s="15"/>
    </row>
    <row r="20" spans="1:27" ht="15.75" x14ac:dyDescent="0.25">
      <c r="A20">
        <v>1996</v>
      </c>
      <c r="B20">
        <v>8</v>
      </c>
      <c r="C20" t="str">
        <f t="shared" si="0"/>
        <v>1996/8</v>
      </c>
      <c r="D20" t="s">
        <v>43</v>
      </c>
      <c r="E20">
        <v>9</v>
      </c>
      <c r="H20">
        <v>1996</v>
      </c>
      <c r="I20">
        <v>8</v>
      </c>
      <c r="J20" s="3" t="str">
        <f t="shared" si="1"/>
        <v>1996/8</v>
      </c>
      <c r="K20" t="s">
        <v>20</v>
      </c>
      <c r="L20">
        <v>168.61000061035199</v>
      </c>
      <c r="M20" s="4">
        <f>L20/GETPIVOTDATA("Revenue",'[1]Pivot Revenue'!$E$8,"OrderDate",I20,"Years",H20)</f>
        <v>5.6516614550674148E-3</v>
      </c>
      <c r="N20" s="1">
        <f t="shared" si="2"/>
        <v>13</v>
      </c>
      <c r="O20" s="5" t="str">
        <f t="shared" si="6"/>
        <v>Product not found</v>
      </c>
      <c r="P20" t="s">
        <v>20</v>
      </c>
      <c r="Q20">
        <f t="shared" si="5"/>
        <v>9</v>
      </c>
      <c r="R20" s="23">
        <f t="shared" si="4"/>
        <v>0.69230769230769229</v>
      </c>
      <c r="U20" s="12"/>
      <c r="V20" s="13" t="s">
        <v>38</v>
      </c>
      <c r="W20" s="14" t="s">
        <v>44</v>
      </c>
      <c r="X20" s="30" t="str">
        <f>IF(COUNTIF($D$2:$D$14, O14) &gt; 0, "Product found", "Product not found")</f>
        <v>Product not found</v>
      </c>
      <c r="Y20" s="30"/>
      <c r="Z20" s="30"/>
      <c r="AA20" s="15"/>
    </row>
    <row r="21" spans="1:27" ht="15.75" x14ac:dyDescent="0.25">
      <c r="A21">
        <v>1996</v>
      </c>
      <c r="B21">
        <v>8</v>
      </c>
      <c r="C21" t="str">
        <f t="shared" si="0"/>
        <v>1996/8</v>
      </c>
      <c r="D21" t="s">
        <v>45</v>
      </c>
      <c r="E21">
        <v>10</v>
      </c>
      <c r="H21">
        <v>1996</v>
      </c>
      <c r="I21">
        <v>8</v>
      </c>
      <c r="J21" s="3" t="str">
        <f t="shared" si="1"/>
        <v>1996/8</v>
      </c>
      <c r="K21" t="s">
        <v>45</v>
      </c>
      <c r="L21">
        <v>183.69999694824199</v>
      </c>
      <c r="M21" s="4">
        <f>L21/GETPIVOTDATA("Revenue",'[1]Pivot Revenue'!$E$8,"OrderDate",I21,"Years",H21)</f>
        <v>6.1574650868285391E-3</v>
      </c>
      <c r="N21" s="1">
        <f t="shared" si="2"/>
        <v>7</v>
      </c>
      <c r="O21" s="5" t="str">
        <f t="shared" si="6"/>
        <v>Product found</v>
      </c>
      <c r="Q21" t="str">
        <f t="shared" si="5"/>
        <v/>
      </c>
      <c r="R21" s="23" t="e">
        <f t="shared" si="4"/>
        <v>#VALUE!</v>
      </c>
      <c r="U21" s="12" t="s">
        <v>112</v>
      </c>
      <c r="V21" s="13"/>
      <c r="W21" s="16"/>
      <c r="X21" s="6"/>
      <c r="Y21" s="6"/>
      <c r="Z21" s="6"/>
      <c r="AA21" s="15"/>
    </row>
    <row r="22" spans="1:27" ht="15.75" x14ac:dyDescent="0.25">
      <c r="A22">
        <v>1996</v>
      </c>
      <c r="B22">
        <v>8</v>
      </c>
      <c r="C22" t="str">
        <f t="shared" si="0"/>
        <v>1996/8</v>
      </c>
      <c r="D22" t="s">
        <v>33</v>
      </c>
      <c r="E22">
        <v>10</v>
      </c>
      <c r="H22">
        <v>1996</v>
      </c>
      <c r="I22">
        <v>9</v>
      </c>
      <c r="J22" s="3" t="str">
        <f t="shared" si="1"/>
        <v>1996/9</v>
      </c>
      <c r="K22" t="s">
        <v>33</v>
      </c>
      <c r="L22">
        <v>37.060001373291001</v>
      </c>
      <c r="M22" s="4">
        <f>L22/GETPIVOTDATA("Revenue",'[1]Pivot Revenue'!$E$8,"OrderDate",I22,"Years",H22)</f>
        <v>1.2482834885303037E-3</v>
      </c>
      <c r="N22" s="1">
        <f t="shared" si="2"/>
        <v>8</v>
      </c>
      <c r="O22" s="5" t="str">
        <f t="shared" ref="O22:O31" si="7">IF(COUNTIF($D$25:$D$36, K22) &gt; 0, "Product found", "Product not found")</f>
        <v>Product found</v>
      </c>
      <c r="Q22" t="str">
        <f t="shared" si="5"/>
        <v/>
      </c>
      <c r="R22" s="23" t="e">
        <f t="shared" si="4"/>
        <v>#VALUE!</v>
      </c>
      <c r="U22" s="12"/>
      <c r="V22" s="13"/>
      <c r="W22" s="16"/>
      <c r="X22" s="6"/>
      <c r="Y22" s="6"/>
      <c r="Z22" s="6"/>
      <c r="AA22" s="15"/>
    </row>
    <row r="23" spans="1:27" ht="15.75" x14ac:dyDescent="0.25">
      <c r="A23">
        <v>1996</v>
      </c>
      <c r="B23">
        <v>8</v>
      </c>
      <c r="C23" t="str">
        <f t="shared" si="0"/>
        <v>1996/8</v>
      </c>
      <c r="D23" t="s">
        <v>46</v>
      </c>
      <c r="E23">
        <v>12</v>
      </c>
      <c r="H23">
        <v>1996</v>
      </c>
      <c r="I23">
        <v>9</v>
      </c>
      <c r="J23" s="3" t="str">
        <f t="shared" si="1"/>
        <v>1996/9</v>
      </c>
      <c r="K23" t="s">
        <v>39</v>
      </c>
      <c r="L23">
        <v>102.25999450683599</v>
      </c>
      <c r="M23" s="4">
        <f>L23/GETPIVOTDATA("Revenue",'[1]Pivot Revenue'!$E$8,"OrderDate",I23,"Years",H23)</f>
        <v>3.4443998367490458E-3</v>
      </c>
      <c r="N23" s="1">
        <f t="shared" si="2"/>
        <v>6</v>
      </c>
      <c r="O23" s="5" t="str">
        <f t="shared" si="7"/>
        <v>Product found</v>
      </c>
      <c r="Q23" t="str">
        <f t="shared" si="5"/>
        <v/>
      </c>
      <c r="R23" s="23" t="e">
        <f t="shared" si="4"/>
        <v>#VALUE!</v>
      </c>
      <c r="U23" s="12"/>
      <c r="V23" s="13" t="s">
        <v>47</v>
      </c>
      <c r="W23" s="14" t="s">
        <v>44</v>
      </c>
      <c r="X23" s="30" t="str">
        <f>IF(COUNTIF($D$2:$D$14, O17) &gt; 0, "Product found", "Product not found")</f>
        <v>Product not found</v>
      </c>
      <c r="Y23" s="30"/>
      <c r="Z23" s="30"/>
      <c r="AA23" s="15"/>
    </row>
    <row r="24" spans="1:27" ht="16.5" thickBot="1" x14ac:dyDescent="0.3">
      <c r="A24">
        <v>1996</v>
      </c>
      <c r="B24">
        <v>8</v>
      </c>
      <c r="C24" t="str">
        <f t="shared" si="0"/>
        <v>1996/8</v>
      </c>
      <c r="D24" t="s">
        <v>48</v>
      </c>
      <c r="E24">
        <v>13</v>
      </c>
      <c r="H24">
        <v>1996</v>
      </c>
      <c r="I24">
        <v>9</v>
      </c>
      <c r="J24" s="3" t="str">
        <f t="shared" si="1"/>
        <v>1996/9</v>
      </c>
      <c r="K24" t="s">
        <v>49</v>
      </c>
      <c r="L24">
        <v>139.25999450683599</v>
      </c>
      <c r="M24" s="4">
        <f>L24/GETPIVOTDATA("Revenue",'[1]Pivot Revenue'!$E$8,"OrderDate",I24,"Years",H24)</f>
        <v>4.6906623128456513E-3</v>
      </c>
      <c r="N24" s="1">
        <f t="shared" si="2"/>
        <v>4</v>
      </c>
      <c r="O24" s="5" t="str">
        <f t="shared" si="7"/>
        <v>Product found</v>
      </c>
      <c r="Q24" t="str">
        <f t="shared" si="5"/>
        <v/>
      </c>
      <c r="R24" s="23" t="e">
        <f t="shared" si="4"/>
        <v>#VALUE!</v>
      </c>
      <c r="U24" s="17" t="s">
        <v>113</v>
      </c>
      <c r="V24" s="18"/>
      <c r="W24" s="19"/>
      <c r="X24" s="20"/>
      <c r="Y24" s="20"/>
      <c r="Z24" s="20"/>
      <c r="AA24" s="21"/>
    </row>
    <row r="25" spans="1:27" x14ac:dyDescent="0.25">
      <c r="A25">
        <v>1996</v>
      </c>
      <c r="B25">
        <v>9</v>
      </c>
      <c r="C25" t="str">
        <f t="shared" si="0"/>
        <v>1996/9</v>
      </c>
      <c r="D25" t="s">
        <v>50</v>
      </c>
      <c r="E25">
        <v>5</v>
      </c>
      <c r="H25">
        <v>1996</v>
      </c>
      <c r="I25">
        <v>9</v>
      </c>
      <c r="J25" s="3" t="str">
        <f t="shared" si="1"/>
        <v>1996/9</v>
      </c>
      <c r="K25" t="s">
        <v>14</v>
      </c>
      <c r="L25">
        <v>161.58999633789099</v>
      </c>
      <c r="M25" s="4">
        <f>L25/GETPIVOTDATA("Revenue",'[1]Pivot Revenue'!$E$8,"OrderDate",I25,"Years",H25)</f>
        <v>5.4427986202297681E-3</v>
      </c>
      <c r="N25" s="1">
        <f t="shared" si="2"/>
        <v>5</v>
      </c>
      <c r="O25" s="5" t="str">
        <f t="shared" si="7"/>
        <v>Product found</v>
      </c>
      <c r="Q25" t="str">
        <f t="shared" si="5"/>
        <v/>
      </c>
      <c r="R25" s="23" t="e">
        <f t="shared" si="4"/>
        <v>#VALUE!</v>
      </c>
    </row>
    <row r="26" spans="1:27" x14ac:dyDescent="0.25">
      <c r="A26">
        <v>1996</v>
      </c>
      <c r="B26">
        <v>9</v>
      </c>
      <c r="C26" t="str">
        <f t="shared" si="0"/>
        <v>1996/9</v>
      </c>
      <c r="D26" t="s">
        <v>33</v>
      </c>
      <c r="E26">
        <v>5</v>
      </c>
      <c r="H26">
        <v>1996</v>
      </c>
      <c r="I26">
        <v>9</v>
      </c>
      <c r="J26" s="3" t="str">
        <f t="shared" si="1"/>
        <v>1996/9</v>
      </c>
      <c r="K26" t="s">
        <v>50</v>
      </c>
      <c r="L26">
        <v>197.08999633789099</v>
      </c>
      <c r="M26" s="4">
        <f>L26/GETPIVOTDATA("Revenue",'[1]Pivot Revenue'!$E$8,"OrderDate",I26,"Years",H26)</f>
        <v>6.6385369418900247E-3</v>
      </c>
      <c r="N26" s="1">
        <f t="shared" si="2"/>
        <v>3</v>
      </c>
      <c r="O26" s="5" t="str">
        <f t="shared" si="7"/>
        <v>Product found</v>
      </c>
      <c r="Q26" t="str">
        <f t="shared" si="5"/>
        <v/>
      </c>
      <c r="R26" s="23" t="e">
        <f t="shared" si="4"/>
        <v>#VALUE!</v>
      </c>
    </row>
    <row r="27" spans="1:27" x14ac:dyDescent="0.25">
      <c r="A27">
        <v>1996</v>
      </c>
      <c r="B27">
        <v>9</v>
      </c>
      <c r="C27" t="str">
        <f t="shared" si="0"/>
        <v>1996/9</v>
      </c>
      <c r="D27" t="s">
        <v>14</v>
      </c>
      <c r="E27">
        <v>8</v>
      </c>
      <c r="H27">
        <v>1996</v>
      </c>
      <c r="I27">
        <v>9</v>
      </c>
      <c r="J27" s="3" t="str">
        <f t="shared" si="1"/>
        <v>1996/9</v>
      </c>
      <c r="K27" t="s">
        <v>51</v>
      </c>
      <c r="L27">
        <v>198.55999755859401</v>
      </c>
      <c r="M27" s="4">
        <f>L27/GETPIVOTDATA("Revenue",'[1]Pivot Revenue'!$E$8,"OrderDate",I27,"Years",H27)</f>
        <v>6.6880506543543052E-3</v>
      </c>
      <c r="N27" s="1">
        <f t="shared" si="2"/>
        <v>5</v>
      </c>
      <c r="O27" s="5" t="str">
        <f t="shared" si="7"/>
        <v>Product found</v>
      </c>
      <c r="Q27" t="str">
        <f t="shared" si="5"/>
        <v/>
      </c>
      <c r="R27" s="23" t="e">
        <f t="shared" si="4"/>
        <v>#VALUE!</v>
      </c>
    </row>
    <row r="28" spans="1:27" x14ac:dyDescent="0.25">
      <c r="A28">
        <v>1996</v>
      </c>
      <c r="B28">
        <v>9</v>
      </c>
      <c r="C28" t="str">
        <f t="shared" si="0"/>
        <v>1996/9</v>
      </c>
      <c r="D28" t="s">
        <v>52</v>
      </c>
      <c r="E28">
        <v>10</v>
      </c>
      <c r="H28">
        <v>1996</v>
      </c>
      <c r="I28">
        <v>9</v>
      </c>
      <c r="J28" s="3" t="str">
        <f t="shared" si="1"/>
        <v>1996/9</v>
      </c>
      <c r="K28" t="s">
        <v>18</v>
      </c>
      <c r="L28">
        <v>201.72000122070301</v>
      </c>
      <c r="M28" s="4">
        <f>L28/GETPIVOTDATA("Revenue",'[1]Pivot Revenue'!$E$8,"OrderDate",I28,"Years",H28)</f>
        <v>6.7944883297168541E-3</v>
      </c>
      <c r="N28" s="1">
        <f t="shared" si="2"/>
        <v>4</v>
      </c>
      <c r="O28" s="5" t="str">
        <f t="shared" si="7"/>
        <v>Product found</v>
      </c>
      <c r="Q28" t="str">
        <f t="shared" si="5"/>
        <v/>
      </c>
      <c r="R28" s="23" t="e">
        <f t="shared" si="4"/>
        <v>#VALUE!</v>
      </c>
    </row>
    <row r="29" spans="1:27" x14ac:dyDescent="0.25">
      <c r="A29">
        <v>1996</v>
      </c>
      <c r="B29">
        <v>9</v>
      </c>
      <c r="C29" t="str">
        <f t="shared" si="0"/>
        <v>1996/9</v>
      </c>
      <c r="D29" t="s">
        <v>41</v>
      </c>
      <c r="E29">
        <v>10</v>
      </c>
      <c r="H29">
        <v>1996</v>
      </c>
      <c r="I29">
        <v>9</v>
      </c>
      <c r="J29" s="3" t="str">
        <f t="shared" si="1"/>
        <v>1996/9</v>
      </c>
      <c r="K29" t="s">
        <v>41</v>
      </c>
      <c r="L29">
        <v>214.55999755859401</v>
      </c>
      <c r="M29" s="4">
        <f>L29/GETPIVOTDATA("Revenue",'[1]Pivot Revenue'!$E$8,"OrderDate",I29,"Years",H29)</f>
        <v>7.2269749683420261E-3</v>
      </c>
      <c r="N29" s="1">
        <f t="shared" si="2"/>
        <v>5</v>
      </c>
      <c r="O29" s="5" t="str">
        <f t="shared" si="7"/>
        <v>Product found</v>
      </c>
      <c r="Q29" t="str">
        <f t="shared" si="5"/>
        <v/>
      </c>
      <c r="R29" s="23" t="e">
        <f t="shared" si="4"/>
        <v>#VALUE!</v>
      </c>
    </row>
    <row r="30" spans="1:27" x14ac:dyDescent="0.25">
      <c r="A30">
        <v>1996</v>
      </c>
      <c r="B30">
        <v>9</v>
      </c>
      <c r="C30" t="str">
        <f t="shared" si="0"/>
        <v>1996/9</v>
      </c>
      <c r="D30" t="s">
        <v>39</v>
      </c>
      <c r="E30">
        <v>10</v>
      </c>
      <c r="H30">
        <v>1996</v>
      </c>
      <c r="I30">
        <v>9</v>
      </c>
      <c r="J30" s="3" t="str">
        <f t="shared" si="1"/>
        <v>1996/9</v>
      </c>
      <c r="K30" t="s">
        <v>52</v>
      </c>
      <c r="L30">
        <v>227.14999389648401</v>
      </c>
      <c r="M30" s="4">
        <f>L30/GETPIVOTDATA("Revenue",'[1]Pivot Revenue'!$E$8,"OrderDate",I30,"Years",H30)</f>
        <v>7.651040914561107E-3</v>
      </c>
      <c r="N30" s="1">
        <f t="shared" si="2"/>
        <v>6</v>
      </c>
      <c r="O30" s="5" t="str">
        <f t="shared" si="7"/>
        <v>Product found</v>
      </c>
      <c r="Q30" t="str">
        <f t="shared" si="5"/>
        <v/>
      </c>
      <c r="R30" s="23" t="e">
        <f t="shared" si="4"/>
        <v>#VALUE!</v>
      </c>
    </row>
    <row r="31" spans="1:27" x14ac:dyDescent="0.25">
      <c r="A31">
        <v>1996</v>
      </c>
      <c r="B31">
        <v>9</v>
      </c>
      <c r="C31" t="str">
        <f t="shared" si="0"/>
        <v>1996/9</v>
      </c>
      <c r="D31" t="s">
        <v>18</v>
      </c>
      <c r="E31">
        <v>12</v>
      </c>
      <c r="H31">
        <v>1996</v>
      </c>
      <c r="I31">
        <v>9</v>
      </c>
      <c r="J31" s="3" t="str">
        <f t="shared" si="1"/>
        <v>1996/9</v>
      </c>
      <c r="K31" t="s">
        <v>53</v>
      </c>
      <c r="L31">
        <v>300.69000244140602</v>
      </c>
      <c r="M31" s="4">
        <f>L31/GETPIVOTDATA("Revenue",'[1]Pivot Revenue'!$E$8,"OrderDate",I31,"Years",H31)</f>
        <v>1.012807208054381E-2</v>
      </c>
      <c r="N31" s="1">
        <f t="shared" si="2"/>
        <v>4</v>
      </c>
      <c r="O31" s="5" t="str">
        <f t="shared" si="7"/>
        <v>Product found</v>
      </c>
      <c r="Q31" t="str">
        <f t="shared" si="5"/>
        <v/>
      </c>
      <c r="R31" s="23" t="e">
        <f t="shared" si="4"/>
        <v>#VALUE!</v>
      </c>
    </row>
    <row r="32" spans="1:27" x14ac:dyDescent="0.25">
      <c r="A32">
        <v>1996</v>
      </c>
      <c r="B32">
        <v>9</v>
      </c>
      <c r="C32" t="str">
        <f t="shared" si="0"/>
        <v>1996/9</v>
      </c>
      <c r="D32" t="s">
        <v>51</v>
      </c>
      <c r="E32">
        <v>14</v>
      </c>
      <c r="H32">
        <v>1996</v>
      </c>
      <c r="I32">
        <v>10</v>
      </c>
      <c r="J32" s="3" t="str">
        <f t="shared" si="1"/>
        <v>1996/10</v>
      </c>
      <c r="K32" t="s">
        <v>20</v>
      </c>
      <c r="L32">
        <v>42.779998779296903</v>
      </c>
      <c r="M32" s="4">
        <f>L32/GETPIVOTDATA("Revenue",'[1]Pivot Revenue'!$E$8,"OrderDate",I32,"Years",H32)</f>
        <v>9.9629669612348809E-4</v>
      </c>
      <c r="N32" s="1">
        <f t="shared" si="2"/>
        <v>13</v>
      </c>
      <c r="O32" s="5" t="str">
        <f t="shared" ref="O32:O41" si="8">IF(COUNTIF($D$37:$D$47, K32) &gt; 0, "Product found", "Product not found")</f>
        <v>Product found</v>
      </c>
      <c r="Q32" t="str">
        <f t="shared" si="5"/>
        <v/>
      </c>
      <c r="R32" s="23" t="e">
        <f t="shared" si="4"/>
        <v>#VALUE!</v>
      </c>
    </row>
    <row r="33" spans="1:18" x14ac:dyDescent="0.25">
      <c r="A33">
        <v>1996</v>
      </c>
      <c r="B33">
        <v>9</v>
      </c>
      <c r="C33" t="str">
        <f t="shared" si="0"/>
        <v>1996/9</v>
      </c>
      <c r="D33" t="s">
        <v>49</v>
      </c>
      <c r="E33">
        <v>15</v>
      </c>
      <c r="H33">
        <v>1996</v>
      </c>
      <c r="I33">
        <v>10</v>
      </c>
      <c r="J33" s="3" t="str">
        <f t="shared" si="1"/>
        <v>1996/10</v>
      </c>
      <c r="K33" t="s">
        <v>54</v>
      </c>
      <c r="L33">
        <v>49.680000305175803</v>
      </c>
      <c r="M33" s="4">
        <f>L33/GETPIVOTDATA("Revenue",'[1]Pivot Revenue'!$E$8,"OrderDate",I33,"Years",H33)</f>
        <v>1.1569897517485158E-3</v>
      </c>
      <c r="N33" s="1">
        <f t="shared" si="2"/>
        <v>4</v>
      </c>
      <c r="O33" s="5" t="str">
        <f t="shared" si="8"/>
        <v>Product found</v>
      </c>
      <c r="Q33" t="str">
        <f t="shared" si="5"/>
        <v/>
      </c>
      <c r="R33" s="23" t="e">
        <f t="shared" si="4"/>
        <v>#VALUE!</v>
      </c>
    </row>
    <row r="34" spans="1:18" x14ac:dyDescent="0.25">
      <c r="A34">
        <v>1996</v>
      </c>
      <c r="B34">
        <v>9</v>
      </c>
      <c r="C34" t="str">
        <f t="shared" si="0"/>
        <v>1996/9</v>
      </c>
      <c r="D34" t="s">
        <v>53</v>
      </c>
      <c r="E34">
        <v>20</v>
      </c>
      <c r="H34">
        <v>1996</v>
      </c>
      <c r="I34">
        <v>10</v>
      </c>
      <c r="J34" s="3" t="str">
        <f t="shared" si="1"/>
        <v>1996/10</v>
      </c>
      <c r="K34" t="s">
        <v>55</v>
      </c>
      <c r="L34">
        <v>62.4799995422363</v>
      </c>
      <c r="M34" s="4">
        <f>L34/GETPIVOTDATA("Revenue",'[1]Pivot Revenue'!$E$8,"OrderDate",I34,"Years",H34)</f>
        <v>1.4550869306675129E-3</v>
      </c>
      <c r="N34" s="1">
        <f t="shared" si="2"/>
        <v>3</v>
      </c>
      <c r="O34" s="5" t="str">
        <f t="shared" si="8"/>
        <v>Product found</v>
      </c>
      <c r="Q34" t="str">
        <f t="shared" si="5"/>
        <v/>
      </c>
      <c r="R34" s="23" t="e">
        <f t="shared" si="4"/>
        <v>#VALUE!</v>
      </c>
    </row>
    <row r="35" spans="1:18" x14ac:dyDescent="0.25">
      <c r="A35">
        <v>1996</v>
      </c>
      <c r="B35">
        <v>9</v>
      </c>
      <c r="C35" t="str">
        <f t="shared" si="0"/>
        <v>1996/9</v>
      </c>
      <c r="D35" t="s">
        <v>56</v>
      </c>
      <c r="E35">
        <v>20</v>
      </c>
      <c r="H35">
        <v>1996</v>
      </c>
      <c r="I35">
        <v>10</v>
      </c>
      <c r="J35" s="3" t="str">
        <f t="shared" si="1"/>
        <v>1996/10</v>
      </c>
      <c r="K35" t="s">
        <v>57</v>
      </c>
      <c r="L35">
        <v>66.879997253417997</v>
      </c>
      <c r="M35" s="4">
        <f>L35/GETPIVOTDATA("Revenue",'[1]Pivot Revenue'!$E$8,"OrderDate",I35,"Years",H35)</f>
        <v>1.5575577887247294E-3</v>
      </c>
      <c r="N35" s="1">
        <f t="shared" si="2"/>
        <v>2</v>
      </c>
      <c r="O35" s="5" t="str">
        <f t="shared" si="8"/>
        <v>Product found</v>
      </c>
      <c r="Q35" t="str">
        <f t="shared" si="5"/>
        <v/>
      </c>
      <c r="R35" s="23" t="e">
        <f t="shared" si="4"/>
        <v>#VALUE!</v>
      </c>
    </row>
    <row r="36" spans="1:18" x14ac:dyDescent="0.25">
      <c r="A36">
        <v>1996</v>
      </c>
      <c r="B36">
        <v>9</v>
      </c>
      <c r="C36" t="str">
        <f t="shared" si="0"/>
        <v>1996/9</v>
      </c>
      <c r="D36" t="s">
        <v>58</v>
      </c>
      <c r="E36">
        <v>20</v>
      </c>
      <c r="H36">
        <v>1996</v>
      </c>
      <c r="I36">
        <v>10</v>
      </c>
      <c r="J36" s="3" t="str">
        <f t="shared" si="1"/>
        <v>1996/10</v>
      </c>
      <c r="K36" t="s">
        <v>22</v>
      </c>
      <c r="L36">
        <v>72.589996337890597</v>
      </c>
      <c r="M36" s="4">
        <f>L36/GETPIVOTDATA("Revenue",'[1]Pivot Revenue'!$E$8,"OrderDate",I36,"Years",H36)</f>
        <v>1.6905370637377356E-3</v>
      </c>
      <c r="N36" s="1">
        <f t="shared" si="2"/>
        <v>5</v>
      </c>
      <c r="O36" s="5" t="str">
        <f t="shared" si="8"/>
        <v>Product found</v>
      </c>
      <c r="Q36" t="str">
        <f t="shared" si="5"/>
        <v/>
      </c>
      <c r="R36" s="23" t="e">
        <f t="shared" si="4"/>
        <v>#VALUE!</v>
      </c>
    </row>
    <row r="37" spans="1:18" x14ac:dyDescent="0.25">
      <c r="A37">
        <v>1996</v>
      </c>
      <c r="B37">
        <v>10</v>
      </c>
      <c r="C37" t="str">
        <f t="shared" si="0"/>
        <v>1996/10</v>
      </c>
      <c r="D37" t="s">
        <v>55</v>
      </c>
      <c r="E37">
        <v>4</v>
      </c>
      <c r="H37">
        <v>1996</v>
      </c>
      <c r="I37">
        <v>10</v>
      </c>
      <c r="J37" s="3" t="str">
        <f t="shared" si="1"/>
        <v>1996/10</v>
      </c>
      <c r="K37" t="s">
        <v>33</v>
      </c>
      <c r="L37">
        <v>98.690002441406307</v>
      </c>
      <c r="M37" s="4">
        <f>L37/GETPIVOTDATA("Revenue",'[1]Pivot Revenue'!$E$8,"OrderDate",I37,"Years",H37)</f>
        <v>2.2983760210010941E-3</v>
      </c>
      <c r="N37" s="1">
        <f t="shared" si="2"/>
        <v>8</v>
      </c>
      <c r="O37" s="5" t="str">
        <f t="shared" si="8"/>
        <v>Product not found</v>
      </c>
      <c r="P37" t="s">
        <v>33</v>
      </c>
      <c r="Q37">
        <f t="shared" si="5"/>
        <v>4</v>
      </c>
      <c r="R37" s="23">
        <f t="shared" si="4"/>
        <v>0.5</v>
      </c>
    </row>
    <row r="38" spans="1:18" x14ac:dyDescent="0.25">
      <c r="A38">
        <v>1996</v>
      </c>
      <c r="B38">
        <v>10</v>
      </c>
      <c r="C38" t="str">
        <f t="shared" si="0"/>
        <v>1996/10</v>
      </c>
      <c r="D38" t="s">
        <v>54</v>
      </c>
      <c r="E38">
        <v>4</v>
      </c>
      <c r="H38">
        <v>1996</v>
      </c>
      <c r="I38">
        <v>10</v>
      </c>
      <c r="J38" s="3" t="str">
        <f t="shared" si="1"/>
        <v>1996/10</v>
      </c>
      <c r="K38" t="s">
        <v>42</v>
      </c>
      <c r="L38">
        <v>122.459999084473</v>
      </c>
      <c r="M38" s="4">
        <f>L38/GETPIVOTDATA("Revenue",'[1]Pivot Revenue'!$E$8,"OrderDate",I38,"Years",H38)</f>
        <v>2.85195175260711E-3</v>
      </c>
      <c r="N38" s="1">
        <f t="shared" si="2"/>
        <v>8</v>
      </c>
      <c r="O38" s="5" t="str">
        <f t="shared" si="8"/>
        <v>Product found</v>
      </c>
      <c r="Q38" t="str">
        <f t="shared" si="5"/>
        <v/>
      </c>
      <c r="R38" s="23" t="e">
        <f t="shared" si="4"/>
        <v>#VALUE!</v>
      </c>
    </row>
    <row r="39" spans="1:18" x14ac:dyDescent="0.25">
      <c r="A39">
        <v>1996</v>
      </c>
      <c r="B39">
        <v>10</v>
      </c>
      <c r="C39" t="str">
        <f t="shared" si="0"/>
        <v>1996/10</v>
      </c>
      <c r="D39" t="s">
        <v>57</v>
      </c>
      <c r="E39">
        <v>5</v>
      </c>
      <c r="H39">
        <v>1996</v>
      </c>
      <c r="I39">
        <v>10</v>
      </c>
      <c r="J39" s="3" t="str">
        <f t="shared" si="1"/>
        <v>1996/10</v>
      </c>
      <c r="K39" t="s">
        <v>14</v>
      </c>
      <c r="L39">
        <v>142.44000244140599</v>
      </c>
      <c r="M39" s="4">
        <f>L39/GETPIVOTDATA("Revenue",'[1]Pivot Revenue'!$E$8,"OrderDate",I39,"Years",H39)</f>
        <v>3.3172629237397731E-3</v>
      </c>
      <c r="N39" s="1">
        <f t="shared" si="2"/>
        <v>5</v>
      </c>
      <c r="O39" s="5" t="str">
        <f t="shared" si="8"/>
        <v>Product found</v>
      </c>
      <c r="Q39" t="str">
        <f t="shared" si="5"/>
        <v/>
      </c>
      <c r="R39" s="23" t="e">
        <f t="shared" si="4"/>
        <v>#VALUE!</v>
      </c>
    </row>
    <row r="40" spans="1:18" x14ac:dyDescent="0.25">
      <c r="A40">
        <v>1996</v>
      </c>
      <c r="B40">
        <v>10</v>
      </c>
      <c r="C40" t="str">
        <f t="shared" si="0"/>
        <v>1996/10</v>
      </c>
      <c r="D40" t="s">
        <v>59</v>
      </c>
      <c r="E40">
        <v>6</v>
      </c>
      <c r="H40">
        <v>1996</v>
      </c>
      <c r="I40">
        <v>10</v>
      </c>
      <c r="J40" s="3" t="str">
        <f t="shared" si="1"/>
        <v>1996/10</v>
      </c>
      <c r="K40" t="s">
        <v>26</v>
      </c>
      <c r="L40">
        <v>150.11999511718801</v>
      </c>
      <c r="M40" s="4">
        <f>L40/GETPIVOTDATA("Revenue",'[1]Pivot Revenue'!$E$8,"OrderDate",I40,"Years",H40)</f>
        <v>3.4961210711793923E-3</v>
      </c>
      <c r="N40" s="1">
        <f t="shared" si="2"/>
        <v>5</v>
      </c>
      <c r="O40" s="5" t="str">
        <f t="shared" si="8"/>
        <v>Product not found</v>
      </c>
      <c r="P40" t="s">
        <v>26</v>
      </c>
      <c r="Q40">
        <f t="shared" si="5"/>
        <v>4</v>
      </c>
      <c r="R40" s="23">
        <f t="shared" si="4"/>
        <v>0.8</v>
      </c>
    </row>
    <row r="41" spans="1:18" x14ac:dyDescent="0.25">
      <c r="A41">
        <v>1996</v>
      </c>
      <c r="B41">
        <v>10</v>
      </c>
      <c r="C41" t="str">
        <f t="shared" si="0"/>
        <v>1996/10</v>
      </c>
      <c r="D41" t="s">
        <v>15</v>
      </c>
      <c r="E41">
        <v>6</v>
      </c>
      <c r="H41">
        <v>1996</v>
      </c>
      <c r="I41">
        <v>10</v>
      </c>
      <c r="J41" s="3" t="str">
        <f t="shared" si="1"/>
        <v>1996/10</v>
      </c>
      <c r="K41" t="s">
        <v>15</v>
      </c>
      <c r="L41">
        <v>164.99000549316401</v>
      </c>
      <c r="M41" s="4">
        <f>L41/GETPIVOTDATA("Revenue",'[1]Pivot Revenue'!$E$8,"OrderDate",I41,"Years",H41)</f>
        <v>3.8424264155375708E-3</v>
      </c>
      <c r="N41" s="1">
        <f t="shared" si="2"/>
        <v>4</v>
      </c>
      <c r="O41" s="5" t="str">
        <f t="shared" si="8"/>
        <v>Product found</v>
      </c>
      <c r="Q41" t="str">
        <f t="shared" si="5"/>
        <v/>
      </c>
      <c r="R41" s="23" t="e">
        <f t="shared" si="4"/>
        <v>#VALUE!</v>
      </c>
    </row>
    <row r="42" spans="1:18" x14ac:dyDescent="0.25">
      <c r="A42">
        <v>1996</v>
      </c>
      <c r="B42">
        <v>10</v>
      </c>
      <c r="C42" t="str">
        <f t="shared" si="0"/>
        <v>1996/10</v>
      </c>
      <c r="D42" t="s">
        <v>20</v>
      </c>
      <c r="E42">
        <v>8</v>
      </c>
      <c r="H42">
        <v>1996</v>
      </c>
      <c r="I42">
        <v>11</v>
      </c>
      <c r="J42" s="3" t="str">
        <f t="shared" si="1"/>
        <v>1996/11</v>
      </c>
      <c r="K42" t="s">
        <v>60</v>
      </c>
      <c r="L42">
        <v>61.899997711181598</v>
      </c>
      <c r="M42" s="4">
        <f>L42/GETPIVOTDATA("Revenue",'[1]Pivot Revenue'!$E$8,"OrderDate",I42,"Years",H42)</f>
        <v>1.1999519984130643E-3</v>
      </c>
      <c r="N42" s="1">
        <f t="shared" si="2"/>
        <v>2</v>
      </c>
      <c r="O42" s="5" t="str">
        <f t="shared" ref="O42:O51" si="9">IF(COUNTIF($D$48:$D$57, K42) &gt; 0, "Product found", "Product not found")</f>
        <v>Product found</v>
      </c>
      <c r="Q42" t="str">
        <f t="shared" si="5"/>
        <v/>
      </c>
      <c r="R42" s="23" t="e">
        <f t="shared" si="4"/>
        <v>#VALUE!</v>
      </c>
    </row>
    <row r="43" spans="1:18" x14ac:dyDescent="0.25">
      <c r="A43">
        <v>1996</v>
      </c>
      <c r="B43">
        <v>10</v>
      </c>
      <c r="C43" t="str">
        <f t="shared" si="0"/>
        <v>1996/10</v>
      </c>
      <c r="D43" t="s">
        <v>14</v>
      </c>
      <c r="E43">
        <v>10</v>
      </c>
      <c r="H43">
        <v>1996</v>
      </c>
      <c r="I43">
        <v>11</v>
      </c>
      <c r="J43" s="3" t="str">
        <f t="shared" si="1"/>
        <v>1996/11</v>
      </c>
      <c r="K43" t="s">
        <v>22</v>
      </c>
      <c r="L43">
        <v>137.94999694824199</v>
      </c>
      <c r="M43" s="4">
        <f>L43/GETPIVOTDATA("Revenue",'[1]Pivot Revenue'!$E$8,"OrderDate",I43,"Years",H43)</f>
        <v>2.6742064723730549E-3</v>
      </c>
      <c r="N43" s="1">
        <f t="shared" si="2"/>
        <v>5</v>
      </c>
      <c r="O43" s="5" t="str">
        <f t="shared" si="9"/>
        <v>Product found</v>
      </c>
      <c r="Q43" t="str">
        <f t="shared" si="5"/>
        <v/>
      </c>
      <c r="R43" s="23" t="e">
        <f t="shared" si="4"/>
        <v>#VALUE!</v>
      </c>
    </row>
    <row r="44" spans="1:18" x14ac:dyDescent="0.25">
      <c r="A44">
        <v>1996</v>
      </c>
      <c r="B44">
        <v>10</v>
      </c>
      <c r="C44" t="str">
        <f t="shared" si="0"/>
        <v>1996/10</v>
      </c>
      <c r="D44" t="s">
        <v>22</v>
      </c>
      <c r="E44">
        <v>10</v>
      </c>
      <c r="H44">
        <v>1996</v>
      </c>
      <c r="I44">
        <v>11</v>
      </c>
      <c r="J44" s="3" t="str">
        <f t="shared" si="1"/>
        <v>1996/11</v>
      </c>
      <c r="K44" t="s">
        <v>39</v>
      </c>
      <c r="L44">
        <v>139.66000366210901</v>
      </c>
      <c r="M44" s="4">
        <f>L44/GETPIVOTDATA("Revenue",'[1]Pivot Revenue'!$E$8,"OrderDate",I44,"Years",H44)</f>
        <v>2.707355520022112E-3</v>
      </c>
      <c r="N44" s="1">
        <f t="shared" si="2"/>
        <v>6</v>
      </c>
      <c r="O44" s="5" t="str">
        <f t="shared" si="9"/>
        <v>Product not found</v>
      </c>
      <c r="P44" t="s">
        <v>39</v>
      </c>
      <c r="Q44">
        <f t="shared" si="5"/>
        <v>4</v>
      </c>
      <c r="R44" s="23">
        <f t="shared" si="4"/>
        <v>0.66666666666666663</v>
      </c>
    </row>
    <row r="45" spans="1:18" x14ac:dyDescent="0.25">
      <c r="A45">
        <v>1996</v>
      </c>
      <c r="B45">
        <v>10</v>
      </c>
      <c r="C45" t="str">
        <f t="shared" si="0"/>
        <v>1996/10</v>
      </c>
      <c r="D45" t="s">
        <v>49</v>
      </c>
      <c r="E45">
        <v>10</v>
      </c>
      <c r="H45">
        <v>1996</v>
      </c>
      <c r="I45">
        <v>11</v>
      </c>
      <c r="J45" s="3" t="str">
        <f t="shared" si="1"/>
        <v>1996/11</v>
      </c>
      <c r="K45" t="s">
        <v>45</v>
      </c>
      <c r="L45">
        <v>148.49000549316401</v>
      </c>
      <c r="M45" s="4">
        <f>L45/GETPIVOTDATA("Revenue",'[1]Pivot Revenue'!$E$8,"OrderDate",I45,"Years",H45)</f>
        <v>2.8785280359340387E-3</v>
      </c>
      <c r="N45" s="1">
        <f t="shared" si="2"/>
        <v>7</v>
      </c>
      <c r="O45" s="5" t="str">
        <f t="shared" si="9"/>
        <v>Product found</v>
      </c>
      <c r="Q45" t="str">
        <f t="shared" si="5"/>
        <v/>
      </c>
      <c r="R45" s="23" t="e">
        <f t="shared" si="4"/>
        <v>#VALUE!</v>
      </c>
    </row>
    <row r="46" spans="1:18" x14ac:dyDescent="0.25">
      <c r="A46">
        <v>1996</v>
      </c>
      <c r="B46">
        <v>10</v>
      </c>
      <c r="C46" t="str">
        <f t="shared" si="0"/>
        <v>1996/10</v>
      </c>
      <c r="D46" t="s">
        <v>12</v>
      </c>
      <c r="E46">
        <v>12</v>
      </c>
      <c r="H46">
        <v>1996</v>
      </c>
      <c r="I46">
        <v>11</v>
      </c>
      <c r="J46" s="3" t="str">
        <f t="shared" si="1"/>
        <v>1996/11</v>
      </c>
      <c r="K46" t="s">
        <v>50</v>
      </c>
      <c r="L46">
        <v>157.97000122070301</v>
      </c>
      <c r="M46" s="4">
        <f>L46/GETPIVOTDATA("Revenue",'[1]Pivot Revenue'!$E$8,"OrderDate",I46,"Years",H46)</f>
        <v>3.0623008992430928E-3</v>
      </c>
      <c r="N46" s="1">
        <f t="shared" si="2"/>
        <v>3</v>
      </c>
      <c r="O46" s="5" t="str">
        <f t="shared" si="9"/>
        <v>Product found</v>
      </c>
      <c r="Q46" t="str">
        <f t="shared" si="5"/>
        <v/>
      </c>
      <c r="R46" s="23" t="e">
        <f t="shared" si="4"/>
        <v>#VALUE!</v>
      </c>
    </row>
    <row r="47" spans="1:18" x14ac:dyDescent="0.25">
      <c r="A47">
        <v>1996</v>
      </c>
      <c r="B47">
        <v>10</v>
      </c>
      <c r="C47" t="str">
        <f t="shared" si="0"/>
        <v>1996/10</v>
      </c>
      <c r="D47" t="s">
        <v>42</v>
      </c>
      <c r="E47">
        <v>12</v>
      </c>
      <c r="H47">
        <v>1996</v>
      </c>
      <c r="I47">
        <v>11</v>
      </c>
      <c r="J47" s="3" t="str">
        <f t="shared" si="1"/>
        <v>1996/11</v>
      </c>
      <c r="K47" t="s">
        <v>61</v>
      </c>
      <c r="L47">
        <v>180.77999877929699</v>
      </c>
      <c r="M47" s="4">
        <f>L47/GETPIVOTDATA("Revenue",'[1]Pivot Revenue'!$E$8,"OrderDate",I47,"Years",H47)</f>
        <v>3.5044802718812232E-3</v>
      </c>
      <c r="N47" s="1">
        <f t="shared" si="2"/>
        <v>6</v>
      </c>
      <c r="O47" s="5" t="str">
        <f t="shared" si="9"/>
        <v>Product not found</v>
      </c>
      <c r="P47" t="s">
        <v>61</v>
      </c>
      <c r="Q47">
        <f t="shared" si="5"/>
        <v>1</v>
      </c>
      <c r="R47" s="23">
        <f t="shared" si="4"/>
        <v>0.16666666666666666</v>
      </c>
    </row>
    <row r="48" spans="1:18" x14ac:dyDescent="0.25">
      <c r="A48">
        <v>1996</v>
      </c>
      <c r="B48">
        <v>11</v>
      </c>
      <c r="C48" t="str">
        <f t="shared" si="0"/>
        <v>1996/11</v>
      </c>
      <c r="D48" t="s">
        <v>60</v>
      </c>
      <c r="E48">
        <v>4</v>
      </c>
      <c r="H48">
        <v>1996</v>
      </c>
      <c r="I48">
        <v>11</v>
      </c>
      <c r="J48" s="3" t="str">
        <f t="shared" si="1"/>
        <v>1996/11</v>
      </c>
      <c r="K48" t="s">
        <v>25</v>
      </c>
      <c r="L48">
        <v>203.33999633789099</v>
      </c>
      <c r="M48" s="4">
        <f>L48/GETPIVOTDATA("Revenue",'[1]Pivot Revenue'!$E$8,"OrderDate",I48,"Years",H48)</f>
        <v>3.9418133115517338E-3</v>
      </c>
      <c r="N48" s="1">
        <f t="shared" si="2"/>
        <v>4</v>
      </c>
      <c r="O48" s="5" t="str">
        <f t="shared" si="9"/>
        <v>Product found</v>
      </c>
      <c r="Q48" t="str">
        <f t="shared" si="5"/>
        <v/>
      </c>
      <c r="R48" s="23" t="e">
        <f t="shared" si="4"/>
        <v>#VALUE!</v>
      </c>
    </row>
    <row r="49" spans="1:18" x14ac:dyDescent="0.25">
      <c r="A49">
        <v>1996</v>
      </c>
      <c r="B49">
        <v>11</v>
      </c>
      <c r="C49" t="str">
        <f t="shared" si="0"/>
        <v>1996/11</v>
      </c>
      <c r="D49" t="s">
        <v>50</v>
      </c>
      <c r="E49">
        <v>5</v>
      </c>
      <c r="H49">
        <v>1996</v>
      </c>
      <c r="I49">
        <v>11</v>
      </c>
      <c r="J49" s="3" t="str">
        <f t="shared" si="1"/>
        <v>1996/11</v>
      </c>
      <c r="K49" t="s">
        <v>34</v>
      </c>
      <c r="L49">
        <v>223.08999633789099</v>
      </c>
      <c r="M49" s="4">
        <f>L49/GETPIVOTDATA("Revenue",'[1]Pivot Revenue'!$E$8,"OrderDate",I49,"Years",H49)</f>
        <v>4.3246736159936686E-3</v>
      </c>
      <c r="N49" s="1">
        <f t="shared" si="2"/>
        <v>8</v>
      </c>
      <c r="O49" s="5" t="str">
        <f t="shared" si="9"/>
        <v>Product not found</v>
      </c>
      <c r="P49" t="s">
        <v>34</v>
      </c>
      <c r="Q49">
        <f t="shared" si="5"/>
        <v>7</v>
      </c>
      <c r="R49" s="23">
        <f t="shared" si="4"/>
        <v>0.875</v>
      </c>
    </row>
    <row r="50" spans="1:18" x14ac:dyDescent="0.25">
      <c r="A50">
        <v>1996</v>
      </c>
      <c r="B50">
        <v>11</v>
      </c>
      <c r="C50" t="str">
        <f t="shared" si="0"/>
        <v>1996/11</v>
      </c>
      <c r="D50" t="s">
        <v>22</v>
      </c>
      <c r="E50">
        <v>5</v>
      </c>
      <c r="H50">
        <v>1996</v>
      </c>
      <c r="I50">
        <v>11</v>
      </c>
      <c r="J50" s="3" t="str">
        <f t="shared" si="1"/>
        <v>1996/11</v>
      </c>
      <c r="K50" t="s">
        <v>62</v>
      </c>
      <c r="L50">
        <v>239.69000244140599</v>
      </c>
      <c r="M50" s="4">
        <f>L50/GETPIVOTDATA("Revenue",'[1]Pivot Revenue'!$E$8,"OrderDate",I50,"Years",H50)</f>
        <v>4.6464702433622615E-3</v>
      </c>
      <c r="N50" s="1">
        <f t="shared" si="2"/>
        <v>1</v>
      </c>
      <c r="O50" s="5" t="str">
        <f t="shared" si="9"/>
        <v>Product found</v>
      </c>
      <c r="Q50" t="str">
        <f t="shared" si="5"/>
        <v/>
      </c>
      <c r="R50" s="23" t="e">
        <f t="shared" si="4"/>
        <v>#VALUE!</v>
      </c>
    </row>
    <row r="51" spans="1:18" x14ac:dyDescent="0.25">
      <c r="A51">
        <v>1996</v>
      </c>
      <c r="B51">
        <v>11</v>
      </c>
      <c r="C51" t="str">
        <f t="shared" si="0"/>
        <v>1996/11</v>
      </c>
      <c r="D51" t="s">
        <v>14</v>
      </c>
      <c r="E51">
        <v>9</v>
      </c>
      <c r="H51">
        <v>1996</v>
      </c>
      <c r="I51">
        <v>11</v>
      </c>
      <c r="J51" s="3" t="str">
        <f t="shared" si="1"/>
        <v>1996/11</v>
      </c>
      <c r="K51" t="s">
        <v>52</v>
      </c>
      <c r="L51">
        <v>262.42999267578102</v>
      </c>
      <c r="M51" s="4">
        <f>L51/GETPIVOTDATA("Revenue",'[1]Pivot Revenue'!$E$8,"OrderDate",I51,"Years",H51)</f>
        <v>5.0872925007870431E-3</v>
      </c>
      <c r="N51" s="1">
        <f t="shared" si="2"/>
        <v>6</v>
      </c>
      <c r="O51" s="5" t="str">
        <f t="shared" si="9"/>
        <v>Product found</v>
      </c>
      <c r="Q51" t="str">
        <f t="shared" si="5"/>
        <v/>
      </c>
      <c r="R51" s="23" t="e">
        <f t="shared" si="4"/>
        <v>#VALUE!</v>
      </c>
    </row>
    <row r="52" spans="1:18" x14ac:dyDescent="0.25">
      <c r="A52">
        <v>1996</v>
      </c>
      <c r="B52">
        <v>11</v>
      </c>
      <c r="C52" t="str">
        <f t="shared" si="0"/>
        <v>1996/11</v>
      </c>
      <c r="D52" t="s">
        <v>25</v>
      </c>
      <c r="E52">
        <v>12</v>
      </c>
      <c r="H52">
        <v>1996</v>
      </c>
      <c r="I52">
        <v>12</v>
      </c>
      <c r="J52" s="3" t="str">
        <f t="shared" si="1"/>
        <v>1996/12</v>
      </c>
      <c r="K52" t="s">
        <v>63</v>
      </c>
      <c r="L52">
        <v>73.409996032714801</v>
      </c>
      <c r="M52" s="4">
        <f>L52/GETPIVOTDATA("Revenue",'[1]Pivot Revenue'!$E$8,"OrderDate",I52,"Years",H52)</f>
        <v>1.3532834228894752E-3</v>
      </c>
      <c r="N52" s="1">
        <f t="shared" si="2"/>
        <v>3</v>
      </c>
      <c r="O52" s="5" t="str">
        <f t="shared" ref="O52:O61" si="10">IF(COUNTIF($D$58:$D$67, K52) &gt; 0, "Product found", "Product not found")</f>
        <v>Product found</v>
      </c>
      <c r="Q52" t="str">
        <f t="shared" si="5"/>
        <v/>
      </c>
      <c r="R52" s="23" t="e">
        <f t="shared" si="4"/>
        <v>#VALUE!</v>
      </c>
    </row>
    <row r="53" spans="1:18" x14ac:dyDescent="0.25">
      <c r="A53">
        <v>1996</v>
      </c>
      <c r="B53">
        <v>11</v>
      </c>
      <c r="C53" t="str">
        <f t="shared" si="0"/>
        <v>1996/11</v>
      </c>
      <c r="D53" t="s">
        <v>45</v>
      </c>
      <c r="E53">
        <v>12</v>
      </c>
      <c r="H53">
        <v>1996</v>
      </c>
      <c r="I53">
        <v>12</v>
      </c>
      <c r="J53" s="3" t="str">
        <f t="shared" si="1"/>
        <v>1996/12</v>
      </c>
      <c r="K53" t="s">
        <v>33</v>
      </c>
      <c r="L53">
        <v>79.120002746582003</v>
      </c>
      <c r="M53" s="4">
        <f>L53/GETPIVOTDATA("Revenue",'[1]Pivot Revenue'!$E$8,"OrderDate",I53,"Years",H53)</f>
        <v>1.4585450745454769E-3</v>
      </c>
      <c r="N53" s="1">
        <f t="shared" si="2"/>
        <v>8</v>
      </c>
      <c r="O53" s="5" t="str">
        <f t="shared" si="10"/>
        <v>Product found</v>
      </c>
      <c r="Q53" t="str">
        <f t="shared" si="5"/>
        <v/>
      </c>
      <c r="R53" s="23" t="e">
        <f t="shared" si="4"/>
        <v>#VALUE!</v>
      </c>
    </row>
    <row r="54" spans="1:18" x14ac:dyDescent="0.25">
      <c r="A54">
        <v>1996</v>
      </c>
      <c r="B54">
        <v>11</v>
      </c>
      <c r="C54" t="str">
        <f t="shared" si="0"/>
        <v>1996/11</v>
      </c>
      <c r="D54" t="s">
        <v>64</v>
      </c>
      <c r="E54">
        <v>12</v>
      </c>
      <c r="H54">
        <v>1996</v>
      </c>
      <c r="I54">
        <v>12</v>
      </c>
      <c r="J54" s="3" t="str">
        <f t="shared" si="1"/>
        <v>1996/12</v>
      </c>
      <c r="K54" t="s">
        <v>52</v>
      </c>
      <c r="L54">
        <v>100.470001220703</v>
      </c>
      <c r="M54" s="4">
        <f>L54/GETPIVOTDATA("Revenue",'[1]Pivot Revenue'!$E$8,"OrderDate",I54,"Years",H54)</f>
        <v>1.8521236139158875E-3</v>
      </c>
      <c r="N54" s="1">
        <f t="shared" si="2"/>
        <v>6</v>
      </c>
      <c r="O54" s="5" t="str">
        <f t="shared" si="10"/>
        <v>Product found</v>
      </c>
      <c r="Q54" t="str">
        <f t="shared" si="5"/>
        <v/>
      </c>
      <c r="R54" s="23" t="e">
        <f t="shared" si="4"/>
        <v>#VALUE!</v>
      </c>
    </row>
    <row r="55" spans="1:18" x14ac:dyDescent="0.25">
      <c r="A55">
        <v>1996</v>
      </c>
      <c r="B55">
        <v>11</v>
      </c>
      <c r="C55" t="str">
        <f t="shared" si="0"/>
        <v>1996/11</v>
      </c>
      <c r="D55" t="s">
        <v>52</v>
      </c>
      <c r="E55">
        <v>13</v>
      </c>
      <c r="H55">
        <v>1996</v>
      </c>
      <c r="I55">
        <v>12</v>
      </c>
      <c r="J55" s="3" t="str">
        <f t="shared" si="1"/>
        <v>1996/12</v>
      </c>
      <c r="K55" t="s">
        <v>65</v>
      </c>
      <c r="L55">
        <v>124.459999084473</v>
      </c>
      <c r="M55" s="4">
        <f>L55/GETPIVOTDATA("Revenue",'[1]Pivot Revenue'!$E$8,"OrderDate",I55,"Years",H55)</f>
        <v>2.294369468414039E-3</v>
      </c>
      <c r="N55" s="1">
        <f t="shared" si="2"/>
        <v>11</v>
      </c>
      <c r="O55" s="5" t="str">
        <f t="shared" si="10"/>
        <v>Product not found</v>
      </c>
      <c r="P55" t="s">
        <v>65</v>
      </c>
      <c r="Q55">
        <f t="shared" si="5"/>
        <v>5</v>
      </c>
      <c r="R55" s="23">
        <f t="shared" si="4"/>
        <v>0.45454545454545453</v>
      </c>
    </row>
    <row r="56" spans="1:18" x14ac:dyDescent="0.25">
      <c r="A56">
        <v>1996</v>
      </c>
      <c r="B56">
        <v>11</v>
      </c>
      <c r="C56" t="str">
        <f t="shared" si="0"/>
        <v>1996/11</v>
      </c>
      <c r="D56" t="s">
        <v>62</v>
      </c>
      <c r="E56">
        <v>15</v>
      </c>
      <c r="H56">
        <v>1996</v>
      </c>
      <c r="I56">
        <v>12</v>
      </c>
      <c r="J56" s="3" t="str">
        <f t="shared" si="1"/>
        <v>1996/12</v>
      </c>
      <c r="K56" t="s">
        <v>51</v>
      </c>
      <c r="L56">
        <v>125.98999786377</v>
      </c>
      <c r="M56" s="4">
        <f>L56/GETPIVOTDATA("Revenue",'[1]Pivot Revenue'!$E$8,"OrderDate",I56,"Years",H56)</f>
        <v>2.3225743736988865E-3</v>
      </c>
      <c r="N56" s="1">
        <f t="shared" si="2"/>
        <v>5</v>
      </c>
      <c r="O56" s="5" t="str">
        <f t="shared" si="10"/>
        <v>Product found</v>
      </c>
      <c r="Q56" t="str">
        <f t="shared" si="5"/>
        <v/>
      </c>
      <c r="R56" s="23" t="e">
        <f t="shared" si="4"/>
        <v>#VALUE!</v>
      </c>
    </row>
    <row r="57" spans="1:18" x14ac:dyDescent="0.25">
      <c r="A57">
        <v>1996</v>
      </c>
      <c r="B57">
        <v>11</v>
      </c>
      <c r="C57" t="str">
        <f t="shared" si="0"/>
        <v>1996/11</v>
      </c>
      <c r="D57" t="s">
        <v>66</v>
      </c>
      <c r="E57">
        <v>16</v>
      </c>
      <c r="H57">
        <v>1996</v>
      </c>
      <c r="I57">
        <v>12</v>
      </c>
      <c r="J57" s="3" t="str">
        <f t="shared" si="1"/>
        <v>1996/12</v>
      </c>
      <c r="K57" t="s">
        <v>67</v>
      </c>
      <c r="L57">
        <v>126.060005187988</v>
      </c>
      <c r="M57" s="4">
        <f>L57/GETPIVOTDATA("Revenue",'[1]Pivot Revenue'!$E$8,"OrderDate",I57,"Years",H57)</f>
        <v>2.3238649302506514E-3</v>
      </c>
      <c r="N57" s="1">
        <f t="shared" si="2"/>
        <v>3</v>
      </c>
      <c r="O57" s="5" t="str">
        <f t="shared" si="10"/>
        <v>Product not found</v>
      </c>
      <c r="P57" t="s">
        <v>67</v>
      </c>
      <c r="Q57">
        <f t="shared" si="5"/>
        <v>1</v>
      </c>
      <c r="R57" s="23">
        <f t="shared" si="4"/>
        <v>0.33333333333333331</v>
      </c>
    </row>
    <row r="58" spans="1:18" x14ac:dyDescent="0.25">
      <c r="A58">
        <v>1996</v>
      </c>
      <c r="B58">
        <v>12</v>
      </c>
      <c r="C58" t="str">
        <f t="shared" si="0"/>
        <v>1996/12</v>
      </c>
      <c r="D58" t="s">
        <v>63</v>
      </c>
      <c r="E58">
        <v>6</v>
      </c>
      <c r="H58">
        <v>1996</v>
      </c>
      <c r="I58">
        <v>12</v>
      </c>
      <c r="J58" s="3" t="str">
        <f t="shared" si="1"/>
        <v>1996/12</v>
      </c>
      <c r="K58" t="s">
        <v>22</v>
      </c>
      <c r="L58">
        <v>128.25999450683599</v>
      </c>
      <c r="M58" s="4">
        <f>L58/GETPIVOTDATA("Revenue",'[1]Pivot Revenue'!$E$8,"OrderDate",I58,"Years",H58)</f>
        <v>2.3644208386640526E-3</v>
      </c>
      <c r="N58" s="1">
        <f t="shared" si="2"/>
        <v>5</v>
      </c>
      <c r="O58" s="5" t="str">
        <f t="shared" si="10"/>
        <v>Product found</v>
      </c>
      <c r="Q58" t="str">
        <f t="shared" si="5"/>
        <v/>
      </c>
      <c r="R58" s="23" t="e">
        <f t="shared" si="4"/>
        <v>#VALUE!</v>
      </c>
    </row>
    <row r="59" spans="1:18" x14ac:dyDescent="0.25">
      <c r="A59">
        <v>1996</v>
      </c>
      <c r="B59">
        <v>12</v>
      </c>
      <c r="C59" t="str">
        <f t="shared" si="0"/>
        <v>1996/12</v>
      </c>
      <c r="D59" t="s">
        <v>54</v>
      </c>
      <c r="E59">
        <v>7</v>
      </c>
      <c r="H59">
        <v>1996</v>
      </c>
      <c r="I59">
        <v>12</v>
      </c>
      <c r="J59" s="3" t="str">
        <f t="shared" si="1"/>
        <v>1996/12</v>
      </c>
      <c r="K59" t="s">
        <v>45</v>
      </c>
      <c r="L59">
        <v>172.96000671386699</v>
      </c>
      <c r="M59" s="4">
        <f>L59/GETPIVOTDATA("Revenue",'[1]Pivot Revenue'!$E$8,"OrderDate",I59,"Years",H59)</f>
        <v>3.1884473853454384E-3</v>
      </c>
      <c r="N59" s="1">
        <f t="shared" si="2"/>
        <v>7</v>
      </c>
      <c r="O59" s="5" t="str">
        <f t="shared" si="10"/>
        <v>Product found</v>
      </c>
      <c r="Q59" t="str">
        <f t="shared" si="5"/>
        <v/>
      </c>
      <c r="R59" s="23" t="e">
        <f t="shared" si="4"/>
        <v>#VALUE!</v>
      </c>
    </row>
    <row r="60" spans="1:18" x14ac:dyDescent="0.25">
      <c r="A60">
        <v>1996</v>
      </c>
      <c r="B60">
        <v>12</v>
      </c>
      <c r="C60" t="str">
        <f t="shared" si="0"/>
        <v>1996/12</v>
      </c>
      <c r="D60" t="s">
        <v>52</v>
      </c>
      <c r="E60">
        <v>8</v>
      </c>
      <c r="H60">
        <v>1996</v>
      </c>
      <c r="I60">
        <v>12</v>
      </c>
      <c r="J60" s="3" t="str">
        <f t="shared" si="1"/>
        <v>1996/12</v>
      </c>
      <c r="K60" t="s">
        <v>53</v>
      </c>
      <c r="L60">
        <v>184.77000427246099</v>
      </c>
      <c r="M60" s="4">
        <f>L60/GETPIVOTDATA("Revenue",'[1]Pivot Revenue'!$E$8,"OrderDate",I60,"Years",H60)</f>
        <v>3.4061598875132363E-3</v>
      </c>
      <c r="N60" s="1">
        <f t="shared" si="2"/>
        <v>4</v>
      </c>
      <c r="O60" s="5" t="str">
        <f t="shared" si="10"/>
        <v>Product not found</v>
      </c>
      <c r="P60" t="s">
        <v>53</v>
      </c>
      <c r="Q60">
        <f t="shared" si="5"/>
        <v>1</v>
      </c>
      <c r="R60" s="23">
        <f t="shared" si="4"/>
        <v>0.25</v>
      </c>
    </row>
    <row r="61" spans="1:18" x14ac:dyDescent="0.25">
      <c r="A61">
        <v>1996</v>
      </c>
      <c r="B61">
        <v>12</v>
      </c>
      <c r="C61" t="str">
        <f t="shared" si="0"/>
        <v>1996/12</v>
      </c>
      <c r="D61" t="s">
        <v>46</v>
      </c>
      <c r="E61">
        <v>9</v>
      </c>
      <c r="H61">
        <v>1996</v>
      </c>
      <c r="I61">
        <v>12</v>
      </c>
      <c r="J61" s="3" t="str">
        <f t="shared" si="1"/>
        <v>1996/12</v>
      </c>
      <c r="K61" t="s">
        <v>54</v>
      </c>
      <c r="L61">
        <v>185.36000061035199</v>
      </c>
      <c r="M61" s="4">
        <f>L61/GETPIVOTDATA("Revenue",'[1]Pivot Revenue'!$E$8,"OrderDate",I61,"Years",H61)</f>
        <v>3.4170362300657894E-3</v>
      </c>
      <c r="N61" s="1">
        <f t="shared" si="2"/>
        <v>4</v>
      </c>
      <c r="O61" s="5" t="str">
        <f t="shared" si="10"/>
        <v>Product found</v>
      </c>
      <c r="Q61" t="str">
        <f t="shared" si="5"/>
        <v/>
      </c>
      <c r="R61" s="23" t="e">
        <f t="shared" si="4"/>
        <v>#VALUE!</v>
      </c>
    </row>
    <row r="62" spans="1:18" x14ac:dyDescent="0.25">
      <c r="A62">
        <v>1996</v>
      </c>
      <c r="B62">
        <v>12</v>
      </c>
      <c r="C62" t="str">
        <f t="shared" si="0"/>
        <v>1996/12</v>
      </c>
      <c r="D62" t="s">
        <v>51</v>
      </c>
      <c r="E62">
        <v>10</v>
      </c>
      <c r="H62">
        <v>1997</v>
      </c>
      <c r="I62">
        <v>1</v>
      </c>
      <c r="J62" s="3" t="str">
        <f t="shared" si="1"/>
        <v>1997/1</v>
      </c>
      <c r="K62" t="s">
        <v>42</v>
      </c>
      <c r="L62">
        <v>52.759998321533203</v>
      </c>
      <c r="M62" s="4">
        <f>L62/GETPIVOTDATA("Revenue",'[1]Pivot Revenue'!$E$8,"OrderDate",I62,"Years",H62)</f>
        <v>7.7269415807218705E-4</v>
      </c>
      <c r="N62" s="1">
        <f t="shared" si="2"/>
        <v>8</v>
      </c>
      <c r="O62" s="5" t="str">
        <f t="shared" ref="O62:O71" si="11">IF(COUNTIF($D$68:$D$77, K62) &gt; 0, "Product found", "Product not found")</f>
        <v>Product found</v>
      </c>
      <c r="Q62" t="str">
        <f t="shared" si="5"/>
        <v/>
      </c>
      <c r="R62" s="23" t="e">
        <f t="shared" si="4"/>
        <v>#VALUE!</v>
      </c>
    </row>
    <row r="63" spans="1:18" x14ac:dyDescent="0.25">
      <c r="A63">
        <v>1996</v>
      </c>
      <c r="B63">
        <v>12</v>
      </c>
      <c r="C63" t="str">
        <f t="shared" si="0"/>
        <v>1996/12</v>
      </c>
      <c r="D63" t="s">
        <v>22</v>
      </c>
      <c r="E63">
        <v>10</v>
      </c>
      <c r="H63">
        <v>1997</v>
      </c>
      <c r="I63">
        <v>1</v>
      </c>
      <c r="J63" s="3" t="str">
        <f t="shared" si="1"/>
        <v>1997/1</v>
      </c>
      <c r="K63" t="s">
        <v>68</v>
      </c>
      <c r="L63">
        <v>130.51998901367199</v>
      </c>
      <c r="M63" s="4">
        <f>L63/GETPIVOTDATA("Revenue",'[1]Pivot Revenue'!$E$8,"OrderDate",I63,"Years",H63)</f>
        <v>1.9115245684408816E-3</v>
      </c>
      <c r="N63" s="1">
        <f t="shared" si="2"/>
        <v>2</v>
      </c>
      <c r="O63" s="5" t="str">
        <f t="shared" si="11"/>
        <v>Product found</v>
      </c>
      <c r="Q63" t="str">
        <f t="shared" si="5"/>
        <v/>
      </c>
      <c r="R63" s="23" t="e">
        <f t="shared" si="4"/>
        <v>#VALUE!</v>
      </c>
    </row>
    <row r="64" spans="1:18" x14ac:dyDescent="0.25">
      <c r="A64">
        <v>1996</v>
      </c>
      <c r="B64">
        <v>12</v>
      </c>
      <c r="C64" t="str">
        <f t="shared" si="0"/>
        <v>1996/12</v>
      </c>
      <c r="D64" t="s">
        <v>33</v>
      </c>
      <c r="E64">
        <v>10</v>
      </c>
      <c r="H64">
        <v>1997</v>
      </c>
      <c r="I64">
        <v>1</v>
      </c>
      <c r="J64" s="3" t="str">
        <f t="shared" si="1"/>
        <v>1997/1</v>
      </c>
      <c r="K64" t="s">
        <v>69</v>
      </c>
      <c r="L64">
        <v>137.55000305175801</v>
      </c>
      <c r="M64" s="4">
        <f>L64/GETPIVOTDATA("Revenue",'[1]Pivot Revenue'!$E$8,"OrderDate",I64,"Years",H64)</f>
        <v>2.0144823196009591E-3</v>
      </c>
      <c r="N64" s="1">
        <f t="shared" si="2"/>
        <v>5</v>
      </c>
      <c r="O64" s="5" t="str">
        <f t="shared" si="11"/>
        <v>Product found</v>
      </c>
      <c r="Q64" t="str">
        <f t="shared" si="5"/>
        <v/>
      </c>
      <c r="R64" s="23" t="e">
        <f t="shared" si="4"/>
        <v>#VALUE!</v>
      </c>
    </row>
    <row r="65" spans="1:18" x14ac:dyDescent="0.25">
      <c r="A65">
        <v>1996</v>
      </c>
      <c r="B65">
        <v>12</v>
      </c>
      <c r="C65" t="str">
        <f t="shared" si="0"/>
        <v>1996/12</v>
      </c>
      <c r="D65" t="s">
        <v>32</v>
      </c>
      <c r="E65">
        <v>10</v>
      </c>
      <c r="H65">
        <v>1997</v>
      </c>
      <c r="I65">
        <v>1</v>
      </c>
      <c r="J65" s="3" t="str">
        <f t="shared" si="1"/>
        <v>1997/1</v>
      </c>
      <c r="K65" t="s">
        <v>64</v>
      </c>
      <c r="L65">
        <v>151.92999267578099</v>
      </c>
      <c r="M65" s="4">
        <f>L65/GETPIVOTDATA("Revenue",'[1]Pivot Revenue'!$E$8,"OrderDate",I65,"Years",H65)</f>
        <v>2.2250838042315283E-3</v>
      </c>
      <c r="N65" s="1">
        <f t="shared" si="2"/>
        <v>3</v>
      </c>
      <c r="O65" s="5" t="str">
        <f t="shared" si="11"/>
        <v>Product found</v>
      </c>
      <c r="Q65" t="str">
        <f t="shared" si="5"/>
        <v/>
      </c>
      <c r="R65" s="23" t="e">
        <f t="shared" si="4"/>
        <v>#VALUE!</v>
      </c>
    </row>
    <row r="66" spans="1:18" x14ac:dyDescent="0.25">
      <c r="A66">
        <v>1996</v>
      </c>
      <c r="B66">
        <v>12</v>
      </c>
      <c r="C66" t="str">
        <f t="shared" ref="C66:C129" si="12">A66&amp;"/"&amp;B66</f>
        <v>1996/12</v>
      </c>
      <c r="D66" t="s">
        <v>70</v>
      </c>
      <c r="E66">
        <v>12</v>
      </c>
      <c r="H66">
        <v>1997</v>
      </c>
      <c r="I66">
        <v>1</v>
      </c>
      <c r="J66" s="3" t="str">
        <f t="shared" ref="J66:J129" si="13">H66&amp; "/" &amp;I66</f>
        <v>1997/1</v>
      </c>
      <c r="K66" t="s">
        <v>24</v>
      </c>
      <c r="L66">
        <v>164.5</v>
      </c>
      <c r="M66" s="4">
        <f>L66/GETPIVOTDATA("Revenue",'[1]Pivot Revenue'!$E$8,"OrderDate",I66,"Years",H66)</f>
        <v>2.4091772753335643E-3</v>
      </c>
      <c r="N66" s="1">
        <f t="shared" ref="N66:N129" si="14">COUNTIF(K:K,"*" &amp; K66 &amp; "*")</f>
        <v>5</v>
      </c>
      <c r="O66" s="5" t="str">
        <f t="shared" si="11"/>
        <v>Product found</v>
      </c>
      <c r="Q66" t="str">
        <f t="shared" si="5"/>
        <v/>
      </c>
      <c r="R66" s="23" t="e">
        <f t="shared" ref="R66:R129" si="15">Q66/N66</f>
        <v>#VALUE!</v>
      </c>
    </row>
    <row r="67" spans="1:18" x14ac:dyDescent="0.25">
      <c r="A67">
        <v>1996</v>
      </c>
      <c r="B67">
        <v>12</v>
      </c>
      <c r="C67" t="str">
        <f t="shared" si="12"/>
        <v>1996/12</v>
      </c>
      <c r="D67" t="s">
        <v>45</v>
      </c>
      <c r="E67">
        <v>14</v>
      </c>
      <c r="H67">
        <v>1997</v>
      </c>
      <c r="I67">
        <v>1</v>
      </c>
      <c r="J67" s="3" t="str">
        <f t="shared" si="13"/>
        <v>1997/1</v>
      </c>
      <c r="K67" t="s">
        <v>63</v>
      </c>
      <c r="L67">
        <v>176.44000244140599</v>
      </c>
      <c r="M67" s="4">
        <f>L67/GETPIVOTDATA("Revenue",'[1]Pivot Revenue'!$E$8,"OrderDate",I67,"Years",H67)</f>
        <v>2.584044038550966E-3</v>
      </c>
      <c r="N67" s="1">
        <f t="shared" si="14"/>
        <v>3</v>
      </c>
      <c r="O67" s="5" t="str">
        <f t="shared" si="11"/>
        <v>Product found</v>
      </c>
      <c r="Q67" t="str">
        <f t="shared" si="5"/>
        <v/>
      </c>
      <c r="R67" s="23" t="e">
        <f t="shared" si="15"/>
        <v>#VALUE!</v>
      </c>
    </row>
    <row r="68" spans="1:18" x14ac:dyDescent="0.25">
      <c r="A68">
        <v>1997</v>
      </c>
      <c r="B68">
        <v>1</v>
      </c>
      <c r="C68" t="str">
        <f t="shared" si="12"/>
        <v>1997/1</v>
      </c>
      <c r="D68" t="s">
        <v>42</v>
      </c>
      <c r="E68">
        <v>2</v>
      </c>
      <c r="H68">
        <v>1997</v>
      </c>
      <c r="I68">
        <v>1</v>
      </c>
      <c r="J68" s="3" t="str">
        <f t="shared" si="13"/>
        <v>1997/1</v>
      </c>
      <c r="K68" t="s">
        <v>52</v>
      </c>
      <c r="L68">
        <v>177.64999389648401</v>
      </c>
      <c r="M68" s="4">
        <f>L68/GETPIVOTDATA("Revenue",'[1]Pivot Revenue'!$E$8,"OrderDate",I68,"Years",H68)</f>
        <v>2.60176491342587E-3</v>
      </c>
      <c r="N68" s="1">
        <f t="shared" si="14"/>
        <v>6</v>
      </c>
      <c r="O68" s="5" t="str">
        <f t="shared" si="11"/>
        <v>Product not found</v>
      </c>
      <c r="P68" t="s">
        <v>52</v>
      </c>
      <c r="Q68">
        <f t="shared" si="5"/>
        <v>3</v>
      </c>
      <c r="R68" s="23">
        <f t="shared" si="15"/>
        <v>0.5</v>
      </c>
    </row>
    <row r="69" spans="1:18" x14ac:dyDescent="0.25">
      <c r="A69">
        <v>1997</v>
      </c>
      <c r="B69">
        <v>1</v>
      </c>
      <c r="C69" t="str">
        <f t="shared" si="12"/>
        <v>1997/1</v>
      </c>
      <c r="D69" t="s">
        <v>63</v>
      </c>
      <c r="E69">
        <v>5</v>
      </c>
      <c r="H69">
        <v>1997</v>
      </c>
      <c r="I69">
        <v>1</v>
      </c>
      <c r="J69" s="3" t="str">
        <f t="shared" si="13"/>
        <v>1997/1</v>
      </c>
      <c r="K69" t="s">
        <v>43</v>
      </c>
      <c r="L69">
        <v>204.88999938964801</v>
      </c>
      <c r="M69" s="4">
        <f>L69/GETPIVOTDATA("Revenue",'[1]Pivot Revenue'!$E$8,"OrderDate",I69,"Years",H69)</f>
        <v>3.0007071761255187E-3</v>
      </c>
      <c r="N69" s="1">
        <f t="shared" si="14"/>
        <v>1</v>
      </c>
      <c r="O69" s="5" t="str">
        <f t="shared" si="11"/>
        <v>Product found</v>
      </c>
      <c r="Q69" t="str">
        <f t="shared" si="5"/>
        <v/>
      </c>
      <c r="R69" s="23" t="e">
        <f t="shared" si="15"/>
        <v>#VALUE!</v>
      </c>
    </row>
    <row r="70" spans="1:18" x14ac:dyDescent="0.25">
      <c r="A70">
        <v>1997</v>
      </c>
      <c r="B70">
        <v>1</v>
      </c>
      <c r="C70" t="str">
        <f t="shared" si="12"/>
        <v>1997/1</v>
      </c>
      <c r="D70" t="s">
        <v>43</v>
      </c>
      <c r="E70">
        <v>7</v>
      </c>
      <c r="H70">
        <v>1997</v>
      </c>
      <c r="I70">
        <v>1</v>
      </c>
      <c r="J70" s="3" t="str">
        <f t="shared" si="13"/>
        <v>1997/1</v>
      </c>
      <c r="K70" t="s">
        <v>11</v>
      </c>
      <c r="L70">
        <v>219.25999450683599</v>
      </c>
      <c r="M70" s="4">
        <f>L70/GETPIVOTDATA("Revenue",'[1]Pivot Revenue'!$E$8,"OrderDate",I70,"Years",H70)</f>
        <v>3.211162286660373E-3</v>
      </c>
      <c r="N70" s="1">
        <f t="shared" si="14"/>
        <v>3</v>
      </c>
      <c r="O70" s="5" t="str">
        <f t="shared" si="11"/>
        <v>Product found</v>
      </c>
      <c r="Q70" t="str">
        <f t="shared" si="5"/>
        <v/>
      </c>
      <c r="R70" s="23" t="e">
        <f t="shared" si="15"/>
        <v>#VALUE!</v>
      </c>
    </row>
    <row r="71" spans="1:18" x14ac:dyDescent="0.25">
      <c r="A71">
        <v>1997</v>
      </c>
      <c r="B71">
        <v>1</v>
      </c>
      <c r="C71" t="str">
        <f t="shared" si="12"/>
        <v>1997/1</v>
      </c>
      <c r="D71" t="s">
        <v>68</v>
      </c>
      <c r="E71">
        <v>8</v>
      </c>
      <c r="H71">
        <v>1997</v>
      </c>
      <c r="I71">
        <v>1</v>
      </c>
      <c r="J71" s="3" t="str">
        <f t="shared" si="13"/>
        <v>1997/1</v>
      </c>
      <c r="K71" t="s">
        <v>71</v>
      </c>
      <c r="L71">
        <v>260.11999511718801</v>
      </c>
      <c r="M71" s="4">
        <f>L71/GETPIVOTDATA("Revenue",'[1]Pivot Revenue'!$E$8,"OrderDate",I71,"Years",H71)</f>
        <v>3.8095755689739027E-3</v>
      </c>
      <c r="N71" s="1">
        <f t="shared" si="14"/>
        <v>5</v>
      </c>
      <c r="O71" s="5" t="str">
        <f t="shared" si="11"/>
        <v>Product not found</v>
      </c>
      <c r="P71" t="s">
        <v>71</v>
      </c>
      <c r="Q71">
        <f t="shared" si="5"/>
        <v>2</v>
      </c>
      <c r="R71" s="23">
        <f t="shared" si="15"/>
        <v>0.4</v>
      </c>
    </row>
    <row r="72" spans="1:18" x14ac:dyDescent="0.25">
      <c r="A72">
        <v>1997</v>
      </c>
      <c r="B72">
        <v>1</v>
      </c>
      <c r="C72" t="str">
        <f t="shared" si="12"/>
        <v>1997/1</v>
      </c>
      <c r="D72" t="s">
        <v>11</v>
      </c>
      <c r="E72">
        <v>10</v>
      </c>
      <c r="H72">
        <v>1997</v>
      </c>
      <c r="I72">
        <v>2</v>
      </c>
      <c r="J72" s="3" t="str">
        <f t="shared" si="13"/>
        <v>1997/2</v>
      </c>
      <c r="K72" t="s">
        <v>20</v>
      </c>
      <c r="L72">
        <v>34.740001678466797</v>
      </c>
      <c r="M72" s="4">
        <f>L72/GETPIVOTDATA("Revenue",'[1]Pivot Revenue'!$E$8,"OrderDate",I72,"Years",H72)</f>
        <v>7.970984516066607E-4</v>
      </c>
      <c r="N72" s="1">
        <f t="shared" si="14"/>
        <v>13</v>
      </c>
      <c r="O72" s="5" t="str">
        <f>IF(COUNTIF(D78:$D$91, K72) &gt; 0, "Product found", "Product not found")</f>
        <v>Product found</v>
      </c>
      <c r="Q72" t="str">
        <f t="shared" ref="Q72:Q135" si="16">IF(P72&lt;&gt;"", COUNTIF(P:P, "*" &amp; P72 &amp; "*"), "")</f>
        <v/>
      </c>
      <c r="R72" s="23" t="e">
        <f t="shared" si="15"/>
        <v>#VALUE!</v>
      </c>
    </row>
    <row r="73" spans="1:18" x14ac:dyDescent="0.25">
      <c r="A73">
        <v>1997</v>
      </c>
      <c r="B73">
        <v>1</v>
      </c>
      <c r="C73" t="str">
        <f t="shared" si="12"/>
        <v>1997/1</v>
      </c>
      <c r="D73" t="s">
        <v>64</v>
      </c>
      <c r="E73">
        <v>10</v>
      </c>
      <c r="H73">
        <v>1997</v>
      </c>
      <c r="I73">
        <v>2</v>
      </c>
      <c r="J73" s="3" t="str">
        <f t="shared" si="13"/>
        <v>1997/2</v>
      </c>
      <c r="K73" t="s">
        <v>24</v>
      </c>
      <c r="L73">
        <v>41.680000305175803</v>
      </c>
      <c r="M73" s="4">
        <f>L73/GETPIVOTDATA("Revenue",'[1]Pivot Revenue'!$E$8,"OrderDate",I73,"Years",H73)</f>
        <v>9.5633454522294175E-4</v>
      </c>
      <c r="N73" s="1">
        <f t="shared" si="14"/>
        <v>5</v>
      </c>
      <c r="O73" s="5" t="str">
        <f>IF(COUNTIF(D79:$D$91, K73) &gt; 0, "Product found", "Product not found")</f>
        <v>Product not found</v>
      </c>
      <c r="P73" t="s">
        <v>24</v>
      </c>
      <c r="Q73">
        <f t="shared" si="16"/>
        <v>2</v>
      </c>
      <c r="R73" s="23">
        <f t="shared" si="15"/>
        <v>0.4</v>
      </c>
    </row>
    <row r="74" spans="1:18" x14ac:dyDescent="0.25">
      <c r="A74">
        <v>1997</v>
      </c>
      <c r="B74">
        <v>1</v>
      </c>
      <c r="C74" t="str">
        <f t="shared" si="12"/>
        <v>1997/1</v>
      </c>
      <c r="D74" t="s">
        <v>24</v>
      </c>
      <c r="E74">
        <v>14</v>
      </c>
      <c r="H74">
        <v>1997</v>
      </c>
      <c r="I74">
        <v>2</v>
      </c>
      <c r="J74" s="3" t="str">
        <f t="shared" si="13"/>
        <v>1997/2</v>
      </c>
      <c r="K74" t="s">
        <v>34</v>
      </c>
      <c r="L74">
        <v>79.479995727539105</v>
      </c>
      <c r="M74" s="4">
        <f>L74/GETPIVOTDATA("Revenue",'[1]Pivot Revenue'!$E$8,"OrderDate",I74,"Years",H74)</f>
        <v>1.8236435943350662E-3</v>
      </c>
      <c r="N74" s="1">
        <f t="shared" si="14"/>
        <v>8</v>
      </c>
      <c r="O74" s="5" t="str">
        <f>IF(COUNTIF(D80:$D$91, K74) &gt; 0, "Product found", "Product not found")</f>
        <v>Product found</v>
      </c>
      <c r="Q74" t="str">
        <f t="shared" si="16"/>
        <v/>
      </c>
      <c r="R74" s="23" t="e">
        <f t="shared" si="15"/>
        <v>#VALUE!</v>
      </c>
    </row>
    <row r="75" spans="1:18" x14ac:dyDescent="0.25">
      <c r="A75">
        <v>1997</v>
      </c>
      <c r="B75">
        <v>1</v>
      </c>
      <c r="C75" t="str">
        <f t="shared" si="12"/>
        <v>1997/1</v>
      </c>
      <c r="D75" t="s">
        <v>69</v>
      </c>
      <c r="E75">
        <v>15</v>
      </c>
      <c r="H75">
        <v>1997</v>
      </c>
      <c r="I75">
        <v>2</v>
      </c>
      <c r="J75" s="3" t="str">
        <f t="shared" si="13"/>
        <v>1997/2</v>
      </c>
      <c r="K75" t="s">
        <v>72</v>
      </c>
      <c r="L75">
        <v>118.699996948242</v>
      </c>
      <c r="M75" s="4">
        <f>L75/GETPIVOTDATA("Revenue",'[1]Pivot Revenue'!$E$8,"OrderDate",I75,"Years",H75)</f>
        <v>2.7235342314852408E-3</v>
      </c>
      <c r="N75" s="1">
        <f t="shared" si="14"/>
        <v>2</v>
      </c>
      <c r="O75" s="5" t="str">
        <f>IF(COUNTIF(D81:$D$91, K75) &gt; 0, "Product found", "Product not found")</f>
        <v>Product not found</v>
      </c>
      <c r="P75" t="s">
        <v>72</v>
      </c>
      <c r="Q75">
        <f t="shared" si="16"/>
        <v>1</v>
      </c>
      <c r="R75" s="23">
        <f t="shared" si="15"/>
        <v>0.5</v>
      </c>
    </row>
    <row r="76" spans="1:18" x14ac:dyDescent="0.25">
      <c r="A76">
        <v>1997</v>
      </c>
      <c r="B76">
        <v>1</v>
      </c>
      <c r="C76" t="str">
        <f t="shared" si="12"/>
        <v>1997/1</v>
      </c>
      <c r="D76" t="s">
        <v>73</v>
      </c>
      <c r="E76">
        <v>16</v>
      </c>
      <c r="H76">
        <v>1997</v>
      </c>
      <c r="I76">
        <v>2</v>
      </c>
      <c r="J76" s="3" t="str">
        <f t="shared" si="13"/>
        <v>1997/2</v>
      </c>
      <c r="K76" t="s">
        <v>74</v>
      </c>
      <c r="L76">
        <v>163.05999755859401</v>
      </c>
      <c r="M76" s="4">
        <f>L76/GETPIVOTDATA("Revenue",'[1]Pivot Revenue'!$E$8,"OrderDate",I76,"Years",H76)</f>
        <v>3.7413605438454721E-3</v>
      </c>
      <c r="N76" s="1">
        <f t="shared" si="14"/>
        <v>4</v>
      </c>
      <c r="O76" s="5" t="str">
        <f>IF(COUNTIF(D82:$D$91, K76) &gt; 0, "Product found", "Product not found")</f>
        <v>Product found</v>
      </c>
      <c r="Q76" t="str">
        <f t="shared" si="16"/>
        <v/>
      </c>
      <c r="R76" s="23" t="e">
        <f t="shared" si="15"/>
        <v>#VALUE!</v>
      </c>
    </row>
    <row r="77" spans="1:18" x14ac:dyDescent="0.25">
      <c r="A77">
        <v>1997</v>
      </c>
      <c r="B77">
        <v>1</v>
      </c>
      <c r="C77" t="str">
        <f t="shared" si="12"/>
        <v>1997/1</v>
      </c>
      <c r="D77" t="s">
        <v>41</v>
      </c>
      <c r="E77">
        <v>18</v>
      </c>
      <c r="H77">
        <v>1997</v>
      </c>
      <c r="I77">
        <v>2</v>
      </c>
      <c r="J77" s="3" t="str">
        <f t="shared" si="13"/>
        <v>1997/2</v>
      </c>
      <c r="K77" t="s">
        <v>29</v>
      </c>
      <c r="L77">
        <v>173.77000427246099</v>
      </c>
      <c r="M77" s="4">
        <f>L77/GETPIVOTDATA("Revenue",'[1]Pivot Revenue'!$E$8,"OrderDate",I77,"Years",H77)</f>
        <v>3.9870982915673394E-3</v>
      </c>
      <c r="N77" s="1">
        <f t="shared" si="14"/>
        <v>5</v>
      </c>
      <c r="O77" s="5" t="str">
        <f>IF(COUNTIF(D83:$D$91, K77) &gt; 0, "Product found", "Product not found")</f>
        <v>Product not found</v>
      </c>
      <c r="P77" t="s">
        <v>29</v>
      </c>
      <c r="Q77">
        <f t="shared" si="16"/>
        <v>1</v>
      </c>
      <c r="R77" s="23">
        <f t="shared" si="15"/>
        <v>0.2</v>
      </c>
    </row>
    <row r="78" spans="1:18" x14ac:dyDescent="0.25">
      <c r="A78">
        <v>1997</v>
      </c>
      <c r="B78">
        <v>2</v>
      </c>
      <c r="C78" t="str">
        <f t="shared" si="12"/>
        <v>1997/2</v>
      </c>
      <c r="D78" t="s">
        <v>24</v>
      </c>
      <c r="E78">
        <v>3</v>
      </c>
      <c r="H78">
        <v>1997</v>
      </c>
      <c r="I78">
        <v>2</v>
      </c>
      <c r="J78" s="3" t="str">
        <f t="shared" si="13"/>
        <v>1997/2</v>
      </c>
      <c r="K78" t="s">
        <v>51</v>
      </c>
      <c r="L78">
        <v>187.44000244140599</v>
      </c>
      <c r="M78" s="4">
        <f>L78/GETPIVOTDATA("Revenue",'[1]Pivot Revenue'!$E$8,"OrderDate",I78,"Years",H78)</f>
        <v>4.3007521156166895E-3</v>
      </c>
      <c r="N78" s="1">
        <f t="shared" si="14"/>
        <v>5</v>
      </c>
      <c r="O78" s="5" t="str">
        <f>IF(COUNTIF(D84:$D$91, K78) &gt; 0, "Product found", "Product not found")</f>
        <v>Product found</v>
      </c>
      <c r="Q78" t="str">
        <f t="shared" si="16"/>
        <v/>
      </c>
      <c r="R78" s="23" t="e">
        <f t="shared" si="15"/>
        <v>#VALUE!</v>
      </c>
    </row>
    <row r="79" spans="1:18" x14ac:dyDescent="0.25">
      <c r="A79">
        <v>1997</v>
      </c>
      <c r="B79">
        <v>2</v>
      </c>
      <c r="C79" t="str">
        <f t="shared" si="12"/>
        <v>1997/2</v>
      </c>
      <c r="D79" t="s">
        <v>72</v>
      </c>
      <c r="E79">
        <v>8</v>
      </c>
      <c r="H79">
        <v>1997</v>
      </c>
      <c r="I79">
        <v>2</v>
      </c>
      <c r="J79" s="3" t="str">
        <f t="shared" si="13"/>
        <v>1997/2</v>
      </c>
      <c r="K79" t="s">
        <v>31</v>
      </c>
      <c r="L79">
        <v>195.44000244140599</v>
      </c>
      <c r="M79" s="4">
        <f>L79/GETPIVOTDATA("Revenue",'[1]Pivot Revenue'!$E$8,"OrderDate",I79,"Years",H79)</f>
        <v>4.4843096085573379E-3</v>
      </c>
      <c r="N79" s="1">
        <f t="shared" si="14"/>
        <v>5</v>
      </c>
      <c r="O79" s="5" t="str">
        <f>IF(COUNTIF(D85:$D$91, K79) &gt; 0, "Product found", "Product not found")</f>
        <v>Product not found</v>
      </c>
      <c r="P79" t="s">
        <v>31</v>
      </c>
      <c r="Q79">
        <f t="shared" si="16"/>
        <v>1</v>
      </c>
      <c r="R79" s="23">
        <f t="shared" si="15"/>
        <v>0.2</v>
      </c>
    </row>
    <row r="80" spans="1:18" x14ac:dyDescent="0.25">
      <c r="A80">
        <v>1997</v>
      </c>
      <c r="B80">
        <v>2</v>
      </c>
      <c r="C80" t="str">
        <f t="shared" si="12"/>
        <v>1997/2</v>
      </c>
      <c r="D80" t="s">
        <v>75</v>
      </c>
      <c r="E80">
        <v>10</v>
      </c>
      <c r="H80">
        <v>1997</v>
      </c>
      <c r="I80">
        <v>2</v>
      </c>
      <c r="J80" s="3" t="str">
        <f t="shared" si="13"/>
        <v>1997/2</v>
      </c>
      <c r="K80" t="s">
        <v>13</v>
      </c>
      <c r="L80">
        <v>210.81001281738301</v>
      </c>
      <c r="M80" s="4">
        <f>L80/GETPIVOTDATA("Revenue",'[1]Pivot Revenue'!$E$8,"OrderDate",I80,"Years",H80)</f>
        <v>4.8369696799430992E-3</v>
      </c>
      <c r="N80" s="1">
        <f t="shared" si="14"/>
        <v>3</v>
      </c>
      <c r="O80" s="5" t="str">
        <f>IF(COUNTIF(D86:$D$91, K80) &gt; 0, "Product found", "Product not found")</f>
        <v>Product not found</v>
      </c>
      <c r="P80" t="s">
        <v>13</v>
      </c>
      <c r="Q80">
        <f t="shared" si="16"/>
        <v>2</v>
      </c>
      <c r="R80" s="23">
        <f t="shared" si="15"/>
        <v>0.66666666666666663</v>
      </c>
    </row>
    <row r="81" spans="1:18" x14ac:dyDescent="0.25">
      <c r="A81">
        <v>1997</v>
      </c>
      <c r="B81">
        <v>2</v>
      </c>
      <c r="C81" t="str">
        <f t="shared" si="12"/>
        <v>1997/2</v>
      </c>
      <c r="D81" t="s">
        <v>13</v>
      </c>
      <c r="E81">
        <v>12</v>
      </c>
      <c r="H81">
        <v>1997</v>
      </c>
      <c r="I81">
        <v>2</v>
      </c>
      <c r="J81" s="3" t="str">
        <f t="shared" si="13"/>
        <v>1997/2</v>
      </c>
      <c r="K81" t="s">
        <v>52</v>
      </c>
      <c r="L81">
        <v>234.5</v>
      </c>
      <c r="M81" s="4">
        <f>L81/GETPIVOTDATA("Revenue",'[1]Pivot Revenue'!$E$8,"OrderDate",I81,"Years",H81)</f>
        <v>5.3805290118227583E-3</v>
      </c>
      <c r="N81" s="1">
        <f t="shared" si="14"/>
        <v>6</v>
      </c>
      <c r="O81" s="5" t="str">
        <f>IF(COUNTIF(D87:$D$91, K81) &gt; 0, "Product found", "Product not found")</f>
        <v>Product not found</v>
      </c>
      <c r="P81" t="s">
        <v>52</v>
      </c>
      <c r="Q81">
        <f t="shared" si="16"/>
        <v>3</v>
      </c>
      <c r="R81" s="23">
        <f t="shared" si="15"/>
        <v>0.5</v>
      </c>
    </row>
    <row r="82" spans="1:18" x14ac:dyDescent="0.25">
      <c r="A82">
        <v>1997</v>
      </c>
      <c r="B82">
        <v>2</v>
      </c>
      <c r="C82" t="str">
        <f t="shared" si="12"/>
        <v>1997/2</v>
      </c>
      <c r="D82" t="s">
        <v>74</v>
      </c>
      <c r="E82">
        <v>15</v>
      </c>
      <c r="H82">
        <v>1997</v>
      </c>
      <c r="I82">
        <v>3</v>
      </c>
      <c r="J82" s="3" t="str">
        <f t="shared" si="13"/>
        <v>1997/3</v>
      </c>
      <c r="K82" t="s">
        <v>42</v>
      </c>
      <c r="L82">
        <v>10.9700002670288</v>
      </c>
      <c r="M82" s="4">
        <f>L82/GETPIVOTDATA("Revenue",'[1]Pivot Revenue'!$E$8,"OrderDate",I82,"Years",H82)</f>
        <v>2.428904234915057E-4</v>
      </c>
      <c r="N82" s="1">
        <f t="shared" si="14"/>
        <v>8</v>
      </c>
      <c r="O82" s="5" t="str">
        <f t="shared" ref="O82:O91" si="17">IF(COUNTIF($D$92:$D$101, K82) &gt; 0, "Product found", "Product not found")</f>
        <v>Product found</v>
      </c>
      <c r="Q82" t="str">
        <f t="shared" si="16"/>
        <v/>
      </c>
      <c r="R82" s="23" t="e">
        <f t="shared" si="15"/>
        <v>#VALUE!</v>
      </c>
    </row>
    <row r="83" spans="1:18" x14ac:dyDescent="0.25">
      <c r="A83">
        <v>1997</v>
      </c>
      <c r="B83">
        <v>2</v>
      </c>
      <c r="C83" t="str">
        <f t="shared" si="12"/>
        <v>1997/2</v>
      </c>
      <c r="D83" t="s">
        <v>23</v>
      </c>
      <c r="E83">
        <v>15</v>
      </c>
      <c r="H83">
        <v>1997</v>
      </c>
      <c r="I83">
        <v>3</v>
      </c>
      <c r="J83" s="3" t="str">
        <f t="shared" si="13"/>
        <v>1997/3</v>
      </c>
      <c r="K83" t="s">
        <v>20</v>
      </c>
      <c r="L83">
        <v>40.370002746582003</v>
      </c>
      <c r="M83" s="4">
        <f>L83/GETPIVOTDATA("Revenue",'[1]Pivot Revenue'!$E$8,"OrderDate",I83,"Years",H83)</f>
        <v>8.9384565403719397E-4</v>
      </c>
      <c r="N83" s="1">
        <f t="shared" si="14"/>
        <v>13</v>
      </c>
      <c r="O83" s="5" t="str">
        <f t="shared" si="17"/>
        <v>Product found</v>
      </c>
      <c r="Q83" t="str">
        <f t="shared" si="16"/>
        <v/>
      </c>
      <c r="R83" s="23" t="e">
        <f t="shared" si="15"/>
        <v>#VALUE!</v>
      </c>
    </row>
    <row r="84" spans="1:18" x14ac:dyDescent="0.25">
      <c r="A84">
        <v>1997</v>
      </c>
      <c r="B84">
        <v>2</v>
      </c>
      <c r="C84" t="str">
        <f t="shared" si="12"/>
        <v>1997/2</v>
      </c>
      <c r="D84" t="s">
        <v>31</v>
      </c>
      <c r="E84">
        <v>15</v>
      </c>
      <c r="H84">
        <v>1997</v>
      </c>
      <c r="I84">
        <v>3</v>
      </c>
      <c r="J84" s="3" t="str">
        <f t="shared" si="13"/>
        <v>1997/3</v>
      </c>
      <c r="K84" t="s">
        <v>38</v>
      </c>
      <c r="L84">
        <v>59.930000305175803</v>
      </c>
      <c r="M84" s="4">
        <f>L84/GETPIVOTDATA("Revenue",'[1]Pivot Revenue'!$E$8,"OrderDate",I84,"Years",H84)</f>
        <v>1.3269300637777277E-3</v>
      </c>
      <c r="N84" s="1">
        <f t="shared" si="14"/>
        <v>5</v>
      </c>
      <c r="O84" s="5" t="str">
        <f t="shared" si="17"/>
        <v>Product found</v>
      </c>
      <c r="Q84" t="str">
        <f t="shared" si="16"/>
        <v/>
      </c>
      <c r="R84" s="23" t="e">
        <f t="shared" si="15"/>
        <v>#VALUE!</v>
      </c>
    </row>
    <row r="85" spans="1:18" x14ac:dyDescent="0.25">
      <c r="A85">
        <v>1997</v>
      </c>
      <c r="B85">
        <v>2</v>
      </c>
      <c r="C85" t="str">
        <f t="shared" si="12"/>
        <v>1997/2</v>
      </c>
      <c r="D85" t="s">
        <v>32</v>
      </c>
      <c r="E85">
        <v>16</v>
      </c>
      <c r="H85">
        <v>1997</v>
      </c>
      <c r="I85">
        <v>3</v>
      </c>
      <c r="J85" s="3" t="str">
        <f t="shared" si="13"/>
        <v>1997/3</v>
      </c>
      <c r="K85" t="s">
        <v>54</v>
      </c>
      <c r="L85">
        <v>139.32998657226599</v>
      </c>
      <c r="M85" s="4">
        <f>L85/GETPIVOTDATA("Revenue",'[1]Pivot Revenue'!$E$8,"OrderDate",I85,"Years",H85)</f>
        <v>3.0849515606046103E-3</v>
      </c>
      <c r="N85" s="1">
        <f t="shared" si="14"/>
        <v>4</v>
      </c>
      <c r="O85" s="5" t="str">
        <f t="shared" si="17"/>
        <v>Product found</v>
      </c>
      <c r="Q85" t="str">
        <f t="shared" si="16"/>
        <v/>
      </c>
      <c r="R85" s="23" t="e">
        <f t="shared" si="15"/>
        <v>#VALUE!</v>
      </c>
    </row>
    <row r="86" spans="1:18" x14ac:dyDescent="0.25">
      <c r="A86">
        <v>1997</v>
      </c>
      <c r="B86">
        <v>2</v>
      </c>
      <c r="C86" t="str">
        <f t="shared" si="12"/>
        <v>1997/2</v>
      </c>
      <c r="D86" t="s">
        <v>25</v>
      </c>
      <c r="E86">
        <v>18</v>
      </c>
      <c r="H86">
        <v>1997</v>
      </c>
      <c r="I86">
        <v>3</v>
      </c>
      <c r="J86" s="3" t="str">
        <f t="shared" si="13"/>
        <v>1997/3</v>
      </c>
      <c r="K86" t="s">
        <v>69</v>
      </c>
      <c r="L86">
        <v>158.52999877929699</v>
      </c>
      <c r="M86" s="4">
        <f>L86/GETPIVOTDATA("Revenue",'[1]Pivot Revenue'!$E$8,"OrderDate",I86,"Years",H86)</f>
        <v>3.5100654149792863E-3</v>
      </c>
      <c r="N86" s="1">
        <f t="shared" si="14"/>
        <v>5</v>
      </c>
      <c r="O86" s="5" t="str">
        <f t="shared" si="17"/>
        <v>Product found</v>
      </c>
      <c r="Q86" t="str">
        <f t="shared" si="16"/>
        <v/>
      </c>
      <c r="R86" s="23" t="e">
        <f t="shared" si="15"/>
        <v>#VALUE!</v>
      </c>
    </row>
    <row r="87" spans="1:18" x14ac:dyDescent="0.25">
      <c r="A87">
        <v>1997</v>
      </c>
      <c r="B87">
        <v>2</v>
      </c>
      <c r="C87" t="str">
        <f t="shared" si="12"/>
        <v>1997/2</v>
      </c>
      <c r="D87" t="s">
        <v>60</v>
      </c>
      <c r="E87">
        <v>20</v>
      </c>
      <c r="H87">
        <v>1997</v>
      </c>
      <c r="I87">
        <v>3</v>
      </c>
      <c r="J87" s="3" t="str">
        <f t="shared" si="13"/>
        <v>1997/3</v>
      </c>
      <c r="K87" t="s">
        <v>33</v>
      </c>
      <c r="L87">
        <v>177.27000427246099</v>
      </c>
      <c r="M87" s="4">
        <f>L87/GETPIVOTDATA("Revenue",'[1]Pivot Revenue'!$E$8,"OrderDate",I87,"Years",H87)</f>
        <v>3.9249941077477311E-3</v>
      </c>
      <c r="N87" s="1">
        <f t="shared" si="14"/>
        <v>8</v>
      </c>
      <c r="O87" s="5" t="str">
        <f t="shared" si="17"/>
        <v>Product not found</v>
      </c>
      <c r="P87" t="s">
        <v>33</v>
      </c>
      <c r="Q87">
        <f t="shared" si="16"/>
        <v>4</v>
      </c>
      <c r="R87" s="23">
        <f t="shared" si="15"/>
        <v>0.5</v>
      </c>
    </row>
    <row r="88" spans="1:18" x14ac:dyDescent="0.25">
      <c r="A88">
        <v>1997</v>
      </c>
      <c r="B88">
        <v>2</v>
      </c>
      <c r="C88" t="str">
        <f t="shared" si="12"/>
        <v>1997/2</v>
      </c>
      <c r="D88" t="s">
        <v>20</v>
      </c>
      <c r="E88">
        <v>20</v>
      </c>
      <c r="H88">
        <v>1997</v>
      </c>
      <c r="I88">
        <v>3</v>
      </c>
      <c r="J88" s="3" t="str">
        <f t="shared" si="13"/>
        <v>1997/3</v>
      </c>
      <c r="K88" t="s">
        <v>71</v>
      </c>
      <c r="L88">
        <v>196.92999267578099</v>
      </c>
      <c r="M88" s="4">
        <f>L88/GETPIVOTDATA("Revenue",'[1]Pivot Revenue'!$E$8,"OrderDate",I88,"Years",H88)</f>
        <v>4.3602924480287963E-3</v>
      </c>
      <c r="N88" s="1">
        <f t="shared" si="14"/>
        <v>5</v>
      </c>
      <c r="O88" s="5" t="str">
        <f t="shared" si="17"/>
        <v>Product not found</v>
      </c>
      <c r="P88" t="s">
        <v>71</v>
      </c>
      <c r="Q88">
        <f t="shared" si="16"/>
        <v>2</v>
      </c>
      <c r="R88" s="23">
        <f t="shared" si="15"/>
        <v>0.4</v>
      </c>
    </row>
    <row r="89" spans="1:18" x14ac:dyDescent="0.25">
      <c r="A89">
        <v>1997</v>
      </c>
      <c r="B89">
        <v>2</v>
      </c>
      <c r="C89" t="str">
        <f t="shared" si="12"/>
        <v>1997/2</v>
      </c>
      <c r="D89" t="s">
        <v>34</v>
      </c>
      <c r="E89">
        <v>20</v>
      </c>
      <c r="H89">
        <v>1997</v>
      </c>
      <c r="I89">
        <v>3</v>
      </c>
      <c r="J89" s="3" t="str">
        <f t="shared" si="13"/>
        <v>1997/3</v>
      </c>
      <c r="K89" t="s">
        <v>47</v>
      </c>
      <c r="L89">
        <v>208.44999694824199</v>
      </c>
      <c r="M89" s="4">
        <f>L89/GETPIVOTDATA("Revenue",'[1]Pivot Revenue'!$E$8,"OrderDate",I89,"Years",H89)</f>
        <v>4.6153606930836224E-3</v>
      </c>
      <c r="N89" s="1">
        <f t="shared" si="14"/>
        <v>5</v>
      </c>
      <c r="O89" s="5" t="str">
        <f t="shared" si="17"/>
        <v>Product not found</v>
      </c>
      <c r="P89" t="s">
        <v>47</v>
      </c>
      <c r="Q89">
        <f t="shared" si="16"/>
        <v>3</v>
      </c>
      <c r="R89" s="23">
        <f t="shared" si="15"/>
        <v>0.6</v>
      </c>
    </row>
    <row r="90" spans="1:18" x14ac:dyDescent="0.25">
      <c r="A90">
        <v>1997</v>
      </c>
      <c r="B90">
        <v>2</v>
      </c>
      <c r="C90" t="str">
        <f t="shared" si="12"/>
        <v>1997/2</v>
      </c>
      <c r="D90" t="s">
        <v>76</v>
      </c>
      <c r="E90">
        <v>20</v>
      </c>
      <c r="H90">
        <v>1997</v>
      </c>
      <c r="I90">
        <v>3</v>
      </c>
      <c r="J90" s="3" t="str">
        <f t="shared" si="13"/>
        <v>1997/3</v>
      </c>
      <c r="K90" t="s">
        <v>41</v>
      </c>
      <c r="L90">
        <v>209.72000122070301</v>
      </c>
      <c r="M90" s="4">
        <f>L90/GETPIVOTDATA("Revenue",'[1]Pivot Revenue'!$E$8,"OrderDate",I90,"Years",H90)</f>
        <v>4.6434802799628699E-3</v>
      </c>
      <c r="N90" s="1">
        <f t="shared" si="14"/>
        <v>5</v>
      </c>
      <c r="O90" s="5" t="str">
        <f t="shared" si="17"/>
        <v>Product found</v>
      </c>
      <c r="Q90" t="str">
        <f t="shared" si="16"/>
        <v/>
      </c>
      <c r="R90" s="23" t="e">
        <f t="shared" si="15"/>
        <v>#VALUE!</v>
      </c>
    </row>
    <row r="91" spans="1:18" x14ac:dyDescent="0.25">
      <c r="A91">
        <v>1997</v>
      </c>
      <c r="B91">
        <v>2</v>
      </c>
      <c r="C91" t="str">
        <f t="shared" si="12"/>
        <v>1997/2</v>
      </c>
      <c r="D91" t="s">
        <v>51</v>
      </c>
      <c r="E91">
        <v>20</v>
      </c>
      <c r="H91">
        <v>1997</v>
      </c>
      <c r="I91">
        <v>3</v>
      </c>
      <c r="J91" s="3" t="str">
        <f t="shared" si="13"/>
        <v>1997/3</v>
      </c>
      <c r="K91" t="s">
        <v>50</v>
      </c>
      <c r="L91">
        <v>222.76998901367199</v>
      </c>
      <c r="M91" s="4">
        <f>L91/GETPIVOTDATA("Revenue",'[1]Pivot Revenue'!$E$8,"OrderDate",I91,"Years",H91)</f>
        <v>4.9324243988723331E-3</v>
      </c>
      <c r="N91" s="1">
        <f t="shared" si="14"/>
        <v>3</v>
      </c>
      <c r="O91" s="5" t="str">
        <f t="shared" si="17"/>
        <v>Product found</v>
      </c>
      <c r="Q91" t="str">
        <f t="shared" si="16"/>
        <v/>
      </c>
      <c r="R91" s="23" t="e">
        <f t="shared" si="15"/>
        <v>#VALUE!</v>
      </c>
    </row>
    <row r="92" spans="1:18" x14ac:dyDescent="0.25">
      <c r="A92">
        <v>1997</v>
      </c>
      <c r="B92">
        <v>3</v>
      </c>
      <c r="C92" t="str">
        <f t="shared" si="12"/>
        <v>1997/3</v>
      </c>
      <c r="D92" t="s">
        <v>42</v>
      </c>
      <c r="E92">
        <v>1</v>
      </c>
      <c r="H92">
        <v>1997</v>
      </c>
      <c r="I92">
        <v>4</v>
      </c>
      <c r="J92" s="3" t="str">
        <f t="shared" si="13"/>
        <v>1997/4</v>
      </c>
      <c r="K92" t="s">
        <v>26</v>
      </c>
      <c r="L92">
        <v>51.9799995422363</v>
      </c>
      <c r="M92" s="4">
        <f>L92/GETPIVOTDATA("Revenue",'[1]Pivot Revenue'!$E$8,"OrderDate",I92,"Years",H92)</f>
        <v>8.2494392951817843E-4</v>
      </c>
      <c r="N92" s="1">
        <f t="shared" si="14"/>
        <v>5</v>
      </c>
      <c r="O92" s="5" t="str">
        <f t="shared" ref="O92:O101" si="18">IF(COUNTIF($D$102:$D$114, K92) &gt; 0, "Product found", "Product not found")</f>
        <v>Product found</v>
      </c>
      <c r="Q92" t="str">
        <f t="shared" si="16"/>
        <v/>
      </c>
      <c r="R92" s="23" t="e">
        <f t="shared" si="15"/>
        <v>#VALUE!</v>
      </c>
    </row>
    <row r="93" spans="1:18" x14ac:dyDescent="0.25">
      <c r="A93">
        <v>1997</v>
      </c>
      <c r="B93">
        <v>3</v>
      </c>
      <c r="C93" t="str">
        <f t="shared" si="12"/>
        <v>1997/3</v>
      </c>
      <c r="D93" t="s">
        <v>38</v>
      </c>
      <c r="E93">
        <v>5</v>
      </c>
      <c r="H93">
        <v>1997</v>
      </c>
      <c r="I93">
        <v>4</v>
      </c>
      <c r="J93" s="3" t="str">
        <f t="shared" si="13"/>
        <v>1997/4</v>
      </c>
      <c r="K93" t="s">
        <v>42</v>
      </c>
      <c r="L93">
        <v>64.989997863769503</v>
      </c>
      <c r="M93" s="4">
        <f>L93/GETPIVOTDATA("Revenue",'[1]Pivot Revenue'!$E$8,"OrderDate",I93,"Years",H93)</f>
        <v>1.0314179432331998E-3</v>
      </c>
      <c r="N93" s="1">
        <f t="shared" si="14"/>
        <v>8</v>
      </c>
      <c r="O93" s="5" t="str">
        <f t="shared" si="18"/>
        <v>Product found</v>
      </c>
      <c r="Q93" t="str">
        <f t="shared" si="16"/>
        <v/>
      </c>
      <c r="R93" s="23" t="e">
        <f t="shared" si="15"/>
        <v>#VALUE!</v>
      </c>
    </row>
    <row r="94" spans="1:18" x14ac:dyDescent="0.25">
      <c r="A94">
        <v>1997</v>
      </c>
      <c r="B94">
        <v>3</v>
      </c>
      <c r="C94" t="str">
        <f t="shared" si="12"/>
        <v>1997/3</v>
      </c>
      <c r="D94" t="s">
        <v>41</v>
      </c>
      <c r="E94">
        <v>8</v>
      </c>
      <c r="H94">
        <v>1997</v>
      </c>
      <c r="I94">
        <v>4</v>
      </c>
      <c r="J94" s="3" t="str">
        <f t="shared" si="13"/>
        <v>1997/4</v>
      </c>
      <c r="K94" t="s">
        <v>72</v>
      </c>
      <c r="L94">
        <v>71.220001220703097</v>
      </c>
      <c r="M94" s="4">
        <f>L94/GETPIVOTDATA("Revenue",'[1]Pivot Revenue'!$E$8,"OrderDate",I94,"Years",H94)</f>
        <v>1.1302906538034304E-3</v>
      </c>
      <c r="N94" s="1">
        <f t="shared" si="14"/>
        <v>2</v>
      </c>
      <c r="O94" s="5" t="str">
        <f t="shared" si="18"/>
        <v>Product found</v>
      </c>
      <c r="Q94" t="str">
        <f t="shared" si="16"/>
        <v/>
      </c>
      <c r="R94" s="23" t="e">
        <f t="shared" si="15"/>
        <v>#VALUE!</v>
      </c>
    </row>
    <row r="95" spans="1:18" x14ac:dyDescent="0.25">
      <c r="A95">
        <v>1997</v>
      </c>
      <c r="B95">
        <v>3</v>
      </c>
      <c r="C95" t="str">
        <f t="shared" si="12"/>
        <v>1997/3</v>
      </c>
      <c r="D95" t="s">
        <v>50</v>
      </c>
      <c r="E95">
        <v>12</v>
      </c>
      <c r="H95">
        <v>1997</v>
      </c>
      <c r="I95">
        <v>4</v>
      </c>
      <c r="J95" s="3" t="str">
        <f t="shared" si="13"/>
        <v>1997/4</v>
      </c>
      <c r="K95" t="s">
        <v>65</v>
      </c>
      <c r="L95">
        <v>74.069999694824205</v>
      </c>
      <c r="M95" s="4">
        <f>L95/GETPIVOTDATA("Revenue",'[1]Pivot Revenue'!$E$8,"OrderDate",I95,"Years",H95)</f>
        <v>1.1755212994568975E-3</v>
      </c>
      <c r="N95" s="1">
        <f t="shared" si="14"/>
        <v>11</v>
      </c>
      <c r="O95" s="5" t="str">
        <f t="shared" si="18"/>
        <v>Product found</v>
      </c>
      <c r="Q95" t="str">
        <f t="shared" si="16"/>
        <v/>
      </c>
      <c r="R95" s="23" t="e">
        <f t="shared" si="15"/>
        <v>#VALUE!</v>
      </c>
    </row>
    <row r="96" spans="1:18" x14ac:dyDescent="0.25">
      <c r="A96">
        <v>1997</v>
      </c>
      <c r="B96">
        <v>3</v>
      </c>
      <c r="C96" t="str">
        <f t="shared" si="12"/>
        <v>1997/3</v>
      </c>
      <c r="D96" t="s">
        <v>20</v>
      </c>
      <c r="E96">
        <v>12</v>
      </c>
      <c r="H96">
        <v>1997</v>
      </c>
      <c r="I96">
        <v>4</v>
      </c>
      <c r="J96" s="3" t="str">
        <f t="shared" si="13"/>
        <v>1997/4</v>
      </c>
      <c r="K96" t="s">
        <v>61</v>
      </c>
      <c r="L96">
        <v>76.650001525878906</v>
      </c>
      <c r="M96" s="4">
        <f>L96/GETPIVOTDATA("Revenue",'[1]Pivot Revenue'!$E$8,"OrderDate",I96,"Years",H96)</f>
        <v>1.2164669875565093E-3</v>
      </c>
      <c r="N96" s="1">
        <f t="shared" si="14"/>
        <v>6</v>
      </c>
      <c r="O96" s="5" t="str">
        <f t="shared" si="18"/>
        <v>Product found</v>
      </c>
      <c r="Q96" t="str">
        <f t="shared" si="16"/>
        <v/>
      </c>
      <c r="R96" s="23" t="e">
        <f t="shared" si="15"/>
        <v>#VALUE!</v>
      </c>
    </row>
    <row r="97" spans="1:18" x14ac:dyDescent="0.25">
      <c r="A97">
        <v>1997</v>
      </c>
      <c r="B97">
        <v>3</v>
      </c>
      <c r="C97" t="str">
        <f t="shared" si="12"/>
        <v>1997/3</v>
      </c>
      <c r="D97" t="s">
        <v>54</v>
      </c>
      <c r="E97">
        <v>12</v>
      </c>
      <c r="H97">
        <v>1997</v>
      </c>
      <c r="I97">
        <v>4</v>
      </c>
      <c r="J97" s="3" t="str">
        <f t="shared" si="13"/>
        <v>1997/4</v>
      </c>
      <c r="K97" t="s">
        <v>29</v>
      </c>
      <c r="L97">
        <v>92.220001220703097</v>
      </c>
      <c r="M97" s="4">
        <f>L97/GETPIVOTDATA("Revenue",'[1]Pivot Revenue'!$E$8,"OrderDate",I97,"Years",H97)</f>
        <v>1.4635692738966316E-3</v>
      </c>
      <c r="N97" s="1">
        <f t="shared" si="14"/>
        <v>5</v>
      </c>
      <c r="O97" s="5" t="str">
        <f t="shared" si="18"/>
        <v>Product found</v>
      </c>
      <c r="Q97" t="str">
        <f t="shared" si="16"/>
        <v/>
      </c>
      <c r="R97" s="23" t="e">
        <f t="shared" si="15"/>
        <v>#VALUE!</v>
      </c>
    </row>
    <row r="98" spans="1:18" x14ac:dyDescent="0.25">
      <c r="A98">
        <v>1997</v>
      </c>
      <c r="B98">
        <v>3</v>
      </c>
      <c r="C98" t="str">
        <f t="shared" si="12"/>
        <v>1997/3</v>
      </c>
      <c r="D98" t="s">
        <v>17</v>
      </c>
      <c r="E98">
        <v>12</v>
      </c>
      <c r="H98">
        <v>1997</v>
      </c>
      <c r="I98">
        <v>4</v>
      </c>
      <c r="J98" s="3" t="str">
        <f t="shared" si="13"/>
        <v>1997/4</v>
      </c>
      <c r="K98" t="s">
        <v>38</v>
      </c>
      <c r="L98">
        <v>95.330001831054702</v>
      </c>
      <c r="M98" s="4">
        <f>L98/GETPIVOTDATA("Revenue",'[1]Pivot Revenue'!$E$8,"OrderDate",I98,"Years",H98)</f>
        <v>1.5129262601779171E-3</v>
      </c>
      <c r="N98" s="1">
        <f t="shared" si="14"/>
        <v>5</v>
      </c>
      <c r="O98" s="5" t="str">
        <f t="shared" si="18"/>
        <v>Product found</v>
      </c>
      <c r="Q98" t="str">
        <f t="shared" si="16"/>
        <v/>
      </c>
      <c r="R98" s="23" t="e">
        <f t="shared" si="15"/>
        <v>#VALUE!</v>
      </c>
    </row>
    <row r="99" spans="1:18" x14ac:dyDescent="0.25">
      <c r="A99">
        <v>1997</v>
      </c>
      <c r="B99">
        <v>3</v>
      </c>
      <c r="C99" t="str">
        <f t="shared" si="12"/>
        <v>1997/3</v>
      </c>
      <c r="D99" t="s">
        <v>53</v>
      </c>
      <c r="E99">
        <v>15</v>
      </c>
      <c r="H99">
        <v>1997</v>
      </c>
      <c r="I99">
        <v>4</v>
      </c>
      <c r="J99" s="3" t="str">
        <f t="shared" si="13"/>
        <v>1997/4</v>
      </c>
      <c r="K99" t="s">
        <v>77</v>
      </c>
      <c r="L99">
        <v>133.03999328613301</v>
      </c>
      <c r="M99" s="4">
        <f>L99/GETPIVOTDATA("Revenue",'[1]Pivot Revenue'!$E$8,"OrderDate",I99,"Years",H99)</f>
        <v>2.1113993037910079E-3</v>
      </c>
      <c r="N99" s="1">
        <f t="shared" si="14"/>
        <v>3</v>
      </c>
      <c r="O99" s="5" t="str">
        <f t="shared" si="18"/>
        <v>Product found</v>
      </c>
      <c r="Q99" t="str">
        <f t="shared" si="16"/>
        <v/>
      </c>
      <c r="R99" s="23" t="e">
        <f t="shared" si="15"/>
        <v>#VALUE!</v>
      </c>
    </row>
    <row r="100" spans="1:18" x14ac:dyDescent="0.25">
      <c r="A100">
        <v>1997</v>
      </c>
      <c r="B100">
        <v>3</v>
      </c>
      <c r="C100" t="str">
        <f t="shared" si="12"/>
        <v>1997/3</v>
      </c>
      <c r="D100" t="s">
        <v>56</v>
      </c>
      <c r="E100">
        <v>16</v>
      </c>
      <c r="H100">
        <v>1997</v>
      </c>
      <c r="I100">
        <v>4</v>
      </c>
      <c r="J100" s="3" t="str">
        <f t="shared" si="13"/>
        <v>1997/4</v>
      </c>
      <c r="K100" t="s">
        <v>30</v>
      </c>
      <c r="L100">
        <v>155.02999877929699</v>
      </c>
      <c r="M100" s="4">
        <f>L100/GETPIVOTDATA("Revenue",'[1]Pivot Revenue'!$E$8,"OrderDate",I100,"Years",H100)</f>
        <v>2.4603897174387988E-3</v>
      </c>
      <c r="N100" s="1">
        <f t="shared" si="14"/>
        <v>1</v>
      </c>
      <c r="O100" s="5" t="str">
        <f t="shared" si="18"/>
        <v>Product found</v>
      </c>
      <c r="Q100" t="str">
        <f t="shared" si="16"/>
        <v/>
      </c>
      <c r="R100" s="23" t="e">
        <f t="shared" si="15"/>
        <v>#VALUE!</v>
      </c>
    </row>
    <row r="101" spans="1:18" x14ac:dyDescent="0.25">
      <c r="A101">
        <v>1997</v>
      </c>
      <c r="B101">
        <v>3</v>
      </c>
      <c r="C101" t="str">
        <f t="shared" si="12"/>
        <v>1997/3</v>
      </c>
      <c r="D101" t="s">
        <v>69</v>
      </c>
      <c r="E101">
        <v>16</v>
      </c>
      <c r="H101">
        <v>1997</v>
      </c>
      <c r="I101">
        <v>4</v>
      </c>
      <c r="J101" s="3" t="str">
        <f t="shared" si="13"/>
        <v>1997/4</v>
      </c>
      <c r="K101" t="s">
        <v>33</v>
      </c>
      <c r="L101">
        <v>157.85000610351599</v>
      </c>
      <c r="M101" s="4">
        <f>L101/GETPIVOTDATA("Revenue",'[1]Pivot Revenue'!$E$8,"OrderDate",I101,"Years",H101)</f>
        <v>2.5051443912325337E-3</v>
      </c>
      <c r="N101" s="1">
        <f t="shared" si="14"/>
        <v>8</v>
      </c>
      <c r="O101" s="5" t="str">
        <f t="shared" si="18"/>
        <v>Product not found</v>
      </c>
      <c r="P101" t="s">
        <v>33</v>
      </c>
      <c r="Q101">
        <f t="shared" si="16"/>
        <v>4</v>
      </c>
      <c r="R101" s="23">
        <f t="shared" si="15"/>
        <v>0.5</v>
      </c>
    </row>
    <row r="102" spans="1:18" x14ac:dyDescent="0.25">
      <c r="A102">
        <v>1997</v>
      </c>
      <c r="B102">
        <v>4</v>
      </c>
      <c r="C102" t="str">
        <f t="shared" si="12"/>
        <v>1997/4</v>
      </c>
      <c r="D102" t="s">
        <v>72</v>
      </c>
      <c r="E102">
        <v>3</v>
      </c>
      <c r="H102">
        <v>1997</v>
      </c>
      <c r="I102">
        <v>5</v>
      </c>
      <c r="J102" s="3" t="str">
        <f t="shared" si="13"/>
        <v>1997/5</v>
      </c>
      <c r="K102" t="s">
        <v>49</v>
      </c>
      <c r="L102">
        <v>96.319999694824205</v>
      </c>
      <c r="M102" s="4">
        <f>L102/GETPIVOTDATA("Revenue",'[1]Pivot Revenue'!$E$8,"OrderDate",I102,"Years",H102)</f>
        <v>1.4582275736547119E-3</v>
      </c>
      <c r="N102" s="1">
        <f t="shared" si="14"/>
        <v>4</v>
      </c>
      <c r="O102" s="5" t="str">
        <f t="shared" ref="O102:O111" si="19">IF(COUNTIF($D$115:$D$126, K102) &gt; 0, "Product found", "Product not found")</f>
        <v>Product found</v>
      </c>
      <c r="Q102" t="str">
        <f t="shared" si="16"/>
        <v/>
      </c>
      <c r="R102" s="23" t="e">
        <f t="shared" si="15"/>
        <v>#VALUE!</v>
      </c>
    </row>
    <row r="103" spans="1:18" x14ac:dyDescent="0.25">
      <c r="A103">
        <v>1997</v>
      </c>
      <c r="B103">
        <v>4</v>
      </c>
      <c r="C103" t="str">
        <f t="shared" si="12"/>
        <v>1997/4</v>
      </c>
      <c r="D103" t="s">
        <v>30</v>
      </c>
      <c r="E103">
        <v>3</v>
      </c>
      <c r="H103">
        <v>1997</v>
      </c>
      <c r="I103">
        <v>5</v>
      </c>
      <c r="J103" s="3" t="str">
        <f t="shared" si="13"/>
        <v>1997/5</v>
      </c>
      <c r="K103" t="s">
        <v>31</v>
      </c>
      <c r="L103">
        <v>103.389999389648</v>
      </c>
      <c r="M103" s="4">
        <f>L103/GETPIVOTDATA("Revenue",'[1]Pivot Revenue'!$E$8,"OrderDate",I103,"Years",H103)</f>
        <v>1.5652631688933656E-3</v>
      </c>
      <c r="N103" s="1">
        <f t="shared" si="14"/>
        <v>5</v>
      </c>
      <c r="O103" s="5" t="str">
        <f t="shared" si="19"/>
        <v>Product found</v>
      </c>
      <c r="Q103" t="str">
        <f t="shared" si="16"/>
        <v/>
      </c>
      <c r="R103" s="23" t="e">
        <f t="shared" si="15"/>
        <v>#VALUE!</v>
      </c>
    </row>
    <row r="104" spans="1:18" x14ac:dyDescent="0.25">
      <c r="A104">
        <v>1997</v>
      </c>
      <c r="B104">
        <v>4</v>
      </c>
      <c r="C104" t="str">
        <f t="shared" si="12"/>
        <v>1997/4</v>
      </c>
      <c r="D104" t="s">
        <v>70</v>
      </c>
      <c r="E104">
        <v>4</v>
      </c>
      <c r="H104">
        <v>1997</v>
      </c>
      <c r="I104">
        <v>5</v>
      </c>
      <c r="J104" s="3" t="str">
        <f t="shared" si="13"/>
        <v>1997/5</v>
      </c>
      <c r="K104" t="s">
        <v>51</v>
      </c>
      <c r="L104">
        <v>106.43000030517599</v>
      </c>
      <c r="M104" s="4">
        <f>L104/GETPIVOTDATA("Revenue",'[1]Pivot Revenue'!$E$8,"OrderDate",I104,"Years",H104)</f>
        <v>1.6112869767526247E-3</v>
      </c>
      <c r="N104" s="1">
        <f t="shared" si="14"/>
        <v>5</v>
      </c>
      <c r="O104" s="5" t="str">
        <f t="shared" si="19"/>
        <v>Product found</v>
      </c>
      <c r="Q104" t="str">
        <f t="shared" si="16"/>
        <v/>
      </c>
      <c r="R104" s="23" t="e">
        <f t="shared" si="15"/>
        <v>#VALUE!</v>
      </c>
    </row>
    <row r="105" spans="1:18" x14ac:dyDescent="0.25">
      <c r="A105">
        <v>1997</v>
      </c>
      <c r="B105">
        <v>4</v>
      </c>
      <c r="C105" t="str">
        <f t="shared" si="12"/>
        <v>1997/4</v>
      </c>
      <c r="D105" t="s">
        <v>65</v>
      </c>
      <c r="E105">
        <v>6</v>
      </c>
      <c r="H105">
        <v>1997</v>
      </c>
      <c r="I105">
        <v>5</v>
      </c>
      <c r="J105" s="3" t="str">
        <f t="shared" si="13"/>
        <v>1997/5</v>
      </c>
      <c r="K105" t="s">
        <v>68</v>
      </c>
      <c r="L105">
        <v>109.870002746582</v>
      </c>
      <c r="M105" s="4">
        <f>L105/GETPIVOTDATA("Revenue",'[1]Pivot Revenue'!$E$8,"OrderDate",I105,"Years",H105)</f>
        <v>1.6633665700810218E-3</v>
      </c>
      <c r="N105" s="1">
        <f t="shared" si="14"/>
        <v>2</v>
      </c>
      <c r="O105" s="5" t="str">
        <f t="shared" si="19"/>
        <v>Product found</v>
      </c>
      <c r="Q105" t="str">
        <f t="shared" si="16"/>
        <v/>
      </c>
      <c r="R105" s="23" t="e">
        <f t="shared" si="15"/>
        <v>#VALUE!</v>
      </c>
    </row>
    <row r="106" spans="1:18" x14ac:dyDescent="0.25">
      <c r="A106">
        <v>1997</v>
      </c>
      <c r="B106">
        <v>4</v>
      </c>
      <c r="C106" t="str">
        <f t="shared" si="12"/>
        <v>1997/4</v>
      </c>
      <c r="D106" t="s">
        <v>29</v>
      </c>
      <c r="E106">
        <v>6</v>
      </c>
      <c r="H106">
        <v>1997</v>
      </c>
      <c r="I106">
        <v>5</v>
      </c>
      <c r="J106" s="3" t="str">
        <f t="shared" si="13"/>
        <v>1997/5</v>
      </c>
      <c r="K106" t="s">
        <v>37</v>
      </c>
      <c r="L106">
        <v>122.91000366210901</v>
      </c>
      <c r="M106" s="4">
        <f>L106/GETPIVOTDATA("Revenue",'[1]Pivot Revenue'!$E$8,"OrderDate",I106,"Years",H106)</f>
        <v>1.8607844371465463E-3</v>
      </c>
      <c r="N106" s="1">
        <f t="shared" si="14"/>
        <v>4</v>
      </c>
      <c r="O106" s="5" t="str">
        <f t="shared" si="19"/>
        <v>Product found</v>
      </c>
      <c r="Q106" t="str">
        <f t="shared" si="16"/>
        <v/>
      </c>
      <c r="R106" s="23" t="e">
        <f t="shared" si="15"/>
        <v>#VALUE!</v>
      </c>
    </row>
    <row r="107" spans="1:18" x14ac:dyDescent="0.25">
      <c r="A107">
        <v>1997</v>
      </c>
      <c r="B107">
        <v>4</v>
      </c>
      <c r="C107" t="str">
        <f t="shared" si="12"/>
        <v>1997/4</v>
      </c>
      <c r="D107" t="s">
        <v>26</v>
      </c>
      <c r="E107">
        <v>6</v>
      </c>
      <c r="H107">
        <v>1997</v>
      </c>
      <c r="I107">
        <v>5</v>
      </c>
      <c r="J107" s="3" t="str">
        <f t="shared" si="13"/>
        <v>1997/5</v>
      </c>
      <c r="K107" t="s">
        <v>78</v>
      </c>
      <c r="L107">
        <v>132.36000061035199</v>
      </c>
      <c r="M107" s="4">
        <f>L107/GETPIVOTDATA("Revenue",'[1]Pivot Revenue'!$E$8,"OrderDate",I107,"Years",H107)</f>
        <v>2.0038517768946927E-3</v>
      </c>
      <c r="N107" s="1">
        <f t="shared" si="14"/>
        <v>2</v>
      </c>
      <c r="O107" s="5" t="str">
        <f t="shared" si="19"/>
        <v>Product found</v>
      </c>
      <c r="Q107" t="str">
        <f t="shared" si="16"/>
        <v/>
      </c>
      <c r="R107" s="23" t="e">
        <f t="shared" si="15"/>
        <v>#VALUE!</v>
      </c>
    </row>
    <row r="108" spans="1:18" x14ac:dyDescent="0.25">
      <c r="A108">
        <v>1997</v>
      </c>
      <c r="B108">
        <v>4</v>
      </c>
      <c r="C108" t="str">
        <f t="shared" si="12"/>
        <v>1997/4</v>
      </c>
      <c r="D108" t="s">
        <v>79</v>
      </c>
      <c r="E108">
        <v>9</v>
      </c>
      <c r="H108">
        <v>1997</v>
      </c>
      <c r="I108">
        <v>5</v>
      </c>
      <c r="J108" s="3" t="str">
        <f t="shared" si="13"/>
        <v>1997/5</v>
      </c>
      <c r="K108" t="s">
        <v>42</v>
      </c>
      <c r="L108">
        <v>178.94999694824199</v>
      </c>
      <c r="M108" s="4">
        <f>L108/GETPIVOTDATA("Revenue",'[1]Pivot Revenue'!$E$8,"OrderDate",I108,"Years",H108)</f>
        <v>2.7091966432945831E-3</v>
      </c>
      <c r="N108" s="1">
        <f t="shared" si="14"/>
        <v>8</v>
      </c>
      <c r="O108" s="5" t="str">
        <f t="shared" si="19"/>
        <v>Product not found</v>
      </c>
      <c r="P108" t="s">
        <v>42</v>
      </c>
      <c r="Q108">
        <f t="shared" si="16"/>
        <v>3</v>
      </c>
      <c r="R108" s="23">
        <f t="shared" si="15"/>
        <v>0.375</v>
      </c>
    </row>
    <row r="109" spans="1:18" x14ac:dyDescent="0.25">
      <c r="A109">
        <v>1997</v>
      </c>
      <c r="B109">
        <v>4</v>
      </c>
      <c r="C109" t="str">
        <f t="shared" si="12"/>
        <v>1997/4</v>
      </c>
      <c r="D109" t="s">
        <v>38</v>
      </c>
      <c r="E109">
        <v>9</v>
      </c>
      <c r="H109">
        <v>1997</v>
      </c>
      <c r="I109">
        <v>5</v>
      </c>
      <c r="J109" s="3" t="str">
        <f t="shared" si="13"/>
        <v>1997/5</v>
      </c>
      <c r="K109" t="s">
        <v>53</v>
      </c>
      <c r="L109">
        <v>180.99000549316401</v>
      </c>
      <c r="M109" s="4">
        <f>L109/GETPIVOTDATA("Revenue",'[1]Pivot Revenue'!$E$8,"OrderDate",I109,"Years",H109)</f>
        <v>2.7400811607377071E-3</v>
      </c>
      <c r="N109" s="1">
        <f t="shared" si="14"/>
        <v>4</v>
      </c>
      <c r="O109" s="5" t="str">
        <f t="shared" si="19"/>
        <v>Product found</v>
      </c>
      <c r="Q109" t="str">
        <f t="shared" si="16"/>
        <v/>
      </c>
      <c r="R109" s="23" t="e">
        <f t="shared" si="15"/>
        <v>#VALUE!</v>
      </c>
    </row>
    <row r="110" spans="1:18" x14ac:dyDescent="0.25">
      <c r="A110">
        <v>1997</v>
      </c>
      <c r="B110">
        <v>4</v>
      </c>
      <c r="C110" t="str">
        <f t="shared" si="12"/>
        <v>1997/4</v>
      </c>
      <c r="D110" t="s">
        <v>55</v>
      </c>
      <c r="E110">
        <v>10</v>
      </c>
      <c r="H110">
        <v>1997</v>
      </c>
      <c r="I110">
        <v>5</v>
      </c>
      <c r="J110" s="3" t="str">
        <f t="shared" si="13"/>
        <v>1997/5</v>
      </c>
      <c r="K110" t="s">
        <v>20</v>
      </c>
      <c r="L110">
        <v>203.09000587463399</v>
      </c>
      <c r="M110" s="4">
        <f>L110/GETPIVOTDATA("Revenue",'[1]Pivot Revenue'!$E$8,"OrderDate",I110,"Years",H110)</f>
        <v>3.0746620373588158E-3</v>
      </c>
      <c r="N110" s="1">
        <f t="shared" si="14"/>
        <v>13</v>
      </c>
      <c r="O110" s="5" t="str">
        <f t="shared" si="19"/>
        <v>Product not found</v>
      </c>
      <c r="P110" t="s">
        <v>20</v>
      </c>
      <c r="Q110">
        <f t="shared" si="16"/>
        <v>9</v>
      </c>
      <c r="R110" s="23">
        <f t="shared" si="15"/>
        <v>0.69230769230769229</v>
      </c>
    </row>
    <row r="111" spans="1:18" x14ac:dyDescent="0.25">
      <c r="A111">
        <v>1997</v>
      </c>
      <c r="B111">
        <v>4</v>
      </c>
      <c r="C111" t="str">
        <f t="shared" si="12"/>
        <v>1997/4</v>
      </c>
      <c r="D111" t="s">
        <v>80</v>
      </c>
      <c r="E111">
        <v>10</v>
      </c>
      <c r="H111">
        <v>1997</v>
      </c>
      <c r="I111">
        <v>5</v>
      </c>
      <c r="J111" s="3" t="str">
        <f t="shared" si="13"/>
        <v>1997/5</v>
      </c>
      <c r="K111" t="s">
        <v>34</v>
      </c>
      <c r="L111">
        <v>210.39999389648401</v>
      </c>
      <c r="M111" s="4">
        <f>L111/GETPIVOTDATA("Revenue",'[1]Pivot Revenue'!$E$8,"OrderDate",I111,"Years",H111)</f>
        <v>3.1853309132965318E-3</v>
      </c>
      <c r="N111" s="1">
        <f t="shared" si="14"/>
        <v>8</v>
      </c>
      <c r="O111" s="5" t="str">
        <f t="shared" si="19"/>
        <v>Product not found</v>
      </c>
      <c r="P111" t="s">
        <v>34</v>
      </c>
      <c r="Q111">
        <f t="shared" si="16"/>
        <v>7</v>
      </c>
      <c r="R111" s="23">
        <f t="shared" si="15"/>
        <v>0.875</v>
      </c>
    </row>
    <row r="112" spans="1:18" x14ac:dyDescent="0.25">
      <c r="A112">
        <v>1997</v>
      </c>
      <c r="B112">
        <v>4</v>
      </c>
      <c r="C112" t="str">
        <f t="shared" si="12"/>
        <v>1997/4</v>
      </c>
      <c r="D112" t="s">
        <v>42</v>
      </c>
      <c r="E112">
        <v>10</v>
      </c>
      <c r="H112">
        <v>1997</v>
      </c>
      <c r="I112">
        <v>6</v>
      </c>
      <c r="J112" s="3" t="str">
        <f t="shared" si="13"/>
        <v>1997/6</v>
      </c>
      <c r="K112" t="s">
        <v>71</v>
      </c>
      <c r="L112">
        <v>117.970001220703</v>
      </c>
      <c r="M112" s="4">
        <f>L112/GETPIVOTDATA("Revenue",'[1]Pivot Revenue'!$E$8,"OrderDate",I112,"Years",H112)</f>
        <v>2.8170707745665004E-3</v>
      </c>
      <c r="N112" s="1">
        <f t="shared" si="14"/>
        <v>5</v>
      </c>
      <c r="O112" s="5" t="str">
        <f t="shared" ref="O112:O121" si="20">IF(COUNTIF($D$127:$D$136, K112) &gt; 0, "Product found", "Product not found")</f>
        <v>Product found</v>
      </c>
      <c r="Q112" t="str">
        <f t="shared" si="16"/>
        <v/>
      </c>
      <c r="R112" s="23" t="e">
        <f t="shared" si="15"/>
        <v>#VALUE!</v>
      </c>
    </row>
    <row r="113" spans="1:18" x14ac:dyDescent="0.25">
      <c r="A113">
        <v>1997</v>
      </c>
      <c r="B113">
        <v>4</v>
      </c>
      <c r="C113" t="str">
        <f t="shared" si="12"/>
        <v>1997/4</v>
      </c>
      <c r="D113" t="s">
        <v>77</v>
      </c>
      <c r="E113">
        <v>10</v>
      </c>
      <c r="H113">
        <v>1997</v>
      </c>
      <c r="I113">
        <v>6</v>
      </c>
      <c r="J113" s="3" t="str">
        <f t="shared" si="13"/>
        <v>1997/6</v>
      </c>
      <c r="K113" t="s">
        <v>20</v>
      </c>
      <c r="L113">
        <v>140.549995422363</v>
      </c>
      <c r="M113" s="4">
        <f>L113/GETPIVOTDATA("Revenue",'[1]Pivot Revenue'!$E$8,"OrderDate",I113,"Years",H113)</f>
        <v>3.3562709194946529E-3</v>
      </c>
      <c r="N113" s="1">
        <f t="shared" si="14"/>
        <v>13</v>
      </c>
      <c r="O113" s="5" t="str">
        <f t="shared" si="20"/>
        <v>Product not found</v>
      </c>
      <c r="P113" t="s">
        <v>20</v>
      </c>
      <c r="Q113">
        <f t="shared" si="16"/>
        <v>9</v>
      </c>
      <c r="R113" s="23">
        <f t="shared" si="15"/>
        <v>0.69230769230769229</v>
      </c>
    </row>
    <row r="114" spans="1:18" x14ac:dyDescent="0.25">
      <c r="A114">
        <v>1997</v>
      </c>
      <c r="B114">
        <v>4</v>
      </c>
      <c r="C114" t="str">
        <f t="shared" si="12"/>
        <v>1997/4</v>
      </c>
      <c r="D114" t="s">
        <v>61</v>
      </c>
      <c r="E114">
        <v>10</v>
      </c>
      <c r="H114">
        <v>1997</v>
      </c>
      <c r="I114">
        <v>6</v>
      </c>
      <c r="J114" s="3" t="str">
        <f t="shared" si="13"/>
        <v>1997/6</v>
      </c>
      <c r="K114" t="s">
        <v>81</v>
      </c>
      <c r="L114">
        <v>161.53999328613301</v>
      </c>
      <c r="M114" s="4">
        <f>L114/GETPIVOTDATA("Revenue",'[1]Pivot Revenue'!$E$8,"OrderDate",I114,"Years",H114)</f>
        <v>3.8575026642465788E-3</v>
      </c>
      <c r="N114" s="1">
        <f t="shared" si="14"/>
        <v>2</v>
      </c>
      <c r="O114" s="5" t="str">
        <f t="shared" si="20"/>
        <v>Product found</v>
      </c>
      <c r="Q114" t="str">
        <f t="shared" si="16"/>
        <v/>
      </c>
      <c r="R114" s="23" t="e">
        <f t="shared" si="15"/>
        <v>#VALUE!</v>
      </c>
    </row>
    <row r="115" spans="1:18" x14ac:dyDescent="0.25">
      <c r="A115">
        <v>1997</v>
      </c>
      <c r="B115">
        <v>5</v>
      </c>
      <c r="C115" t="str">
        <f t="shared" si="12"/>
        <v>1997/5</v>
      </c>
      <c r="D115" t="s">
        <v>81</v>
      </c>
      <c r="E115">
        <v>2</v>
      </c>
      <c r="H115">
        <v>1997</v>
      </c>
      <c r="I115">
        <v>6</v>
      </c>
      <c r="J115" s="3" t="str">
        <f t="shared" si="13"/>
        <v>1997/6</v>
      </c>
      <c r="K115" t="s">
        <v>57</v>
      </c>
      <c r="L115">
        <v>168.72999572753901</v>
      </c>
      <c r="M115" s="4">
        <f>L115/GETPIVOTDATA("Revenue",'[1]Pivot Revenue'!$E$8,"OrderDate",I115,"Years",H115)</f>
        <v>4.0291967011810469E-3</v>
      </c>
      <c r="N115" s="1">
        <f t="shared" si="14"/>
        <v>2</v>
      </c>
      <c r="O115" s="5" t="str">
        <f t="shared" si="20"/>
        <v>Product found</v>
      </c>
      <c r="Q115" t="str">
        <f t="shared" si="16"/>
        <v/>
      </c>
      <c r="R115" s="23" t="e">
        <f t="shared" si="15"/>
        <v>#VALUE!</v>
      </c>
    </row>
    <row r="116" spans="1:18" x14ac:dyDescent="0.25">
      <c r="A116">
        <v>1997</v>
      </c>
      <c r="B116">
        <v>5</v>
      </c>
      <c r="C116" t="str">
        <f t="shared" si="12"/>
        <v>1997/5</v>
      </c>
      <c r="D116" t="s">
        <v>31</v>
      </c>
      <c r="E116">
        <v>5</v>
      </c>
      <c r="H116">
        <v>1997</v>
      </c>
      <c r="I116">
        <v>6</v>
      </c>
      <c r="J116" s="3" t="str">
        <f t="shared" si="13"/>
        <v>1997/6</v>
      </c>
      <c r="K116" t="s">
        <v>53</v>
      </c>
      <c r="L116">
        <v>198.55999755859401</v>
      </c>
      <c r="M116" s="4">
        <f>L116/GETPIVOTDATA("Revenue",'[1]Pivot Revenue'!$E$8,"OrderDate",I116,"Years",H116)</f>
        <v>4.7415237800484747E-3</v>
      </c>
      <c r="N116" s="1">
        <f t="shared" si="14"/>
        <v>4</v>
      </c>
      <c r="O116" s="5" t="str">
        <f t="shared" si="20"/>
        <v>Product found</v>
      </c>
      <c r="Q116" t="str">
        <f t="shared" si="16"/>
        <v/>
      </c>
      <c r="R116" s="23" t="e">
        <f t="shared" si="15"/>
        <v>#VALUE!</v>
      </c>
    </row>
    <row r="117" spans="1:18" x14ac:dyDescent="0.25">
      <c r="A117">
        <v>1997</v>
      </c>
      <c r="B117">
        <v>5</v>
      </c>
      <c r="C117" t="str">
        <f t="shared" si="12"/>
        <v>1997/5</v>
      </c>
      <c r="D117" t="s">
        <v>78</v>
      </c>
      <c r="E117">
        <v>6</v>
      </c>
      <c r="H117">
        <v>1997</v>
      </c>
      <c r="I117">
        <v>6</v>
      </c>
      <c r="J117" s="3" t="str">
        <f t="shared" si="13"/>
        <v>1997/6</v>
      </c>
      <c r="K117" t="s">
        <v>55</v>
      </c>
      <c r="L117">
        <v>205.41000366210901</v>
      </c>
      <c r="M117" s="4">
        <f>L117/GETPIVOTDATA("Revenue",'[1]Pivot Revenue'!$E$8,"OrderDate",I117,"Years",H117)</f>
        <v>4.90509885676406E-3</v>
      </c>
      <c r="N117" s="1">
        <f t="shared" si="14"/>
        <v>3</v>
      </c>
      <c r="O117" s="5" t="str">
        <f t="shared" si="20"/>
        <v>Product found</v>
      </c>
      <c r="Q117" t="str">
        <f t="shared" si="16"/>
        <v/>
      </c>
      <c r="R117" s="23" t="e">
        <f t="shared" si="15"/>
        <v>#VALUE!</v>
      </c>
    </row>
    <row r="118" spans="1:18" x14ac:dyDescent="0.25">
      <c r="A118">
        <v>1997</v>
      </c>
      <c r="B118">
        <v>5</v>
      </c>
      <c r="C118" t="str">
        <f t="shared" si="12"/>
        <v>1997/5</v>
      </c>
      <c r="D118" t="s">
        <v>37</v>
      </c>
      <c r="E118">
        <v>7</v>
      </c>
      <c r="H118">
        <v>1997</v>
      </c>
      <c r="I118">
        <v>6</v>
      </c>
      <c r="J118" s="3" t="str">
        <f t="shared" si="13"/>
        <v>1997/6</v>
      </c>
      <c r="K118" t="s">
        <v>31</v>
      </c>
      <c r="L118">
        <v>252.310005187988</v>
      </c>
      <c r="M118" s="4">
        <f>L118/GETPIVOTDATA("Revenue",'[1]Pivot Revenue'!$E$8,"OrderDate",I118,"Years",H118)</f>
        <v>6.0250498804018532E-3</v>
      </c>
      <c r="N118" s="1">
        <f t="shared" si="14"/>
        <v>5</v>
      </c>
      <c r="O118" s="5" t="str">
        <f t="shared" si="20"/>
        <v>Product found</v>
      </c>
      <c r="Q118" t="str">
        <f t="shared" si="16"/>
        <v/>
      </c>
      <c r="R118" s="23" t="e">
        <f t="shared" si="15"/>
        <v>#VALUE!</v>
      </c>
    </row>
    <row r="119" spans="1:18" x14ac:dyDescent="0.25">
      <c r="A119">
        <v>1997</v>
      </c>
      <c r="B119">
        <v>5</v>
      </c>
      <c r="C119" t="str">
        <f t="shared" si="12"/>
        <v>1997/5</v>
      </c>
      <c r="D119" t="s">
        <v>68</v>
      </c>
      <c r="E119">
        <v>7</v>
      </c>
      <c r="H119">
        <v>1997</v>
      </c>
      <c r="I119">
        <v>6</v>
      </c>
      <c r="J119" s="3" t="str">
        <f t="shared" si="13"/>
        <v>1997/6</v>
      </c>
      <c r="K119" t="s">
        <v>45</v>
      </c>
      <c r="L119">
        <v>259.41000366210898</v>
      </c>
      <c r="M119" s="4">
        <f>L119/GETPIVOTDATA("Revenue",'[1]Pivot Revenue'!$E$8,"OrderDate",I119,"Years",H119)</f>
        <v>6.1945946629224022E-3</v>
      </c>
      <c r="N119" s="1">
        <f t="shared" si="14"/>
        <v>7</v>
      </c>
      <c r="O119" s="5" t="str">
        <f t="shared" si="20"/>
        <v>Product not found</v>
      </c>
      <c r="P119" t="s">
        <v>45</v>
      </c>
      <c r="Q119">
        <f t="shared" si="16"/>
        <v>2</v>
      </c>
      <c r="R119" s="23">
        <f t="shared" si="15"/>
        <v>0.2857142857142857</v>
      </c>
    </row>
    <row r="120" spans="1:18" x14ac:dyDescent="0.25">
      <c r="A120">
        <v>1997</v>
      </c>
      <c r="B120">
        <v>5</v>
      </c>
      <c r="C120" t="str">
        <f t="shared" si="12"/>
        <v>1997/5</v>
      </c>
      <c r="D120" t="s">
        <v>82</v>
      </c>
      <c r="E120">
        <v>7</v>
      </c>
      <c r="H120">
        <v>1997</v>
      </c>
      <c r="I120">
        <v>6</v>
      </c>
      <c r="J120" s="3" t="str">
        <f t="shared" si="13"/>
        <v>1997/6</v>
      </c>
      <c r="K120" t="s">
        <v>52</v>
      </c>
      <c r="L120">
        <v>276.45749664306601</v>
      </c>
      <c r="M120" s="4">
        <f>L120/GETPIVOTDATA("Revenue",'[1]Pivot Revenue'!$E$8,"OrderDate",I120,"Years",H120)</f>
        <v>6.6016811574493989E-3</v>
      </c>
      <c r="N120" s="1">
        <f t="shared" si="14"/>
        <v>6</v>
      </c>
      <c r="O120" s="5" t="str">
        <f t="shared" si="20"/>
        <v>Product not found</v>
      </c>
      <c r="P120" t="s">
        <v>52</v>
      </c>
      <c r="Q120">
        <f t="shared" si="16"/>
        <v>3</v>
      </c>
      <c r="R120" s="23">
        <f t="shared" si="15"/>
        <v>0.5</v>
      </c>
    </row>
    <row r="121" spans="1:18" x14ac:dyDescent="0.25">
      <c r="A121">
        <v>1997</v>
      </c>
      <c r="B121">
        <v>5</v>
      </c>
      <c r="C121" t="str">
        <f t="shared" si="12"/>
        <v>1997/5</v>
      </c>
      <c r="D121" t="s">
        <v>53</v>
      </c>
      <c r="E121">
        <v>8</v>
      </c>
      <c r="H121">
        <v>1997</v>
      </c>
      <c r="I121">
        <v>6</v>
      </c>
      <c r="J121" s="3" t="str">
        <f t="shared" si="13"/>
        <v>1997/6</v>
      </c>
      <c r="K121" t="s">
        <v>83</v>
      </c>
      <c r="L121">
        <v>304.88998413085898</v>
      </c>
      <c r="M121" s="4">
        <f>L121/GETPIVOTDATA("Revenue",'[1]Pivot Revenue'!$E$8,"OrderDate",I121,"Years",H121)</f>
        <v>7.2806362199338169E-3</v>
      </c>
      <c r="N121" s="1">
        <f t="shared" si="14"/>
        <v>1</v>
      </c>
      <c r="O121" s="5" t="str">
        <f t="shared" si="20"/>
        <v>Product not found</v>
      </c>
      <c r="P121" t="s">
        <v>83</v>
      </c>
      <c r="Q121">
        <f t="shared" si="16"/>
        <v>1</v>
      </c>
      <c r="R121" s="23">
        <f t="shared" si="15"/>
        <v>1</v>
      </c>
    </row>
    <row r="122" spans="1:18" x14ac:dyDescent="0.25">
      <c r="A122">
        <v>1997</v>
      </c>
      <c r="B122">
        <v>5</v>
      </c>
      <c r="C122" t="str">
        <f t="shared" si="12"/>
        <v>1997/5</v>
      </c>
      <c r="D122" t="s">
        <v>50</v>
      </c>
      <c r="E122">
        <v>9</v>
      </c>
      <c r="H122">
        <v>1997</v>
      </c>
      <c r="I122">
        <v>7</v>
      </c>
      <c r="J122" s="3" t="str">
        <f t="shared" si="13"/>
        <v>1997/7</v>
      </c>
      <c r="K122" t="s">
        <v>74</v>
      </c>
      <c r="L122">
        <v>76.309997558593807</v>
      </c>
      <c r="M122" s="4">
        <f>L122/GETPIVOTDATA("Revenue",'[1]Pivot Revenue'!$E$8,"OrderDate",I122,"Years",H122)</f>
        <v>1.2794625680034135E-3</v>
      </c>
      <c r="N122" s="1">
        <f t="shared" si="14"/>
        <v>4</v>
      </c>
      <c r="O122" s="5" t="str">
        <f t="shared" ref="O122:O131" si="21">IF(COUNTIF($D$137:$D$146, K122) &gt; 0, "Product found", "Product not found")</f>
        <v>Product found</v>
      </c>
      <c r="Q122" t="str">
        <f t="shared" si="16"/>
        <v/>
      </c>
      <c r="R122" s="23" t="e">
        <f t="shared" si="15"/>
        <v>#VALUE!</v>
      </c>
    </row>
    <row r="123" spans="1:18" x14ac:dyDescent="0.25">
      <c r="A123">
        <v>1997</v>
      </c>
      <c r="B123">
        <v>5</v>
      </c>
      <c r="C123" t="str">
        <f t="shared" si="12"/>
        <v>1997/5</v>
      </c>
      <c r="D123" t="s">
        <v>45</v>
      </c>
      <c r="E123">
        <v>10</v>
      </c>
      <c r="H123">
        <v>1997</v>
      </c>
      <c r="I123">
        <v>7</v>
      </c>
      <c r="J123" s="3" t="str">
        <f t="shared" si="13"/>
        <v>1997/7</v>
      </c>
      <c r="K123" t="s">
        <v>55</v>
      </c>
      <c r="L123">
        <v>91.930000305175795</v>
      </c>
      <c r="M123" s="4">
        <f>L123/GETPIVOTDATA("Revenue",'[1]Pivot Revenue'!$E$8,"OrderDate",I123,"Years",H123)</f>
        <v>1.5413575944187496E-3</v>
      </c>
      <c r="N123" s="1">
        <f t="shared" si="14"/>
        <v>3</v>
      </c>
      <c r="O123" s="5" t="str">
        <f t="shared" si="21"/>
        <v>Product found</v>
      </c>
      <c r="Q123" t="str">
        <f t="shared" si="16"/>
        <v/>
      </c>
      <c r="R123" s="23" t="e">
        <f t="shared" si="15"/>
        <v>#VALUE!</v>
      </c>
    </row>
    <row r="124" spans="1:18" x14ac:dyDescent="0.25">
      <c r="A124">
        <v>1997</v>
      </c>
      <c r="B124">
        <v>5</v>
      </c>
      <c r="C124" t="str">
        <f t="shared" si="12"/>
        <v>1997/5</v>
      </c>
      <c r="D124" t="s">
        <v>51</v>
      </c>
      <c r="E124">
        <v>10</v>
      </c>
      <c r="H124">
        <v>1997</v>
      </c>
      <c r="I124">
        <v>7</v>
      </c>
      <c r="J124" s="3" t="str">
        <f t="shared" si="13"/>
        <v>1997/7</v>
      </c>
      <c r="K124" t="s">
        <v>22</v>
      </c>
      <c r="L124">
        <v>143.77999877929699</v>
      </c>
      <c r="M124" s="4">
        <f>L124/GETPIVOTDATA("Revenue",'[1]Pivot Revenue'!$E$8,"OrderDate",I124,"Years",H124)</f>
        <v>2.4107080638344196E-3</v>
      </c>
      <c r="N124" s="1">
        <f t="shared" si="14"/>
        <v>5</v>
      </c>
      <c r="O124" s="5" t="str">
        <f t="shared" si="21"/>
        <v>Product found</v>
      </c>
      <c r="Q124" t="str">
        <f t="shared" si="16"/>
        <v/>
      </c>
      <c r="R124" s="23" t="e">
        <f t="shared" si="15"/>
        <v>#VALUE!</v>
      </c>
    </row>
    <row r="125" spans="1:18" x14ac:dyDescent="0.25">
      <c r="A125">
        <v>1997</v>
      </c>
      <c r="B125">
        <v>5</v>
      </c>
      <c r="C125" t="str">
        <f t="shared" si="12"/>
        <v>1997/5</v>
      </c>
      <c r="D125" t="s">
        <v>49</v>
      </c>
      <c r="E125">
        <v>10</v>
      </c>
      <c r="H125">
        <v>1997</v>
      </c>
      <c r="I125">
        <v>7</v>
      </c>
      <c r="J125" s="3" t="str">
        <f t="shared" si="13"/>
        <v>1997/7</v>
      </c>
      <c r="K125" t="s">
        <v>26</v>
      </c>
      <c r="L125">
        <v>155.91000366210901</v>
      </c>
      <c r="M125" s="4">
        <f>L125/GETPIVOTDATA("Revenue",'[1]Pivot Revenue'!$E$8,"OrderDate",I125,"Years",H125)</f>
        <v>2.6140875382648812E-3</v>
      </c>
      <c r="N125" s="1">
        <f t="shared" si="14"/>
        <v>5</v>
      </c>
      <c r="O125" s="5" t="str">
        <f t="shared" si="21"/>
        <v>Product not found</v>
      </c>
      <c r="P125" t="s">
        <v>26</v>
      </c>
      <c r="Q125">
        <f t="shared" si="16"/>
        <v>4</v>
      </c>
      <c r="R125" s="23">
        <f t="shared" si="15"/>
        <v>0.8</v>
      </c>
    </row>
    <row r="126" spans="1:18" x14ac:dyDescent="0.25">
      <c r="A126">
        <v>1997</v>
      </c>
      <c r="B126">
        <v>5</v>
      </c>
      <c r="C126" t="str">
        <f t="shared" si="12"/>
        <v>1997/5</v>
      </c>
      <c r="D126" t="s">
        <v>32</v>
      </c>
      <c r="E126">
        <v>10</v>
      </c>
      <c r="H126">
        <v>1997</v>
      </c>
      <c r="I126">
        <v>7</v>
      </c>
      <c r="J126" s="3" t="str">
        <f t="shared" si="13"/>
        <v>1997/7</v>
      </c>
      <c r="K126" t="s">
        <v>34</v>
      </c>
      <c r="L126">
        <v>161.11999511718801</v>
      </c>
      <c r="M126" s="4">
        <f>L126/GETPIVOTDATA("Revenue",'[1]Pivot Revenue'!$E$8,"OrderDate",I126,"Years",H126)</f>
        <v>2.7014416105969217E-3</v>
      </c>
      <c r="N126" s="1">
        <f t="shared" si="14"/>
        <v>8</v>
      </c>
      <c r="O126" s="5" t="str">
        <f t="shared" si="21"/>
        <v>Product not found</v>
      </c>
      <c r="P126" t="s">
        <v>34</v>
      </c>
      <c r="Q126">
        <f t="shared" si="16"/>
        <v>7</v>
      </c>
      <c r="R126" s="23">
        <f t="shared" si="15"/>
        <v>0.875</v>
      </c>
    </row>
    <row r="127" spans="1:18" x14ac:dyDescent="0.25">
      <c r="A127">
        <v>1997</v>
      </c>
      <c r="B127">
        <v>6</v>
      </c>
      <c r="C127" t="str">
        <f t="shared" si="12"/>
        <v>1997/6</v>
      </c>
      <c r="D127" t="s">
        <v>71</v>
      </c>
      <c r="E127">
        <v>3</v>
      </c>
      <c r="H127">
        <v>1997</v>
      </c>
      <c r="I127">
        <v>7</v>
      </c>
      <c r="J127" s="3" t="str">
        <f t="shared" si="13"/>
        <v>1997/7</v>
      </c>
      <c r="K127" t="s">
        <v>47</v>
      </c>
      <c r="L127">
        <v>195.919998168945</v>
      </c>
      <c r="M127" s="4">
        <f>L127/GETPIVOTDATA("Revenue",'[1]Pivot Revenue'!$E$8,"OrderDate",I127,"Years",H127)</f>
        <v>3.2849208753805348E-3</v>
      </c>
      <c r="N127" s="1">
        <f t="shared" si="14"/>
        <v>5</v>
      </c>
      <c r="O127" s="5" t="str">
        <f t="shared" si="21"/>
        <v>Product found</v>
      </c>
      <c r="Q127" t="str">
        <f t="shared" si="16"/>
        <v/>
      </c>
      <c r="R127" s="23" t="e">
        <f t="shared" si="15"/>
        <v>#VALUE!</v>
      </c>
    </row>
    <row r="128" spans="1:18" x14ac:dyDescent="0.25">
      <c r="A128">
        <v>1997</v>
      </c>
      <c r="B128">
        <v>6</v>
      </c>
      <c r="C128" t="str">
        <f t="shared" si="12"/>
        <v>1997/6</v>
      </c>
      <c r="D128" t="s">
        <v>81</v>
      </c>
      <c r="E128">
        <v>5</v>
      </c>
      <c r="H128">
        <v>1997</v>
      </c>
      <c r="I128">
        <v>7</v>
      </c>
      <c r="J128" s="3" t="str">
        <f t="shared" si="13"/>
        <v>1997/7</v>
      </c>
      <c r="K128" t="s">
        <v>65</v>
      </c>
      <c r="L128">
        <v>197.52000617981</v>
      </c>
      <c r="M128" s="4">
        <f>L128/GETPIVOTDATA("Revenue",'[1]Pivot Revenue'!$E$8,"OrderDate",I128,"Years",H128)</f>
        <v>3.311747640206932E-3</v>
      </c>
      <c r="N128" s="1">
        <f t="shared" si="14"/>
        <v>11</v>
      </c>
      <c r="O128" s="5" t="str">
        <f t="shared" si="21"/>
        <v>Product not found</v>
      </c>
      <c r="P128" t="s">
        <v>65</v>
      </c>
      <c r="Q128">
        <f t="shared" si="16"/>
        <v>5</v>
      </c>
      <c r="R128" s="23">
        <f t="shared" si="15"/>
        <v>0.45454545454545453</v>
      </c>
    </row>
    <row r="129" spans="1:18" x14ac:dyDescent="0.25">
      <c r="A129">
        <v>1997</v>
      </c>
      <c r="B129">
        <v>6</v>
      </c>
      <c r="C129" t="str">
        <f t="shared" si="12"/>
        <v>1997/6</v>
      </c>
      <c r="D129" t="s">
        <v>48</v>
      </c>
      <c r="E129">
        <v>6</v>
      </c>
      <c r="H129">
        <v>1997</v>
      </c>
      <c r="I129">
        <v>7</v>
      </c>
      <c r="J129" s="3" t="str">
        <f t="shared" si="13"/>
        <v>1997/7</v>
      </c>
      <c r="K129" t="s">
        <v>20</v>
      </c>
      <c r="L129">
        <v>235.24000549316401</v>
      </c>
      <c r="M129" s="4">
        <f>L129/GETPIVOTDATA("Revenue",'[1]Pivot Revenue'!$E$8,"OrderDate",I129,"Years",H129)</f>
        <v>3.9441854429927859E-3</v>
      </c>
      <c r="N129" s="1">
        <f t="shared" si="14"/>
        <v>13</v>
      </c>
      <c r="O129" s="5" t="str">
        <f t="shared" si="21"/>
        <v>Product found</v>
      </c>
      <c r="Q129" t="str">
        <f t="shared" si="16"/>
        <v/>
      </c>
      <c r="R129" s="23" t="e">
        <f t="shared" si="15"/>
        <v>#VALUE!</v>
      </c>
    </row>
    <row r="130" spans="1:18" x14ac:dyDescent="0.25">
      <c r="A130">
        <v>1997</v>
      </c>
      <c r="B130">
        <v>6</v>
      </c>
      <c r="C130" t="str">
        <f t="shared" ref="C130:C193" si="22">A130&amp;"/"&amp;B130</f>
        <v>1997/6</v>
      </c>
      <c r="D130" t="s">
        <v>53</v>
      </c>
      <c r="E130">
        <v>10</v>
      </c>
      <c r="H130">
        <v>1997</v>
      </c>
      <c r="I130">
        <v>7</v>
      </c>
      <c r="J130" s="3" t="str">
        <f t="shared" ref="J130:J193" si="23">H130&amp; "/" &amp;I130</f>
        <v>1997/7</v>
      </c>
      <c r="K130" t="s">
        <v>84</v>
      </c>
      <c r="L130">
        <v>237.19999694824199</v>
      </c>
      <c r="M130" s="4">
        <f>L130/GETPIVOTDATA("Revenue",'[1]Pivot Revenue'!$E$8,"OrderDate",I130,"Years",H130)</f>
        <v>3.977047922099187E-3</v>
      </c>
      <c r="N130" s="1">
        <f t="shared" ref="N130:N193" si="24">COUNTIF(K:K,"*" &amp; K130 &amp; "*")</f>
        <v>1</v>
      </c>
      <c r="O130" s="5" t="str">
        <f t="shared" si="21"/>
        <v>Product found</v>
      </c>
      <c r="Q130" t="str">
        <f t="shared" si="16"/>
        <v/>
      </c>
      <c r="R130" s="23" t="e">
        <f t="shared" ref="R130:R193" si="25">Q130/N130</f>
        <v>#VALUE!</v>
      </c>
    </row>
    <row r="131" spans="1:18" x14ac:dyDescent="0.25">
      <c r="A131">
        <v>1997</v>
      </c>
      <c r="B131">
        <v>6</v>
      </c>
      <c r="C131" t="str">
        <f t="shared" si="22"/>
        <v>1997/6</v>
      </c>
      <c r="D131" t="s">
        <v>55</v>
      </c>
      <c r="E131">
        <v>10</v>
      </c>
      <c r="H131">
        <v>1997</v>
      </c>
      <c r="I131">
        <v>7</v>
      </c>
      <c r="J131" s="3" t="str">
        <f t="shared" si="23"/>
        <v>1997/7</v>
      </c>
      <c r="K131" t="s">
        <v>85</v>
      </c>
      <c r="L131">
        <v>270.64999389648398</v>
      </c>
      <c r="M131" s="4">
        <f>L131/GETPIVOTDATA("Revenue",'[1]Pivot Revenue'!$E$8,"OrderDate",I131,"Years",H131)</f>
        <v>4.5378921150536168E-3</v>
      </c>
      <c r="N131" s="1">
        <f t="shared" si="24"/>
        <v>3</v>
      </c>
      <c r="O131" s="5" t="str">
        <f t="shared" si="21"/>
        <v>Product found</v>
      </c>
      <c r="Q131" t="str">
        <f t="shared" si="16"/>
        <v/>
      </c>
      <c r="R131" s="23" t="e">
        <f t="shared" si="25"/>
        <v>#VALUE!</v>
      </c>
    </row>
    <row r="132" spans="1:18" x14ac:dyDescent="0.25">
      <c r="A132">
        <v>1997</v>
      </c>
      <c r="B132">
        <v>6</v>
      </c>
      <c r="C132" t="str">
        <f t="shared" si="22"/>
        <v>1997/6</v>
      </c>
      <c r="D132" t="s">
        <v>57</v>
      </c>
      <c r="E132">
        <v>10</v>
      </c>
      <c r="H132">
        <v>1997</v>
      </c>
      <c r="I132">
        <v>8</v>
      </c>
      <c r="J132" s="3" t="str">
        <f t="shared" si="23"/>
        <v>1997/8</v>
      </c>
      <c r="K132" t="s">
        <v>65</v>
      </c>
      <c r="L132">
        <v>35.939998626708999</v>
      </c>
      <c r="M132" s="4">
        <f>L132/GETPIVOTDATA("Revenue",'[1]Pivot Revenue'!$E$8,"OrderDate",I132,"Years",H132)</f>
        <v>6.3081147935309086E-4</v>
      </c>
      <c r="N132" s="1">
        <f t="shared" si="24"/>
        <v>11</v>
      </c>
      <c r="O132" s="5" t="str">
        <f t="shared" ref="O132:O141" si="26">IF(COUNTIF($D$147:$D$156, K132) &gt; 0, "Product found", "Product not found")</f>
        <v>Product found</v>
      </c>
      <c r="Q132" t="str">
        <f t="shared" si="16"/>
        <v/>
      </c>
      <c r="R132" s="23" t="e">
        <f t="shared" si="25"/>
        <v>#VALUE!</v>
      </c>
    </row>
    <row r="133" spans="1:18" x14ac:dyDescent="0.25">
      <c r="A133">
        <v>1997</v>
      </c>
      <c r="B133">
        <v>6</v>
      </c>
      <c r="C133" t="str">
        <f t="shared" si="22"/>
        <v>1997/6</v>
      </c>
      <c r="D133" t="s">
        <v>80</v>
      </c>
      <c r="E133">
        <v>10</v>
      </c>
      <c r="H133">
        <v>1997</v>
      </c>
      <c r="I133">
        <v>8</v>
      </c>
      <c r="J133" s="3" t="str">
        <f t="shared" si="23"/>
        <v>1997/8</v>
      </c>
      <c r="K133" t="s">
        <v>86</v>
      </c>
      <c r="L133">
        <v>80.650001525878906</v>
      </c>
      <c r="M133" s="4">
        <f>L133/GETPIVOTDATA("Revenue",'[1]Pivot Revenue'!$E$8,"OrderDate",I133,"Years",H133)</f>
        <v>1.4155522736876436E-3</v>
      </c>
      <c r="N133" s="1">
        <f t="shared" si="24"/>
        <v>1</v>
      </c>
      <c r="O133" s="5" t="str">
        <f t="shared" si="26"/>
        <v>Product found</v>
      </c>
      <c r="Q133" t="str">
        <f t="shared" si="16"/>
        <v/>
      </c>
      <c r="R133" s="23" t="e">
        <f t="shared" si="25"/>
        <v>#VALUE!</v>
      </c>
    </row>
    <row r="134" spans="1:18" x14ac:dyDescent="0.25">
      <c r="A134">
        <v>1997</v>
      </c>
      <c r="B134">
        <v>6</v>
      </c>
      <c r="C134" t="str">
        <f t="shared" si="22"/>
        <v>1997/6</v>
      </c>
      <c r="D134" t="s">
        <v>15</v>
      </c>
      <c r="E134">
        <v>10</v>
      </c>
      <c r="H134">
        <v>1997</v>
      </c>
      <c r="I134">
        <v>8</v>
      </c>
      <c r="J134" s="3" t="str">
        <f t="shared" si="23"/>
        <v>1997/8</v>
      </c>
      <c r="K134" t="s">
        <v>20</v>
      </c>
      <c r="L134">
        <v>88.8800048828125</v>
      </c>
      <c r="M134" s="4">
        <f>L134/GETPIVOTDATA("Revenue",'[1]Pivot Revenue'!$E$8,"OrderDate",I134,"Years",H134)</f>
        <v>1.5600036034328271E-3</v>
      </c>
      <c r="N134" s="1">
        <f t="shared" si="24"/>
        <v>13</v>
      </c>
      <c r="O134" s="5" t="str">
        <f t="shared" si="26"/>
        <v>Product not found</v>
      </c>
      <c r="P134" t="s">
        <v>20</v>
      </c>
      <c r="Q134">
        <f t="shared" si="16"/>
        <v>9</v>
      </c>
      <c r="R134" s="23">
        <f t="shared" si="25"/>
        <v>0.69230769230769229</v>
      </c>
    </row>
    <row r="135" spans="1:18" x14ac:dyDescent="0.25">
      <c r="A135">
        <v>1997</v>
      </c>
      <c r="B135">
        <v>6</v>
      </c>
      <c r="C135" t="str">
        <f t="shared" si="22"/>
        <v>1997/6</v>
      </c>
      <c r="D135" t="s">
        <v>31</v>
      </c>
      <c r="E135">
        <v>10</v>
      </c>
      <c r="H135">
        <v>1997</v>
      </c>
      <c r="I135">
        <v>8</v>
      </c>
      <c r="J135" s="3" t="str">
        <f t="shared" si="23"/>
        <v>1997/8</v>
      </c>
      <c r="K135" t="s">
        <v>61</v>
      </c>
      <c r="L135">
        <v>113.72999572753901</v>
      </c>
      <c r="M135" s="4">
        <f>L135/GETPIVOTDATA("Revenue",'[1]Pivot Revenue'!$E$8,"OrderDate",I135,"Years",H135)</f>
        <v>1.9961655423768993E-3</v>
      </c>
      <c r="N135" s="1">
        <f t="shared" si="24"/>
        <v>6</v>
      </c>
      <c r="O135" s="5" t="str">
        <f t="shared" si="26"/>
        <v>Product found</v>
      </c>
      <c r="Q135" t="str">
        <f t="shared" si="16"/>
        <v/>
      </c>
      <c r="R135" s="23" t="e">
        <f t="shared" si="25"/>
        <v>#VALUE!</v>
      </c>
    </row>
    <row r="136" spans="1:18" x14ac:dyDescent="0.25">
      <c r="A136">
        <v>1997</v>
      </c>
      <c r="B136">
        <v>6</v>
      </c>
      <c r="C136" t="str">
        <f t="shared" si="22"/>
        <v>1997/6</v>
      </c>
      <c r="D136" t="s">
        <v>19</v>
      </c>
      <c r="E136">
        <v>10</v>
      </c>
      <c r="H136">
        <v>1997</v>
      </c>
      <c r="I136">
        <v>8</v>
      </c>
      <c r="J136" s="3" t="str">
        <f t="shared" si="23"/>
        <v>1997/8</v>
      </c>
      <c r="K136" t="s">
        <v>14</v>
      </c>
      <c r="L136">
        <v>113.90000152587901</v>
      </c>
      <c r="M136" s="4">
        <f>L136/GETPIVOTDATA("Revenue",'[1]Pivot Revenue'!$E$8,"OrderDate",I136,"Years",H136)</f>
        <v>1.9991494492563439E-3</v>
      </c>
      <c r="N136" s="1">
        <f t="shared" si="24"/>
        <v>5</v>
      </c>
      <c r="O136" s="5" t="str">
        <f t="shared" si="26"/>
        <v>Product found</v>
      </c>
      <c r="Q136" t="str">
        <f t="shared" ref="Q136:Q199" si="27">IF(P136&lt;&gt;"", COUNTIF(P:P, "*" &amp; P136 &amp; "*"), "")</f>
        <v/>
      </c>
      <c r="R136" s="23" t="e">
        <f t="shared" si="25"/>
        <v>#VALUE!</v>
      </c>
    </row>
    <row r="137" spans="1:18" x14ac:dyDescent="0.25">
      <c r="A137">
        <v>1997</v>
      </c>
      <c r="B137">
        <v>7</v>
      </c>
      <c r="C137" t="str">
        <f t="shared" si="22"/>
        <v>1997/7</v>
      </c>
      <c r="D137" t="s">
        <v>55</v>
      </c>
      <c r="E137">
        <v>5</v>
      </c>
      <c r="H137">
        <v>1997</v>
      </c>
      <c r="I137">
        <v>8</v>
      </c>
      <c r="J137" s="3" t="str">
        <f t="shared" si="23"/>
        <v>1997/8</v>
      </c>
      <c r="K137" t="s">
        <v>34</v>
      </c>
      <c r="L137">
        <v>205.745000839233</v>
      </c>
      <c r="M137" s="4">
        <f>L137/GETPIVOTDATA("Revenue",'[1]Pivot Revenue'!$E$8,"OrderDate",I137,"Years",H137)</f>
        <v>3.6111940263806276E-3</v>
      </c>
      <c r="N137" s="1">
        <f t="shared" si="24"/>
        <v>8</v>
      </c>
      <c r="O137" s="5" t="str">
        <f t="shared" si="26"/>
        <v>Product not found</v>
      </c>
      <c r="P137" t="s">
        <v>34</v>
      </c>
      <c r="Q137">
        <f t="shared" si="27"/>
        <v>7</v>
      </c>
      <c r="R137" s="23">
        <f t="shared" si="25"/>
        <v>0.875</v>
      </c>
    </row>
    <row r="138" spans="1:18" x14ac:dyDescent="0.25">
      <c r="A138">
        <v>1997</v>
      </c>
      <c r="B138">
        <v>7</v>
      </c>
      <c r="C138" t="str">
        <f t="shared" si="22"/>
        <v>1997/7</v>
      </c>
      <c r="D138" t="s">
        <v>74</v>
      </c>
      <c r="E138">
        <v>6</v>
      </c>
      <c r="H138">
        <v>1997</v>
      </c>
      <c r="I138">
        <v>8</v>
      </c>
      <c r="J138" s="3" t="str">
        <f t="shared" si="23"/>
        <v>1997/8</v>
      </c>
      <c r="K138" t="s">
        <v>38</v>
      </c>
      <c r="L138">
        <v>274.39998626709001</v>
      </c>
      <c r="M138" s="4">
        <f>L138/GETPIVOTDATA("Revenue",'[1]Pivot Revenue'!$E$8,"OrderDate",I138,"Years",H138)</f>
        <v>4.8162122394455149E-3</v>
      </c>
      <c r="N138" s="1">
        <f t="shared" si="24"/>
        <v>5</v>
      </c>
      <c r="O138" s="5" t="str">
        <f t="shared" si="26"/>
        <v>Product not found</v>
      </c>
      <c r="P138" t="s">
        <v>38</v>
      </c>
      <c r="Q138">
        <f t="shared" si="27"/>
        <v>3</v>
      </c>
      <c r="R138" s="23">
        <f t="shared" si="25"/>
        <v>0.6</v>
      </c>
    </row>
    <row r="139" spans="1:18" x14ac:dyDescent="0.25">
      <c r="A139">
        <v>1997</v>
      </c>
      <c r="B139">
        <v>7</v>
      </c>
      <c r="C139" t="str">
        <f t="shared" si="22"/>
        <v>1997/7</v>
      </c>
      <c r="D139" t="s">
        <v>85</v>
      </c>
      <c r="E139">
        <v>10</v>
      </c>
      <c r="H139">
        <v>1997</v>
      </c>
      <c r="I139">
        <v>8</v>
      </c>
      <c r="J139" s="3" t="str">
        <f t="shared" si="23"/>
        <v>1997/8</v>
      </c>
      <c r="K139" t="s">
        <v>79</v>
      </c>
      <c r="L139">
        <v>289.29998779296898</v>
      </c>
      <c r="M139" s="4">
        <f>L139/GETPIVOTDATA("Revenue",'[1]Pivot Revenue'!$E$8,"OrderDate",I139,"Years",H139)</f>
        <v>5.0777340080612222E-3</v>
      </c>
      <c r="N139" s="1">
        <f t="shared" si="24"/>
        <v>3</v>
      </c>
      <c r="O139" s="5" t="str">
        <f t="shared" si="26"/>
        <v>Product found</v>
      </c>
      <c r="Q139" t="str">
        <f t="shared" si="27"/>
        <v/>
      </c>
      <c r="R139" s="23" t="e">
        <f t="shared" si="25"/>
        <v>#VALUE!</v>
      </c>
    </row>
    <row r="140" spans="1:18" x14ac:dyDescent="0.25">
      <c r="A140">
        <v>1997</v>
      </c>
      <c r="B140">
        <v>7</v>
      </c>
      <c r="C140" t="str">
        <f t="shared" si="22"/>
        <v>1997/7</v>
      </c>
      <c r="D140" t="s">
        <v>66</v>
      </c>
      <c r="E140">
        <v>11</v>
      </c>
      <c r="H140">
        <v>1997</v>
      </c>
      <c r="I140">
        <v>8</v>
      </c>
      <c r="J140" s="3" t="str">
        <f t="shared" si="23"/>
        <v>1997/8</v>
      </c>
      <c r="K140" t="s">
        <v>63</v>
      </c>
      <c r="L140">
        <v>297.41000366210898</v>
      </c>
      <c r="M140" s="4">
        <f>L140/GETPIVOTDATA("Revenue",'[1]Pivot Revenue'!$E$8,"OrderDate",I140,"Years",H140)</f>
        <v>5.2200793420476106E-3</v>
      </c>
      <c r="N140" s="1">
        <f t="shared" si="24"/>
        <v>3</v>
      </c>
      <c r="O140" s="5" t="str">
        <f t="shared" si="26"/>
        <v>Product not found</v>
      </c>
      <c r="P140" t="s">
        <v>63</v>
      </c>
      <c r="Q140">
        <f t="shared" si="27"/>
        <v>1</v>
      </c>
      <c r="R140" s="23">
        <f t="shared" si="25"/>
        <v>0.33333333333333331</v>
      </c>
    </row>
    <row r="141" spans="1:18" x14ac:dyDescent="0.25">
      <c r="A141">
        <v>1997</v>
      </c>
      <c r="B141">
        <v>7</v>
      </c>
      <c r="C141" t="str">
        <f t="shared" si="22"/>
        <v>1997/7</v>
      </c>
      <c r="D141" t="s">
        <v>84</v>
      </c>
      <c r="E141">
        <v>12</v>
      </c>
      <c r="H141">
        <v>1997</v>
      </c>
      <c r="I141">
        <v>8</v>
      </c>
      <c r="J141" s="3" t="str">
        <f t="shared" si="23"/>
        <v>1997/8</v>
      </c>
      <c r="K141" t="s">
        <v>64</v>
      </c>
      <c r="L141">
        <v>305.95001220703102</v>
      </c>
      <c r="M141" s="4">
        <f>L141/GETPIVOTDATA("Revenue",'[1]Pivot Revenue'!$E$8,"OrderDate",I141,"Years",H141)</f>
        <v>5.3699718192250258E-3</v>
      </c>
      <c r="N141" s="1">
        <f t="shared" si="24"/>
        <v>3</v>
      </c>
      <c r="O141" s="5" t="str">
        <f t="shared" si="26"/>
        <v>Product found</v>
      </c>
      <c r="Q141" t="str">
        <f t="shared" si="27"/>
        <v/>
      </c>
      <c r="R141" s="23" t="e">
        <f t="shared" si="25"/>
        <v>#VALUE!</v>
      </c>
    </row>
    <row r="142" spans="1:18" x14ac:dyDescent="0.25">
      <c r="A142">
        <v>1997</v>
      </c>
      <c r="B142">
        <v>7</v>
      </c>
      <c r="C142" t="str">
        <f t="shared" si="22"/>
        <v>1997/7</v>
      </c>
      <c r="D142" t="s">
        <v>58</v>
      </c>
      <c r="E142">
        <v>12</v>
      </c>
      <c r="H142">
        <v>1997</v>
      </c>
      <c r="I142">
        <v>9</v>
      </c>
      <c r="J142" s="3" t="str">
        <f t="shared" si="23"/>
        <v>1997/9</v>
      </c>
      <c r="K142" t="s">
        <v>41</v>
      </c>
      <c r="L142">
        <v>45.974998474121101</v>
      </c>
      <c r="M142" s="4">
        <f>L142/GETPIVOTDATA("Revenue",'[1]Pivot Revenue'!$E$8,"OrderDate",I142,"Years",H142)</f>
        <v>6.9068861063533902E-4</v>
      </c>
      <c r="N142" s="1">
        <f t="shared" si="24"/>
        <v>5</v>
      </c>
      <c r="O142" s="5" t="str">
        <f t="shared" ref="O142:O151" si="28">IF(COUNTIF($D$157:$D$166, K142) &gt; 0, "Product found", "Product not found")</f>
        <v>Product found</v>
      </c>
      <c r="Q142" t="str">
        <f t="shared" si="27"/>
        <v/>
      </c>
      <c r="R142" s="23" t="e">
        <f t="shared" si="25"/>
        <v>#VALUE!</v>
      </c>
    </row>
    <row r="143" spans="1:18" x14ac:dyDescent="0.25">
      <c r="A143">
        <v>1997</v>
      </c>
      <c r="B143">
        <v>7</v>
      </c>
      <c r="C143" t="str">
        <f t="shared" si="22"/>
        <v>1997/7</v>
      </c>
      <c r="D143" t="s">
        <v>47</v>
      </c>
      <c r="E143">
        <v>14</v>
      </c>
      <c r="H143">
        <v>1997</v>
      </c>
      <c r="I143">
        <v>9</v>
      </c>
      <c r="J143" s="3" t="str">
        <f t="shared" si="23"/>
        <v>1997/9</v>
      </c>
      <c r="K143" t="s">
        <v>65</v>
      </c>
      <c r="L143">
        <v>67.400001525878906</v>
      </c>
      <c r="M143" s="4">
        <f>L143/GETPIVOTDATA("Revenue",'[1]Pivot Revenue'!$E$8,"OrderDate",I143,"Years",H143)</f>
        <v>1.012559324758498E-3</v>
      </c>
      <c r="N143" s="1">
        <f t="shared" si="24"/>
        <v>11</v>
      </c>
      <c r="O143" s="5" t="str">
        <f t="shared" si="28"/>
        <v>Product found</v>
      </c>
      <c r="Q143" t="str">
        <f t="shared" si="27"/>
        <v/>
      </c>
      <c r="R143" s="23" t="e">
        <f t="shared" si="25"/>
        <v>#VALUE!</v>
      </c>
    </row>
    <row r="144" spans="1:18" x14ac:dyDescent="0.25">
      <c r="A144">
        <v>1997</v>
      </c>
      <c r="B144">
        <v>7</v>
      </c>
      <c r="C144" t="str">
        <f t="shared" si="22"/>
        <v>1997/7</v>
      </c>
      <c r="D144" t="s">
        <v>20</v>
      </c>
      <c r="E144">
        <v>14</v>
      </c>
      <c r="H144">
        <v>1997</v>
      </c>
      <c r="I144">
        <v>9</v>
      </c>
      <c r="J144" s="3" t="str">
        <f t="shared" si="23"/>
        <v>1997/9</v>
      </c>
      <c r="K144" t="s">
        <v>77</v>
      </c>
      <c r="L144">
        <v>104.130004882813</v>
      </c>
      <c r="M144" s="4">
        <f>L144/GETPIVOTDATA("Revenue",'[1]Pivot Revenue'!$E$8,"OrderDate",I144,"Years",H144)</f>
        <v>1.564359125285128E-3</v>
      </c>
      <c r="N144" s="1">
        <f t="shared" si="24"/>
        <v>3</v>
      </c>
      <c r="O144" s="5" t="str">
        <f t="shared" si="28"/>
        <v>Product found</v>
      </c>
      <c r="Q144" t="str">
        <f t="shared" si="27"/>
        <v/>
      </c>
      <c r="R144" s="23" t="e">
        <f t="shared" si="25"/>
        <v>#VALUE!</v>
      </c>
    </row>
    <row r="145" spans="1:18" x14ac:dyDescent="0.25">
      <c r="A145">
        <v>1997</v>
      </c>
      <c r="B145">
        <v>7</v>
      </c>
      <c r="C145" t="str">
        <f t="shared" si="22"/>
        <v>1997/7</v>
      </c>
      <c r="D145" t="s">
        <v>18</v>
      </c>
      <c r="E145">
        <v>14</v>
      </c>
      <c r="H145">
        <v>1997</v>
      </c>
      <c r="I145">
        <v>9</v>
      </c>
      <c r="J145" s="3" t="str">
        <f t="shared" si="23"/>
        <v>1997/9</v>
      </c>
      <c r="K145" t="s">
        <v>29</v>
      </c>
      <c r="L145">
        <v>126.279998779297</v>
      </c>
      <c r="M145" s="4">
        <f>L145/GETPIVOTDATA("Revenue",'[1]Pivot Revenue'!$E$8,"OrderDate",I145,"Years",H145)</f>
        <v>1.8971214747728676E-3</v>
      </c>
      <c r="N145" s="1">
        <f t="shared" si="24"/>
        <v>5</v>
      </c>
      <c r="O145" s="5" t="str">
        <f t="shared" si="28"/>
        <v>Product found</v>
      </c>
      <c r="Q145" t="str">
        <f t="shared" si="27"/>
        <v/>
      </c>
      <c r="R145" s="23" t="e">
        <f t="shared" si="25"/>
        <v>#VALUE!</v>
      </c>
    </row>
    <row r="146" spans="1:18" x14ac:dyDescent="0.25">
      <c r="A146">
        <v>1997</v>
      </c>
      <c r="B146">
        <v>7</v>
      </c>
      <c r="C146" t="str">
        <f t="shared" si="22"/>
        <v>1997/7</v>
      </c>
      <c r="D146" t="s">
        <v>22</v>
      </c>
      <c r="E146">
        <v>14</v>
      </c>
      <c r="H146">
        <v>1997</v>
      </c>
      <c r="I146">
        <v>9</v>
      </c>
      <c r="J146" s="3" t="str">
        <f t="shared" si="23"/>
        <v>1997/9</v>
      </c>
      <c r="K146" t="s">
        <v>64</v>
      </c>
      <c r="L146">
        <v>133.61999511718801</v>
      </c>
      <c r="M146" s="4">
        <f>L146/GETPIVOTDATA("Revenue",'[1]Pivot Revenue'!$E$8,"OrderDate",I146,"Years",H146)</f>
        <v>2.0073912309652485E-3</v>
      </c>
      <c r="N146" s="1">
        <f t="shared" si="24"/>
        <v>3</v>
      </c>
      <c r="O146" s="5" t="str">
        <f t="shared" si="28"/>
        <v>Product found</v>
      </c>
      <c r="Q146" t="str">
        <f t="shared" si="27"/>
        <v/>
      </c>
      <c r="R146" s="23" t="e">
        <f t="shared" si="25"/>
        <v>#VALUE!</v>
      </c>
    </row>
    <row r="147" spans="1:18" x14ac:dyDescent="0.25">
      <c r="A147">
        <v>1997</v>
      </c>
      <c r="B147">
        <v>8</v>
      </c>
      <c r="C147" t="str">
        <f t="shared" si="22"/>
        <v>1997/8</v>
      </c>
      <c r="D147" t="s">
        <v>65</v>
      </c>
      <c r="E147">
        <v>5</v>
      </c>
      <c r="H147">
        <v>1997</v>
      </c>
      <c r="I147">
        <v>9</v>
      </c>
      <c r="J147" s="3" t="str">
        <f t="shared" si="23"/>
        <v>1997/9</v>
      </c>
      <c r="K147" t="s">
        <v>25</v>
      </c>
      <c r="L147">
        <v>206.30999755859401</v>
      </c>
      <c r="M147" s="4">
        <f>L147/GETPIVOTDATA("Revenue",'[1]Pivot Revenue'!$E$8,"OrderDate",I147,"Years",H147)</f>
        <v>3.0994229538503439E-3</v>
      </c>
      <c r="N147" s="1">
        <f t="shared" si="24"/>
        <v>4</v>
      </c>
      <c r="O147" s="5" t="str">
        <f t="shared" si="28"/>
        <v>Product found</v>
      </c>
      <c r="Q147" t="str">
        <f t="shared" si="27"/>
        <v/>
      </c>
      <c r="R147" s="23" t="e">
        <f t="shared" si="25"/>
        <v>#VALUE!</v>
      </c>
    </row>
    <row r="148" spans="1:18" x14ac:dyDescent="0.25">
      <c r="A148">
        <v>1997</v>
      </c>
      <c r="B148">
        <v>8</v>
      </c>
      <c r="C148" t="str">
        <f t="shared" si="22"/>
        <v>1997/8</v>
      </c>
      <c r="D148" t="s">
        <v>14</v>
      </c>
      <c r="E148">
        <v>5</v>
      </c>
      <c r="H148">
        <v>1997</v>
      </c>
      <c r="I148">
        <v>9</v>
      </c>
      <c r="J148" s="3" t="str">
        <f t="shared" si="23"/>
        <v>1997/9</v>
      </c>
      <c r="K148" t="s">
        <v>56</v>
      </c>
      <c r="L148">
        <v>292.85998535156301</v>
      </c>
      <c r="M148" s="4">
        <f>L148/GETPIVOTDATA("Revenue",'[1]Pivot Revenue'!$E$8,"OrderDate",I148,"Years",H148)</f>
        <v>4.399675108352979E-3</v>
      </c>
      <c r="N148" s="1">
        <f t="shared" si="24"/>
        <v>4</v>
      </c>
      <c r="O148" s="5" t="str">
        <f t="shared" si="28"/>
        <v>Product found</v>
      </c>
      <c r="Q148" t="str">
        <f t="shared" si="27"/>
        <v/>
      </c>
      <c r="R148" s="23" t="e">
        <f t="shared" si="25"/>
        <v>#VALUE!</v>
      </c>
    </row>
    <row r="149" spans="1:18" x14ac:dyDescent="0.25">
      <c r="A149">
        <v>1997</v>
      </c>
      <c r="B149">
        <v>8</v>
      </c>
      <c r="C149" t="str">
        <f t="shared" si="22"/>
        <v>1997/8</v>
      </c>
      <c r="D149" t="s">
        <v>86</v>
      </c>
      <c r="E149">
        <v>6</v>
      </c>
      <c r="H149">
        <v>1997</v>
      </c>
      <c r="I149">
        <v>9</v>
      </c>
      <c r="J149" s="3" t="str">
        <f t="shared" si="23"/>
        <v>1997/9</v>
      </c>
      <c r="K149" t="s">
        <v>76</v>
      </c>
      <c r="L149">
        <v>298.760009765625</v>
      </c>
      <c r="M149" s="4">
        <f>L149/GETPIVOTDATA("Revenue",'[1]Pivot Revenue'!$E$8,"OrderDate",I149,"Years",H149)</f>
        <v>4.4883119718768984E-3</v>
      </c>
      <c r="N149" s="1">
        <f t="shared" si="24"/>
        <v>1</v>
      </c>
      <c r="O149" s="5" t="str">
        <f t="shared" si="28"/>
        <v>Product found</v>
      </c>
      <c r="Q149" t="str">
        <f t="shared" si="27"/>
        <v/>
      </c>
      <c r="R149" s="23" t="e">
        <f t="shared" si="25"/>
        <v>#VALUE!</v>
      </c>
    </row>
    <row r="150" spans="1:18" x14ac:dyDescent="0.25">
      <c r="A150">
        <v>1997</v>
      </c>
      <c r="B150">
        <v>8</v>
      </c>
      <c r="C150" t="str">
        <f t="shared" si="22"/>
        <v>1997/8</v>
      </c>
      <c r="D150" t="s">
        <v>43</v>
      </c>
      <c r="E150">
        <v>9</v>
      </c>
      <c r="H150">
        <v>1997</v>
      </c>
      <c r="I150">
        <v>9</v>
      </c>
      <c r="J150" s="3" t="str">
        <f t="shared" si="23"/>
        <v>1997/9</v>
      </c>
      <c r="K150" t="s">
        <v>13</v>
      </c>
      <c r="L150">
        <v>335.60000610351602</v>
      </c>
      <c r="M150" s="4">
        <f>L150/GETPIVOTDATA("Revenue",'[1]Pivot Revenue'!$E$8,"OrderDate",I150,"Years",H150)</f>
        <v>5.0417642118101231E-3</v>
      </c>
      <c r="N150" s="1">
        <f t="shared" si="24"/>
        <v>3</v>
      </c>
      <c r="O150" s="5" t="str">
        <f t="shared" si="28"/>
        <v>Product not found</v>
      </c>
      <c r="P150" t="s">
        <v>13</v>
      </c>
      <c r="Q150">
        <f t="shared" si="27"/>
        <v>2</v>
      </c>
      <c r="R150" s="23">
        <f t="shared" si="25"/>
        <v>0.66666666666666663</v>
      </c>
    </row>
    <row r="151" spans="1:18" x14ac:dyDescent="0.25">
      <c r="A151">
        <v>1997</v>
      </c>
      <c r="B151">
        <v>8</v>
      </c>
      <c r="C151" t="str">
        <f t="shared" si="22"/>
        <v>1997/8</v>
      </c>
      <c r="D151" t="s">
        <v>79</v>
      </c>
      <c r="E151">
        <v>10</v>
      </c>
      <c r="H151">
        <v>1997</v>
      </c>
      <c r="I151">
        <v>9</v>
      </c>
      <c r="J151" s="3" t="str">
        <f t="shared" si="23"/>
        <v>1997/9</v>
      </c>
      <c r="K151" t="s">
        <v>28</v>
      </c>
      <c r="L151">
        <v>359.85000610351602</v>
      </c>
      <c r="M151" s="4">
        <f>L151/GETPIVOTDATA("Revenue",'[1]Pivot Revenue'!$E$8,"OrderDate",I151,"Years",H151)</f>
        <v>5.4060752365801389E-3</v>
      </c>
      <c r="N151" s="1">
        <f t="shared" si="24"/>
        <v>2</v>
      </c>
      <c r="O151" s="5" t="str">
        <f t="shared" si="28"/>
        <v>Product found</v>
      </c>
      <c r="Q151" t="str">
        <f t="shared" si="27"/>
        <v/>
      </c>
      <c r="R151" s="23" t="e">
        <f t="shared" si="25"/>
        <v>#VALUE!</v>
      </c>
    </row>
    <row r="152" spans="1:18" x14ac:dyDescent="0.25">
      <c r="A152">
        <v>1997</v>
      </c>
      <c r="B152">
        <v>8</v>
      </c>
      <c r="C152" t="str">
        <f t="shared" si="22"/>
        <v>1997/8</v>
      </c>
      <c r="D152" t="s">
        <v>18</v>
      </c>
      <c r="E152">
        <v>10</v>
      </c>
      <c r="H152">
        <v>1997</v>
      </c>
      <c r="I152">
        <v>10</v>
      </c>
      <c r="J152" s="3" t="str">
        <f t="shared" si="23"/>
        <v>1997/10</v>
      </c>
      <c r="K152" t="s">
        <v>65</v>
      </c>
      <c r="L152">
        <v>38.830001831054702</v>
      </c>
      <c r="M152" s="4">
        <f>L152/GETPIVOTDATA("Revenue",'[1]Pivot Revenue'!$E$8,"OrderDate",I152,"Years",H152)</f>
        <v>4.8058821105847506E-4</v>
      </c>
      <c r="N152" s="1">
        <f t="shared" si="24"/>
        <v>11</v>
      </c>
      <c r="O152" s="5" t="str">
        <f t="shared" ref="O152:O161" si="29">IF(COUNTIF($D$167:$D$177, K152) &gt; 0, "Product found", "Product not found")</f>
        <v>Product found</v>
      </c>
      <c r="Q152" t="str">
        <f t="shared" si="27"/>
        <v/>
      </c>
      <c r="R152" s="23" t="e">
        <f t="shared" si="25"/>
        <v>#VALUE!</v>
      </c>
    </row>
    <row r="153" spans="1:18" x14ac:dyDescent="0.25">
      <c r="A153">
        <v>1997</v>
      </c>
      <c r="B153">
        <v>8</v>
      </c>
      <c r="C153" t="str">
        <f t="shared" si="22"/>
        <v>1997/8</v>
      </c>
      <c r="D153" t="s">
        <v>39</v>
      </c>
      <c r="E153">
        <v>10</v>
      </c>
      <c r="H153">
        <v>1997</v>
      </c>
      <c r="I153">
        <v>10</v>
      </c>
      <c r="J153" s="3" t="str">
        <f t="shared" si="23"/>
        <v>1997/10</v>
      </c>
      <c r="K153" t="s">
        <v>47</v>
      </c>
      <c r="L153">
        <v>83.940002441406307</v>
      </c>
      <c r="M153" s="4">
        <f>L153/GETPIVOTDATA("Revenue",'[1]Pivot Revenue'!$E$8,"OrderDate",I153,"Years",H153)</f>
        <v>1.0389022329969782E-3</v>
      </c>
      <c r="N153" s="1">
        <f t="shared" si="24"/>
        <v>5</v>
      </c>
      <c r="O153" s="5" t="str">
        <f t="shared" si="29"/>
        <v>Product found</v>
      </c>
      <c r="Q153" t="str">
        <f t="shared" si="27"/>
        <v/>
      </c>
      <c r="R153" s="23" t="e">
        <f t="shared" si="25"/>
        <v>#VALUE!</v>
      </c>
    </row>
    <row r="154" spans="1:18" x14ac:dyDescent="0.25">
      <c r="A154">
        <v>1997</v>
      </c>
      <c r="B154">
        <v>8</v>
      </c>
      <c r="C154" t="str">
        <f t="shared" si="22"/>
        <v>1997/8</v>
      </c>
      <c r="D154" t="s">
        <v>61</v>
      </c>
      <c r="E154">
        <v>10</v>
      </c>
      <c r="H154">
        <v>1997</v>
      </c>
      <c r="I154">
        <v>10</v>
      </c>
      <c r="J154" s="3" t="str">
        <f t="shared" si="23"/>
        <v>1997/10</v>
      </c>
      <c r="K154" t="s">
        <v>87</v>
      </c>
      <c r="L154">
        <v>88.360000610351605</v>
      </c>
      <c r="M154" s="4">
        <f>L154/GETPIVOTDATA("Revenue",'[1]Pivot Revenue'!$E$8,"OrderDate",I154,"Years",H154)</f>
        <v>1.093607329899557E-3</v>
      </c>
      <c r="N154" s="1">
        <f t="shared" si="24"/>
        <v>1</v>
      </c>
      <c r="O154" s="5" t="str">
        <f t="shared" si="29"/>
        <v>Product found</v>
      </c>
      <c r="Q154" t="str">
        <f t="shared" si="27"/>
        <v/>
      </c>
      <c r="R154" s="23" t="e">
        <f t="shared" si="25"/>
        <v>#VALUE!</v>
      </c>
    </row>
    <row r="155" spans="1:18" x14ac:dyDescent="0.25">
      <c r="A155">
        <v>1997</v>
      </c>
      <c r="B155">
        <v>8</v>
      </c>
      <c r="C155" t="str">
        <f t="shared" si="22"/>
        <v>1997/8</v>
      </c>
      <c r="D155" t="s">
        <v>64</v>
      </c>
      <c r="E155">
        <v>12</v>
      </c>
      <c r="H155">
        <v>1997</v>
      </c>
      <c r="I155">
        <v>10</v>
      </c>
      <c r="J155" s="3" t="str">
        <f t="shared" si="23"/>
        <v>1997/10</v>
      </c>
      <c r="K155" t="s">
        <v>41</v>
      </c>
      <c r="L155">
        <v>109.692497253418</v>
      </c>
      <c r="M155" s="4">
        <f>L155/GETPIVOTDATA("Revenue",'[1]Pivot Revenue'!$E$8,"OrderDate",I155,"Years",H155)</f>
        <v>1.3576337505963219E-3</v>
      </c>
      <c r="N155" s="1">
        <f t="shared" si="24"/>
        <v>5</v>
      </c>
      <c r="O155" s="5" t="str">
        <f t="shared" si="29"/>
        <v>Product found</v>
      </c>
      <c r="Q155" t="str">
        <f t="shared" si="27"/>
        <v/>
      </c>
      <c r="R155" s="23" t="e">
        <f t="shared" si="25"/>
        <v>#VALUE!</v>
      </c>
    </row>
    <row r="156" spans="1:18" x14ac:dyDescent="0.25">
      <c r="A156">
        <v>1997</v>
      </c>
      <c r="B156">
        <v>8</v>
      </c>
      <c r="C156" t="str">
        <f t="shared" si="22"/>
        <v>1997/8</v>
      </c>
      <c r="D156" t="s">
        <v>42</v>
      </c>
      <c r="E156">
        <v>13</v>
      </c>
      <c r="H156">
        <v>1997</v>
      </c>
      <c r="I156">
        <v>10</v>
      </c>
      <c r="J156" s="3" t="str">
        <f t="shared" si="23"/>
        <v>1997/10</v>
      </c>
      <c r="K156" t="s">
        <v>15</v>
      </c>
      <c r="L156">
        <v>131.52000427246099</v>
      </c>
      <c r="M156" s="4">
        <f>L156/GETPIVOTDATA("Revenue",'[1]Pivot Revenue'!$E$8,"OrderDate",I156,"Years",H156)</f>
        <v>1.6277867780360132E-3</v>
      </c>
      <c r="N156" s="1">
        <f t="shared" si="24"/>
        <v>4</v>
      </c>
      <c r="O156" s="5" t="str">
        <f t="shared" si="29"/>
        <v>Product found</v>
      </c>
      <c r="Q156" t="str">
        <f t="shared" si="27"/>
        <v/>
      </c>
      <c r="R156" s="23" t="e">
        <f t="shared" si="25"/>
        <v>#VALUE!</v>
      </c>
    </row>
    <row r="157" spans="1:18" x14ac:dyDescent="0.25">
      <c r="A157">
        <v>1997</v>
      </c>
      <c r="B157">
        <v>9</v>
      </c>
      <c r="C157" t="str">
        <f t="shared" si="22"/>
        <v>1997/9</v>
      </c>
      <c r="D157" t="s">
        <v>41</v>
      </c>
      <c r="E157">
        <v>2</v>
      </c>
      <c r="H157">
        <v>1997</v>
      </c>
      <c r="I157">
        <v>10</v>
      </c>
      <c r="J157" s="3" t="str">
        <f t="shared" si="23"/>
        <v>1997/10</v>
      </c>
      <c r="K157" t="s">
        <v>56</v>
      </c>
      <c r="L157">
        <v>136.77999877929699</v>
      </c>
      <c r="M157" s="4">
        <f>L157/GETPIVOTDATA("Revenue",'[1]Pivot Revenue'!$E$8,"OrderDate",I157,"Years",H157)</f>
        <v>1.6928882776758099E-3</v>
      </c>
      <c r="N157" s="1">
        <f t="shared" si="24"/>
        <v>4</v>
      </c>
      <c r="O157" s="5" t="str">
        <f t="shared" si="29"/>
        <v>Product found</v>
      </c>
      <c r="Q157" t="str">
        <f t="shared" si="27"/>
        <v/>
      </c>
      <c r="R157" s="23" t="e">
        <f t="shared" si="25"/>
        <v>#VALUE!</v>
      </c>
    </row>
    <row r="158" spans="1:18" x14ac:dyDescent="0.25">
      <c r="A158">
        <v>1997</v>
      </c>
      <c r="B158">
        <v>9</v>
      </c>
      <c r="C158" t="str">
        <f t="shared" si="22"/>
        <v>1997/9</v>
      </c>
      <c r="D158" t="s">
        <v>77</v>
      </c>
      <c r="E158">
        <v>4</v>
      </c>
      <c r="H158">
        <v>1997</v>
      </c>
      <c r="I158">
        <v>10</v>
      </c>
      <c r="J158" s="3" t="str">
        <f t="shared" si="23"/>
        <v>1997/10</v>
      </c>
      <c r="K158" t="s">
        <v>34</v>
      </c>
      <c r="L158">
        <v>269</v>
      </c>
      <c r="M158" s="4">
        <f>L158/GETPIVOTDATA("Revenue",'[1]Pivot Revenue'!$E$8,"OrderDate",I158,"Years",H158)</f>
        <v>3.3293387246595019E-3</v>
      </c>
      <c r="N158" s="1">
        <f t="shared" si="24"/>
        <v>8</v>
      </c>
      <c r="O158" s="5" t="str">
        <f t="shared" si="29"/>
        <v>Product not found</v>
      </c>
      <c r="P158" t="s">
        <v>34</v>
      </c>
      <c r="Q158">
        <f t="shared" si="27"/>
        <v>7</v>
      </c>
      <c r="R158" s="23">
        <f t="shared" si="25"/>
        <v>0.875</v>
      </c>
    </row>
    <row r="159" spans="1:18" x14ac:dyDescent="0.25">
      <c r="A159">
        <v>1997</v>
      </c>
      <c r="B159">
        <v>9</v>
      </c>
      <c r="C159" t="str">
        <f t="shared" si="22"/>
        <v>1997/9</v>
      </c>
      <c r="D159" t="s">
        <v>64</v>
      </c>
      <c r="E159">
        <v>4</v>
      </c>
      <c r="H159">
        <v>1997</v>
      </c>
      <c r="I159">
        <v>10</v>
      </c>
      <c r="J159" s="3" t="str">
        <f t="shared" si="23"/>
        <v>1997/10</v>
      </c>
      <c r="K159" t="s">
        <v>49</v>
      </c>
      <c r="L159">
        <v>307.610004425049</v>
      </c>
      <c r="M159" s="4">
        <f>L159/GETPIVOTDATA("Revenue",'[1]Pivot Revenue'!$E$8,"OrderDate",I159,"Years",H159)</f>
        <v>3.8072040885687598E-3</v>
      </c>
      <c r="N159" s="1">
        <f t="shared" si="24"/>
        <v>4</v>
      </c>
      <c r="O159" s="5" t="str">
        <f t="shared" si="29"/>
        <v>Product not found</v>
      </c>
      <c r="P159" t="s">
        <v>49</v>
      </c>
      <c r="Q159">
        <f t="shared" si="27"/>
        <v>2</v>
      </c>
      <c r="R159" s="23">
        <f t="shared" si="25"/>
        <v>0.5</v>
      </c>
    </row>
    <row r="160" spans="1:18" x14ac:dyDescent="0.25">
      <c r="A160">
        <v>1997</v>
      </c>
      <c r="B160">
        <v>9</v>
      </c>
      <c r="C160" t="str">
        <f t="shared" si="22"/>
        <v>1997/9</v>
      </c>
      <c r="D160" t="s">
        <v>76</v>
      </c>
      <c r="E160">
        <v>6</v>
      </c>
      <c r="H160">
        <v>1997</v>
      </c>
      <c r="I160">
        <v>10</v>
      </c>
      <c r="J160" s="3" t="str">
        <f t="shared" si="23"/>
        <v>1997/10</v>
      </c>
      <c r="K160" t="s">
        <v>45</v>
      </c>
      <c r="L160">
        <v>308.29998779296898</v>
      </c>
      <c r="M160" s="4">
        <f>L160/GETPIVOTDATA("Revenue",'[1]Pivot Revenue'!$E$8,"OrderDate",I160,"Years",H160)</f>
        <v>3.8157438221977078E-3</v>
      </c>
      <c r="N160" s="1">
        <f t="shared" si="24"/>
        <v>7</v>
      </c>
      <c r="O160" s="5" t="str">
        <f t="shared" si="29"/>
        <v>Product not found</v>
      </c>
      <c r="P160" t="s">
        <v>45</v>
      </c>
      <c r="Q160">
        <f t="shared" si="27"/>
        <v>2</v>
      </c>
      <c r="R160" s="23">
        <f t="shared" si="25"/>
        <v>0.2857142857142857</v>
      </c>
    </row>
    <row r="161" spans="1:18" x14ac:dyDescent="0.25">
      <c r="A161">
        <v>1997</v>
      </c>
      <c r="B161">
        <v>9</v>
      </c>
      <c r="C161" t="str">
        <f t="shared" si="22"/>
        <v>1997/9</v>
      </c>
      <c r="D161" t="s">
        <v>65</v>
      </c>
      <c r="E161">
        <v>9</v>
      </c>
      <c r="H161">
        <v>1997</v>
      </c>
      <c r="I161">
        <v>10</v>
      </c>
      <c r="J161" s="3" t="str">
        <f t="shared" si="23"/>
        <v>1997/10</v>
      </c>
      <c r="K161" t="s">
        <v>74</v>
      </c>
      <c r="L161">
        <v>310.77999877929699</v>
      </c>
      <c r="M161" s="4">
        <f>L161/GETPIVOTDATA("Revenue",'[1]Pivot Revenue'!$E$8,"OrderDate",I161,"Years",H161)</f>
        <v>3.8464382334035176E-3</v>
      </c>
      <c r="N161" s="1">
        <f t="shared" si="24"/>
        <v>4</v>
      </c>
      <c r="O161" s="5" t="str">
        <f t="shared" si="29"/>
        <v>Product not found</v>
      </c>
      <c r="P161" t="s">
        <v>74</v>
      </c>
      <c r="Q161">
        <f t="shared" si="27"/>
        <v>1</v>
      </c>
      <c r="R161" s="23">
        <f t="shared" si="25"/>
        <v>0.25</v>
      </c>
    </row>
    <row r="162" spans="1:18" x14ac:dyDescent="0.25">
      <c r="A162">
        <v>1997</v>
      </c>
      <c r="B162">
        <v>9</v>
      </c>
      <c r="C162" t="str">
        <f t="shared" si="22"/>
        <v>1997/9</v>
      </c>
      <c r="D162" t="s">
        <v>25</v>
      </c>
      <c r="E162">
        <v>10</v>
      </c>
      <c r="H162">
        <v>1997</v>
      </c>
      <c r="I162">
        <v>11</v>
      </c>
      <c r="J162" s="3" t="str">
        <f t="shared" si="23"/>
        <v>1997/11</v>
      </c>
      <c r="K162" t="s">
        <v>69</v>
      </c>
      <c r="L162">
        <v>57.700000762939503</v>
      </c>
      <c r="M162" s="4">
        <f>L162/GETPIVOTDATA("Revenue",'[1]Pivot Revenue'!$E$8,"OrderDate",I162,"Years",H162)</f>
        <v>1.1639102689126792E-3</v>
      </c>
      <c r="N162" s="1">
        <f t="shared" si="24"/>
        <v>5</v>
      </c>
      <c r="O162" s="5" t="str">
        <f t="shared" ref="O162:O171" si="30">IF(COUNTIF($D$178:$D$187, K162) &gt; 0, "Product found", "Product not found")</f>
        <v>Product found</v>
      </c>
      <c r="Q162" t="str">
        <f t="shared" si="27"/>
        <v/>
      </c>
      <c r="R162" s="23" t="e">
        <f t="shared" si="25"/>
        <v>#VALUE!</v>
      </c>
    </row>
    <row r="163" spans="1:18" x14ac:dyDescent="0.25">
      <c r="A163">
        <v>1997</v>
      </c>
      <c r="B163">
        <v>9</v>
      </c>
      <c r="C163" t="str">
        <f t="shared" si="22"/>
        <v>1997/9</v>
      </c>
      <c r="D163" t="s">
        <v>28</v>
      </c>
      <c r="E163">
        <v>10</v>
      </c>
      <c r="H163">
        <v>1997</v>
      </c>
      <c r="I163">
        <v>11</v>
      </c>
      <c r="J163" s="3" t="str">
        <f t="shared" si="23"/>
        <v>1997/11</v>
      </c>
      <c r="K163" t="s">
        <v>45</v>
      </c>
      <c r="L163">
        <v>69.370002746582003</v>
      </c>
      <c r="M163" s="4">
        <f>L163/GETPIVOTDATA("Revenue",'[1]Pivot Revenue'!$E$8,"OrderDate",I163,"Years",H163)</f>
        <v>1.3993146877583208E-3</v>
      </c>
      <c r="N163" s="1">
        <f t="shared" si="24"/>
        <v>7</v>
      </c>
      <c r="O163" s="5" t="str">
        <f t="shared" si="30"/>
        <v>Product found</v>
      </c>
      <c r="Q163" t="str">
        <f t="shared" si="27"/>
        <v/>
      </c>
      <c r="R163" s="23" t="e">
        <f t="shared" si="25"/>
        <v>#VALUE!</v>
      </c>
    </row>
    <row r="164" spans="1:18" x14ac:dyDescent="0.25">
      <c r="A164">
        <v>1997</v>
      </c>
      <c r="B164">
        <v>9</v>
      </c>
      <c r="C164" t="str">
        <f t="shared" si="22"/>
        <v>1997/9</v>
      </c>
      <c r="D164" t="s">
        <v>29</v>
      </c>
      <c r="E164">
        <v>10</v>
      </c>
      <c r="H164">
        <v>1997</v>
      </c>
      <c r="I164">
        <v>11</v>
      </c>
      <c r="J164" s="3" t="str">
        <f t="shared" si="23"/>
        <v>1997/11</v>
      </c>
      <c r="K164" t="s">
        <v>42</v>
      </c>
      <c r="L164">
        <v>99.220001220703097</v>
      </c>
      <c r="M164" s="4">
        <f>L164/GETPIVOTDATA("Revenue",'[1]Pivot Revenue'!$E$8,"OrderDate",I164,"Years",H164)</f>
        <v>2.0014415385671766E-3</v>
      </c>
      <c r="N164" s="1">
        <f t="shared" si="24"/>
        <v>8</v>
      </c>
      <c r="O164" s="5" t="str">
        <f t="shared" si="30"/>
        <v>Product found</v>
      </c>
      <c r="Q164" t="str">
        <f t="shared" si="27"/>
        <v/>
      </c>
      <c r="R164" s="23" t="e">
        <f t="shared" si="25"/>
        <v>#VALUE!</v>
      </c>
    </row>
    <row r="165" spans="1:18" x14ac:dyDescent="0.25">
      <c r="A165">
        <v>1997</v>
      </c>
      <c r="B165">
        <v>9</v>
      </c>
      <c r="C165" t="str">
        <f t="shared" si="22"/>
        <v>1997/9</v>
      </c>
      <c r="D165" t="s">
        <v>30</v>
      </c>
      <c r="E165">
        <v>10</v>
      </c>
      <c r="H165">
        <v>1997</v>
      </c>
      <c r="I165">
        <v>11</v>
      </c>
      <c r="J165" s="3" t="str">
        <f t="shared" si="23"/>
        <v>1997/11</v>
      </c>
      <c r="K165" t="s">
        <v>18</v>
      </c>
      <c r="L165">
        <v>121.55999755859401</v>
      </c>
      <c r="M165" s="4">
        <f>L165/GETPIVOTDATA("Revenue",'[1]Pivot Revenue'!$E$8,"OrderDate",I165,"Years",H165)</f>
        <v>2.4520784675331067E-3</v>
      </c>
      <c r="N165" s="1">
        <f t="shared" si="24"/>
        <v>4</v>
      </c>
      <c r="O165" s="5" t="str">
        <f t="shared" si="30"/>
        <v>Product found</v>
      </c>
      <c r="Q165" t="str">
        <f t="shared" si="27"/>
        <v/>
      </c>
      <c r="R165" s="23" t="e">
        <f t="shared" si="25"/>
        <v>#VALUE!</v>
      </c>
    </row>
    <row r="166" spans="1:18" x14ac:dyDescent="0.25">
      <c r="A166">
        <v>1997</v>
      </c>
      <c r="B166">
        <v>9</v>
      </c>
      <c r="C166" t="str">
        <f t="shared" si="22"/>
        <v>1997/9</v>
      </c>
      <c r="D166" t="s">
        <v>56</v>
      </c>
      <c r="E166">
        <v>12</v>
      </c>
      <c r="H166">
        <v>1997</v>
      </c>
      <c r="I166">
        <v>11</v>
      </c>
      <c r="J166" s="3" t="str">
        <f t="shared" si="23"/>
        <v>1997/11</v>
      </c>
      <c r="K166" t="s">
        <v>29</v>
      </c>
      <c r="L166">
        <v>133.20999145507801</v>
      </c>
      <c r="M166" s="4">
        <f>L166/GETPIVOTDATA("Revenue",'[1]Pivot Revenue'!$E$8,"OrderDate",I166,"Years",H166)</f>
        <v>2.6870792881500283E-3</v>
      </c>
      <c r="N166" s="1">
        <f t="shared" si="24"/>
        <v>5</v>
      </c>
      <c r="O166" s="5" t="str">
        <f t="shared" si="30"/>
        <v>Product found</v>
      </c>
      <c r="Q166" t="str">
        <f t="shared" si="27"/>
        <v/>
      </c>
      <c r="R166" s="23" t="e">
        <f t="shared" si="25"/>
        <v>#VALUE!</v>
      </c>
    </row>
    <row r="167" spans="1:18" x14ac:dyDescent="0.25">
      <c r="A167">
        <v>1997</v>
      </c>
      <c r="B167">
        <v>10</v>
      </c>
      <c r="C167" t="str">
        <f t="shared" si="22"/>
        <v>1997/10</v>
      </c>
      <c r="D167" t="s">
        <v>41</v>
      </c>
      <c r="E167">
        <v>3</v>
      </c>
      <c r="H167">
        <v>1997</v>
      </c>
      <c r="I167">
        <v>11</v>
      </c>
      <c r="J167" s="3" t="str">
        <f t="shared" si="23"/>
        <v>1997/11</v>
      </c>
      <c r="K167" t="s">
        <v>39</v>
      </c>
      <c r="L167">
        <v>199.10000610351599</v>
      </c>
      <c r="M167" s="4">
        <f>L167/GETPIVOTDATA("Revenue",'[1]Pivot Revenue'!$E$8,"OrderDate",I167,"Years",H167)</f>
        <v>4.0161965091914109E-3</v>
      </c>
      <c r="N167" s="1">
        <f t="shared" si="24"/>
        <v>6</v>
      </c>
      <c r="O167" s="5" t="str">
        <f t="shared" si="30"/>
        <v>Product not found</v>
      </c>
      <c r="P167" t="s">
        <v>39</v>
      </c>
      <c r="Q167">
        <f t="shared" si="27"/>
        <v>4</v>
      </c>
      <c r="R167" s="23">
        <f t="shared" si="25"/>
        <v>0.66666666666666663</v>
      </c>
    </row>
    <row r="168" spans="1:18" x14ac:dyDescent="0.25">
      <c r="A168">
        <v>1997</v>
      </c>
      <c r="B168">
        <v>10</v>
      </c>
      <c r="C168" t="str">
        <f t="shared" si="22"/>
        <v>1997/10</v>
      </c>
      <c r="D168" t="s">
        <v>87</v>
      </c>
      <c r="E168">
        <v>4</v>
      </c>
      <c r="H168">
        <v>1997</v>
      </c>
      <c r="I168">
        <v>11</v>
      </c>
      <c r="J168" s="3" t="str">
        <f t="shared" si="23"/>
        <v>1997/11</v>
      </c>
      <c r="K168" t="s">
        <v>31</v>
      </c>
      <c r="L168">
        <v>221.45999145507801</v>
      </c>
      <c r="M168" s="4">
        <f>L168/GETPIVOTDATA("Revenue",'[1]Pivot Revenue'!$E$8,"OrderDate",I168,"Years",H168)</f>
        <v>4.4672366516403505E-3</v>
      </c>
      <c r="N168" s="1">
        <f t="shared" si="24"/>
        <v>5</v>
      </c>
      <c r="O168" s="5" t="str">
        <f t="shared" si="30"/>
        <v>Product found</v>
      </c>
      <c r="Q168" t="str">
        <f t="shared" si="27"/>
        <v/>
      </c>
      <c r="R168" s="23" t="e">
        <f t="shared" si="25"/>
        <v>#VALUE!</v>
      </c>
    </row>
    <row r="169" spans="1:18" x14ac:dyDescent="0.25">
      <c r="A169">
        <v>1997</v>
      </c>
      <c r="B169">
        <v>10</v>
      </c>
      <c r="C169" t="str">
        <f t="shared" si="22"/>
        <v>1997/10</v>
      </c>
      <c r="D169" t="s">
        <v>65</v>
      </c>
      <c r="E169">
        <v>4</v>
      </c>
      <c r="H169">
        <v>1997</v>
      </c>
      <c r="I169">
        <v>11</v>
      </c>
      <c r="J169" s="3" t="str">
        <f t="shared" si="23"/>
        <v>1997/11</v>
      </c>
      <c r="K169" t="s">
        <v>26</v>
      </c>
      <c r="L169">
        <v>230.45999145507801</v>
      </c>
      <c r="M169" s="4">
        <f>L169/GETPIVOTDATA("Revenue",'[1]Pivot Revenue'!$E$8,"OrderDate",I169,"Years",H169)</f>
        <v>4.6487824450841221E-3</v>
      </c>
      <c r="N169" s="1">
        <f t="shared" si="24"/>
        <v>5</v>
      </c>
      <c r="O169" s="5" t="str">
        <f t="shared" si="30"/>
        <v>Product not found</v>
      </c>
      <c r="P169" t="s">
        <v>26</v>
      </c>
      <c r="Q169">
        <f t="shared" si="27"/>
        <v>4</v>
      </c>
      <c r="R169" s="23">
        <f t="shared" si="25"/>
        <v>0.8</v>
      </c>
    </row>
    <row r="170" spans="1:18" x14ac:dyDescent="0.25">
      <c r="A170">
        <v>1997</v>
      </c>
      <c r="B170">
        <v>10</v>
      </c>
      <c r="C170" t="str">
        <f t="shared" si="22"/>
        <v>1997/10</v>
      </c>
      <c r="D170" t="s">
        <v>15</v>
      </c>
      <c r="E170">
        <v>4</v>
      </c>
      <c r="H170">
        <v>1997</v>
      </c>
      <c r="I170">
        <v>11</v>
      </c>
      <c r="J170" s="3" t="str">
        <f t="shared" si="23"/>
        <v>1997/11</v>
      </c>
      <c r="K170" t="s">
        <v>85</v>
      </c>
      <c r="L170">
        <v>238.96000671386699</v>
      </c>
      <c r="M170" s="4">
        <f>L170/GETPIVOTDATA("Revenue",'[1]Pivot Revenue'!$E$8,"OrderDate",I170,"Years",H170)</f>
        <v>4.8202426689109021E-3</v>
      </c>
      <c r="N170" s="1">
        <f t="shared" si="24"/>
        <v>3</v>
      </c>
      <c r="O170" s="5" t="str">
        <f t="shared" si="30"/>
        <v>Product not found</v>
      </c>
      <c r="P170" t="s">
        <v>85</v>
      </c>
      <c r="Q170">
        <f t="shared" si="27"/>
        <v>1</v>
      </c>
      <c r="R170" s="23">
        <f t="shared" si="25"/>
        <v>0.33333333333333331</v>
      </c>
    </row>
    <row r="171" spans="1:18" x14ac:dyDescent="0.25">
      <c r="A171">
        <v>1997</v>
      </c>
      <c r="B171">
        <v>10</v>
      </c>
      <c r="C171" t="str">
        <f t="shared" si="22"/>
        <v>1997/10</v>
      </c>
      <c r="D171" t="s">
        <v>47</v>
      </c>
      <c r="E171">
        <v>6</v>
      </c>
      <c r="H171">
        <v>1997</v>
      </c>
      <c r="I171">
        <v>11</v>
      </c>
      <c r="J171" s="3" t="str">
        <f t="shared" si="23"/>
        <v>1997/11</v>
      </c>
      <c r="K171" t="s">
        <v>24</v>
      </c>
      <c r="L171">
        <v>273.075004577637</v>
      </c>
      <c r="M171" s="4">
        <f>L171/GETPIVOTDATA("Revenue",'[1]Pivot Revenue'!$E$8,"OrderDate",I171,"Years",H171)</f>
        <v>5.5084020417454265E-3</v>
      </c>
      <c r="N171" s="1">
        <f t="shared" si="24"/>
        <v>5</v>
      </c>
      <c r="O171" s="5" t="str">
        <f t="shared" si="30"/>
        <v>Product found</v>
      </c>
      <c r="Q171" t="str">
        <f t="shared" si="27"/>
        <v/>
      </c>
      <c r="R171" s="23" t="e">
        <f t="shared" si="25"/>
        <v>#VALUE!</v>
      </c>
    </row>
    <row r="172" spans="1:18" x14ac:dyDescent="0.25">
      <c r="A172">
        <v>1997</v>
      </c>
      <c r="B172">
        <v>10</v>
      </c>
      <c r="C172" t="str">
        <f t="shared" si="22"/>
        <v>1997/10</v>
      </c>
      <c r="D172" t="s">
        <v>56</v>
      </c>
      <c r="E172">
        <v>6</v>
      </c>
      <c r="H172">
        <v>1997</v>
      </c>
      <c r="I172">
        <v>12</v>
      </c>
      <c r="J172" s="3" t="str">
        <f t="shared" si="23"/>
        <v>1997/12</v>
      </c>
      <c r="K172" t="s">
        <v>60</v>
      </c>
      <c r="L172">
        <v>19.7600002288818</v>
      </c>
      <c r="M172" s="4">
        <f>L172/GETPIVOTDATA("Revenue",'[1]Pivot Revenue'!$E$8,"OrderDate",I172,"Years",H172)</f>
        <v>2.399289706619571E-4</v>
      </c>
      <c r="N172" s="1">
        <f t="shared" si="24"/>
        <v>2</v>
      </c>
      <c r="O172" s="5" t="str">
        <f t="shared" ref="O172:O181" si="31">IF(COUNTIF($D$188:$D$198, K172) &gt; 0, "Product found", "Product not found")</f>
        <v>Product found</v>
      </c>
      <c r="Q172" t="str">
        <f t="shared" si="27"/>
        <v/>
      </c>
      <c r="R172" s="23" t="e">
        <f t="shared" si="25"/>
        <v>#VALUE!</v>
      </c>
    </row>
    <row r="173" spans="1:18" x14ac:dyDescent="0.25">
      <c r="A173">
        <v>1997</v>
      </c>
      <c r="B173">
        <v>10</v>
      </c>
      <c r="C173" t="str">
        <f t="shared" si="22"/>
        <v>1997/10</v>
      </c>
      <c r="D173" t="s">
        <v>88</v>
      </c>
      <c r="E173">
        <v>6</v>
      </c>
      <c r="H173">
        <v>1997</v>
      </c>
      <c r="I173">
        <v>12</v>
      </c>
      <c r="J173" s="3" t="str">
        <f t="shared" si="23"/>
        <v>1997/12</v>
      </c>
      <c r="K173" t="s">
        <v>37</v>
      </c>
      <c r="L173">
        <v>62.25</v>
      </c>
      <c r="M173" s="4">
        <f>L173/GETPIVOTDATA("Revenue",'[1]Pivot Revenue'!$E$8,"OrderDate",I173,"Years",H173)</f>
        <v>7.5584910175641325E-4</v>
      </c>
      <c r="N173" s="1">
        <f t="shared" si="24"/>
        <v>4</v>
      </c>
      <c r="O173" s="5" t="str">
        <f t="shared" si="31"/>
        <v>Product found</v>
      </c>
      <c r="Q173" t="str">
        <f t="shared" si="27"/>
        <v/>
      </c>
      <c r="R173" s="23" t="e">
        <f t="shared" si="25"/>
        <v>#VALUE!</v>
      </c>
    </row>
    <row r="174" spans="1:18" x14ac:dyDescent="0.25">
      <c r="A174">
        <v>1997</v>
      </c>
      <c r="B174">
        <v>10</v>
      </c>
      <c r="C174" t="str">
        <f t="shared" si="22"/>
        <v>1997/10</v>
      </c>
      <c r="D174" t="s">
        <v>89</v>
      </c>
      <c r="E174">
        <v>10</v>
      </c>
      <c r="H174">
        <v>1997</v>
      </c>
      <c r="I174">
        <v>12</v>
      </c>
      <c r="J174" s="3" t="str">
        <f t="shared" si="23"/>
        <v>1997/12</v>
      </c>
      <c r="K174" t="s">
        <v>78</v>
      </c>
      <c r="L174">
        <v>95.330001831054702</v>
      </c>
      <c r="M174" s="4">
        <f>L174/GETPIVOTDATA("Revenue",'[1]Pivot Revenue'!$E$8,"OrderDate",I174,"Years",H174)</f>
        <v>1.1575115864167057E-3</v>
      </c>
      <c r="N174" s="1">
        <f t="shared" si="24"/>
        <v>2</v>
      </c>
      <c r="O174" s="5" t="str">
        <f t="shared" si="31"/>
        <v>Product found</v>
      </c>
      <c r="Q174" t="str">
        <f t="shared" si="27"/>
        <v/>
      </c>
      <c r="R174" s="23" t="e">
        <f t="shared" si="25"/>
        <v>#VALUE!</v>
      </c>
    </row>
    <row r="175" spans="1:18" x14ac:dyDescent="0.25">
      <c r="A175">
        <v>1997</v>
      </c>
      <c r="B175">
        <v>10</v>
      </c>
      <c r="C175" t="str">
        <f t="shared" si="22"/>
        <v>1997/10</v>
      </c>
      <c r="D175" t="s">
        <v>46</v>
      </c>
      <c r="E175">
        <v>12</v>
      </c>
      <c r="H175">
        <v>1997</v>
      </c>
      <c r="I175">
        <v>12</v>
      </c>
      <c r="J175" s="3" t="str">
        <f t="shared" si="23"/>
        <v>1997/12</v>
      </c>
      <c r="K175" t="s">
        <v>42</v>
      </c>
      <c r="L175">
        <v>132.75999450683599</v>
      </c>
      <c r="M175" s="4">
        <f>L175/GETPIVOTDATA("Revenue",'[1]Pivot Revenue'!$E$8,"OrderDate",I175,"Years",H175)</f>
        <v>1.611992330878367E-3</v>
      </c>
      <c r="N175" s="1">
        <f t="shared" si="24"/>
        <v>8</v>
      </c>
      <c r="O175" s="5" t="str">
        <f t="shared" si="31"/>
        <v>Product not found</v>
      </c>
      <c r="P175" t="s">
        <v>42</v>
      </c>
      <c r="Q175">
        <f t="shared" si="27"/>
        <v>3</v>
      </c>
      <c r="R175" s="23">
        <f t="shared" si="25"/>
        <v>0.375</v>
      </c>
    </row>
    <row r="176" spans="1:18" x14ac:dyDescent="0.25">
      <c r="A176">
        <v>1997</v>
      </c>
      <c r="B176">
        <v>10</v>
      </c>
      <c r="C176" t="str">
        <f t="shared" si="22"/>
        <v>1997/10</v>
      </c>
      <c r="D176" t="s">
        <v>18</v>
      </c>
      <c r="E176">
        <v>15</v>
      </c>
      <c r="H176">
        <v>1997</v>
      </c>
      <c r="I176">
        <v>12</v>
      </c>
      <c r="J176" s="3" t="str">
        <f t="shared" si="23"/>
        <v>1997/12</v>
      </c>
      <c r="K176" t="s">
        <v>79</v>
      </c>
      <c r="L176">
        <v>221.02000427246099</v>
      </c>
      <c r="M176" s="4">
        <f>L176/GETPIVOTDATA("Revenue",'[1]Pivot Revenue'!$E$8,"OrderDate",I176,"Years",H176)</f>
        <v>2.6836589831251128E-3</v>
      </c>
      <c r="N176" s="1">
        <f t="shared" si="24"/>
        <v>3</v>
      </c>
      <c r="O176" s="5" t="str">
        <f t="shared" si="31"/>
        <v>Product found</v>
      </c>
      <c r="Q176" t="str">
        <f t="shared" si="27"/>
        <v/>
      </c>
      <c r="R176" s="23" t="e">
        <f t="shared" si="25"/>
        <v>#VALUE!</v>
      </c>
    </row>
    <row r="177" spans="1:18" x14ac:dyDescent="0.25">
      <c r="A177">
        <v>1997</v>
      </c>
      <c r="B177">
        <v>10</v>
      </c>
      <c r="C177" t="str">
        <f t="shared" si="22"/>
        <v>1997/10</v>
      </c>
      <c r="D177" t="s">
        <v>73</v>
      </c>
      <c r="E177">
        <v>15</v>
      </c>
      <c r="H177">
        <v>1997</v>
      </c>
      <c r="I177">
        <v>12</v>
      </c>
      <c r="J177" s="3" t="str">
        <f t="shared" si="23"/>
        <v>1997/12</v>
      </c>
      <c r="K177" t="s">
        <v>65</v>
      </c>
      <c r="L177">
        <v>225.329998016357</v>
      </c>
      <c r="M177" s="4">
        <f>L177/GETPIVOTDATA("Revenue",'[1]Pivot Revenue'!$E$8,"OrderDate",I177,"Years",H177)</f>
        <v>2.7359915919588406E-3</v>
      </c>
      <c r="N177" s="1">
        <f t="shared" si="24"/>
        <v>11</v>
      </c>
      <c r="O177" s="5" t="str">
        <f t="shared" si="31"/>
        <v>Product not found</v>
      </c>
      <c r="P177" t="s">
        <v>65</v>
      </c>
      <c r="Q177">
        <f t="shared" si="27"/>
        <v>5</v>
      </c>
      <c r="R177" s="23">
        <f t="shared" si="25"/>
        <v>0.45454545454545453</v>
      </c>
    </row>
    <row r="178" spans="1:18" x14ac:dyDescent="0.25">
      <c r="A178">
        <v>1997</v>
      </c>
      <c r="B178">
        <v>11</v>
      </c>
      <c r="C178" t="str">
        <f t="shared" si="22"/>
        <v>1997/11</v>
      </c>
      <c r="D178" t="s">
        <v>45</v>
      </c>
      <c r="E178">
        <v>2</v>
      </c>
      <c r="H178">
        <v>1997</v>
      </c>
      <c r="I178">
        <v>12</v>
      </c>
      <c r="J178" s="3" t="str">
        <f t="shared" si="23"/>
        <v>1997/12</v>
      </c>
      <c r="K178" t="s">
        <v>34</v>
      </c>
      <c r="L178">
        <v>234.61000061035199</v>
      </c>
      <c r="M178" s="4">
        <f>L178/GETPIVOTDATA("Revenue",'[1]Pivot Revenue'!$E$8,"OrderDate",I178,"Years",H178)</f>
        <v>2.8486708148498974E-3</v>
      </c>
      <c r="N178" s="1">
        <f t="shared" si="24"/>
        <v>8</v>
      </c>
      <c r="O178" s="5" t="str">
        <f t="shared" si="31"/>
        <v>Product not found</v>
      </c>
      <c r="P178" t="s">
        <v>34</v>
      </c>
      <c r="Q178">
        <f t="shared" si="27"/>
        <v>7</v>
      </c>
      <c r="R178" s="23">
        <f t="shared" si="25"/>
        <v>0.875</v>
      </c>
    </row>
    <row r="179" spans="1:18" x14ac:dyDescent="0.25">
      <c r="A179">
        <v>1997</v>
      </c>
      <c r="B179">
        <v>11</v>
      </c>
      <c r="C179" t="str">
        <f t="shared" si="22"/>
        <v>1997/11</v>
      </c>
      <c r="D179" t="s">
        <v>69</v>
      </c>
      <c r="E179">
        <v>5</v>
      </c>
      <c r="H179">
        <v>1997</v>
      </c>
      <c r="I179">
        <v>12</v>
      </c>
      <c r="J179" s="3" t="str">
        <f t="shared" si="23"/>
        <v>1997/12</v>
      </c>
      <c r="K179" t="s">
        <v>45</v>
      </c>
      <c r="L179">
        <v>237.13000488281301</v>
      </c>
      <c r="M179" s="4">
        <f>L179/GETPIVOTDATA("Revenue",'[1]Pivot Revenue'!$E$8,"OrderDate",I179,"Years",H179)</f>
        <v>2.8792690954243874E-3</v>
      </c>
      <c r="N179" s="1">
        <f t="shared" si="24"/>
        <v>7</v>
      </c>
      <c r="O179" s="5" t="str">
        <f t="shared" si="31"/>
        <v>Product found</v>
      </c>
      <c r="Q179" t="str">
        <f t="shared" si="27"/>
        <v/>
      </c>
      <c r="R179" s="23" t="e">
        <f t="shared" si="25"/>
        <v>#VALUE!</v>
      </c>
    </row>
    <row r="180" spans="1:18" x14ac:dyDescent="0.25">
      <c r="A180">
        <v>1997</v>
      </c>
      <c r="B180">
        <v>11</v>
      </c>
      <c r="C180" t="str">
        <f t="shared" si="22"/>
        <v>1997/11</v>
      </c>
      <c r="D180" t="s">
        <v>18</v>
      </c>
      <c r="E180">
        <v>5</v>
      </c>
      <c r="H180">
        <v>1997</v>
      </c>
      <c r="I180">
        <v>12</v>
      </c>
      <c r="J180" s="3" t="str">
        <f t="shared" si="23"/>
        <v>1997/12</v>
      </c>
      <c r="K180" t="s">
        <v>17</v>
      </c>
      <c r="L180">
        <v>300.489990234375</v>
      </c>
      <c r="M180" s="4">
        <f>L180/GETPIVOTDATA("Revenue",'[1]Pivot Revenue'!$E$8,"OrderDate",I180,"Years",H180)</f>
        <v>3.6485958105292489E-3</v>
      </c>
      <c r="N180" s="1">
        <f t="shared" si="24"/>
        <v>7</v>
      </c>
      <c r="O180" s="5" t="str">
        <f t="shared" si="31"/>
        <v>Product found</v>
      </c>
      <c r="Q180" t="str">
        <f t="shared" si="27"/>
        <v/>
      </c>
      <c r="R180" s="23" t="e">
        <f t="shared" si="25"/>
        <v>#VALUE!</v>
      </c>
    </row>
    <row r="181" spans="1:18" x14ac:dyDescent="0.25">
      <c r="A181">
        <v>1997</v>
      </c>
      <c r="B181">
        <v>11</v>
      </c>
      <c r="C181" t="str">
        <f t="shared" si="22"/>
        <v>1997/11</v>
      </c>
      <c r="D181" t="s">
        <v>29</v>
      </c>
      <c r="E181">
        <v>6</v>
      </c>
      <c r="H181">
        <v>1997</v>
      </c>
      <c r="I181">
        <v>12</v>
      </c>
      <c r="J181" s="3" t="str">
        <f t="shared" si="23"/>
        <v>1997/12</v>
      </c>
      <c r="K181" t="s">
        <v>47</v>
      </c>
      <c r="L181">
        <v>325.45001220703102</v>
      </c>
      <c r="M181" s="4">
        <f>L181/GETPIVOTDATA("Revenue",'[1]Pivot Revenue'!$E$8,"OrderDate",I181,"Years",H181)</f>
        <v>3.9516642472818978E-3</v>
      </c>
      <c r="N181" s="1">
        <f t="shared" si="24"/>
        <v>5</v>
      </c>
      <c r="O181" s="5" t="str">
        <f t="shared" si="31"/>
        <v>Product not found</v>
      </c>
      <c r="P181" t="s">
        <v>47</v>
      </c>
      <c r="Q181">
        <f t="shared" si="27"/>
        <v>3</v>
      </c>
      <c r="R181" s="23">
        <f t="shared" si="25"/>
        <v>0.6</v>
      </c>
    </row>
    <row r="182" spans="1:18" x14ac:dyDescent="0.25">
      <c r="A182">
        <v>1997</v>
      </c>
      <c r="B182">
        <v>11</v>
      </c>
      <c r="C182" t="str">
        <f t="shared" si="22"/>
        <v>1997/11</v>
      </c>
      <c r="D182" t="s">
        <v>48</v>
      </c>
      <c r="E182">
        <v>9</v>
      </c>
      <c r="H182">
        <v>1998</v>
      </c>
      <c r="I182">
        <v>1</v>
      </c>
      <c r="J182" s="3" t="str">
        <f t="shared" si="23"/>
        <v>1998/1</v>
      </c>
      <c r="K182" t="s">
        <v>39</v>
      </c>
      <c r="L182">
        <v>174.75999450683599</v>
      </c>
      <c r="M182" s="4">
        <f>L182/GETPIVOTDATA("Revenue",'[1]Pivot Revenue'!$E$8,"OrderDate",I182,"Years",H182)</f>
        <v>1.5431392285301054E-3</v>
      </c>
      <c r="N182" s="1">
        <f t="shared" si="24"/>
        <v>6</v>
      </c>
      <c r="O182" s="5" t="str">
        <f t="shared" ref="O182:O191" si="32">IF(COUNTIF($D$199:$D$212, K182) &gt; 0, "Product found", "Product not found")</f>
        <v>Product found</v>
      </c>
      <c r="Q182" t="str">
        <f t="shared" si="27"/>
        <v/>
      </c>
      <c r="R182" s="23" t="e">
        <f t="shared" si="25"/>
        <v>#VALUE!</v>
      </c>
    </row>
    <row r="183" spans="1:18" x14ac:dyDescent="0.25">
      <c r="A183">
        <v>1997</v>
      </c>
      <c r="B183">
        <v>11</v>
      </c>
      <c r="C183" t="str">
        <f t="shared" si="22"/>
        <v>1997/11</v>
      </c>
      <c r="D183" t="s">
        <v>42</v>
      </c>
      <c r="E183">
        <v>10</v>
      </c>
      <c r="H183">
        <v>1998</v>
      </c>
      <c r="I183">
        <v>1</v>
      </c>
      <c r="J183" s="3" t="str">
        <f t="shared" si="23"/>
        <v>1998/1</v>
      </c>
      <c r="K183" t="s">
        <v>34</v>
      </c>
      <c r="L183">
        <v>211.10000610351599</v>
      </c>
      <c r="M183" s="4">
        <f>L183/GETPIVOTDATA("Revenue",'[1]Pivot Revenue'!$E$8,"OrderDate",I183,"Years",H183)</f>
        <v>1.8640232936636865E-3</v>
      </c>
      <c r="N183" s="1">
        <f t="shared" si="24"/>
        <v>8</v>
      </c>
      <c r="O183" s="5" t="str">
        <f t="shared" si="32"/>
        <v>Product not found</v>
      </c>
      <c r="P183" t="s">
        <v>34</v>
      </c>
      <c r="Q183">
        <f t="shared" si="27"/>
        <v>7</v>
      </c>
      <c r="R183" s="23">
        <f t="shared" si="25"/>
        <v>0.875</v>
      </c>
    </row>
    <row r="184" spans="1:18" x14ac:dyDescent="0.25">
      <c r="A184">
        <v>1997</v>
      </c>
      <c r="B184">
        <v>11</v>
      </c>
      <c r="C184" t="str">
        <f t="shared" si="22"/>
        <v>1997/11</v>
      </c>
      <c r="D184" t="s">
        <v>15</v>
      </c>
      <c r="E184">
        <v>10</v>
      </c>
      <c r="H184">
        <v>1998</v>
      </c>
      <c r="I184">
        <v>1</v>
      </c>
      <c r="J184" s="3" t="str">
        <f t="shared" si="23"/>
        <v>1998/1</v>
      </c>
      <c r="K184" t="s">
        <v>20</v>
      </c>
      <c r="L184">
        <v>214.73999786376999</v>
      </c>
      <c r="M184" s="4">
        <f>L184/GETPIVOTDATA("Revenue",'[1]Pivot Revenue'!$E$8,"OrderDate",I184,"Years",H184)</f>
        <v>1.8961645974708034E-3</v>
      </c>
      <c r="N184" s="1">
        <f t="shared" si="24"/>
        <v>13</v>
      </c>
      <c r="O184" s="5" t="str">
        <f t="shared" si="32"/>
        <v>Product not found</v>
      </c>
      <c r="P184" t="s">
        <v>20</v>
      </c>
      <c r="Q184">
        <f t="shared" si="27"/>
        <v>9</v>
      </c>
      <c r="R184" s="23">
        <f t="shared" si="25"/>
        <v>0.69230769230769229</v>
      </c>
    </row>
    <row r="185" spans="1:18" x14ac:dyDescent="0.25">
      <c r="A185">
        <v>1997</v>
      </c>
      <c r="B185">
        <v>11</v>
      </c>
      <c r="C185" t="str">
        <f t="shared" si="22"/>
        <v>1997/11</v>
      </c>
      <c r="D185" t="s">
        <v>24</v>
      </c>
      <c r="E185">
        <v>11</v>
      </c>
      <c r="H185">
        <v>1998</v>
      </c>
      <c r="I185">
        <v>1</v>
      </c>
      <c r="J185" s="3" t="str">
        <f t="shared" si="23"/>
        <v>1998/1</v>
      </c>
      <c r="K185" t="s">
        <v>74</v>
      </c>
      <c r="L185">
        <v>217.64001464843801</v>
      </c>
      <c r="M185" s="4">
        <f>L185/GETPIVOTDATA("Revenue",'[1]Pivot Revenue'!$E$8,"OrderDate",I185,"Years",H185)</f>
        <v>1.9217718863497346E-3</v>
      </c>
      <c r="N185" s="1">
        <f t="shared" si="24"/>
        <v>4</v>
      </c>
      <c r="O185" s="5" t="str">
        <f t="shared" si="32"/>
        <v>Product found</v>
      </c>
      <c r="Q185" t="str">
        <f t="shared" si="27"/>
        <v/>
      </c>
      <c r="R185" s="23" t="e">
        <f t="shared" si="25"/>
        <v>#VALUE!</v>
      </c>
    </row>
    <row r="186" spans="1:18" x14ac:dyDescent="0.25">
      <c r="A186">
        <v>1997</v>
      </c>
      <c r="B186">
        <v>11</v>
      </c>
      <c r="C186" t="str">
        <f t="shared" si="22"/>
        <v>1997/11</v>
      </c>
      <c r="D186" t="s">
        <v>64</v>
      </c>
      <c r="E186">
        <v>12</v>
      </c>
      <c r="H186">
        <v>1998</v>
      </c>
      <c r="I186">
        <v>1</v>
      </c>
      <c r="J186" s="3" t="str">
        <f t="shared" si="23"/>
        <v>1998/1</v>
      </c>
      <c r="K186" t="s">
        <v>59</v>
      </c>
      <c r="L186">
        <v>231.830001831055</v>
      </c>
      <c r="M186" s="4">
        <f>L186/GETPIVOTDATA("Revenue",'[1]Pivot Revenue'!$E$8,"OrderDate",I186,"Years",H186)</f>
        <v>2.0470701614820281E-3</v>
      </c>
      <c r="N186" s="1">
        <f t="shared" si="24"/>
        <v>1</v>
      </c>
      <c r="O186" s="5" t="str">
        <f t="shared" si="32"/>
        <v>Product found</v>
      </c>
      <c r="Q186" t="str">
        <f t="shared" si="27"/>
        <v/>
      </c>
      <c r="R186" s="23" t="e">
        <f t="shared" si="25"/>
        <v>#VALUE!</v>
      </c>
    </row>
    <row r="187" spans="1:18" x14ac:dyDescent="0.25">
      <c r="A187">
        <v>1997</v>
      </c>
      <c r="B187">
        <v>11</v>
      </c>
      <c r="C187" t="str">
        <f t="shared" si="22"/>
        <v>1997/11</v>
      </c>
      <c r="D187" t="s">
        <v>31</v>
      </c>
      <c r="E187">
        <v>14</v>
      </c>
      <c r="H187">
        <v>1998</v>
      </c>
      <c r="I187">
        <v>1</v>
      </c>
      <c r="J187" s="3" t="str">
        <f t="shared" si="23"/>
        <v>1998/1</v>
      </c>
      <c r="K187" t="s">
        <v>65</v>
      </c>
      <c r="L187">
        <v>254.09999084472699</v>
      </c>
      <c r="M187" s="4">
        <f>L187/GETPIVOTDATA("Revenue",'[1]Pivot Revenue'!$E$8,"OrderDate",I187,"Years",H187)</f>
        <v>2.2437152447169527E-3</v>
      </c>
      <c r="N187" s="1">
        <f t="shared" si="24"/>
        <v>11</v>
      </c>
      <c r="O187" s="5" t="str">
        <f t="shared" si="32"/>
        <v>Product not found</v>
      </c>
      <c r="P187" t="s">
        <v>65</v>
      </c>
      <c r="Q187">
        <f t="shared" si="27"/>
        <v>5</v>
      </c>
      <c r="R187" s="23">
        <f t="shared" si="25"/>
        <v>0.45454545454545453</v>
      </c>
    </row>
    <row r="188" spans="1:18" x14ac:dyDescent="0.25">
      <c r="A188">
        <v>1997</v>
      </c>
      <c r="B188">
        <v>12</v>
      </c>
      <c r="C188" t="str">
        <f t="shared" si="22"/>
        <v>1997/12</v>
      </c>
      <c r="D188" t="s">
        <v>60</v>
      </c>
      <c r="E188">
        <v>1</v>
      </c>
      <c r="H188">
        <v>1998</v>
      </c>
      <c r="I188">
        <v>1</v>
      </c>
      <c r="J188" s="3" t="str">
        <f t="shared" si="23"/>
        <v>1998/1</v>
      </c>
      <c r="K188" t="s">
        <v>69</v>
      </c>
      <c r="L188">
        <v>256.45999145507801</v>
      </c>
      <c r="M188" s="4">
        <f>L188/GETPIVOTDATA("Revenue",'[1]Pivot Revenue'!$E$8,"OrderDate",I188,"Years",H188)</f>
        <v>2.2645541645822495E-3</v>
      </c>
      <c r="N188" s="1">
        <f t="shared" si="24"/>
        <v>5</v>
      </c>
      <c r="O188" s="5" t="str">
        <f t="shared" si="32"/>
        <v>Product found</v>
      </c>
      <c r="Q188" t="str">
        <f t="shared" si="27"/>
        <v/>
      </c>
      <c r="R188" s="23" t="e">
        <f t="shared" si="25"/>
        <v>#VALUE!</v>
      </c>
    </row>
    <row r="189" spans="1:18" x14ac:dyDescent="0.25">
      <c r="A189">
        <v>1997</v>
      </c>
      <c r="B189">
        <v>12</v>
      </c>
      <c r="C189" t="str">
        <f t="shared" si="22"/>
        <v>1997/12</v>
      </c>
      <c r="D189" t="s">
        <v>37</v>
      </c>
      <c r="E189">
        <v>3</v>
      </c>
      <c r="H189">
        <v>1998</v>
      </c>
      <c r="I189">
        <v>1</v>
      </c>
      <c r="J189" s="3" t="str">
        <f t="shared" si="23"/>
        <v>1998/1</v>
      </c>
      <c r="K189" t="s">
        <v>33</v>
      </c>
      <c r="L189">
        <v>271.66250610351602</v>
      </c>
      <c r="M189" s="4">
        <f>L189/GETPIVOTDATA("Revenue",'[1]Pivot Revenue'!$E$8,"OrderDate",I189,"Years",H189)</f>
        <v>2.3987931063521326E-3</v>
      </c>
      <c r="N189" s="1">
        <f t="shared" si="24"/>
        <v>8</v>
      </c>
      <c r="O189" s="5" t="str">
        <f t="shared" si="32"/>
        <v>Product not found</v>
      </c>
      <c r="P189" t="s">
        <v>33</v>
      </c>
      <c r="Q189">
        <f t="shared" si="27"/>
        <v>4</v>
      </c>
      <c r="R189" s="23">
        <f t="shared" si="25"/>
        <v>0.5</v>
      </c>
    </row>
    <row r="190" spans="1:18" x14ac:dyDescent="0.25">
      <c r="A190">
        <v>1997</v>
      </c>
      <c r="B190">
        <v>12</v>
      </c>
      <c r="C190" t="str">
        <f t="shared" si="22"/>
        <v>1997/12</v>
      </c>
      <c r="D190" t="s">
        <v>78</v>
      </c>
      <c r="E190">
        <v>4</v>
      </c>
      <c r="H190">
        <v>1998</v>
      </c>
      <c r="I190">
        <v>1</v>
      </c>
      <c r="J190" s="3" t="str">
        <f t="shared" si="23"/>
        <v>1998/1</v>
      </c>
      <c r="K190" t="s">
        <v>79</v>
      </c>
      <c r="L190">
        <v>292.22000122070301</v>
      </c>
      <c r="M190" s="4">
        <f>L190/GETPIVOTDATA("Revenue",'[1]Pivot Revenue'!$E$8,"OrderDate",I190,"Years",H190)</f>
        <v>2.5803167854136265E-3</v>
      </c>
      <c r="N190" s="1">
        <f t="shared" si="24"/>
        <v>3</v>
      </c>
      <c r="O190" s="5" t="str">
        <f t="shared" si="32"/>
        <v>Product found</v>
      </c>
      <c r="Q190" t="str">
        <f t="shared" si="27"/>
        <v/>
      </c>
      <c r="R190" s="23" t="e">
        <f t="shared" si="25"/>
        <v>#VALUE!</v>
      </c>
    </row>
    <row r="191" spans="1:18" x14ac:dyDescent="0.25">
      <c r="A191">
        <v>1997</v>
      </c>
      <c r="B191">
        <v>12</v>
      </c>
      <c r="C191" t="str">
        <f t="shared" si="22"/>
        <v>1997/12</v>
      </c>
      <c r="D191" t="s">
        <v>79</v>
      </c>
      <c r="E191">
        <v>10</v>
      </c>
      <c r="H191">
        <v>1998</v>
      </c>
      <c r="I191">
        <v>1</v>
      </c>
      <c r="J191" s="3" t="str">
        <f t="shared" si="23"/>
        <v>1998/1</v>
      </c>
      <c r="K191" t="s">
        <v>26</v>
      </c>
      <c r="L191">
        <v>298.32000732421898</v>
      </c>
      <c r="M191" s="4">
        <f>L191/GETPIVOTDATA("Revenue",'[1]Pivot Revenue'!$E$8,"OrderDate",I191,"Years",H191)</f>
        <v>2.6341801351989825E-3</v>
      </c>
      <c r="N191" s="1">
        <f t="shared" si="24"/>
        <v>5</v>
      </c>
      <c r="O191" s="5" t="str">
        <f t="shared" si="32"/>
        <v>Product not found</v>
      </c>
      <c r="P191" t="s">
        <v>26</v>
      </c>
      <c r="Q191">
        <f t="shared" si="27"/>
        <v>4</v>
      </c>
      <c r="R191" s="23">
        <f t="shared" si="25"/>
        <v>0.8</v>
      </c>
    </row>
    <row r="192" spans="1:18" x14ac:dyDescent="0.25">
      <c r="A192">
        <v>1997</v>
      </c>
      <c r="B192">
        <v>12</v>
      </c>
      <c r="C192" t="str">
        <f t="shared" si="22"/>
        <v>1997/12</v>
      </c>
      <c r="D192" t="s">
        <v>13</v>
      </c>
      <c r="E192">
        <v>10</v>
      </c>
      <c r="H192">
        <v>1998</v>
      </c>
      <c r="I192">
        <v>2</v>
      </c>
      <c r="J192" s="3" t="str">
        <f t="shared" si="23"/>
        <v>1998/2</v>
      </c>
      <c r="K192" t="s">
        <v>54</v>
      </c>
      <c r="L192">
        <v>71.25</v>
      </c>
      <c r="M192" s="4">
        <f>L192/GETPIVOTDATA("Revenue",'[1]Pivot Revenue'!$E$8,"OrderDate",I192,"Years",H192)</f>
        <v>6.4798430218057559E-4</v>
      </c>
      <c r="N192" s="1">
        <f t="shared" si="24"/>
        <v>4</v>
      </c>
      <c r="O192" s="5" t="str">
        <f t="shared" ref="O192:O201" si="33">IF(COUNTIF($D$213:$D$222, K192) &gt; 0, "Product found", "Product not found")</f>
        <v>Product found</v>
      </c>
      <c r="Q192" t="str">
        <f t="shared" si="27"/>
        <v/>
      </c>
      <c r="R192" s="23" t="e">
        <f t="shared" si="25"/>
        <v>#VALUE!</v>
      </c>
    </row>
    <row r="193" spans="1:18" x14ac:dyDescent="0.25">
      <c r="A193">
        <v>1997</v>
      </c>
      <c r="B193">
        <v>12</v>
      </c>
      <c r="C193" t="str">
        <f t="shared" si="22"/>
        <v>1997/12</v>
      </c>
      <c r="D193" t="s">
        <v>51</v>
      </c>
      <c r="E193">
        <v>10</v>
      </c>
      <c r="H193">
        <v>1998</v>
      </c>
      <c r="I193">
        <v>2</v>
      </c>
      <c r="J193" s="3" t="str">
        <f t="shared" si="23"/>
        <v>1998/2</v>
      </c>
      <c r="K193" t="s">
        <v>28</v>
      </c>
      <c r="L193">
        <v>100.330001831055</v>
      </c>
      <c r="M193" s="4">
        <f>L193/GETPIVOTDATA("Revenue",'[1]Pivot Revenue'!$E$8,"OrderDate",I193,"Years",H193)</f>
        <v>9.1245285928802866E-4</v>
      </c>
      <c r="N193" s="1">
        <f t="shared" si="24"/>
        <v>2</v>
      </c>
      <c r="O193" s="5" t="str">
        <f t="shared" si="33"/>
        <v>Product found</v>
      </c>
      <c r="Q193" t="str">
        <f t="shared" si="27"/>
        <v/>
      </c>
      <c r="R193" s="23" t="e">
        <f t="shared" si="25"/>
        <v>#VALUE!</v>
      </c>
    </row>
    <row r="194" spans="1:18" x14ac:dyDescent="0.25">
      <c r="A194">
        <v>1997</v>
      </c>
      <c r="B194">
        <v>12</v>
      </c>
      <c r="C194" t="str">
        <f t="shared" ref="C194:C255" si="34">A194&amp;"/"&amp;B194</f>
        <v>1997/12</v>
      </c>
      <c r="D194" t="s">
        <v>89</v>
      </c>
      <c r="E194">
        <v>15</v>
      </c>
      <c r="H194">
        <v>1998</v>
      </c>
      <c r="I194">
        <v>2</v>
      </c>
      <c r="J194" s="3" t="str">
        <f t="shared" ref="J194:J257" si="35">H194&amp; "/" &amp;I194</f>
        <v>1998/2</v>
      </c>
      <c r="K194" t="s">
        <v>36</v>
      </c>
      <c r="L194">
        <v>118.040000915527</v>
      </c>
      <c r="M194" s="4">
        <f>L194/GETPIVOTDATA("Revenue",'[1]Pivot Revenue'!$E$8,"OrderDate",I194,"Years",H194)</f>
        <v>1.0735167385634002E-3</v>
      </c>
      <c r="N194" s="1">
        <f t="shared" ref="N194:N231" si="36">COUNTIF(K:K,"*" &amp; K194 &amp; "*")</f>
        <v>2</v>
      </c>
      <c r="O194" s="5" t="str">
        <f t="shared" si="33"/>
        <v>Product found</v>
      </c>
      <c r="Q194" t="str">
        <f t="shared" si="27"/>
        <v/>
      </c>
      <c r="R194" s="23" t="e">
        <f t="shared" ref="R194:R257" si="37">Q194/N194</f>
        <v>#VALUE!</v>
      </c>
    </row>
    <row r="195" spans="1:18" x14ac:dyDescent="0.25">
      <c r="A195">
        <v>1997</v>
      </c>
      <c r="B195">
        <v>12</v>
      </c>
      <c r="C195" t="str">
        <f t="shared" si="34"/>
        <v>1997/12</v>
      </c>
      <c r="D195" t="s">
        <v>90</v>
      </c>
      <c r="E195">
        <v>15</v>
      </c>
      <c r="H195">
        <v>1998</v>
      </c>
      <c r="I195">
        <v>2</v>
      </c>
      <c r="J195" s="3" t="str">
        <f t="shared" si="35"/>
        <v>1998/2</v>
      </c>
      <c r="K195" t="s">
        <v>65</v>
      </c>
      <c r="L195">
        <v>126.05999755859401</v>
      </c>
      <c r="M195" s="4">
        <f>L195/GETPIVOTDATA("Revenue",'[1]Pivot Revenue'!$E$8,"OrderDate",I195,"Years",H195)</f>
        <v>1.1464547305388153E-3</v>
      </c>
      <c r="N195" s="1">
        <f t="shared" si="36"/>
        <v>11</v>
      </c>
      <c r="O195" s="5" t="str">
        <f t="shared" si="33"/>
        <v>Product found</v>
      </c>
      <c r="Q195" t="str">
        <f t="shared" si="27"/>
        <v/>
      </c>
      <c r="R195" s="23" t="e">
        <f t="shared" si="37"/>
        <v>#VALUE!</v>
      </c>
    </row>
    <row r="196" spans="1:18" x14ac:dyDescent="0.25">
      <c r="A196">
        <v>1997</v>
      </c>
      <c r="B196">
        <v>12</v>
      </c>
      <c r="C196" t="str">
        <f t="shared" si="34"/>
        <v>1997/12</v>
      </c>
      <c r="D196" t="s">
        <v>45</v>
      </c>
      <c r="E196">
        <v>15</v>
      </c>
      <c r="H196">
        <v>1998</v>
      </c>
      <c r="I196">
        <v>2</v>
      </c>
      <c r="J196" s="3" t="str">
        <f t="shared" si="35"/>
        <v>1998/2</v>
      </c>
      <c r="K196" t="s">
        <v>82</v>
      </c>
      <c r="L196">
        <v>137.62001037597699</v>
      </c>
      <c r="M196" s="4">
        <f>L196/GETPIVOTDATA("Revenue",'[1]Pivot Revenue'!$E$8,"OrderDate",I196,"Years",H196)</f>
        <v>1.251587458099102E-3</v>
      </c>
      <c r="N196" s="1">
        <f t="shared" si="36"/>
        <v>1</v>
      </c>
      <c r="O196" s="5" t="str">
        <f t="shared" si="33"/>
        <v>Product found</v>
      </c>
      <c r="Q196" t="str">
        <f t="shared" si="27"/>
        <v/>
      </c>
      <c r="R196" s="23" t="e">
        <f t="shared" si="37"/>
        <v>#VALUE!</v>
      </c>
    </row>
    <row r="197" spans="1:18" x14ac:dyDescent="0.25">
      <c r="A197">
        <v>1997</v>
      </c>
      <c r="B197">
        <v>12</v>
      </c>
      <c r="C197" t="str">
        <f t="shared" si="34"/>
        <v>1997/12</v>
      </c>
      <c r="D197" t="s">
        <v>72</v>
      </c>
      <c r="E197">
        <v>15</v>
      </c>
      <c r="H197">
        <v>1998</v>
      </c>
      <c r="I197">
        <v>2</v>
      </c>
      <c r="J197" s="3" t="str">
        <f t="shared" si="35"/>
        <v>1998/2</v>
      </c>
      <c r="K197" t="s">
        <v>71</v>
      </c>
      <c r="L197">
        <v>152.83999633789099</v>
      </c>
      <c r="M197" s="4">
        <f>L197/GETPIVOTDATA("Revenue",'[1]Pivot Revenue'!$E$8,"OrderDate",I197,"Years",H197)</f>
        <v>1.3900058718917898E-3</v>
      </c>
      <c r="N197" s="1">
        <f t="shared" si="36"/>
        <v>5</v>
      </c>
      <c r="O197" s="5" t="str">
        <f t="shared" si="33"/>
        <v>Product found</v>
      </c>
      <c r="Q197" t="str">
        <f t="shared" si="27"/>
        <v/>
      </c>
      <c r="R197" s="23" t="e">
        <f t="shared" si="37"/>
        <v>#VALUE!</v>
      </c>
    </row>
    <row r="198" spans="1:18" x14ac:dyDescent="0.25">
      <c r="A198">
        <v>1997</v>
      </c>
      <c r="B198">
        <v>12</v>
      </c>
      <c r="C198" t="str">
        <f t="shared" si="34"/>
        <v>1997/12</v>
      </c>
      <c r="D198" t="s">
        <v>17</v>
      </c>
      <c r="E198">
        <v>15</v>
      </c>
      <c r="H198">
        <v>1998</v>
      </c>
      <c r="I198">
        <v>2</v>
      </c>
      <c r="J198" s="3" t="str">
        <f t="shared" si="35"/>
        <v>1998/2</v>
      </c>
      <c r="K198" t="s">
        <v>51</v>
      </c>
      <c r="L198">
        <v>172.75999450683599</v>
      </c>
      <c r="M198" s="4">
        <f>L198/GETPIVOTDATA("Revenue",'[1]Pivot Revenue'!$E$8,"OrderDate",I198,"Years",H198)</f>
        <v>1.5711686243541361E-3</v>
      </c>
      <c r="N198" s="1">
        <f t="shared" si="36"/>
        <v>5</v>
      </c>
      <c r="O198" s="5" t="str">
        <f t="shared" si="33"/>
        <v>Product found</v>
      </c>
      <c r="Q198" t="str">
        <f t="shared" si="27"/>
        <v/>
      </c>
      <c r="R198" s="23" t="e">
        <f t="shared" si="37"/>
        <v>#VALUE!</v>
      </c>
    </row>
    <row r="199" spans="1:18" x14ac:dyDescent="0.25">
      <c r="A199">
        <v>1998</v>
      </c>
      <c r="B199">
        <v>1</v>
      </c>
      <c r="C199" t="str">
        <f t="shared" si="34"/>
        <v>1998/1</v>
      </c>
      <c r="D199" t="s">
        <v>88</v>
      </c>
      <c r="E199">
        <v>3</v>
      </c>
      <c r="H199">
        <v>1998</v>
      </c>
      <c r="I199">
        <v>2</v>
      </c>
      <c r="J199" s="3" t="str">
        <f t="shared" si="35"/>
        <v>1998/2</v>
      </c>
      <c r="K199" t="s">
        <v>67</v>
      </c>
      <c r="L199">
        <v>174.94999694824199</v>
      </c>
      <c r="M199" s="4">
        <f>L199/GETPIVOTDATA("Revenue",'[1]Pivot Revenue'!$E$8,"OrderDate",I199,"Years",H199)</f>
        <v>1.5910856377403567E-3</v>
      </c>
      <c r="N199" s="1">
        <f t="shared" si="36"/>
        <v>3</v>
      </c>
      <c r="O199" s="5" t="str">
        <f t="shared" si="33"/>
        <v>Product found</v>
      </c>
      <c r="Q199" t="str">
        <f t="shared" si="27"/>
        <v/>
      </c>
      <c r="R199" s="23" t="e">
        <f t="shared" si="37"/>
        <v>#VALUE!</v>
      </c>
    </row>
    <row r="200" spans="1:18" x14ac:dyDescent="0.25">
      <c r="A200">
        <v>1998</v>
      </c>
      <c r="B200">
        <v>1</v>
      </c>
      <c r="C200" t="str">
        <f t="shared" si="34"/>
        <v>1998/1</v>
      </c>
      <c r="D200" t="s">
        <v>91</v>
      </c>
      <c r="E200">
        <v>5</v>
      </c>
      <c r="H200">
        <v>1998</v>
      </c>
      <c r="I200">
        <v>2</v>
      </c>
      <c r="J200" s="3" t="str">
        <f t="shared" si="35"/>
        <v>1998/2</v>
      </c>
      <c r="K200" t="s">
        <v>20</v>
      </c>
      <c r="L200">
        <v>186.560005187988</v>
      </c>
      <c r="M200" s="4">
        <f>L200/GETPIVOTDATA("Revenue",'[1]Pivot Revenue'!$E$8,"OrderDate",I200,"Years",H200)</f>
        <v>1.6966730494953398E-3</v>
      </c>
      <c r="N200" s="1">
        <f t="shared" si="36"/>
        <v>13</v>
      </c>
      <c r="O200" s="5" t="str">
        <f t="shared" si="33"/>
        <v>Product not found</v>
      </c>
      <c r="P200" t="s">
        <v>20</v>
      </c>
      <c r="Q200">
        <f t="shared" ref="Q200:Q263" si="38">IF(P200&lt;&gt;"", COUNTIF(P:P, "*" &amp; P200 &amp; "*"), "")</f>
        <v>9</v>
      </c>
      <c r="R200" s="23">
        <f t="shared" si="37"/>
        <v>0.69230769230769229</v>
      </c>
    </row>
    <row r="201" spans="1:18" x14ac:dyDescent="0.25">
      <c r="A201">
        <v>1998</v>
      </c>
      <c r="B201">
        <v>1</v>
      </c>
      <c r="C201" t="str">
        <f t="shared" si="34"/>
        <v>1998/1</v>
      </c>
      <c r="D201" t="s">
        <v>59</v>
      </c>
      <c r="E201">
        <v>6</v>
      </c>
      <c r="H201">
        <v>1998</v>
      </c>
      <c r="I201">
        <v>2</v>
      </c>
      <c r="J201" s="3" t="str">
        <f t="shared" si="35"/>
        <v>1998/2</v>
      </c>
      <c r="K201" t="s">
        <v>25</v>
      </c>
      <c r="L201">
        <v>188.5</v>
      </c>
      <c r="M201" s="4">
        <f>L201/GETPIVOTDATA("Revenue",'[1]Pivot Revenue'!$E$8,"OrderDate",I201,"Years",H201)</f>
        <v>1.7143163643654525E-3</v>
      </c>
      <c r="N201" s="1">
        <f t="shared" si="36"/>
        <v>4</v>
      </c>
      <c r="O201" s="5" t="str">
        <f t="shared" si="33"/>
        <v>Product found</v>
      </c>
      <c r="Q201" t="str">
        <f t="shared" si="38"/>
        <v/>
      </c>
      <c r="R201" s="23" t="e">
        <f t="shared" si="37"/>
        <v>#VALUE!</v>
      </c>
    </row>
    <row r="202" spans="1:18" x14ac:dyDescent="0.25">
      <c r="A202">
        <v>1998</v>
      </c>
      <c r="B202">
        <v>1</v>
      </c>
      <c r="C202" t="str">
        <f t="shared" si="34"/>
        <v>1998/1</v>
      </c>
      <c r="D202" t="s">
        <v>74</v>
      </c>
      <c r="E202">
        <v>8</v>
      </c>
      <c r="H202">
        <v>1998</v>
      </c>
      <c r="I202">
        <v>3</v>
      </c>
      <c r="J202" s="3" t="str">
        <f t="shared" si="35"/>
        <v>1998/3</v>
      </c>
      <c r="K202" t="s">
        <v>20</v>
      </c>
      <c r="L202">
        <v>83.994998931884794</v>
      </c>
      <c r="M202" s="4">
        <f>L202/GETPIVOTDATA("Revenue",'[1]Pivot Revenue'!$E$8,"OrderDate",I202,"Years",H202)</f>
        <v>6.9436438032522676E-4</v>
      </c>
      <c r="N202" s="1">
        <f t="shared" si="36"/>
        <v>13</v>
      </c>
      <c r="O202" s="5" t="str">
        <f t="shared" ref="O202:O211" si="39">IF(COUNTIF($D$223:$D$232, K202) &gt; 0, "Product found", "Product not found")</f>
        <v>Product not found</v>
      </c>
      <c r="P202" t="s">
        <v>20</v>
      </c>
      <c r="Q202">
        <f t="shared" si="38"/>
        <v>9</v>
      </c>
      <c r="R202" s="23">
        <f t="shared" si="37"/>
        <v>0.69230769230769229</v>
      </c>
    </row>
    <row r="203" spans="1:18" x14ac:dyDescent="0.25">
      <c r="A203">
        <v>1998</v>
      </c>
      <c r="B203">
        <v>1</v>
      </c>
      <c r="C203" t="str">
        <f t="shared" si="34"/>
        <v>1998/1</v>
      </c>
      <c r="D203" t="s">
        <v>92</v>
      </c>
      <c r="E203">
        <v>10</v>
      </c>
      <c r="H203">
        <v>1998</v>
      </c>
      <c r="I203">
        <v>3</v>
      </c>
      <c r="J203" s="3" t="str">
        <f t="shared" si="35"/>
        <v>1998/3</v>
      </c>
      <c r="K203" t="s">
        <v>61</v>
      </c>
      <c r="L203">
        <v>101.58999633789099</v>
      </c>
      <c r="M203" s="4">
        <f>L203/GETPIVOTDATA("Revenue",'[1]Pivot Revenue'!$E$8,"OrderDate",I203,"Years",H203)</f>
        <v>8.3981755760966295E-4</v>
      </c>
      <c r="N203" s="1">
        <f t="shared" si="36"/>
        <v>6</v>
      </c>
      <c r="O203" s="5" t="str">
        <f t="shared" si="39"/>
        <v>Product found</v>
      </c>
      <c r="Q203" t="str">
        <f t="shared" si="38"/>
        <v/>
      </c>
      <c r="R203" s="23" t="e">
        <f t="shared" si="37"/>
        <v>#VALUE!</v>
      </c>
    </row>
    <row r="204" spans="1:18" x14ac:dyDescent="0.25">
      <c r="A204">
        <v>1998</v>
      </c>
      <c r="B204">
        <v>1</v>
      </c>
      <c r="C204" t="str">
        <f t="shared" si="34"/>
        <v>1998/1</v>
      </c>
      <c r="D204" t="s">
        <v>36</v>
      </c>
      <c r="E204">
        <v>13</v>
      </c>
      <c r="H204">
        <v>1998</v>
      </c>
      <c r="I204">
        <v>3</v>
      </c>
      <c r="J204" s="3" t="str">
        <f t="shared" si="35"/>
        <v>1998/3</v>
      </c>
      <c r="K204" t="s">
        <v>56</v>
      </c>
      <c r="L204">
        <v>112.5</v>
      </c>
      <c r="M204" s="4">
        <f>L204/GETPIVOTDATA("Revenue",'[1]Pivot Revenue'!$E$8,"OrderDate",I204,"Years",H204)</f>
        <v>9.3000766450316501E-4</v>
      </c>
      <c r="N204" s="1">
        <f t="shared" si="36"/>
        <v>4</v>
      </c>
      <c r="O204" s="5" t="str">
        <f t="shared" si="39"/>
        <v>Product found</v>
      </c>
      <c r="Q204" t="str">
        <f t="shared" si="38"/>
        <v/>
      </c>
      <c r="R204" s="23" t="e">
        <f t="shared" si="37"/>
        <v>#VALUE!</v>
      </c>
    </row>
    <row r="205" spans="1:18" x14ac:dyDescent="0.25">
      <c r="A205">
        <v>1998</v>
      </c>
      <c r="B205">
        <v>1</v>
      </c>
      <c r="C205" t="str">
        <f t="shared" si="34"/>
        <v>1998/1</v>
      </c>
      <c r="D205" t="s">
        <v>84</v>
      </c>
      <c r="E205">
        <v>15</v>
      </c>
      <c r="H205">
        <v>1998</v>
      </c>
      <c r="I205">
        <v>3</v>
      </c>
      <c r="J205" s="3" t="str">
        <f t="shared" si="35"/>
        <v>1998/3</v>
      </c>
      <c r="K205" t="s">
        <v>66</v>
      </c>
      <c r="L205">
        <v>171.31999206543</v>
      </c>
      <c r="M205" s="4">
        <f>L205/GETPIVOTDATA("Revenue",'[1]Pivot Revenue'!$E$8,"OrderDate",I205,"Years",H205)</f>
        <v>1.4162569395864116E-3</v>
      </c>
      <c r="N205" s="1">
        <f t="shared" si="36"/>
        <v>1</v>
      </c>
      <c r="O205" s="5" t="str">
        <f t="shared" si="39"/>
        <v>Product found</v>
      </c>
      <c r="Q205" t="str">
        <f t="shared" si="38"/>
        <v/>
      </c>
      <c r="R205" s="23" t="e">
        <f t="shared" si="37"/>
        <v>#VALUE!</v>
      </c>
    </row>
    <row r="206" spans="1:18" x14ac:dyDescent="0.25">
      <c r="A206">
        <v>1998</v>
      </c>
      <c r="B206">
        <v>1</v>
      </c>
      <c r="C206" t="str">
        <f t="shared" si="34"/>
        <v>1998/1</v>
      </c>
      <c r="D206" t="s">
        <v>79</v>
      </c>
      <c r="E206">
        <v>16</v>
      </c>
      <c r="H206">
        <v>1998</v>
      </c>
      <c r="I206">
        <v>3</v>
      </c>
      <c r="J206" s="3" t="str">
        <f t="shared" si="35"/>
        <v>1998/3</v>
      </c>
      <c r="K206" t="s">
        <v>14</v>
      </c>
      <c r="L206">
        <v>180.260009765625</v>
      </c>
      <c r="M206" s="4">
        <f>L206/GETPIVOTDATA("Revenue",'[1]Pivot Revenue'!$E$8,"OrderDate",I206,"Years",H206)</f>
        <v>1.4901616949817478E-3</v>
      </c>
      <c r="N206" s="1">
        <f t="shared" si="36"/>
        <v>5</v>
      </c>
      <c r="O206" s="5" t="str">
        <f t="shared" si="39"/>
        <v>Product found</v>
      </c>
      <c r="Q206" t="str">
        <f t="shared" si="38"/>
        <v/>
      </c>
      <c r="R206" s="23" t="e">
        <f t="shared" si="37"/>
        <v>#VALUE!</v>
      </c>
    </row>
    <row r="207" spans="1:18" x14ac:dyDescent="0.25">
      <c r="A207">
        <v>1998</v>
      </c>
      <c r="B207">
        <v>1</v>
      </c>
      <c r="C207" t="str">
        <f t="shared" si="34"/>
        <v>1998/1</v>
      </c>
      <c r="D207" t="s">
        <v>19</v>
      </c>
      <c r="E207">
        <v>18</v>
      </c>
      <c r="H207">
        <v>1998</v>
      </c>
      <c r="I207">
        <v>3</v>
      </c>
      <c r="J207" s="3" t="str">
        <f t="shared" si="35"/>
        <v>1998/3</v>
      </c>
      <c r="K207" t="s">
        <v>70</v>
      </c>
      <c r="L207">
        <v>223.25999450683599</v>
      </c>
      <c r="M207" s="4">
        <f>L207/GETPIVOTDATA("Revenue",'[1]Pivot Revenue'!$E$8,"OrderDate",I207,"Years",H207)</f>
        <v>1.8456311650514843E-3</v>
      </c>
      <c r="N207" s="1">
        <f t="shared" si="36"/>
        <v>1</v>
      </c>
      <c r="O207" s="5" t="str">
        <f t="shared" si="39"/>
        <v>Product found</v>
      </c>
      <c r="Q207" t="str">
        <f t="shared" si="38"/>
        <v/>
      </c>
      <c r="R207" s="23" t="e">
        <f t="shared" si="37"/>
        <v>#VALUE!</v>
      </c>
    </row>
    <row r="208" spans="1:18" x14ac:dyDescent="0.25">
      <c r="A208">
        <v>1998</v>
      </c>
      <c r="B208">
        <v>1</v>
      </c>
      <c r="C208" t="str">
        <f t="shared" si="34"/>
        <v>1998/1</v>
      </c>
      <c r="D208" t="s">
        <v>69</v>
      </c>
      <c r="E208">
        <v>20</v>
      </c>
      <c r="H208">
        <v>1998</v>
      </c>
      <c r="I208">
        <v>3</v>
      </c>
      <c r="J208" s="3" t="str">
        <f t="shared" si="35"/>
        <v>1998/3</v>
      </c>
      <c r="K208" t="s">
        <v>11</v>
      </c>
      <c r="L208">
        <v>235.19000244140599</v>
      </c>
      <c r="M208" s="4">
        <f>L208/GETPIVOTDATA("Revenue",'[1]Pivot Revenue'!$E$8,"OrderDate",I208,"Years",H208)</f>
        <v>1.9442533767557836E-3</v>
      </c>
      <c r="N208" s="1">
        <f t="shared" si="36"/>
        <v>3</v>
      </c>
      <c r="O208" s="5" t="str">
        <f t="shared" si="39"/>
        <v>Product found</v>
      </c>
      <c r="Q208" t="str">
        <f t="shared" si="38"/>
        <v/>
      </c>
      <c r="R208" s="23" t="e">
        <f t="shared" si="37"/>
        <v>#VALUE!</v>
      </c>
    </row>
    <row r="209" spans="1:18" x14ac:dyDescent="0.25">
      <c r="A209">
        <v>1998</v>
      </c>
      <c r="B209">
        <v>1</v>
      </c>
      <c r="C209" t="str">
        <f t="shared" si="34"/>
        <v>1998/1</v>
      </c>
      <c r="D209" t="s">
        <v>15</v>
      </c>
      <c r="E209">
        <v>20</v>
      </c>
      <c r="H209">
        <v>1998</v>
      </c>
      <c r="I209">
        <v>3</v>
      </c>
      <c r="J209" s="3" t="str">
        <f t="shared" si="35"/>
        <v>1998/3</v>
      </c>
      <c r="K209" t="s">
        <v>85</v>
      </c>
      <c r="L209">
        <v>237.830001831055</v>
      </c>
      <c r="M209" s="4">
        <f>L209/GETPIVOTDATA("Revenue",'[1]Pivot Revenue'!$E$8,"OrderDate",I209,"Years",H209)</f>
        <v>1.9660775515705146E-3</v>
      </c>
      <c r="N209" s="1">
        <f t="shared" si="36"/>
        <v>3</v>
      </c>
      <c r="O209" s="5" t="str">
        <f t="shared" si="39"/>
        <v>Product found</v>
      </c>
      <c r="Q209" t="str">
        <f t="shared" si="38"/>
        <v/>
      </c>
      <c r="R209" s="23" t="e">
        <f t="shared" si="37"/>
        <v>#VALUE!</v>
      </c>
    </row>
    <row r="210" spans="1:18" x14ac:dyDescent="0.25">
      <c r="A210">
        <v>1998</v>
      </c>
      <c r="B210">
        <v>1</v>
      </c>
      <c r="C210" t="str">
        <f t="shared" si="34"/>
        <v>1998/1</v>
      </c>
      <c r="D210" t="s">
        <v>41</v>
      </c>
      <c r="E210">
        <v>20</v>
      </c>
      <c r="H210">
        <v>1998</v>
      </c>
      <c r="I210">
        <v>3</v>
      </c>
      <c r="J210" s="3" t="str">
        <f t="shared" si="35"/>
        <v>1998/3</v>
      </c>
      <c r="K210" t="s">
        <v>49</v>
      </c>
      <c r="L210">
        <v>276.939994812012</v>
      </c>
      <c r="M210" s="4">
        <f>L210/GETPIVOTDATA("Revenue",'[1]Pivot Revenue'!$E$8,"OrderDate",I210,"Years",H210)</f>
        <v>2.2893894914012259E-3</v>
      </c>
      <c r="N210" s="1">
        <f t="shared" si="36"/>
        <v>4</v>
      </c>
      <c r="O210" s="5" t="str">
        <f t="shared" si="39"/>
        <v>Product not found</v>
      </c>
      <c r="P210" t="s">
        <v>49</v>
      </c>
      <c r="Q210">
        <f t="shared" si="38"/>
        <v>2</v>
      </c>
      <c r="R210" s="23">
        <f t="shared" si="37"/>
        <v>0.5</v>
      </c>
    </row>
    <row r="211" spans="1:18" x14ac:dyDescent="0.25">
      <c r="A211">
        <v>1998</v>
      </c>
      <c r="B211">
        <v>1</v>
      </c>
      <c r="C211" t="str">
        <f t="shared" si="34"/>
        <v>1998/1</v>
      </c>
      <c r="D211" t="s">
        <v>93</v>
      </c>
      <c r="E211">
        <v>20</v>
      </c>
      <c r="H211">
        <v>1998</v>
      </c>
      <c r="I211">
        <v>3</v>
      </c>
      <c r="J211" s="3" t="str">
        <f t="shared" si="35"/>
        <v>1998/3</v>
      </c>
      <c r="K211" t="s">
        <v>38</v>
      </c>
      <c r="L211">
        <v>290.37999725341803</v>
      </c>
      <c r="M211" s="4">
        <f>L211/GETPIVOTDATA("Revenue",'[1]Pivot Revenue'!$E$8,"OrderDate",I211,"Years",H211)</f>
        <v>2.4004944272363266E-3</v>
      </c>
      <c r="N211" s="1">
        <f t="shared" si="36"/>
        <v>5</v>
      </c>
      <c r="O211" s="5" t="str">
        <f t="shared" si="39"/>
        <v>Product not found</v>
      </c>
      <c r="P211" t="s">
        <v>38</v>
      </c>
      <c r="Q211">
        <f t="shared" si="38"/>
        <v>3</v>
      </c>
      <c r="R211" s="23">
        <f t="shared" si="37"/>
        <v>0.6</v>
      </c>
    </row>
    <row r="212" spans="1:18" x14ac:dyDescent="0.25">
      <c r="A212">
        <v>1998</v>
      </c>
      <c r="B212">
        <v>1</v>
      </c>
      <c r="C212" t="str">
        <f t="shared" si="34"/>
        <v>1998/1</v>
      </c>
      <c r="D212" t="s">
        <v>39</v>
      </c>
      <c r="E212">
        <v>20</v>
      </c>
      <c r="H212">
        <v>1998</v>
      </c>
      <c r="I212">
        <v>4</v>
      </c>
      <c r="J212" s="3" t="str">
        <f t="shared" si="35"/>
        <v>1998/4</v>
      </c>
      <c r="K212" t="s">
        <v>33</v>
      </c>
      <c r="L212">
        <v>74.669998168945298</v>
      </c>
      <c r="M212" s="4">
        <f>L212/GETPIVOTDATA("Revenue",'[1]Pivot Revenue'!$E$8,"OrderDate",I212,"Years",H212)</f>
        <v>5.1859490929055522E-4</v>
      </c>
      <c r="N212" s="1">
        <f t="shared" si="36"/>
        <v>8</v>
      </c>
      <c r="O212" s="5" t="str">
        <f t="shared" ref="O212:O221" si="40">IF(COUNTIF($D$233:$D$243, K212) &gt; 0, "Product found", "Product not found")</f>
        <v>Product found</v>
      </c>
      <c r="Q212" t="str">
        <f t="shared" si="38"/>
        <v/>
      </c>
      <c r="R212" s="23" t="e">
        <f t="shared" si="37"/>
        <v>#VALUE!</v>
      </c>
    </row>
    <row r="213" spans="1:18" x14ac:dyDescent="0.25">
      <c r="A213">
        <v>1998</v>
      </c>
      <c r="B213">
        <v>2</v>
      </c>
      <c r="C213" t="str">
        <f t="shared" si="34"/>
        <v>1998/2</v>
      </c>
      <c r="D213" t="s">
        <v>36</v>
      </c>
      <c r="E213">
        <v>2</v>
      </c>
      <c r="H213">
        <v>1998</v>
      </c>
      <c r="I213">
        <v>4</v>
      </c>
      <c r="J213" s="3" t="str">
        <f t="shared" si="35"/>
        <v>1998/4</v>
      </c>
      <c r="K213" t="s">
        <v>61</v>
      </c>
      <c r="L213">
        <v>122.99000549316401</v>
      </c>
      <c r="M213" s="4">
        <f>L213/GETPIVOTDATA("Revenue",'[1]Pivot Revenue'!$E$8,"OrderDate",I213,"Years",H213)</f>
        <v>8.5418497798890722E-4</v>
      </c>
      <c r="N213" s="1">
        <f t="shared" si="36"/>
        <v>6</v>
      </c>
      <c r="O213" s="5" t="str">
        <f t="shared" si="40"/>
        <v>Product found</v>
      </c>
      <c r="Q213" t="str">
        <f t="shared" si="38"/>
        <v/>
      </c>
      <c r="R213" s="23" t="e">
        <f t="shared" si="37"/>
        <v>#VALUE!</v>
      </c>
    </row>
    <row r="214" spans="1:18" x14ac:dyDescent="0.25">
      <c r="A214">
        <v>1998</v>
      </c>
      <c r="B214">
        <v>2</v>
      </c>
      <c r="C214" t="str">
        <f t="shared" si="34"/>
        <v>1998/2</v>
      </c>
      <c r="D214" t="s">
        <v>28</v>
      </c>
      <c r="E214">
        <v>3</v>
      </c>
      <c r="H214">
        <v>1998</v>
      </c>
      <c r="I214">
        <v>4</v>
      </c>
      <c r="J214" s="3" t="str">
        <f t="shared" si="35"/>
        <v>1998/4</v>
      </c>
      <c r="K214" t="s">
        <v>18</v>
      </c>
      <c r="L214">
        <v>218.80000305175801</v>
      </c>
      <c r="M214" s="4">
        <f>L214/GETPIVOTDATA("Revenue",'[1]Pivot Revenue'!$E$8,"OrderDate",I214,"Years",H214)</f>
        <v>1.5196005158413194E-3</v>
      </c>
      <c r="N214" s="1">
        <f t="shared" si="36"/>
        <v>4</v>
      </c>
      <c r="O214" s="5" t="str">
        <f t="shared" si="40"/>
        <v>Product found</v>
      </c>
      <c r="Q214" t="str">
        <f t="shared" si="38"/>
        <v/>
      </c>
      <c r="R214" s="23" t="e">
        <f t="shared" si="37"/>
        <v>#VALUE!</v>
      </c>
    </row>
    <row r="215" spans="1:18" x14ac:dyDescent="0.25">
      <c r="A215">
        <v>1998</v>
      </c>
      <c r="B215">
        <v>2</v>
      </c>
      <c r="C215" t="str">
        <f t="shared" si="34"/>
        <v>1998/2</v>
      </c>
      <c r="D215" t="s">
        <v>82</v>
      </c>
      <c r="E215">
        <v>3</v>
      </c>
      <c r="H215">
        <v>1998</v>
      </c>
      <c r="I215">
        <v>4</v>
      </c>
      <c r="J215" s="3" t="str">
        <f t="shared" si="35"/>
        <v>1998/4</v>
      </c>
      <c r="K215" t="s">
        <v>69</v>
      </c>
      <c r="L215">
        <v>220.30999755859401</v>
      </c>
      <c r="M215" s="4">
        <f>L215/GETPIVOTDATA("Revenue",'[1]Pivot Revenue'!$E$8,"OrderDate",I215,"Years",H215)</f>
        <v>1.5300876657476324E-3</v>
      </c>
      <c r="N215" s="1">
        <f t="shared" si="36"/>
        <v>5</v>
      </c>
      <c r="O215" s="5" t="str">
        <f t="shared" si="40"/>
        <v>Product found</v>
      </c>
      <c r="Q215" t="str">
        <f t="shared" si="38"/>
        <v/>
      </c>
      <c r="R215" s="23" t="e">
        <f t="shared" si="37"/>
        <v>#VALUE!</v>
      </c>
    </row>
    <row r="216" spans="1:18" x14ac:dyDescent="0.25">
      <c r="A216">
        <v>1998</v>
      </c>
      <c r="B216">
        <v>2</v>
      </c>
      <c r="C216" t="str">
        <f t="shared" si="34"/>
        <v>1998/2</v>
      </c>
      <c r="D216" t="s">
        <v>54</v>
      </c>
      <c r="E216">
        <v>5</v>
      </c>
      <c r="H216">
        <v>1998</v>
      </c>
      <c r="I216">
        <v>4</v>
      </c>
      <c r="J216" s="3" t="str">
        <f t="shared" si="35"/>
        <v>1998/4</v>
      </c>
      <c r="K216" t="s">
        <v>24</v>
      </c>
      <c r="L216">
        <v>221.30000305175801</v>
      </c>
      <c r="M216" s="4">
        <f>L216/GETPIVOTDATA("Revenue",'[1]Pivot Revenue'!$E$8,"OrderDate",I216,"Years",H216)</f>
        <v>1.5369634099757616E-3</v>
      </c>
      <c r="N216" s="1">
        <f t="shared" si="36"/>
        <v>5</v>
      </c>
      <c r="O216" s="5" t="str">
        <f t="shared" si="40"/>
        <v>Product found</v>
      </c>
      <c r="Q216" t="str">
        <f t="shared" si="38"/>
        <v/>
      </c>
      <c r="R216" s="23" t="e">
        <f t="shared" si="37"/>
        <v>#VALUE!</v>
      </c>
    </row>
    <row r="217" spans="1:18" x14ac:dyDescent="0.25">
      <c r="A217">
        <v>1998</v>
      </c>
      <c r="B217">
        <v>2</v>
      </c>
      <c r="C217" t="str">
        <f t="shared" si="34"/>
        <v>1998/2</v>
      </c>
      <c r="D217" t="s">
        <v>15</v>
      </c>
      <c r="E217">
        <v>6</v>
      </c>
      <c r="H217">
        <v>1998</v>
      </c>
      <c r="I217">
        <v>4</v>
      </c>
      <c r="J217" s="3" t="str">
        <f t="shared" si="35"/>
        <v>1998/4</v>
      </c>
      <c r="K217" t="s">
        <v>67</v>
      </c>
      <c r="L217">
        <v>222.99000549316401</v>
      </c>
      <c r="M217" s="4">
        <f>L217/GETPIVOTDATA("Revenue",'[1]Pivot Revenue'!$E$8,"OrderDate",I217,"Years",H217)</f>
        <v>1.5487007433665941E-3</v>
      </c>
      <c r="N217" s="1">
        <f t="shared" si="36"/>
        <v>3</v>
      </c>
      <c r="O217" s="5" t="str">
        <f t="shared" si="40"/>
        <v>Product found</v>
      </c>
      <c r="Q217" t="str">
        <f t="shared" si="38"/>
        <v/>
      </c>
      <c r="R217" s="23" t="e">
        <f t="shared" si="37"/>
        <v>#VALUE!</v>
      </c>
    </row>
    <row r="218" spans="1:18" x14ac:dyDescent="0.25">
      <c r="A218">
        <v>1998</v>
      </c>
      <c r="B218">
        <v>2</v>
      </c>
      <c r="C218" t="str">
        <f t="shared" si="34"/>
        <v>1998/2</v>
      </c>
      <c r="D218" t="s">
        <v>25</v>
      </c>
      <c r="E218">
        <v>10</v>
      </c>
      <c r="H218">
        <v>1998</v>
      </c>
      <c r="I218">
        <v>4</v>
      </c>
      <c r="J218" s="3" t="str">
        <f t="shared" si="35"/>
        <v>1998/4</v>
      </c>
      <c r="K218" t="s">
        <v>39</v>
      </c>
      <c r="L218">
        <v>252.80999755859401</v>
      </c>
      <c r="M218" s="4">
        <f>L218/GETPIVOTDATA("Revenue",'[1]Pivot Revenue'!$E$8,"OrderDate",I218,"Years",H218)</f>
        <v>1.7558052894953808E-3</v>
      </c>
      <c r="N218" s="1">
        <f t="shared" si="36"/>
        <v>6</v>
      </c>
      <c r="O218" s="5" t="str">
        <f t="shared" si="40"/>
        <v>Product not found</v>
      </c>
      <c r="P218" t="s">
        <v>39</v>
      </c>
      <c r="Q218">
        <f t="shared" si="38"/>
        <v>4</v>
      </c>
      <c r="R218" s="23">
        <f t="shared" si="37"/>
        <v>0.66666666666666663</v>
      </c>
    </row>
    <row r="219" spans="1:18" x14ac:dyDescent="0.25">
      <c r="A219">
        <v>1998</v>
      </c>
      <c r="B219">
        <v>2</v>
      </c>
      <c r="C219" t="str">
        <f t="shared" si="34"/>
        <v>1998/2</v>
      </c>
      <c r="D219" t="s">
        <v>71</v>
      </c>
      <c r="E219">
        <v>10</v>
      </c>
      <c r="H219">
        <v>1998</v>
      </c>
      <c r="I219">
        <v>4</v>
      </c>
      <c r="J219" s="3" t="str">
        <f t="shared" si="35"/>
        <v>1998/4</v>
      </c>
      <c r="K219" t="s">
        <v>37</v>
      </c>
      <c r="L219">
        <v>280.32998657226602</v>
      </c>
      <c r="M219" s="4">
        <f>L219/GETPIVOTDATA("Revenue",'[1]Pivot Revenue'!$E$8,"OrderDate",I219,"Years",H219)</f>
        <v>1.9469359518255404E-3</v>
      </c>
      <c r="N219" s="1">
        <f t="shared" si="36"/>
        <v>4</v>
      </c>
      <c r="O219" s="5" t="str">
        <f t="shared" si="40"/>
        <v>Product found</v>
      </c>
      <c r="Q219" t="str">
        <f t="shared" si="38"/>
        <v/>
      </c>
      <c r="R219" s="23" t="e">
        <f t="shared" si="37"/>
        <v>#VALUE!</v>
      </c>
    </row>
    <row r="220" spans="1:18" x14ac:dyDescent="0.25">
      <c r="A220">
        <v>1998</v>
      </c>
      <c r="B220">
        <v>2</v>
      </c>
      <c r="C220" t="str">
        <f t="shared" si="34"/>
        <v>1998/2</v>
      </c>
      <c r="D220" t="s">
        <v>51</v>
      </c>
      <c r="E220">
        <v>10</v>
      </c>
      <c r="H220">
        <v>1998</v>
      </c>
      <c r="I220">
        <v>4</v>
      </c>
      <c r="J220" s="3" t="str">
        <f t="shared" si="35"/>
        <v>1998/4</v>
      </c>
      <c r="K220" t="s">
        <v>20</v>
      </c>
      <c r="L220">
        <v>282.77000236511202</v>
      </c>
      <c r="M220" s="4">
        <f>L220/GETPIVOTDATA("Revenue",'[1]Pivot Revenue'!$E$8,"OrderDate",I220,"Years",H220)</f>
        <v>1.9638822461845611E-3</v>
      </c>
      <c r="N220" s="1">
        <f t="shared" si="36"/>
        <v>13</v>
      </c>
      <c r="O220" s="5" t="str">
        <f t="shared" si="40"/>
        <v>Product not found</v>
      </c>
      <c r="P220" t="s">
        <v>20</v>
      </c>
      <c r="Q220">
        <f t="shared" si="38"/>
        <v>9</v>
      </c>
      <c r="R220" s="23">
        <f t="shared" si="37"/>
        <v>0.69230769230769229</v>
      </c>
    </row>
    <row r="221" spans="1:18" x14ac:dyDescent="0.25">
      <c r="A221">
        <v>1998</v>
      </c>
      <c r="B221">
        <v>2</v>
      </c>
      <c r="C221" t="str">
        <f t="shared" si="34"/>
        <v>1998/2</v>
      </c>
      <c r="D221" t="s">
        <v>65</v>
      </c>
      <c r="E221">
        <v>14</v>
      </c>
      <c r="H221">
        <v>1998</v>
      </c>
      <c r="I221">
        <v>4</v>
      </c>
      <c r="J221" s="3" t="str">
        <f t="shared" si="35"/>
        <v>1998/4</v>
      </c>
      <c r="K221" t="s">
        <v>65</v>
      </c>
      <c r="L221">
        <v>307.41000747680698</v>
      </c>
      <c r="M221" s="4">
        <f>L221/GETPIVOTDATA("Revenue",'[1]Pivot Revenue'!$E$8,"OrderDate",I221,"Years",H221)</f>
        <v>2.1350109662751507E-3</v>
      </c>
      <c r="N221" s="1">
        <f t="shared" si="36"/>
        <v>11</v>
      </c>
      <c r="O221" s="5" t="str">
        <f t="shared" si="40"/>
        <v>Product not found</v>
      </c>
      <c r="P221" t="s">
        <v>65</v>
      </c>
      <c r="Q221">
        <f t="shared" si="38"/>
        <v>5</v>
      </c>
      <c r="R221" s="23">
        <f t="shared" si="37"/>
        <v>0.45454545454545453</v>
      </c>
    </row>
    <row r="222" spans="1:18" x14ac:dyDescent="0.25">
      <c r="A222">
        <v>1998</v>
      </c>
      <c r="B222">
        <v>2</v>
      </c>
      <c r="C222" t="str">
        <f t="shared" si="34"/>
        <v>1998/2</v>
      </c>
      <c r="D222" t="s">
        <v>67</v>
      </c>
      <c r="E222">
        <v>15</v>
      </c>
      <c r="H222">
        <v>1998</v>
      </c>
      <c r="I222">
        <v>5</v>
      </c>
      <c r="J222" s="3" t="str">
        <f t="shared" si="35"/>
        <v>1998/5</v>
      </c>
      <c r="K222" t="s">
        <v>65</v>
      </c>
      <c r="L222">
        <v>22.5299987792969</v>
      </c>
      <c r="M222" s="4">
        <f>L222/GETPIVOTDATA("Revenue",'[1]Pivot Revenue'!$E$8,"OrderDate",I222,"Years",H222)</f>
        <v>1.077558292478583E-3</v>
      </c>
      <c r="N222" s="1">
        <f t="shared" si="36"/>
        <v>11</v>
      </c>
      <c r="O222" s="5" t="str">
        <f t="shared" ref="O222:O231" si="41">IF(COUNTIF($D$244:$D$255, K222) &gt; 0, "Product found", "Product not found")</f>
        <v>Product found</v>
      </c>
      <c r="Q222" t="str">
        <f t="shared" si="38"/>
        <v/>
      </c>
      <c r="R222" s="23" t="e">
        <f t="shared" si="37"/>
        <v>#VALUE!</v>
      </c>
    </row>
    <row r="223" spans="1:18" x14ac:dyDescent="0.25">
      <c r="A223">
        <v>1998</v>
      </c>
      <c r="B223">
        <v>3</v>
      </c>
      <c r="C223" t="str">
        <f t="shared" si="34"/>
        <v>1998/3</v>
      </c>
      <c r="D223" t="s">
        <v>70</v>
      </c>
      <c r="E223">
        <v>4</v>
      </c>
      <c r="H223">
        <v>1998</v>
      </c>
      <c r="I223">
        <v>5</v>
      </c>
      <c r="J223" s="3" t="str">
        <f t="shared" si="35"/>
        <v>1998/5</v>
      </c>
      <c r="K223" t="s">
        <v>77</v>
      </c>
      <c r="L223">
        <v>25.5299987792969</v>
      </c>
      <c r="M223" s="4">
        <f>L223/GETPIVOTDATA("Revenue",'[1]Pivot Revenue'!$E$8,"OrderDate",I223,"Years",H223)</f>
        <v>1.2210414284122739E-3</v>
      </c>
      <c r="N223" s="1">
        <f t="shared" si="36"/>
        <v>3</v>
      </c>
      <c r="O223" s="5" t="str">
        <f t="shared" si="41"/>
        <v>Product found</v>
      </c>
      <c r="Q223" t="str">
        <f t="shared" si="38"/>
        <v/>
      </c>
      <c r="R223" s="23" t="e">
        <f t="shared" si="37"/>
        <v>#VALUE!</v>
      </c>
    </row>
    <row r="224" spans="1:18" x14ac:dyDescent="0.25">
      <c r="A224">
        <v>1998</v>
      </c>
      <c r="B224">
        <v>3</v>
      </c>
      <c r="C224" t="str">
        <f t="shared" si="34"/>
        <v>1998/3</v>
      </c>
      <c r="D224" t="s">
        <v>56</v>
      </c>
      <c r="E224">
        <v>5</v>
      </c>
      <c r="H224">
        <v>1998</v>
      </c>
      <c r="I224">
        <v>5</v>
      </c>
      <c r="J224" s="3" t="str">
        <f t="shared" si="35"/>
        <v>1998/5</v>
      </c>
      <c r="K224" t="s">
        <v>61</v>
      </c>
      <c r="L224">
        <v>26.5299987792969</v>
      </c>
      <c r="M224" s="4">
        <f>L224/GETPIVOTDATA("Revenue",'[1]Pivot Revenue'!$E$8,"OrderDate",I224,"Years",H224)</f>
        <v>1.2688691403901708E-3</v>
      </c>
      <c r="N224" s="1">
        <f t="shared" si="36"/>
        <v>6</v>
      </c>
      <c r="O224" s="5" t="str">
        <f t="shared" si="41"/>
        <v>Product found</v>
      </c>
      <c r="Q224" t="str">
        <f t="shared" si="38"/>
        <v/>
      </c>
      <c r="R224" s="23" t="e">
        <f t="shared" si="37"/>
        <v>#VALUE!</v>
      </c>
    </row>
    <row r="225" spans="1:18" x14ac:dyDescent="0.25">
      <c r="A225">
        <v>1998</v>
      </c>
      <c r="B225">
        <v>3</v>
      </c>
      <c r="C225" t="str">
        <f t="shared" si="34"/>
        <v>1998/3</v>
      </c>
      <c r="D225" t="s">
        <v>66</v>
      </c>
      <c r="E225">
        <v>5</v>
      </c>
      <c r="H225">
        <v>1998</v>
      </c>
      <c r="I225">
        <v>5</v>
      </c>
      <c r="J225" s="3" t="str">
        <f t="shared" si="35"/>
        <v>1998/5</v>
      </c>
      <c r="K225" t="s">
        <v>56</v>
      </c>
      <c r="L225">
        <v>30.5299987792969</v>
      </c>
      <c r="M225" s="4">
        <f>L225/GETPIVOTDATA("Revenue",'[1]Pivot Revenue'!$E$8,"OrderDate",I225,"Years",H225)</f>
        <v>1.4601799883017588E-3</v>
      </c>
      <c r="N225" s="1">
        <f t="shared" si="36"/>
        <v>4</v>
      </c>
      <c r="O225" s="5" t="str">
        <f t="shared" si="41"/>
        <v>Product found</v>
      </c>
      <c r="Q225" t="str">
        <f t="shared" si="38"/>
        <v/>
      </c>
      <c r="R225" s="23" t="e">
        <f t="shared" si="37"/>
        <v>#VALUE!</v>
      </c>
    </row>
    <row r="226" spans="1:18" x14ac:dyDescent="0.25">
      <c r="A226">
        <v>1998</v>
      </c>
      <c r="B226">
        <v>3</v>
      </c>
      <c r="C226" t="str">
        <f t="shared" si="34"/>
        <v>1998/3</v>
      </c>
      <c r="D226" t="s">
        <v>11</v>
      </c>
      <c r="E226">
        <v>8</v>
      </c>
      <c r="H226">
        <v>1998</v>
      </c>
      <c r="I226">
        <v>5</v>
      </c>
      <c r="J226" s="3" t="str">
        <f t="shared" si="35"/>
        <v>1998/5</v>
      </c>
      <c r="K226" t="s">
        <v>25</v>
      </c>
      <c r="L226">
        <v>36.790000915527301</v>
      </c>
      <c r="M226" s="4">
        <f>L226/GETPIVOTDATA("Revenue",'[1]Pivot Revenue'!$E$8,"OrderDate",I226,"Years",H226)</f>
        <v>1.7595815674544062E-3</v>
      </c>
      <c r="N226" s="1">
        <f t="shared" si="36"/>
        <v>4</v>
      </c>
      <c r="O226" s="5" t="str">
        <f t="shared" si="41"/>
        <v>Product found</v>
      </c>
      <c r="Q226" t="str">
        <f t="shared" si="38"/>
        <v/>
      </c>
      <c r="R226" s="23" t="e">
        <f t="shared" si="37"/>
        <v>#VALUE!</v>
      </c>
    </row>
    <row r="227" spans="1:18" x14ac:dyDescent="0.25">
      <c r="A227">
        <v>1998</v>
      </c>
      <c r="B227">
        <v>3</v>
      </c>
      <c r="C227" t="str">
        <f t="shared" si="34"/>
        <v>1998/3</v>
      </c>
      <c r="D227" t="s">
        <v>61</v>
      </c>
      <c r="E227">
        <v>8</v>
      </c>
      <c r="H227">
        <v>1998</v>
      </c>
      <c r="I227">
        <v>5</v>
      </c>
      <c r="J227" s="3" t="str">
        <f t="shared" si="35"/>
        <v>1998/5</v>
      </c>
      <c r="K227" t="s">
        <v>71</v>
      </c>
      <c r="L227">
        <v>38.2299995422363</v>
      </c>
      <c r="M227" s="4">
        <f>L227/GETPIVOTDATA("Revenue",'[1]Pivot Revenue'!$E$8,"OrderDate",I227,"Years",H227)</f>
        <v>1.8284534070212115E-3</v>
      </c>
      <c r="N227" s="1">
        <f t="shared" si="36"/>
        <v>5</v>
      </c>
      <c r="O227" s="5" t="str">
        <f t="shared" si="41"/>
        <v>Product found</v>
      </c>
      <c r="Q227" t="str">
        <f t="shared" si="38"/>
        <v/>
      </c>
      <c r="R227" s="23" t="e">
        <f t="shared" si="37"/>
        <v>#VALUE!</v>
      </c>
    </row>
    <row r="228" spans="1:18" x14ac:dyDescent="0.25">
      <c r="A228">
        <v>1998</v>
      </c>
      <c r="B228">
        <v>3</v>
      </c>
      <c r="C228" t="str">
        <f t="shared" si="34"/>
        <v>1998/3</v>
      </c>
      <c r="D228" t="s">
        <v>85</v>
      </c>
      <c r="E228">
        <v>10</v>
      </c>
      <c r="H228">
        <v>1998</v>
      </c>
      <c r="I228">
        <v>5</v>
      </c>
      <c r="J228" s="3" t="str">
        <f t="shared" si="35"/>
        <v>1998/5</v>
      </c>
      <c r="K228" t="s">
        <v>39</v>
      </c>
      <c r="L228">
        <v>39.529998779296903</v>
      </c>
      <c r="M228" s="4">
        <f>L228/GETPIVOTDATA("Revenue",'[1]Pivot Revenue'!$E$8,"OrderDate",I228,"Years",H228)</f>
        <v>1.890629396102832E-3</v>
      </c>
      <c r="N228" s="1">
        <f t="shared" si="36"/>
        <v>6</v>
      </c>
      <c r="O228" s="5" t="str">
        <f t="shared" si="41"/>
        <v>Product not found</v>
      </c>
      <c r="P228" t="s">
        <v>39</v>
      </c>
      <c r="Q228">
        <f t="shared" si="38"/>
        <v>4</v>
      </c>
      <c r="R228" s="23">
        <f t="shared" si="37"/>
        <v>0.66666666666666663</v>
      </c>
    </row>
    <row r="229" spans="1:18" x14ac:dyDescent="0.25">
      <c r="A229">
        <v>1998</v>
      </c>
      <c r="B229">
        <v>3</v>
      </c>
      <c r="C229" t="str">
        <f t="shared" si="34"/>
        <v>1998/3</v>
      </c>
      <c r="D229" t="s">
        <v>14</v>
      </c>
      <c r="E229">
        <v>10</v>
      </c>
      <c r="H229">
        <v>1998</v>
      </c>
      <c r="I229">
        <v>5</v>
      </c>
      <c r="J229" s="3" t="str">
        <f t="shared" si="35"/>
        <v>1998/5</v>
      </c>
      <c r="K229" t="s">
        <v>81</v>
      </c>
      <c r="L229">
        <v>39.529998779296903</v>
      </c>
      <c r="M229" s="4">
        <f>L229/GETPIVOTDATA("Revenue",'[1]Pivot Revenue'!$E$8,"OrderDate",I229,"Years",H229)</f>
        <v>1.890629396102832E-3</v>
      </c>
      <c r="N229" s="1">
        <f t="shared" si="36"/>
        <v>2</v>
      </c>
      <c r="O229" s="5" t="str">
        <f t="shared" si="41"/>
        <v>Product found</v>
      </c>
      <c r="Q229" t="str">
        <f t="shared" si="38"/>
        <v/>
      </c>
      <c r="R229" s="23" t="e">
        <f t="shared" si="37"/>
        <v>#VALUE!</v>
      </c>
    </row>
    <row r="230" spans="1:18" x14ac:dyDescent="0.25">
      <c r="A230">
        <v>1998</v>
      </c>
      <c r="B230">
        <v>3</v>
      </c>
      <c r="C230" t="str">
        <f t="shared" si="34"/>
        <v>1998/3</v>
      </c>
      <c r="D230" t="s">
        <v>43</v>
      </c>
      <c r="E230">
        <v>12</v>
      </c>
      <c r="H230">
        <v>1998</v>
      </c>
      <c r="I230">
        <v>5</v>
      </c>
      <c r="J230" s="3" t="str">
        <f t="shared" si="35"/>
        <v>1998/5</v>
      </c>
      <c r="K230" t="s">
        <v>15</v>
      </c>
      <c r="L230">
        <v>40.529998779296903</v>
      </c>
      <c r="M230" s="4">
        <f>L230/GETPIVOTDATA("Revenue",'[1]Pivot Revenue'!$E$8,"OrderDate",I230,"Years",H230)</f>
        <v>1.9384571080807288E-3</v>
      </c>
      <c r="N230" s="1">
        <f t="shared" si="36"/>
        <v>4</v>
      </c>
      <c r="O230" s="5" t="str">
        <f t="shared" si="41"/>
        <v>Product found</v>
      </c>
      <c r="Q230" t="str">
        <f t="shared" si="38"/>
        <v/>
      </c>
      <c r="R230" s="23" t="e">
        <f t="shared" si="37"/>
        <v>#VALUE!</v>
      </c>
    </row>
    <row r="231" spans="1:18" x14ac:dyDescent="0.25">
      <c r="A231">
        <v>1998</v>
      </c>
      <c r="B231">
        <v>3</v>
      </c>
      <c r="C231" t="str">
        <f t="shared" si="34"/>
        <v>1998/3</v>
      </c>
      <c r="D231" t="s">
        <v>19</v>
      </c>
      <c r="E231">
        <v>14</v>
      </c>
      <c r="H231">
        <v>1998</v>
      </c>
      <c r="I231">
        <v>5</v>
      </c>
      <c r="J231" s="3" t="str">
        <f t="shared" si="35"/>
        <v>1998/5</v>
      </c>
      <c r="K231" t="s">
        <v>47</v>
      </c>
      <c r="L231">
        <v>48.529998779296903</v>
      </c>
      <c r="M231" s="4">
        <f>L231/GETPIVOTDATA("Revenue",'[1]Pivot Revenue'!$E$8,"OrderDate",I231,"Years",H231)</f>
        <v>2.3210788039039047E-3</v>
      </c>
      <c r="N231" s="1">
        <f t="shared" si="36"/>
        <v>5</v>
      </c>
      <c r="O231" s="5" t="str">
        <f t="shared" si="41"/>
        <v>Product not found</v>
      </c>
      <c r="P231" t="s">
        <v>47</v>
      </c>
      <c r="Q231">
        <f t="shared" si="38"/>
        <v>3</v>
      </c>
      <c r="R231" s="23">
        <f t="shared" si="37"/>
        <v>0.6</v>
      </c>
    </row>
    <row r="232" spans="1:18" x14ac:dyDescent="0.25">
      <c r="A232">
        <v>1998</v>
      </c>
      <c r="B232">
        <v>3</v>
      </c>
      <c r="C232" t="str">
        <f t="shared" si="34"/>
        <v>1998/3</v>
      </c>
      <c r="D232" t="s">
        <v>46</v>
      </c>
      <c r="E232">
        <v>18</v>
      </c>
    </row>
    <row r="233" spans="1:18" x14ac:dyDescent="0.25">
      <c r="A233">
        <v>1998</v>
      </c>
      <c r="B233">
        <v>4</v>
      </c>
      <c r="C233" t="str">
        <f t="shared" si="34"/>
        <v>1998/4</v>
      </c>
      <c r="D233" t="s">
        <v>18</v>
      </c>
      <c r="E233">
        <v>10</v>
      </c>
    </row>
    <row r="234" spans="1:18" x14ac:dyDescent="0.25">
      <c r="A234">
        <v>1998</v>
      </c>
      <c r="B234">
        <v>4</v>
      </c>
      <c r="C234" t="str">
        <f t="shared" si="34"/>
        <v>1998/4</v>
      </c>
      <c r="D234" t="s">
        <v>33</v>
      </c>
      <c r="E234">
        <v>10</v>
      </c>
    </row>
    <row r="235" spans="1:18" x14ac:dyDescent="0.25">
      <c r="A235">
        <v>1998</v>
      </c>
      <c r="B235">
        <v>4</v>
      </c>
      <c r="C235" t="str">
        <f t="shared" si="34"/>
        <v>1998/4</v>
      </c>
      <c r="D235" t="s">
        <v>61</v>
      </c>
      <c r="E235">
        <v>10</v>
      </c>
    </row>
    <row r="236" spans="1:18" x14ac:dyDescent="0.25">
      <c r="A236">
        <v>1998</v>
      </c>
      <c r="B236">
        <v>4</v>
      </c>
      <c r="C236" t="str">
        <f t="shared" si="34"/>
        <v>1998/4</v>
      </c>
      <c r="D236" t="s">
        <v>75</v>
      </c>
      <c r="E236">
        <v>12</v>
      </c>
    </row>
    <row r="237" spans="1:18" x14ac:dyDescent="0.25">
      <c r="A237">
        <v>1998</v>
      </c>
      <c r="B237">
        <v>4</v>
      </c>
      <c r="C237" t="str">
        <f t="shared" si="34"/>
        <v>1998/4</v>
      </c>
      <c r="D237" t="s">
        <v>24</v>
      </c>
      <c r="E237">
        <v>15</v>
      </c>
    </row>
    <row r="238" spans="1:18" x14ac:dyDescent="0.25">
      <c r="A238">
        <v>1998</v>
      </c>
      <c r="B238">
        <v>4</v>
      </c>
      <c r="C238" t="str">
        <f t="shared" si="34"/>
        <v>1998/4</v>
      </c>
      <c r="D238" t="s">
        <v>41</v>
      </c>
      <c r="E238">
        <v>15</v>
      </c>
    </row>
    <row r="239" spans="1:18" x14ac:dyDescent="0.25">
      <c r="A239">
        <v>1998</v>
      </c>
      <c r="B239">
        <v>4</v>
      </c>
      <c r="C239" t="str">
        <f t="shared" si="34"/>
        <v>1998/4</v>
      </c>
      <c r="D239" t="s">
        <v>54</v>
      </c>
      <c r="E239">
        <v>15</v>
      </c>
    </row>
    <row r="240" spans="1:18" x14ac:dyDescent="0.25">
      <c r="A240">
        <v>1998</v>
      </c>
      <c r="B240">
        <v>4</v>
      </c>
      <c r="C240" t="str">
        <f t="shared" si="34"/>
        <v>1998/4</v>
      </c>
      <c r="D240" t="s">
        <v>91</v>
      </c>
      <c r="E240">
        <v>15</v>
      </c>
    </row>
    <row r="241" spans="1:5" x14ac:dyDescent="0.25">
      <c r="A241">
        <v>1998</v>
      </c>
      <c r="B241">
        <v>4</v>
      </c>
      <c r="C241" t="str">
        <f t="shared" si="34"/>
        <v>1998/4</v>
      </c>
      <c r="D241" t="s">
        <v>37</v>
      </c>
      <c r="E241">
        <v>20</v>
      </c>
    </row>
    <row r="242" spans="1:5" x14ac:dyDescent="0.25">
      <c r="A242">
        <v>1998</v>
      </c>
      <c r="B242">
        <v>4</v>
      </c>
      <c r="C242" t="str">
        <f t="shared" si="34"/>
        <v>1998/4</v>
      </c>
      <c r="D242" t="s">
        <v>69</v>
      </c>
      <c r="E242">
        <v>20</v>
      </c>
    </row>
    <row r="243" spans="1:5" x14ac:dyDescent="0.25">
      <c r="A243">
        <v>1998</v>
      </c>
      <c r="B243">
        <v>4</v>
      </c>
      <c r="C243" t="str">
        <f t="shared" si="34"/>
        <v>1998/4</v>
      </c>
      <c r="D243" t="s">
        <v>67</v>
      </c>
      <c r="E243">
        <v>20</v>
      </c>
    </row>
    <row r="244" spans="1:5" x14ac:dyDescent="0.25">
      <c r="A244">
        <v>1998</v>
      </c>
      <c r="B244">
        <v>5</v>
      </c>
      <c r="C244" t="str">
        <f t="shared" si="34"/>
        <v>1998/5</v>
      </c>
      <c r="D244" t="s">
        <v>56</v>
      </c>
      <c r="E244">
        <v>1</v>
      </c>
    </row>
    <row r="245" spans="1:5" x14ac:dyDescent="0.25">
      <c r="A245">
        <v>1998</v>
      </c>
      <c r="B245">
        <v>5</v>
      </c>
      <c r="C245" t="str">
        <f t="shared" si="34"/>
        <v>1998/5</v>
      </c>
      <c r="D245" t="s">
        <v>81</v>
      </c>
      <c r="E245">
        <v>1</v>
      </c>
    </row>
    <row r="246" spans="1:5" x14ac:dyDescent="0.25">
      <c r="A246">
        <v>1998</v>
      </c>
      <c r="B246">
        <v>5</v>
      </c>
      <c r="C246" t="str">
        <f t="shared" si="34"/>
        <v>1998/5</v>
      </c>
      <c r="D246" t="s">
        <v>77</v>
      </c>
      <c r="E246">
        <v>1</v>
      </c>
    </row>
    <row r="247" spans="1:5" x14ac:dyDescent="0.25">
      <c r="A247">
        <v>1998</v>
      </c>
      <c r="B247">
        <v>5</v>
      </c>
      <c r="C247" t="str">
        <f t="shared" si="34"/>
        <v>1998/5</v>
      </c>
      <c r="D247" t="s">
        <v>15</v>
      </c>
      <c r="E247">
        <v>1</v>
      </c>
    </row>
    <row r="248" spans="1:5" x14ac:dyDescent="0.25">
      <c r="A248">
        <v>1998</v>
      </c>
      <c r="B248">
        <v>5</v>
      </c>
      <c r="C248" t="str">
        <f t="shared" si="34"/>
        <v>1998/5</v>
      </c>
      <c r="D248" t="s">
        <v>91</v>
      </c>
      <c r="E248">
        <v>1</v>
      </c>
    </row>
    <row r="249" spans="1:5" x14ac:dyDescent="0.25">
      <c r="A249">
        <v>1998</v>
      </c>
      <c r="B249">
        <v>5</v>
      </c>
      <c r="C249" t="str">
        <f t="shared" si="34"/>
        <v>1998/5</v>
      </c>
      <c r="D249" t="s">
        <v>89</v>
      </c>
      <c r="E249">
        <v>2</v>
      </c>
    </row>
    <row r="250" spans="1:5" x14ac:dyDescent="0.25">
      <c r="A250">
        <v>1998</v>
      </c>
      <c r="B250">
        <v>5</v>
      </c>
      <c r="C250" t="str">
        <f t="shared" si="34"/>
        <v>1998/5</v>
      </c>
      <c r="D250" t="s">
        <v>65</v>
      </c>
      <c r="E250">
        <v>2</v>
      </c>
    </row>
    <row r="251" spans="1:5" x14ac:dyDescent="0.25">
      <c r="A251">
        <v>1998</v>
      </c>
      <c r="B251">
        <v>5</v>
      </c>
      <c r="C251" t="str">
        <f t="shared" si="34"/>
        <v>1998/5</v>
      </c>
      <c r="D251" t="s">
        <v>25</v>
      </c>
      <c r="E251">
        <v>2</v>
      </c>
    </row>
    <row r="252" spans="1:5" x14ac:dyDescent="0.25">
      <c r="A252">
        <v>1998</v>
      </c>
      <c r="B252">
        <v>5</v>
      </c>
      <c r="C252" t="str">
        <f t="shared" si="34"/>
        <v>1998/5</v>
      </c>
      <c r="D252" t="s">
        <v>93</v>
      </c>
      <c r="E252">
        <v>2</v>
      </c>
    </row>
    <row r="253" spans="1:5" x14ac:dyDescent="0.25">
      <c r="A253">
        <v>1998</v>
      </c>
      <c r="B253">
        <v>5</v>
      </c>
      <c r="C253" t="str">
        <f t="shared" si="34"/>
        <v>1998/5</v>
      </c>
      <c r="D253" t="s">
        <v>23</v>
      </c>
      <c r="E253">
        <v>2</v>
      </c>
    </row>
    <row r="254" spans="1:5" x14ac:dyDescent="0.25">
      <c r="A254">
        <v>1998</v>
      </c>
      <c r="B254">
        <v>5</v>
      </c>
      <c r="C254" t="str">
        <f t="shared" si="34"/>
        <v>1998/5</v>
      </c>
      <c r="D254" t="s">
        <v>71</v>
      </c>
      <c r="E254">
        <v>2</v>
      </c>
    </row>
    <row r="255" spans="1:5" x14ac:dyDescent="0.25">
      <c r="A255">
        <v>1998</v>
      </c>
      <c r="B255">
        <v>5</v>
      </c>
      <c r="C255" t="str">
        <f t="shared" si="34"/>
        <v>1998/5</v>
      </c>
      <c r="D255" t="s">
        <v>61</v>
      </c>
      <c r="E255">
        <v>2</v>
      </c>
    </row>
  </sheetData>
  <mergeCells count="6">
    <mergeCell ref="X23:Z23"/>
    <mergeCell ref="X8:Z8"/>
    <mergeCell ref="X11:Z11"/>
    <mergeCell ref="X14:Z14"/>
    <mergeCell ref="X17:Z17"/>
    <mergeCell ref="X20:Z20"/>
  </mergeCells>
  <conditionalFormatting sqref="E1:E1048576">
    <cfRule type="colorScale" priority="126">
      <colorScale>
        <cfvo type="min"/>
        <cfvo type="max"/>
        <color rgb="FFF8696B"/>
        <color rgb="FFFCFCFF"/>
      </colorScale>
    </cfRule>
  </conditionalFormatting>
  <conditionalFormatting sqref="K2">
    <cfRule type="duplicateValues" dxfId="312" priority="125"/>
  </conditionalFormatting>
  <conditionalFormatting sqref="K1:K1048576">
    <cfRule type="duplicateValues" dxfId="311" priority="123"/>
    <cfRule type="top10" dxfId="310" priority="124" rank="10"/>
  </conditionalFormatting>
  <conditionalFormatting sqref="M1:M1048576">
    <cfRule type="colorScale" priority="122">
      <colorScale>
        <cfvo type="min"/>
        <cfvo type="max"/>
        <color rgb="FFFCFCFF"/>
        <color rgb="FF63BE7B"/>
      </colorScale>
    </cfRule>
  </conditionalFormatting>
  <conditionalFormatting sqref="N1:N1048576">
    <cfRule type="colorScale" priority="121">
      <colorScale>
        <cfvo type="min"/>
        <cfvo type="max"/>
        <color rgb="FFFF7128"/>
        <color rgb="FF7030A0"/>
      </colorScale>
    </cfRule>
  </conditionalFormatting>
  <conditionalFormatting sqref="O1:O1048576">
    <cfRule type="containsText" dxfId="309" priority="119" operator="containsText" text="Product not found">
      <formula>NOT(ISERROR(SEARCH("Product not found",O1)))</formula>
    </cfRule>
    <cfRule type="containsText" dxfId="308" priority="120" operator="containsText" text="Product Found">
      <formula>NOT(ISERROR(SEARCH("Product Found",O1)))</formula>
    </cfRule>
  </conditionalFormatting>
  <conditionalFormatting sqref="V8">
    <cfRule type="duplicateValues" dxfId="307" priority="117"/>
    <cfRule type="top10" dxfId="306" priority="118" rank="10"/>
  </conditionalFormatting>
  <conditionalFormatting sqref="X8">
    <cfRule type="containsText" dxfId="305" priority="115" operator="containsText" text="String not found">
      <formula>NOT(ISERROR(SEARCH("String not found",X8)))</formula>
    </cfRule>
    <cfRule type="containsText" dxfId="304" priority="116" operator="containsText" text="String Found">
      <formula>NOT(ISERROR(SEARCH("String Found",X8)))</formula>
    </cfRule>
  </conditionalFormatting>
  <conditionalFormatting sqref="D1:D1048576">
    <cfRule type="duplicateValues" dxfId="303" priority="114"/>
  </conditionalFormatting>
  <conditionalFormatting sqref="V11">
    <cfRule type="duplicateValues" dxfId="302" priority="112"/>
    <cfRule type="top10" dxfId="301" priority="113" rank="10"/>
  </conditionalFormatting>
  <conditionalFormatting sqref="X11">
    <cfRule type="containsText" dxfId="300" priority="110" operator="containsText" text="String not found">
      <formula>NOT(ISERROR(SEARCH("String not found",X11)))</formula>
    </cfRule>
    <cfRule type="containsText" dxfId="299" priority="111" operator="containsText" text="String Found">
      <formula>NOT(ISERROR(SEARCH("String Found",X11)))</formula>
    </cfRule>
  </conditionalFormatting>
  <conditionalFormatting sqref="P8:P10">
    <cfRule type="duplicateValues" dxfId="298" priority="108"/>
    <cfRule type="top10" dxfId="297" priority="109" rank="10"/>
  </conditionalFormatting>
  <conditionalFormatting sqref="P17">
    <cfRule type="duplicateValues" dxfId="296" priority="106"/>
    <cfRule type="top10" dxfId="295" priority="107" rank="10"/>
  </conditionalFormatting>
  <conditionalFormatting sqref="P19:P20">
    <cfRule type="duplicateValues" dxfId="294" priority="104"/>
    <cfRule type="top10" dxfId="293" priority="105" rank="10"/>
  </conditionalFormatting>
  <conditionalFormatting sqref="P37">
    <cfRule type="duplicateValues" dxfId="292" priority="102"/>
    <cfRule type="top10" dxfId="291" priority="103" rank="10"/>
  </conditionalFormatting>
  <conditionalFormatting sqref="P40">
    <cfRule type="duplicateValues" dxfId="290" priority="100"/>
    <cfRule type="top10" dxfId="289" priority="101" rank="10"/>
  </conditionalFormatting>
  <conditionalFormatting sqref="P44">
    <cfRule type="duplicateValues" dxfId="288" priority="98"/>
    <cfRule type="top10" dxfId="287" priority="99" rank="10"/>
  </conditionalFormatting>
  <conditionalFormatting sqref="P47">
    <cfRule type="duplicateValues" dxfId="286" priority="96"/>
    <cfRule type="top10" dxfId="285" priority="97" rank="10"/>
  </conditionalFormatting>
  <conditionalFormatting sqref="P49">
    <cfRule type="duplicateValues" dxfId="284" priority="94"/>
    <cfRule type="top10" dxfId="283" priority="95" rank="10"/>
  </conditionalFormatting>
  <conditionalFormatting sqref="P55">
    <cfRule type="duplicateValues" dxfId="282" priority="92"/>
    <cfRule type="top10" dxfId="281" priority="93" rank="10"/>
  </conditionalFormatting>
  <conditionalFormatting sqref="P57">
    <cfRule type="duplicateValues" dxfId="280" priority="90"/>
    <cfRule type="top10" dxfId="279" priority="91" rank="10"/>
  </conditionalFormatting>
  <conditionalFormatting sqref="P60">
    <cfRule type="duplicateValues" dxfId="278" priority="88"/>
    <cfRule type="top10" dxfId="277" priority="89" rank="10"/>
  </conditionalFormatting>
  <conditionalFormatting sqref="P68">
    <cfRule type="duplicateValues" dxfId="276" priority="86"/>
    <cfRule type="top10" dxfId="275" priority="87" rank="10"/>
  </conditionalFormatting>
  <conditionalFormatting sqref="P71">
    <cfRule type="duplicateValues" dxfId="274" priority="84"/>
    <cfRule type="top10" dxfId="273" priority="85" rank="10"/>
  </conditionalFormatting>
  <conditionalFormatting sqref="P73">
    <cfRule type="duplicateValues" dxfId="272" priority="82"/>
    <cfRule type="top10" dxfId="271" priority="83" rank="10"/>
  </conditionalFormatting>
  <conditionalFormatting sqref="P75">
    <cfRule type="duplicateValues" dxfId="270" priority="80"/>
    <cfRule type="top10" dxfId="269" priority="81" rank="10"/>
  </conditionalFormatting>
  <conditionalFormatting sqref="P77">
    <cfRule type="duplicateValues" dxfId="268" priority="78"/>
    <cfRule type="top10" dxfId="267" priority="79" rank="10"/>
  </conditionalFormatting>
  <conditionalFormatting sqref="P79:P81">
    <cfRule type="duplicateValues" dxfId="266" priority="76"/>
    <cfRule type="top10" dxfId="265" priority="77" rank="10"/>
  </conditionalFormatting>
  <conditionalFormatting sqref="P87:P89">
    <cfRule type="duplicateValues" dxfId="264" priority="74"/>
    <cfRule type="top10" dxfId="263" priority="75" rank="10"/>
  </conditionalFormatting>
  <conditionalFormatting sqref="P101">
    <cfRule type="duplicateValues" dxfId="262" priority="72"/>
    <cfRule type="top10" dxfId="261" priority="73" rank="10"/>
  </conditionalFormatting>
  <conditionalFormatting sqref="P108">
    <cfRule type="duplicateValues" dxfId="260" priority="70"/>
    <cfRule type="top10" dxfId="259" priority="71" rank="10"/>
  </conditionalFormatting>
  <conditionalFormatting sqref="P110:P111">
    <cfRule type="duplicateValues" dxfId="258" priority="68"/>
    <cfRule type="top10" dxfId="257" priority="69" rank="10"/>
  </conditionalFormatting>
  <conditionalFormatting sqref="P113">
    <cfRule type="duplicateValues" dxfId="256" priority="66"/>
    <cfRule type="top10" dxfId="255" priority="67" rank="10"/>
  </conditionalFormatting>
  <conditionalFormatting sqref="P119:P121">
    <cfRule type="duplicateValues" dxfId="254" priority="64"/>
    <cfRule type="top10" dxfId="253" priority="65" rank="10"/>
  </conditionalFormatting>
  <conditionalFormatting sqref="P125:P126">
    <cfRule type="duplicateValues" dxfId="252" priority="62"/>
    <cfRule type="top10" dxfId="251" priority="63" rank="10"/>
  </conditionalFormatting>
  <conditionalFormatting sqref="P128">
    <cfRule type="duplicateValues" dxfId="250" priority="60"/>
    <cfRule type="top10" dxfId="249" priority="61" rank="10"/>
  </conditionalFormatting>
  <conditionalFormatting sqref="P134">
    <cfRule type="duplicateValues" dxfId="248" priority="58"/>
    <cfRule type="top10" dxfId="247" priority="59" rank="10"/>
  </conditionalFormatting>
  <conditionalFormatting sqref="P137:P138">
    <cfRule type="duplicateValues" dxfId="246" priority="56"/>
    <cfRule type="top10" dxfId="245" priority="57" rank="10"/>
  </conditionalFormatting>
  <conditionalFormatting sqref="P140">
    <cfRule type="duplicateValues" dxfId="244" priority="54"/>
    <cfRule type="top10" dxfId="243" priority="55" rank="10"/>
  </conditionalFormatting>
  <conditionalFormatting sqref="P150">
    <cfRule type="duplicateValues" dxfId="242" priority="52"/>
    <cfRule type="top10" dxfId="241" priority="53" rank="10"/>
  </conditionalFormatting>
  <conditionalFormatting sqref="P158:P161">
    <cfRule type="duplicateValues" dxfId="240" priority="50"/>
    <cfRule type="top10" dxfId="239" priority="51" rank="10"/>
  </conditionalFormatting>
  <conditionalFormatting sqref="P167">
    <cfRule type="duplicateValues" dxfId="238" priority="48"/>
    <cfRule type="top10" dxfId="237" priority="49" rank="10"/>
  </conditionalFormatting>
  <conditionalFormatting sqref="P169:P170">
    <cfRule type="duplicateValues" dxfId="236" priority="46"/>
    <cfRule type="top10" dxfId="235" priority="47" rank="10"/>
  </conditionalFormatting>
  <conditionalFormatting sqref="P175">
    <cfRule type="duplicateValues" dxfId="234" priority="44"/>
    <cfRule type="top10" dxfId="233" priority="45" rank="10"/>
  </conditionalFormatting>
  <conditionalFormatting sqref="P177:P178">
    <cfRule type="duplicateValues" dxfId="232" priority="42"/>
    <cfRule type="top10" dxfId="231" priority="43" rank="10"/>
  </conditionalFormatting>
  <conditionalFormatting sqref="P181">
    <cfRule type="duplicateValues" dxfId="230" priority="40"/>
    <cfRule type="top10" dxfId="229" priority="41" rank="10"/>
  </conditionalFormatting>
  <conditionalFormatting sqref="P183:P184">
    <cfRule type="duplicateValues" dxfId="228" priority="38"/>
    <cfRule type="top10" dxfId="227" priority="39" rank="10"/>
  </conditionalFormatting>
  <conditionalFormatting sqref="P187">
    <cfRule type="duplicateValues" dxfId="226" priority="36"/>
    <cfRule type="top10" dxfId="225" priority="37" rank="10"/>
  </conditionalFormatting>
  <conditionalFormatting sqref="P189">
    <cfRule type="duplicateValues" dxfId="224" priority="34"/>
    <cfRule type="top10" dxfId="223" priority="35" rank="10"/>
  </conditionalFormatting>
  <conditionalFormatting sqref="P191">
    <cfRule type="duplicateValues" dxfId="222" priority="32"/>
    <cfRule type="top10" dxfId="221" priority="33" rank="10"/>
  </conditionalFormatting>
  <conditionalFormatting sqref="P200">
    <cfRule type="duplicateValues" dxfId="220" priority="30"/>
    <cfRule type="top10" dxfId="219" priority="31" rank="10"/>
  </conditionalFormatting>
  <conditionalFormatting sqref="P202">
    <cfRule type="duplicateValues" dxfId="218" priority="28"/>
    <cfRule type="top10" dxfId="217" priority="29" rank="10"/>
  </conditionalFormatting>
  <conditionalFormatting sqref="P210:P211">
    <cfRule type="duplicateValues" dxfId="216" priority="26"/>
    <cfRule type="top10" dxfId="215" priority="27" rank="10"/>
  </conditionalFormatting>
  <conditionalFormatting sqref="P218">
    <cfRule type="duplicateValues" dxfId="214" priority="24"/>
    <cfRule type="top10" dxfId="213" priority="25" rank="10"/>
  </conditionalFormatting>
  <conditionalFormatting sqref="P220:P221">
    <cfRule type="duplicateValues" dxfId="212" priority="22"/>
    <cfRule type="top10" dxfId="211" priority="23" rank="10"/>
  </conditionalFormatting>
  <conditionalFormatting sqref="P228">
    <cfRule type="duplicateValues" dxfId="210" priority="20"/>
    <cfRule type="top10" dxfId="209" priority="21" rank="10"/>
  </conditionalFormatting>
  <conditionalFormatting sqref="P231">
    <cfRule type="duplicateValues" dxfId="208" priority="18"/>
    <cfRule type="top10" dxfId="207" priority="19" rank="10"/>
  </conditionalFormatting>
  <conditionalFormatting sqref="R2:R1048576">
    <cfRule type="colorScale" priority="17">
      <colorScale>
        <cfvo type="min"/>
        <cfvo type="max"/>
        <color rgb="FFFCFCFF"/>
        <color rgb="FF63BE7B"/>
      </colorScale>
    </cfRule>
  </conditionalFormatting>
  <conditionalFormatting sqref="X14">
    <cfRule type="containsText" dxfId="206" priority="15" operator="containsText" text="String not found">
      <formula>NOT(ISERROR(SEARCH("String not found",X14)))</formula>
    </cfRule>
    <cfRule type="containsText" dxfId="205" priority="16" operator="containsText" text="String Found">
      <formula>NOT(ISERROR(SEARCH("String Found",X14)))</formula>
    </cfRule>
  </conditionalFormatting>
  <conditionalFormatting sqref="V14">
    <cfRule type="duplicateValues" dxfId="204" priority="13"/>
    <cfRule type="top10" dxfId="203" priority="14" rank="10"/>
  </conditionalFormatting>
  <conditionalFormatting sqref="X17">
    <cfRule type="containsText" dxfId="202" priority="11" operator="containsText" text="String not found">
      <formula>NOT(ISERROR(SEARCH("String not found",X17)))</formula>
    </cfRule>
    <cfRule type="containsText" dxfId="201" priority="12" operator="containsText" text="String Found">
      <formula>NOT(ISERROR(SEARCH("String Found",X17)))</formula>
    </cfRule>
  </conditionalFormatting>
  <conditionalFormatting sqref="V17">
    <cfRule type="duplicateValues" dxfId="200" priority="9"/>
    <cfRule type="top10" dxfId="199" priority="10" rank="10"/>
  </conditionalFormatting>
  <conditionalFormatting sqref="X20">
    <cfRule type="containsText" dxfId="198" priority="7" operator="containsText" text="String not found">
      <formula>NOT(ISERROR(SEARCH("String not found",X20)))</formula>
    </cfRule>
    <cfRule type="containsText" dxfId="197" priority="8" operator="containsText" text="String Found">
      <formula>NOT(ISERROR(SEARCH("String Found",X20)))</formula>
    </cfRule>
  </conditionalFormatting>
  <conditionalFormatting sqref="V20">
    <cfRule type="duplicateValues" dxfId="196" priority="5"/>
    <cfRule type="top10" dxfId="195" priority="6" rank="10"/>
  </conditionalFormatting>
  <conditionalFormatting sqref="X23">
    <cfRule type="containsText" dxfId="194" priority="3" operator="containsText" text="String not found">
      <formula>NOT(ISERROR(SEARCH("String not found",X23)))</formula>
    </cfRule>
    <cfRule type="containsText" dxfId="193" priority="4" operator="containsText" text="String Found">
      <formula>NOT(ISERROR(SEARCH("String Found",X23)))</formula>
    </cfRule>
  </conditionalFormatting>
  <conditionalFormatting sqref="V23">
    <cfRule type="duplicateValues" dxfId="192" priority="1"/>
    <cfRule type="top10" dxfId="191" priority="2" rank="10"/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ABB8-1E89-4824-9485-45CB701BC5EE}">
  <dimension ref="A1:AD240"/>
  <sheetViews>
    <sheetView topLeftCell="E1" workbookViewId="0">
      <selection activeCell="E27" sqref="E27"/>
    </sheetView>
  </sheetViews>
  <sheetFormatPr defaultRowHeight="15" x14ac:dyDescent="0.25"/>
  <cols>
    <col min="4" max="4" width="15.28515625" customWidth="1"/>
    <col min="5" max="5" width="17.42578125" customWidth="1"/>
    <col min="12" max="12" width="15.28515625" customWidth="1"/>
    <col min="13" max="13" width="19.5703125" customWidth="1"/>
    <col min="14" max="14" width="20.28515625" customWidth="1"/>
    <col min="15" max="15" width="14.5703125" customWidth="1"/>
    <col min="16" max="16" width="23.5703125" style="2" bestFit="1" customWidth="1"/>
    <col min="19" max="19" width="9.140625" style="23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0</v>
      </c>
      <c r="J1" t="s">
        <v>1</v>
      </c>
      <c r="K1" t="s">
        <v>2</v>
      </c>
      <c r="L1" t="s">
        <v>3</v>
      </c>
      <c r="M1" t="s">
        <v>5</v>
      </c>
      <c r="N1" t="s">
        <v>94</v>
      </c>
      <c r="O1" t="s">
        <v>95</v>
      </c>
      <c r="P1" s="2" t="s">
        <v>8</v>
      </c>
      <c r="Q1" t="s">
        <v>96</v>
      </c>
      <c r="R1" t="s">
        <v>9</v>
      </c>
      <c r="S1" s="22" t="s">
        <v>10</v>
      </c>
    </row>
    <row r="2" spans="1:30" x14ac:dyDescent="0.25">
      <c r="A2">
        <v>1996</v>
      </c>
      <c r="B2">
        <v>7</v>
      </c>
      <c r="C2" t="str">
        <f t="shared" ref="C2:C65" si="0">A2&amp;"/"&amp;B2</f>
        <v>1996/7</v>
      </c>
      <c r="D2" t="s">
        <v>52</v>
      </c>
      <c r="E2">
        <v>51</v>
      </c>
      <c r="I2">
        <v>1996</v>
      </c>
      <c r="J2">
        <v>7</v>
      </c>
      <c r="K2" t="str">
        <f t="shared" ref="K2:K65" si="1">I2&amp;"/"&amp;J2</f>
        <v>1996/7</v>
      </c>
      <c r="L2" t="s">
        <v>70</v>
      </c>
      <c r="M2">
        <v>3938</v>
      </c>
      <c r="N2" s="24">
        <f>M2/GETPIVOTDATA("Revenue",'[1]Pivot Revenue'!$E$8,"OrderDate",J2,"Years",I2)</f>
        <v>0.12359249939780827</v>
      </c>
      <c r="O2">
        <f t="shared" ref="O2:O33" si="2">COUNTIF(L:L,"*" &amp; L2 &amp; "*")</f>
        <v>15</v>
      </c>
      <c r="P2" s="5" t="str">
        <f t="shared" ref="P2:P11" si="3">IF(COUNTIF($D$2:$D$11, L2) &gt; 0, "Product found", "Product not found")</f>
        <v>Product found</v>
      </c>
      <c r="Q2" t="s">
        <v>70</v>
      </c>
      <c r="R2">
        <f t="shared" ref="R2:R65" si="4">IF(Q2&lt;&gt;"", COUNTIF(Q$1:Q$231, "*" &amp; Q2 &amp; "*"), "")</f>
        <v>11</v>
      </c>
      <c r="S2" s="23">
        <f t="shared" ref="S2:S65" si="5">R2/O2</f>
        <v>0.73333333333333328</v>
      </c>
    </row>
    <row r="3" spans="1:30" ht="23.25" x14ac:dyDescent="0.35">
      <c r="A3">
        <v>1996</v>
      </c>
      <c r="B3">
        <v>7</v>
      </c>
      <c r="C3" t="str">
        <f t="shared" si="0"/>
        <v>1996/7</v>
      </c>
      <c r="D3" t="s">
        <v>69</v>
      </c>
      <c r="E3">
        <v>57</v>
      </c>
      <c r="I3">
        <v>1996</v>
      </c>
      <c r="J3">
        <v>7</v>
      </c>
      <c r="K3" t="str">
        <f t="shared" si="1"/>
        <v>1996/7</v>
      </c>
      <c r="L3" t="s">
        <v>36</v>
      </c>
      <c r="M3">
        <v>2957.4000244140602</v>
      </c>
      <c r="N3" s="24">
        <f>M3/GETPIVOTDATA("Revenue",'[1]Pivot Revenue'!$E$8,"OrderDate",J3,"Years",I3)</f>
        <v>9.2816775199713791E-2</v>
      </c>
      <c r="O3">
        <f t="shared" si="2"/>
        <v>10</v>
      </c>
      <c r="P3" s="5" t="str">
        <f t="shared" si="3"/>
        <v>Product found</v>
      </c>
      <c r="Q3" t="s">
        <v>36</v>
      </c>
      <c r="R3">
        <f t="shared" si="4"/>
        <v>4</v>
      </c>
      <c r="S3" s="23">
        <f t="shared" si="5"/>
        <v>0.4</v>
      </c>
      <c r="X3" s="6"/>
      <c r="Y3" s="7" t="s">
        <v>116</v>
      </c>
      <c r="Z3" s="6"/>
    </row>
    <row r="4" spans="1:30" x14ac:dyDescent="0.25">
      <c r="A4">
        <v>1996</v>
      </c>
      <c r="B4">
        <v>7</v>
      </c>
      <c r="C4" t="str">
        <f t="shared" si="0"/>
        <v>1996/7</v>
      </c>
      <c r="D4" t="s">
        <v>41</v>
      </c>
      <c r="E4">
        <v>60</v>
      </c>
      <c r="I4">
        <v>1996</v>
      </c>
      <c r="J4">
        <v>7</v>
      </c>
      <c r="K4" t="str">
        <f t="shared" si="1"/>
        <v>1996/7</v>
      </c>
      <c r="L4" t="s">
        <v>91</v>
      </c>
      <c r="M4">
        <v>2462.39990234375</v>
      </c>
      <c r="N4" s="24">
        <f>M4/GETPIVOTDATA("Revenue",'[1]Pivot Revenue'!$E$8,"OrderDate",J4,"Years",I4)</f>
        <v>7.7281401332550292E-2</v>
      </c>
      <c r="O4">
        <f t="shared" si="2"/>
        <v>6</v>
      </c>
      <c r="P4" s="5" t="str">
        <f t="shared" si="3"/>
        <v>Product not found</v>
      </c>
      <c r="R4" t="str">
        <f t="shared" si="4"/>
        <v/>
      </c>
      <c r="S4" s="23" t="e">
        <f t="shared" si="5"/>
        <v>#VALUE!</v>
      </c>
      <c r="Y4" s="1"/>
    </row>
    <row r="5" spans="1:30" x14ac:dyDescent="0.25">
      <c r="A5">
        <v>1996</v>
      </c>
      <c r="B5">
        <v>7</v>
      </c>
      <c r="C5" t="str">
        <f t="shared" si="0"/>
        <v>1996/7</v>
      </c>
      <c r="D5" t="s">
        <v>31</v>
      </c>
      <c r="E5">
        <v>65</v>
      </c>
      <c r="I5">
        <v>1996</v>
      </c>
      <c r="J5">
        <v>7</v>
      </c>
      <c r="K5" t="str">
        <f t="shared" si="1"/>
        <v>1996/7</v>
      </c>
      <c r="L5" t="s">
        <v>85</v>
      </c>
      <c r="M5">
        <v>1444</v>
      </c>
      <c r="N5" s="24">
        <f>M5/GETPIVOTDATA("Revenue",'[1]Pivot Revenue'!$E$8,"OrderDate",J5,"Years",I5)</f>
        <v>4.5319342084925121E-2</v>
      </c>
      <c r="O5">
        <f t="shared" si="2"/>
        <v>4</v>
      </c>
      <c r="P5" s="5" t="str">
        <f t="shared" si="3"/>
        <v>Product found</v>
      </c>
      <c r="Q5" t="s">
        <v>85</v>
      </c>
      <c r="R5">
        <f t="shared" si="4"/>
        <v>4</v>
      </c>
      <c r="S5" s="23">
        <f t="shared" si="5"/>
        <v>1</v>
      </c>
      <c r="W5" s="25"/>
      <c r="X5" s="25"/>
      <c r="Y5" s="26"/>
      <c r="Z5" s="25"/>
      <c r="AA5" s="25"/>
      <c r="AB5" s="25"/>
      <c r="AC5" s="25"/>
      <c r="AD5" s="6"/>
    </row>
    <row r="6" spans="1:30" ht="15.75" x14ac:dyDescent="0.25">
      <c r="A6">
        <v>1996</v>
      </c>
      <c r="B6">
        <v>7</v>
      </c>
      <c r="C6" t="str">
        <f t="shared" si="0"/>
        <v>1996/7</v>
      </c>
      <c r="D6" t="s">
        <v>36</v>
      </c>
      <c r="E6">
        <v>75</v>
      </c>
      <c r="I6">
        <v>1996</v>
      </c>
      <c r="J6">
        <v>7</v>
      </c>
      <c r="K6" t="str">
        <f t="shared" si="1"/>
        <v>1996/7</v>
      </c>
      <c r="L6" t="s">
        <v>83</v>
      </c>
      <c r="M6">
        <v>1112</v>
      </c>
      <c r="N6" s="24">
        <f>M6/GETPIVOTDATA("Revenue",'[1]Pivot Revenue'!$E$8,"OrderDate",J6,"Years",I6)</f>
        <v>3.4899659555704114E-2</v>
      </c>
      <c r="O6">
        <f t="shared" si="2"/>
        <v>3</v>
      </c>
      <c r="P6" s="5" t="str">
        <f t="shared" si="3"/>
        <v>Product found</v>
      </c>
      <c r="Q6" t="s">
        <v>83</v>
      </c>
      <c r="R6">
        <f t="shared" si="4"/>
        <v>3</v>
      </c>
      <c r="S6" s="23">
        <f t="shared" si="5"/>
        <v>1</v>
      </c>
      <c r="W6" s="25"/>
      <c r="X6" s="27" t="s">
        <v>70</v>
      </c>
      <c r="Y6" s="28" t="s">
        <v>97</v>
      </c>
      <c r="Z6" s="31" t="s">
        <v>98</v>
      </c>
      <c r="AA6" s="31"/>
      <c r="AB6" s="31"/>
      <c r="AC6" s="25"/>
      <c r="AD6" s="6"/>
    </row>
    <row r="7" spans="1:30" ht="15.75" x14ac:dyDescent="0.25">
      <c r="A7">
        <v>1996</v>
      </c>
      <c r="B7">
        <v>7</v>
      </c>
      <c r="C7" t="str">
        <f t="shared" si="0"/>
        <v>1996/7</v>
      </c>
      <c r="D7" t="s">
        <v>87</v>
      </c>
      <c r="E7">
        <v>77</v>
      </c>
      <c r="I7">
        <v>1996</v>
      </c>
      <c r="J7">
        <v>7</v>
      </c>
      <c r="K7" t="str">
        <f t="shared" si="1"/>
        <v>1996/7</v>
      </c>
      <c r="L7" t="s">
        <v>89</v>
      </c>
      <c r="M7">
        <v>1088</v>
      </c>
      <c r="N7" s="24">
        <f>M7/GETPIVOTDATA("Revenue",'[1]Pivot Revenue'!$E$8,"OrderDate",J7,"Years",I7)</f>
        <v>3.4146429493350783E-2</v>
      </c>
      <c r="O7">
        <f t="shared" si="2"/>
        <v>14</v>
      </c>
      <c r="P7" s="5" t="str">
        <f t="shared" si="3"/>
        <v>Product not found</v>
      </c>
      <c r="R7" t="str">
        <f t="shared" si="4"/>
        <v/>
      </c>
      <c r="S7" s="23" t="e">
        <f t="shared" si="5"/>
        <v>#VALUE!</v>
      </c>
      <c r="W7" s="25" t="s">
        <v>102</v>
      </c>
      <c r="X7" s="25"/>
      <c r="Y7" s="29"/>
      <c r="Z7" s="25"/>
      <c r="AA7" s="25"/>
      <c r="AB7" s="25"/>
      <c r="AC7" s="25"/>
      <c r="AD7" s="6"/>
    </row>
    <row r="8" spans="1:30" ht="15.75" x14ac:dyDescent="0.25">
      <c r="A8">
        <v>1996</v>
      </c>
      <c r="B8">
        <v>7</v>
      </c>
      <c r="C8" t="str">
        <f t="shared" si="0"/>
        <v>1996/7</v>
      </c>
      <c r="D8" t="s">
        <v>20</v>
      </c>
      <c r="E8">
        <v>85</v>
      </c>
      <c r="I8">
        <v>1996</v>
      </c>
      <c r="J8">
        <v>7</v>
      </c>
      <c r="K8" t="str">
        <f t="shared" si="1"/>
        <v>1996/7</v>
      </c>
      <c r="L8" t="s">
        <v>87</v>
      </c>
      <c r="M8">
        <v>1047.1999969482399</v>
      </c>
      <c r="N8" s="24">
        <f>M8/GETPIVOTDATA("Revenue",'[1]Pivot Revenue'!$E$8,"OrderDate",J8,"Years",I8)</f>
        <v>3.2865938291571903E-2</v>
      </c>
      <c r="O8">
        <f t="shared" si="2"/>
        <v>1</v>
      </c>
      <c r="P8" s="5" t="str">
        <f t="shared" si="3"/>
        <v>Product found</v>
      </c>
      <c r="Q8" t="s">
        <v>87</v>
      </c>
      <c r="R8">
        <f t="shared" si="4"/>
        <v>1</v>
      </c>
      <c r="S8" s="23">
        <f t="shared" si="5"/>
        <v>1</v>
      </c>
      <c r="W8" s="25"/>
      <c r="X8" s="25"/>
      <c r="Y8" s="29"/>
      <c r="Z8" s="25"/>
      <c r="AA8" s="25"/>
      <c r="AB8" s="25"/>
      <c r="AC8" s="25"/>
      <c r="AD8" s="6"/>
    </row>
    <row r="9" spans="1:30" ht="15.75" x14ac:dyDescent="0.25">
      <c r="A9">
        <v>1996</v>
      </c>
      <c r="B9">
        <v>7</v>
      </c>
      <c r="C9" t="str">
        <f t="shared" si="0"/>
        <v>1996/7</v>
      </c>
      <c r="D9" t="s">
        <v>83</v>
      </c>
      <c r="E9">
        <v>95</v>
      </c>
      <c r="I9">
        <v>1996</v>
      </c>
      <c r="J9">
        <v>7</v>
      </c>
      <c r="K9" t="str">
        <f t="shared" si="1"/>
        <v>1996/7</v>
      </c>
      <c r="L9" t="s">
        <v>31</v>
      </c>
      <c r="M9">
        <v>1002.30000305176</v>
      </c>
      <c r="N9" s="24">
        <f>M9/GETPIVOTDATA("Revenue",'[1]Pivot Revenue'!$E$8,"OrderDate",J9,"Years",I9)</f>
        <v>3.1456770574809008E-2</v>
      </c>
      <c r="O9">
        <f t="shared" si="2"/>
        <v>1</v>
      </c>
      <c r="P9" s="5" t="str">
        <f t="shared" si="3"/>
        <v>Product found</v>
      </c>
      <c r="Q9" t="s">
        <v>31</v>
      </c>
      <c r="R9">
        <f t="shared" si="4"/>
        <v>1</v>
      </c>
      <c r="S9" s="23">
        <f t="shared" si="5"/>
        <v>1</v>
      </c>
      <c r="W9" s="25"/>
      <c r="X9" s="27" t="s">
        <v>89</v>
      </c>
      <c r="Y9" s="28" t="s">
        <v>99</v>
      </c>
      <c r="Z9" s="31" t="s">
        <v>98</v>
      </c>
      <c r="AA9" s="31"/>
      <c r="AB9" s="31"/>
      <c r="AC9" s="25"/>
      <c r="AD9" s="6"/>
    </row>
    <row r="10" spans="1:30" ht="15.75" x14ac:dyDescent="0.25">
      <c r="A10">
        <v>1996</v>
      </c>
      <c r="B10">
        <v>7</v>
      </c>
      <c r="C10" t="str">
        <f t="shared" si="0"/>
        <v>1996/7</v>
      </c>
      <c r="D10" t="s">
        <v>70</v>
      </c>
      <c r="E10">
        <v>100</v>
      </c>
      <c r="I10">
        <v>1996</v>
      </c>
      <c r="J10">
        <v>7</v>
      </c>
      <c r="K10" t="str">
        <f t="shared" si="1"/>
        <v>1996/7</v>
      </c>
      <c r="L10" t="s">
        <v>19</v>
      </c>
      <c r="M10">
        <v>990</v>
      </c>
      <c r="N10" s="24">
        <f>M10/GETPIVOTDATA("Revenue",'[1]Pivot Revenue'!$E$8,"OrderDate",J10,"Years",I10)</f>
        <v>3.1070740072074703E-2</v>
      </c>
      <c r="O10">
        <f t="shared" si="2"/>
        <v>16</v>
      </c>
      <c r="P10" s="5" t="str">
        <f t="shared" si="3"/>
        <v>Product not found</v>
      </c>
      <c r="R10" t="str">
        <f t="shared" si="4"/>
        <v/>
      </c>
      <c r="S10" s="23" t="e">
        <f t="shared" si="5"/>
        <v>#VALUE!</v>
      </c>
      <c r="W10" s="25" t="s">
        <v>103</v>
      </c>
      <c r="X10" s="25"/>
      <c r="Y10" s="29"/>
      <c r="Z10" s="25"/>
      <c r="AA10" s="25"/>
      <c r="AB10" s="25"/>
      <c r="AC10" s="25"/>
      <c r="AD10" s="6"/>
    </row>
    <row r="11" spans="1:30" ht="15.75" x14ac:dyDescent="0.25">
      <c r="A11">
        <v>1996</v>
      </c>
      <c r="B11">
        <v>7</v>
      </c>
      <c r="C11" t="str">
        <f t="shared" si="0"/>
        <v>1996/7</v>
      </c>
      <c r="D11" t="s">
        <v>85</v>
      </c>
      <c r="E11">
        <v>105</v>
      </c>
      <c r="I11">
        <v>1996</v>
      </c>
      <c r="J11">
        <v>7</v>
      </c>
      <c r="K11" t="str">
        <f t="shared" si="1"/>
        <v>1996/7</v>
      </c>
      <c r="L11" t="s">
        <v>75</v>
      </c>
      <c r="M11">
        <v>936</v>
      </c>
      <c r="N11" s="24">
        <f>M11/GETPIVOTDATA("Revenue",'[1]Pivot Revenue'!$E$8,"OrderDate",J11,"Years",I11)</f>
        <v>2.937597243177972E-2</v>
      </c>
      <c r="O11">
        <f t="shared" si="2"/>
        <v>11</v>
      </c>
      <c r="P11" s="5" t="str">
        <f t="shared" si="3"/>
        <v>Product not found</v>
      </c>
      <c r="R11" t="str">
        <f t="shared" si="4"/>
        <v/>
      </c>
      <c r="S11" s="23" t="e">
        <f t="shared" si="5"/>
        <v>#VALUE!</v>
      </c>
      <c r="W11" s="25"/>
      <c r="X11" s="25"/>
      <c r="Y11" s="29"/>
      <c r="Z11" s="25"/>
      <c r="AA11" s="25"/>
      <c r="AB11" s="25"/>
      <c r="AC11" s="25"/>
      <c r="AD11" s="6"/>
    </row>
    <row r="12" spans="1:30" ht="15.75" x14ac:dyDescent="0.25">
      <c r="A12">
        <v>1996</v>
      </c>
      <c r="B12">
        <v>8</v>
      </c>
      <c r="C12" t="str">
        <f t="shared" si="0"/>
        <v>1996/8</v>
      </c>
      <c r="D12" t="s">
        <v>34</v>
      </c>
      <c r="E12">
        <v>40</v>
      </c>
      <c r="I12">
        <v>1996</v>
      </c>
      <c r="J12">
        <v>8</v>
      </c>
      <c r="K12" t="str">
        <f t="shared" si="1"/>
        <v>1996/8</v>
      </c>
      <c r="L12" t="s">
        <v>30</v>
      </c>
      <c r="M12">
        <v>2048.7999877929701</v>
      </c>
      <c r="N12" s="24">
        <f>M12/GETPIVOTDATA("Revenue",'[1]Pivot Revenue'!$E$8,"OrderDate",J12,"Years",I12)</f>
        <v>6.8674004378369041E-2</v>
      </c>
      <c r="O12">
        <f t="shared" si="2"/>
        <v>12</v>
      </c>
      <c r="P12" s="5" t="str">
        <f t="shared" ref="P12:P21" si="6">IF(COUNTIF($D$12:$D$23, L12) &gt; 0, "Product found", "Product not found")</f>
        <v>Product found</v>
      </c>
      <c r="Q12" t="s">
        <v>30</v>
      </c>
      <c r="R12">
        <f t="shared" si="4"/>
        <v>7</v>
      </c>
      <c r="S12" s="23">
        <f t="shared" si="5"/>
        <v>0.58333333333333337</v>
      </c>
      <c r="W12" s="25"/>
      <c r="X12" s="27" t="s">
        <v>75</v>
      </c>
      <c r="Y12" s="28" t="s">
        <v>100</v>
      </c>
      <c r="Z12" s="31" t="s">
        <v>98</v>
      </c>
      <c r="AA12" s="31"/>
      <c r="AB12" s="31"/>
      <c r="AC12" s="25"/>
      <c r="AD12" s="6"/>
    </row>
    <row r="13" spans="1:30" ht="15.75" x14ac:dyDescent="0.25">
      <c r="A13">
        <v>1996</v>
      </c>
      <c r="B13">
        <v>8</v>
      </c>
      <c r="C13" t="str">
        <f t="shared" si="0"/>
        <v>1996/8</v>
      </c>
      <c r="D13" t="s">
        <v>76</v>
      </c>
      <c r="E13">
        <v>40</v>
      </c>
      <c r="I13">
        <v>1996</v>
      </c>
      <c r="J13">
        <v>8</v>
      </c>
      <c r="K13" t="str">
        <f t="shared" si="1"/>
        <v>1996/8</v>
      </c>
      <c r="L13" t="s">
        <v>89</v>
      </c>
      <c r="M13">
        <v>1931.2000122070301</v>
      </c>
      <c r="N13" s="24">
        <f>M13/GETPIVOTDATA("Revenue",'[1]Pivot Revenue'!$E$8,"OrderDate",J13,"Years",I13)</f>
        <v>6.4732154863334293E-2</v>
      </c>
      <c r="O13">
        <f t="shared" si="2"/>
        <v>14</v>
      </c>
      <c r="P13" s="5" t="str">
        <f t="shared" si="6"/>
        <v>Product found</v>
      </c>
      <c r="Q13" t="s">
        <v>89</v>
      </c>
      <c r="R13">
        <f t="shared" si="4"/>
        <v>12</v>
      </c>
      <c r="S13" s="23">
        <f t="shared" si="5"/>
        <v>0.8571428571428571</v>
      </c>
      <c r="W13" s="25" t="s">
        <v>104</v>
      </c>
      <c r="X13" s="27"/>
      <c r="Y13" s="29"/>
      <c r="Z13" s="25"/>
      <c r="AA13" s="25"/>
      <c r="AB13" s="25"/>
      <c r="AC13" s="25"/>
      <c r="AD13" s="6"/>
    </row>
    <row r="14" spans="1:30" ht="15.75" x14ac:dyDescent="0.25">
      <c r="A14">
        <v>1996</v>
      </c>
      <c r="B14">
        <v>8</v>
      </c>
      <c r="C14" t="str">
        <f t="shared" si="0"/>
        <v>1996/8</v>
      </c>
      <c r="D14" t="s">
        <v>83</v>
      </c>
      <c r="E14">
        <v>40</v>
      </c>
      <c r="I14">
        <v>1996</v>
      </c>
      <c r="J14">
        <v>8</v>
      </c>
      <c r="K14" t="str">
        <f t="shared" si="1"/>
        <v>1996/8</v>
      </c>
      <c r="L14" t="s">
        <v>91</v>
      </c>
      <c r="M14">
        <v>1684.7999877929699</v>
      </c>
      <c r="N14" s="24">
        <f>M14/GETPIVOTDATA("Revenue",'[1]Pivot Revenue'!$E$8,"OrderDate",J14,"Years",I14)</f>
        <v>5.6473039060786122E-2</v>
      </c>
      <c r="O14">
        <f t="shared" si="2"/>
        <v>6</v>
      </c>
      <c r="P14" s="5" t="str">
        <f t="shared" si="6"/>
        <v>Product not found</v>
      </c>
      <c r="R14" t="str">
        <f t="shared" si="4"/>
        <v/>
      </c>
      <c r="S14" s="23" t="e">
        <f t="shared" si="5"/>
        <v>#VALUE!</v>
      </c>
      <c r="W14" s="25"/>
      <c r="X14" s="27"/>
      <c r="Y14" s="29"/>
      <c r="Z14" s="25"/>
      <c r="AA14" s="25"/>
      <c r="AB14" s="25"/>
      <c r="AC14" s="25"/>
      <c r="AD14" s="6"/>
    </row>
    <row r="15" spans="1:30" ht="15.75" x14ac:dyDescent="0.25">
      <c r="A15">
        <v>1996</v>
      </c>
      <c r="B15">
        <v>8</v>
      </c>
      <c r="C15" t="str">
        <f t="shared" si="0"/>
        <v>1996/8</v>
      </c>
      <c r="D15" t="s">
        <v>39</v>
      </c>
      <c r="E15">
        <v>42</v>
      </c>
      <c r="I15">
        <v>1996</v>
      </c>
      <c r="J15">
        <v>8</v>
      </c>
      <c r="K15" t="str">
        <f t="shared" si="1"/>
        <v>1996/8</v>
      </c>
      <c r="L15" t="s">
        <v>72</v>
      </c>
      <c r="M15">
        <v>1497.59999847412</v>
      </c>
      <c r="N15" s="24">
        <f>M15/GETPIVOTDATA("Revenue",'[1]Pivot Revenue'!$E$8,"OrderDate",J15,"Years",I15)</f>
        <v>5.0198257255480681E-2</v>
      </c>
      <c r="O15">
        <f t="shared" si="2"/>
        <v>1</v>
      </c>
      <c r="P15" s="5" t="str">
        <f t="shared" si="6"/>
        <v>Product found</v>
      </c>
      <c r="Q15" t="s">
        <v>72</v>
      </c>
      <c r="R15">
        <f t="shared" si="4"/>
        <v>1</v>
      </c>
      <c r="S15" s="23">
        <f t="shared" si="5"/>
        <v>1</v>
      </c>
      <c r="W15" s="25"/>
      <c r="X15" s="27" t="s">
        <v>12</v>
      </c>
      <c r="Y15" s="28" t="s">
        <v>101</v>
      </c>
      <c r="Z15" s="31" t="s">
        <v>98</v>
      </c>
      <c r="AA15" s="31"/>
      <c r="AB15" s="31"/>
      <c r="AC15" s="25"/>
      <c r="AD15" s="6"/>
    </row>
    <row r="16" spans="1:30" ht="15.75" x14ac:dyDescent="0.25">
      <c r="A16">
        <v>1996</v>
      </c>
      <c r="B16">
        <v>8</v>
      </c>
      <c r="C16" t="str">
        <f t="shared" si="0"/>
        <v>1996/8</v>
      </c>
      <c r="D16" t="s">
        <v>20</v>
      </c>
      <c r="E16">
        <v>44</v>
      </c>
      <c r="I16">
        <v>1996</v>
      </c>
      <c r="J16">
        <v>8</v>
      </c>
      <c r="K16" t="str">
        <f t="shared" si="1"/>
        <v>1996/8</v>
      </c>
      <c r="L16" t="s">
        <v>19</v>
      </c>
      <c r="M16">
        <v>1485</v>
      </c>
      <c r="N16" s="24">
        <f>M16/GETPIVOTDATA("Revenue",'[1]Pivot Revenue'!$E$8,"OrderDate",J16,"Years",I16)</f>
        <v>4.9775916199479756E-2</v>
      </c>
      <c r="O16">
        <f t="shared" si="2"/>
        <v>16</v>
      </c>
      <c r="P16" s="5" t="str">
        <f t="shared" si="6"/>
        <v>Product not found</v>
      </c>
      <c r="R16" t="str">
        <f t="shared" si="4"/>
        <v/>
      </c>
      <c r="S16" s="23" t="e">
        <f t="shared" si="5"/>
        <v>#VALUE!</v>
      </c>
      <c r="W16" s="25" t="s">
        <v>105</v>
      </c>
      <c r="X16" s="27"/>
      <c r="Y16" s="29"/>
      <c r="Z16" s="25"/>
      <c r="AA16" s="25"/>
      <c r="AB16" s="25"/>
      <c r="AC16" s="25"/>
      <c r="AD16" s="6"/>
    </row>
    <row r="17" spans="1:30" ht="15.75" x14ac:dyDescent="0.25">
      <c r="A17">
        <v>1996</v>
      </c>
      <c r="B17">
        <v>8</v>
      </c>
      <c r="C17" t="str">
        <f t="shared" si="0"/>
        <v>1996/8</v>
      </c>
      <c r="D17" t="s">
        <v>30</v>
      </c>
      <c r="E17">
        <v>52</v>
      </c>
      <c r="I17">
        <v>1996</v>
      </c>
      <c r="J17">
        <v>8</v>
      </c>
      <c r="K17" t="str">
        <f t="shared" si="1"/>
        <v>1996/8</v>
      </c>
      <c r="L17" t="s">
        <v>76</v>
      </c>
      <c r="M17">
        <v>1472</v>
      </c>
      <c r="N17" s="24">
        <f>M17/GETPIVOTDATA("Revenue",'[1]Pivot Revenue'!$E$8,"OrderDate",J17,"Years",I17)</f>
        <v>4.934016743813751E-2</v>
      </c>
      <c r="O17">
        <f t="shared" si="2"/>
        <v>6</v>
      </c>
      <c r="P17" s="5" t="str">
        <f t="shared" si="6"/>
        <v>Product found</v>
      </c>
      <c r="Q17" t="s">
        <v>76</v>
      </c>
      <c r="R17">
        <f t="shared" si="4"/>
        <v>4</v>
      </c>
      <c r="S17" s="23">
        <f t="shared" si="5"/>
        <v>0.66666666666666663</v>
      </c>
      <c r="W17" s="25"/>
      <c r="X17" s="27"/>
      <c r="Y17" s="29"/>
      <c r="Z17" s="25"/>
      <c r="AA17" s="25"/>
      <c r="AB17" s="25"/>
      <c r="AC17" s="25"/>
      <c r="AD17" s="6"/>
    </row>
    <row r="18" spans="1:30" ht="15.75" x14ac:dyDescent="0.25">
      <c r="A18">
        <v>1996</v>
      </c>
      <c r="B18">
        <v>8</v>
      </c>
      <c r="C18" t="str">
        <f t="shared" si="0"/>
        <v>1996/8</v>
      </c>
      <c r="D18" t="s">
        <v>24</v>
      </c>
      <c r="E18">
        <v>55</v>
      </c>
      <c r="I18">
        <v>1996</v>
      </c>
      <c r="J18">
        <v>8</v>
      </c>
      <c r="K18" t="str">
        <f t="shared" si="1"/>
        <v>1996/8</v>
      </c>
      <c r="L18" t="s">
        <v>60</v>
      </c>
      <c r="M18">
        <v>1308.2999572753899</v>
      </c>
      <c r="N18" s="24">
        <f>M18/GETPIVOTDATA("Revenue",'[1]Pivot Revenue'!$E$8,"OrderDate",J18,"Years",I18)</f>
        <v>4.3853083526681991E-2</v>
      </c>
      <c r="O18">
        <f t="shared" si="2"/>
        <v>6</v>
      </c>
      <c r="P18" s="5" t="str">
        <f t="shared" si="6"/>
        <v>Product found</v>
      </c>
      <c r="Q18" t="s">
        <v>60</v>
      </c>
      <c r="R18">
        <f t="shared" si="4"/>
        <v>6</v>
      </c>
      <c r="S18" s="23">
        <f t="shared" si="5"/>
        <v>1</v>
      </c>
      <c r="W18" s="25"/>
      <c r="X18" s="27" t="s">
        <v>30</v>
      </c>
      <c r="Y18" s="28" t="s">
        <v>106</v>
      </c>
      <c r="Z18" s="31" t="s">
        <v>98</v>
      </c>
      <c r="AA18" s="31"/>
      <c r="AB18" s="31"/>
      <c r="AC18" s="25"/>
      <c r="AD18" s="6"/>
    </row>
    <row r="19" spans="1:30" ht="15.75" x14ac:dyDescent="0.25">
      <c r="A19">
        <v>1996</v>
      </c>
      <c r="B19">
        <v>8</v>
      </c>
      <c r="C19" t="str">
        <f t="shared" si="0"/>
        <v>1996/8</v>
      </c>
      <c r="D19" t="s">
        <v>79</v>
      </c>
      <c r="E19">
        <v>61</v>
      </c>
      <c r="I19">
        <v>1996</v>
      </c>
      <c r="J19">
        <v>8</v>
      </c>
      <c r="K19" t="str">
        <f t="shared" si="1"/>
        <v>1996/8</v>
      </c>
      <c r="L19" t="s">
        <v>58</v>
      </c>
      <c r="M19">
        <v>945.20001983642601</v>
      </c>
      <c r="N19" s="24">
        <f>M19/GETPIVOTDATA("Revenue",'[1]Pivot Revenue'!$E$8,"OrderDate",J19,"Years",I19)</f>
        <v>3.1682287528029998E-2</v>
      </c>
      <c r="O19">
        <f t="shared" si="2"/>
        <v>8</v>
      </c>
      <c r="P19" s="5" t="str">
        <f t="shared" si="6"/>
        <v>Product not found</v>
      </c>
      <c r="R19" t="str">
        <f t="shared" si="4"/>
        <v/>
      </c>
      <c r="S19" s="23" t="e">
        <f t="shared" si="5"/>
        <v>#VALUE!</v>
      </c>
      <c r="W19" s="25" t="s">
        <v>107</v>
      </c>
      <c r="X19" s="27"/>
      <c r="Y19" s="29"/>
      <c r="Z19" s="25"/>
      <c r="AA19" s="25"/>
      <c r="AB19" s="25"/>
      <c r="AC19" s="25"/>
      <c r="AD19" s="6"/>
    </row>
    <row r="20" spans="1:30" ht="15.75" x14ac:dyDescent="0.25">
      <c r="A20">
        <v>1996</v>
      </c>
      <c r="B20">
        <v>8</v>
      </c>
      <c r="C20" t="str">
        <f t="shared" si="0"/>
        <v>1996/8</v>
      </c>
      <c r="D20" t="s">
        <v>53</v>
      </c>
      <c r="E20">
        <v>63</v>
      </c>
      <c r="I20">
        <v>1996</v>
      </c>
      <c r="J20">
        <v>8</v>
      </c>
      <c r="K20" t="str">
        <f t="shared" si="1"/>
        <v>1996/8</v>
      </c>
      <c r="L20" t="s">
        <v>81</v>
      </c>
      <c r="M20">
        <v>937.44000244140602</v>
      </c>
      <c r="N20" s="24">
        <f>M20/GETPIVOTDATA("Revenue",'[1]Pivot Revenue'!$E$8,"OrderDate",J20,"Years",I20)</f>
        <v>3.1422178453578135E-2</v>
      </c>
      <c r="O20">
        <f t="shared" si="2"/>
        <v>5</v>
      </c>
      <c r="P20" s="5" t="str">
        <f t="shared" si="6"/>
        <v>Product not found</v>
      </c>
      <c r="R20" t="str">
        <f t="shared" si="4"/>
        <v/>
      </c>
      <c r="S20" s="23" t="e">
        <f t="shared" si="5"/>
        <v>#VALUE!</v>
      </c>
      <c r="W20" s="25"/>
      <c r="X20" s="27"/>
      <c r="Y20" s="29"/>
      <c r="Z20" s="25"/>
      <c r="AA20" s="25"/>
      <c r="AB20" s="25"/>
      <c r="AC20" s="25"/>
      <c r="AD20" s="6"/>
    </row>
    <row r="21" spans="1:30" ht="15.75" x14ac:dyDescent="0.25">
      <c r="A21">
        <v>1996</v>
      </c>
      <c r="B21">
        <v>8</v>
      </c>
      <c r="C21" t="str">
        <f t="shared" si="0"/>
        <v>1996/8</v>
      </c>
      <c r="D21" t="s">
        <v>89</v>
      </c>
      <c r="E21">
        <v>76</v>
      </c>
      <c r="I21">
        <v>1996</v>
      </c>
      <c r="J21">
        <v>8</v>
      </c>
      <c r="K21" t="str">
        <f t="shared" si="1"/>
        <v>1996/8</v>
      </c>
      <c r="L21" t="s">
        <v>70</v>
      </c>
      <c r="M21">
        <v>910.80000305175804</v>
      </c>
      <c r="N21" s="24">
        <f>M21/GETPIVOTDATA("Revenue",'[1]Pivot Revenue'!$E$8,"OrderDate",J21,"Years",I21)</f>
        <v>3.0529228704639876E-2</v>
      </c>
      <c r="O21">
        <f t="shared" si="2"/>
        <v>15</v>
      </c>
      <c r="P21" s="5" t="str">
        <f t="shared" si="6"/>
        <v>Product not found</v>
      </c>
      <c r="R21" t="str">
        <f t="shared" si="4"/>
        <v/>
      </c>
      <c r="S21" s="23" t="e">
        <f t="shared" si="5"/>
        <v>#VALUE!</v>
      </c>
      <c r="W21" s="25"/>
      <c r="X21" s="27" t="s">
        <v>60</v>
      </c>
      <c r="Y21" s="28" t="s">
        <v>114</v>
      </c>
      <c r="Z21" s="31" t="s">
        <v>98</v>
      </c>
      <c r="AA21" s="31"/>
      <c r="AB21" s="31"/>
      <c r="AC21" s="25"/>
      <c r="AD21" s="6"/>
    </row>
    <row r="22" spans="1:30" ht="15.75" x14ac:dyDescent="0.25">
      <c r="A22">
        <v>1996</v>
      </c>
      <c r="B22">
        <v>8</v>
      </c>
      <c r="C22" t="str">
        <f t="shared" si="0"/>
        <v>1996/8</v>
      </c>
      <c r="D22" t="s">
        <v>60</v>
      </c>
      <c r="E22">
        <v>100</v>
      </c>
      <c r="I22">
        <v>1996</v>
      </c>
      <c r="J22">
        <v>9</v>
      </c>
      <c r="K22" t="str">
        <f t="shared" si="1"/>
        <v>1996/9</v>
      </c>
      <c r="L22" t="s">
        <v>30</v>
      </c>
      <c r="M22">
        <v>4826.5</v>
      </c>
      <c r="N22" s="24">
        <f>M22/GETPIVOTDATA("Revenue",'[1]Pivot Revenue'!$E$8,"OrderDate",J22,"Years",I22)</f>
        <v>0.16256988759135854</v>
      </c>
      <c r="O22">
        <f t="shared" si="2"/>
        <v>12</v>
      </c>
      <c r="P22" s="5" t="str">
        <f t="shared" ref="P22:P31" si="7">IF(COUNTIF($D$24:$D$34, L22) &gt; 0, "Product found", "Product not found")</f>
        <v>Product found</v>
      </c>
      <c r="Q22" t="s">
        <v>30</v>
      </c>
      <c r="R22">
        <f t="shared" si="4"/>
        <v>7</v>
      </c>
      <c r="S22" s="23">
        <f t="shared" si="5"/>
        <v>0.58333333333333337</v>
      </c>
      <c r="W22" s="25" t="s">
        <v>115</v>
      </c>
      <c r="X22" s="27"/>
      <c r="Y22" s="29"/>
      <c r="Z22" s="25"/>
      <c r="AA22" s="25"/>
      <c r="AB22" s="25"/>
      <c r="AC22" s="25"/>
      <c r="AD22" s="6"/>
    </row>
    <row r="23" spans="1:30" x14ac:dyDescent="0.25">
      <c r="A23">
        <v>1996</v>
      </c>
      <c r="B23">
        <v>8</v>
      </c>
      <c r="C23" t="str">
        <f t="shared" si="0"/>
        <v>1996/8</v>
      </c>
      <c r="D23" t="s">
        <v>72</v>
      </c>
      <c r="E23">
        <v>104</v>
      </c>
      <c r="I23">
        <v>1996</v>
      </c>
      <c r="J23">
        <v>9</v>
      </c>
      <c r="K23" t="str">
        <f t="shared" si="1"/>
        <v>1996/9</v>
      </c>
      <c r="L23" t="s">
        <v>19</v>
      </c>
      <c r="M23">
        <v>2227.5</v>
      </c>
      <c r="N23" s="24">
        <f>M23/GETPIVOTDATA("Revenue",'[1]Pivot Revenue'!$E$8,"OrderDate",J23,"Years",I23)</f>
        <v>7.5028369337978074E-2</v>
      </c>
      <c r="O23">
        <f t="shared" si="2"/>
        <v>16</v>
      </c>
      <c r="P23" s="5" t="str">
        <f t="shared" si="7"/>
        <v>Product not found</v>
      </c>
      <c r="R23" t="str">
        <f t="shared" si="4"/>
        <v/>
      </c>
      <c r="S23" s="23" t="e">
        <f t="shared" si="5"/>
        <v>#VALUE!</v>
      </c>
    </row>
    <row r="24" spans="1:30" x14ac:dyDescent="0.25">
      <c r="A24">
        <v>1996</v>
      </c>
      <c r="B24">
        <v>9</v>
      </c>
      <c r="C24" t="str">
        <f t="shared" si="0"/>
        <v>1996/9</v>
      </c>
      <c r="D24" t="s">
        <v>75</v>
      </c>
      <c r="E24">
        <v>40</v>
      </c>
      <c r="I24">
        <v>1996</v>
      </c>
      <c r="J24">
        <v>9</v>
      </c>
      <c r="K24" t="str">
        <f t="shared" si="1"/>
        <v>1996/9</v>
      </c>
      <c r="L24" t="s">
        <v>76</v>
      </c>
      <c r="M24">
        <v>2060.8000183105501</v>
      </c>
      <c r="N24" s="24">
        <f>M24/GETPIVOTDATA("Revenue",'[1]Pivot Revenue'!$E$8,"OrderDate",J24,"Years",I24)</f>
        <v>6.9413452258368535E-2</v>
      </c>
      <c r="O24">
        <f t="shared" si="2"/>
        <v>6</v>
      </c>
      <c r="P24" s="5" t="str">
        <f t="shared" si="7"/>
        <v>Product found</v>
      </c>
      <c r="Q24" t="s">
        <v>76</v>
      </c>
      <c r="R24">
        <f t="shared" si="4"/>
        <v>4</v>
      </c>
      <c r="S24" s="23">
        <f t="shared" si="5"/>
        <v>0.66666666666666663</v>
      </c>
    </row>
    <row r="25" spans="1:30" x14ac:dyDescent="0.25">
      <c r="A25">
        <v>1996</v>
      </c>
      <c r="B25">
        <v>9</v>
      </c>
      <c r="C25" t="str">
        <f t="shared" si="0"/>
        <v>1996/9</v>
      </c>
      <c r="D25" t="s">
        <v>85</v>
      </c>
      <c r="E25">
        <v>40</v>
      </c>
      <c r="I25">
        <v>1996</v>
      </c>
      <c r="J25">
        <v>9</v>
      </c>
      <c r="K25" t="str">
        <f t="shared" si="1"/>
        <v>1996/9</v>
      </c>
      <c r="L25" t="s">
        <v>70</v>
      </c>
      <c r="M25">
        <v>1430</v>
      </c>
      <c r="N25" s="24">
        <f>M25/GETPIVOTDATA("Revenue",'[1]Pivot Revenue'!$E$8,"OrderDate",J25,"Years",I25)</f>
        <v>4.816636056265259E-2</v>
      </c>
      <c r="O25">
        <f t="shared" si="2"/>
        <v>15</v>
      </c>
      <c r="P25" s="5" t="str">
        <f t="shared" si="7"/>
        <v>Product found</v>
      </c>
      <c r="Q25" t="s">
        <v>70</v>
      </c>
      <c r="R25">
        <f t="shared" si="4"/>
        <v>11</v>
      </c>
      <c r="S25" s="23">
        <f t="shared" si="5"/>
        <v>0.73333333333333328</v>
      </c>
    </row>
    <row r="26" spans="1:30" x14ac:dyDescent="0.25">
      <c r="A26">
        <v>1996</v>
      </c>
      <c r="B26">
        <v>9</v>
      </c>
      <c r="C26" t="str">
        <f t="shared" si="0"/>
        <v>1996/9</v>
      </c>
      <c r="D26" t="s">
        <v>15</v>
      </c>
      <c r="E26">
        <v>40</v>
      </c>
      <c r="I26">
        <v>1996</v>
      </c>
      <c r="J26">
        <v>9</v>
      </c>
      <c r="K26" t="str">
        <f t="shared" si="1"/>
        <v>1996/9</v>
      </c>
      <c r="L26" t="s">
        <v>55</v>
      </c>
      <c r="M26">
        <v>1252.7999877929699</v>
      </c>
      <c r="N26" s="24">
        <f>M26/GETPIVOTDATA("Revenue",'[1]Pivot Revenue'!$E$8,"OrderDate",J26,"Years",I26)</f>
        <v>4.219777337407199E-2</v>
      </c>
      <c r="O26">
        <f t="shared" si="2"/>
        <v>4</v>
      </c>
      <c r="P26" s="5" t="str">
        <f t="shared" si="7"/>
        <v>Product found</v>
      </c>
      <c r="Q26" t="s">
        <v>55</v>
      </c>
      <c r="R26">
        <f t="shared" si="4"/>
        <v>4</v>
      </c>
      <c r="S26" s="23">
        <f t="shared" si="5"/>
        <v>1</v>
      </c>
    </row>
    <row r="27" spans="1:30" x14ac:dyDescent="0.25">
      <c r="A27">
        <v>1996</v>
      </c>
      <c r="B27">
        <v>9</v>
      </c>
      <c r="C27" t="str">
        <f t="shared" si="0"/>
        <v>1996/9</v>
      </c>
      <c r="D27" t="s">
        <v>83</v>
      </c>
      <c r="E27">
        <v>40</v>
      </c>
      <c r="I27">
        <v>1996</v>
      </c>
      <c r="J27">
        <v>9</v>
      </c>
      <c r="K27" t="str">
        <f t="shared" si="1"/>
        <v>1996/9</v>
      </c>
      <c r="L27" t="s">
        <v>75</v>
      </c>
      <c r="M27">
        <v>1248</v>
      </c>
      <c r="N27" s="24">
        <f>M27/GETPIVOTDATA("Revenue",'[1]Pivot Revenue'!$E$8,"OrderDate",J27,"Years",I27)</f>
        <v>4.2036096491042257E-2</v>
      </c>
      <c r="O27">
        <f t="shared" si="2"/>
        <v>11</v>
      </c>
      <c r="P27" s="5" t="str">
        <f t="shared" si="7"/>
        <v>Product found</v>
      </c>
      <c r="Q27" t="s">
        <v>75</v>
      </c>
      <c r="R27">
        <f t="shared" si="4"/>
        <v>7</v>
      </c>
      <c r="S27" s="23">
        <f t="shared" si="5"/>
        <v>0.63636363636363635</v>
      </c>
    </row>
    <row r="28" spans="1:30" x14ac:dyDescent="0.25">
      <c r="A28">
        <v>1996</v>
      </c>
      <c r="B28">
        <v>9</v>
      </c>
      <c r="C28" t="str">
        <f t="shared" si="0"/>
        <v>1996/9</v>
      </c>
      <c r="D28" t="s">
        <v>70</v>
      </c>
      <c r="E28">
        <v>40</v>
      </c>
      <c r="I28">
        <v>1996</v>
      </c>
      <c r="J28">
        <v>9</v>
      </c>
      <c r="K28" t="str">
        <f t="shared" si="1"/>
        <v>1996/9</v>
      </c>
      <c r="L28" t="s">
        <v>82</v>
      </c>
      <c r="M28">
        <v>1164.8000183105501</v>
      </c>
      <c r="N28" s="24">
        <f>M28/GETPIVOTDATA("Revenue",'[1]Pivot Revenue'!$E$8,"OrderDate",J28,"Years",I28)</f>
        <v>3.9233690675056145E-2</v>
      </c>
      <c r="O28">
        <f t="shared" si="2"/>
        <v>8</v>
      </c>
      <c r="P28" s="5" t="str">
        <f t="shared" si="7"/>
        <v>Product not found</v>
      </c>
      <c r="R28" t="str">
        <f t="shared" si="4"/>
        <v/>
      </c>
      <c r="S28" s="23" t="e">
        <f t="shared" si="5"/>
        <v>#VALUE!</v>
      </c>
    </row>
    <row r="29" spans="1:30" x14ac:dyDescent="0.25">
      <c r="A29">
        <v>1996</v>
      </c>
      <c r="B29">
        <v>9</v>
      </c>
      <c r="C29" t="str">
        <f t="shared" si="0"/>
        <v>1996/9</v>
      </c>
      <c r="D29" t="s">
        <v>60</v>
      </c>
      <c r="E29">
        <v>50</v>
      </c>
      <c r="I29">
        <v>1996</v>
      </c>
      <c r="J29">
        <v>9</v>
      </c>
      <c r="K29" t="str">
        <f t="shared" si="1"/>
        <v>1996/9</v>
      </c>
      <c r="L29" t="s">
        <v>46</v>
      </c>
      <c r="M29">
        <v>1125</v>
      </c>
      <c r="N29" s="24">
        <f>M29/GETPIVOTDATA("Revenue",'[1]Pivot Revenue'!$E$8,"OrderDate",J29,"Years",I29)</f>
        <v>3.7893115827261653E-2</v>
      </c>
      <c r="O29">
        <f t="shared" si="2"/>
        <v>9</v>
      </c>
      <c r="P29" s="5" t="str">
        <f t="shared" si="7"/>
        <v>Product not found</v>
      </c>
      <c r="R29" t="str">
        <f t="shared" si="4"/>
        <v/>
      </c>
      <c r="S29" s="23" t="e">
        <f t="shared" si="5"/>
        <v>#VALUE!</v>
      </c>
    </row>
    <row r="30" spans="1:30" x14ac:dyDescent="0.25">
      <c r="A30">
        <v>1996</v>
      </c>
      <c r="B30">
        <v>9</v>
      </c>
      <c r="C30" t="str">
        <f t="shared" si="0"/>
        <v>1996/9</v>
      </c>
      <c r="D30" t="s">
        <v>63</v>
      </c>
      <c r="E30">
        <v>52</v>
      </c>
      <c r="I30">
        <v>1996</v>
      </c>
      <c r="J30">
        <v>9</v>
      </c>
      <c r="K30" t="str">
        <f t="shared" si="1"/>
        <v>1996/9</v>
      </c>
      <c r="L30" t="s">
        <v>15</v>
      </c>
      <c r="M30">
        <v>921.59997558593795</v>
      </c>
      <c r="N30" s="24">
        <f>M30/GETPIVOTDATA("Revenue",'[1]Pivot Revenue'!$E$8,"OrderDate",J30,"Years",I30)</f>
        <v>3.1042039663359517E-2</v>
      </c>
      <c r="O30">
        <f t="shared" si="2"/>
        <v>1</v>
      </c>
      <c r="P30" s="5" t="str">
        <f t="shared" si="7"/>
        <v>Product found</v>
      </c>
      <c r="Q30" t="s">
        <v>15</v>
      </c>
      <c r="R30">
        <f t="shared" si="4"/>
        <v>1</v>
      </c>
      <c r="S30" s="23">
        <f t="shared" si="5"/>
        <v>1</v>
      </c>
    </row>
    <row r="31" spans="1:30" x14ac:dyDescent="0.25">
      <c r="A31">
        <v>1996</v>
      </c>
      <c r="B31">
        <v>9</v>
      </c>
      <c r="C31" t="str">
        <f t="shared" si="0"/>
        <v>1996/9</v>
      </c>
      <c r="D31" t="s">
        <v>68</v>
      </c>
      <c r="E31">
        <v>55</v>
      </c>
      <c r="I31">
        <v>1996</v>
      </c>
      <c r="J31">
        <v>9</v>
      </c>
      <c r="K31" t="str">
        <f t="shared" si="1"/>
        <v>1996/9</v>
      </c>
      <c r="L31" t="s">
        <v>28</v>
      </c>
      <c r="M31">
        <v>786</v>
      </c>
      <c r="N31" s="24">
        <f>M31/GETPIVOTDATA("Revenue",'[1]Pivot Revenue'!$E$8,"OrderDate",J31,"Years",I31)</f>
        <v>2.6474656924646806E-2</v>
      </c>
      <c r="O31">
        <f t="shared" si="2"/>
        <v>6</v>
      </c>
      <c r="P31" s="5" t="str">
        <f t="shared" si="7"/>
        <v>Product not found</v>
      </c>
      <c r="R31" t="str">
        <f t="shared" si="4"/>
        <v/>
      </c>
      <c r="S31" s="23" t="e">
        <f t="shared" si="5"/>
        <v>#VALUE!</v>
      </c>
    </row>
    <row r="32" spans="1:30" x14ac:dyDescent="0.25">
      <c r="A32">
        <v>1996</v>
      </c>
      <c r="B32">
        <v>9</v>
      </c>
      <c r="C32" t="str">
        <f t="shared" si="0"/>
        <v>1996/9</v>
      </c>
      <c r="D32" t="s">
        <v>76</v>
      </c>
      <c r="E32">
        <v>56</v>
      </c>
      <c r="I32">
        <v>1996</v>
      </c>
      <c r="J32">
        <v>10</v>
      </c>
      <c r="K32" t="str">
        <f t="shared" si="1"/>
        <v>1996/10</v>
      </c>
      <c r="L32" t="s">
        <v>90</v>
      </c>
      <c r="M32">
        <v>4005.19995117188</v>
      </c>
      <c r="N32" s="24">
        <f>M32/GETPIVOTDATA("Revenue",'[1]Pivot Revenue'!$E$8,"OrderDate",J32,"Years",I32)</f>
        <v>9.3276474813683535E-2</v>
      </c>
      <c r="O32">
        <f t="shared" si="2"/>
        <v>14</v>
      </c>
      <c r="P32" s="5" t="str">
        <f t="shared" ref="P32:P41" si="8">IF(COUNTIF($D$35:$D$45, L32) &gt; 0, "Product found", "Product not found")</f>
        <v>Product not found</v>
      </c>
      <c r="R32" t="str">
        <f t="shared" si="4"/>
        <v/>
      </c>
      <c r="S32" s="23" t="e">
        <f t="shared" si="5"/>
        <v>#VALUE!</v>
      </c>
    </row>
    <row r="33" spans="1:19" x14ac:dyDescent="0.25">
      <c r="A33">
        <v>1996</v>
      </c>
      <c r="B33">
        <v>9</v>
      </c>
      <c r="C33" t="str">
        <f t="shared" si="0"/>
        <v>1996/9</v>
      </c>
      <c r="D33" t="s">
        <v>55</v>
      </c>
      <c r="E33">
        <v>90</v>
      </c>
      <c r="I33">
        <v>1996</v>
      </c>
      <c r="J33">
        <v>10</v>
      </c>
      <c r="K33" t="str">
        <f t="shared" si="1"/>
        <v>1996/10</v>
      </c>
      <c r="L33" t="s">
        <v>75</v>
      </c>
      <c r="M33">
        <v>2948.4000549316402</v>
      </c>
      <c r="N33" s="24">
        <f>M33/GETPIVOTDATA("Revenue",'[1]Pivot Revenue'!$E$8,"OrderDate",J33,"Years",I33)</f>
        <v>6.8664827428659925E-2</v>
      </c>
      <c r="O33">
        <f t="shared" si="2"/>
        <v>11</v>
      </c>
      <c r="P33" s="5" t="str">
        <f t="shared" si="8"/>
        <v>Product found</v>
      </c>
      <c r="Q33" t="s">
        <v>75</v>
      </c>
      <c r="R33">
        <f t="shared" si="4"/>
        <v>7</v>
      </c>
      <c r="S33" s="23">
        <f t="shared" si="5"/>
        <v>0.63636363636363635</v>
      </c>
    </row>
    <row r="34" spans="1:19" x14ac:dyDescent="0.25">
      <c r="A34">
        <v>1996</v>
      </c>
      <c r="B34">
        <v>9</v>
      </c>
      <c r="C34" t="str">
        <f t="shared" si="0"/>
        <v>1996/9</v>
      </c>
      <c r="D34" t="s">
        <v>30</v>
      </c>
      <c r="E34">
        <v>125</v>
      </c>
      <c r="I34">
        <v>1996</v>
      </c>
      <c r="J34">
        <v>10</v>
      </c>
      <c r="K34" t="str">
        <f t="shared" si="1"/>
        <v>1996/10</v>
      </c>
      <c r="L34" t="s">
        <v>46</v>
      </c>
      <c r="M34">
        <v>2550</v>
      </c>
      <c r="N34" s="24">
        <f>M34/GETPIVOTDATA("Revenue",'[1]Pivot Revenue'!$E$8,"OrderDate",J34,"Years",I34)</f>
        <v>5.9386550902483431E-2</v>
      </c>
      <c r="O34">
        <f t="shared" ref="O34:O65" si="9">COUNTIF(L:L,"*" &amp; L34 &amp; "*")</f>
        <v>9</v>
      </c>
      <c r="P34" s="5" t="str">
        <f t="shared" si="8"/>
        <v>Product found</v>
      </c>
      <c r="Q34" t="s">
        <v>46</v>
      </c>
      <c r="R34">
        <f t="shared" si="4"/>
        <v>2</v>
      </c>
      <c r="S34" s="23">
        <f t="shared" si="5"/>
        <v>0.22222222222222221</v>
      </c>
    </row>
    <row r="35" spans="1:19" x14ac:dyDescent="0.25">
      <c r="A35">
        <v>1996</v>
      </c>
      <c r="B35">
        <v>10</v>
      </c>
      <c r="C35" t="str">
        <f t="shared" si="0"/>
        <v>1996/10</v>
      </c>
      <c r="D35" t="s">
        <v>41</v>
      </c>
      <c r="E35">
        <v>58</v>
      </c>
      <c r="I35">
        <v>1996</v>
      </c>
      <c r="J35">
        <v>10</v>
      </c>
      <c r="K35" t="str">
        <f t="shared" si="1"/>
        <v>1996/10</v>
      </c>
      <c r="L35" t="s">
        <v>58</v>
      </c>
      <c r="M35">
        <v>2397.75</v>
      </c>
      <c r="N35" s="24">
        <f>M35/GETPIVOTDATA("Revenue",'[1]Pivot Revenue'!$E$8,"OrderDate",J35,"Years",I35)</f>
        <v>5.5840824480952803E-2</v>
      </c>
      <c r="O35">
        <f t="shared" si="9"/>
        <v>8</v>
      </c>
      <c r="P35" s="5" t="str">
        <f t="shared" si="8"/>
        <v>Product found</v>
      </c>
      <c r="Q35" t="s">
        <v>58</v>
      </c>
      <c r="R35">
        <f t="shared" si="4"/>
        <v>4</v>
      </c>
      <c r="S35" s="23">
        <f t="shared" si="5"/>
        <v>0.5</v>
      </c>
    </row>
    <row r="36" spans="1:19" x14ac:dyDescent="0.25">
      <c r="A36">
        <v>1996</v>
      </c>
      <c r="B36">
        <v>10</v>
      </c>
      <c r="C36" t="str">
        <f t="shared" si="0"/>
        <v>1996/10</v>
      </c>
      <c r="D36" t="s">
        <v>70</v>
      </c>
      <c r="E36">
        <v>58</v>
      </c>
      <c r="I36">
        <v>1996</v>
      </c>
      <c r="J36">
        <v>10</v>
      </c>
      <c r="K36" t="str">
        <f t="shared" si="1"/>
        <v>1996/10</v>
      </c>
      <c r="L36" t="s">
        <v>48</v>
      </c>
      <c r="M36">
        <v>2386.80004882813</v>
      </c>
      <c r="N36" s="24">
        <f>M36/GETPIVOTDATA("Revenue",'[1]Pivot Revenue'!$E$8,"OrderDate",J36,"Years",I36)</f>
        <v>5.5585812781875167E-2</v>
      </c>
      <c r="O36">
        <f t="shared" si="9"/>
        <v>3</v>
      </c>
      <c r="P36" s="5" t="str">
        <f t="shared" si="8"/>
        <v>Product found</v>
      </c>
      <c r="Q36" t="s">
        <v>48</v>
      </c>
      <c r="R36">
        <f t="shared" si="4"/>
        <v>2</v>
      </c>
      <c r="S36" s="23">
        <f t="shared" si="5"/>
        <v>0.66666666666666663</v>
      </c>
    </row>
    <row r="37" spans="1:19" x14ac:dyDescent="0.25">
      <c r="A37">
        <v>1996</v>
      </c>
      <c r="B37">
        <v>10</v>
      </c>
      <c r="C37" t="str">
        <f t="shared" si="0"/>
        <v>1996/10</v>
      </c>
      <c r="D37" t="s">
        <v>46</v>
      </c>
      <c r="E37">
        <v>60</v>
      </c>
      <c r="I37">
        <v>1996</v>
      </c>
      <c r="J37">
        <v>10</v>
      </c>
      <c r="K37" t="str">
        <f t="shared" si="1"/>
        <v>1996/10</v>
      </c>
      <c r="L37" t="s">
        <v>70</v>
      </c>
      <c r="M37">
        <v>2228.6000061035202</v>
      </c>
      <c r="N37" s="24">
        <f>M37/GETPIVOTDATA("Revenue",'[1]Pivot Revenue'!$E$8,"OrderDate",J37,"Years",I37)</f>
        <v>5.1901516746565325E-2</v>
      </c>
      <c r="O37">
        <f t="shared" si="9"/>
        <v>15</v>
      </c>
      <c r="P37" s="5" t="str">
        <f t="shared" si="8"/>
        <v>Product found</v>
      </c>
      <c r="Q37" t="s">
        <v>70</v>
      </c>
      <c r="R37">
        <f t="shared" si="4"/>
        <v>11</v>
      </c>
      <c r="S37" s="23">
        <f t="shared" si="5"/>
        <v>0.73333333333333328</v>
      </c>
    </row>
    <row r="38" spans="1:19" x14ac:dyDescent="0.25">
      <c r="A38">
        <v>1996</v>
      </c>
      <c r="B38">
        <v>10</v>
      </c>
      <c r="C38" t="str">
        <f t="shared" si="0"/>
        <v>1996/10</v>
      </c>
      <c r="D38" t="s">
        <v>63</v>
      </c>
      <c r="E38">
        <v>60</v>
      </c>
      <c r="I38">
        <v>1996</v>
      </c>
      <c r="J38">
        <v>10</v>
      </c>
      <c r="K38" t="str">
        <f t="shared" si="1"/>
        <v>1996/10</v>
      </c>
      <c r="L38" t="s">
        <v>66</v>
      </c>
      <c r="M38">
        <v>1655.84997558594</v>
      </c>
      <c r="N38" s="24">
        <f>M38/GETPIVOTDATA("Revenue",'[1]Pivot Revenue'!$E$8,"OrderDate",J38,"Years",I38)</f>
        <v>3.8562830926278581E-2</v>
      </c>
      <c r="O38">
        <f t="shared" si="9"/>
        <v>3</v>
      </c>
      <c r="P38" s="5" t="str">
        <f t="shared" si="8"/>
        <v>Product found</v>
      </c>
      <c r="Q38" t="s">
        <v>66</v>
      </c>
      <c r="R38">
        <f t="shared" si="4"/>
        <v>2</v>
      </c>
      <c r="S38" s="23">
        <f t="shared" si="5"/>
        <v>0.66666666666666663</v>
      </c>
    </row>
    <row r="39" spans="1:19" x14ac:dyDescent="0.25">
      <c r="A39">
        <v>1996</v>
      </c>
      <c r="B39">
        <v>10</v>
      </c>
      <c r="C39" t="str">
        <f t="shared" si="0"/>
        <v>1996/10</v>
      </c>
      <c r="D39" t="s">
        <v>50</v>
      </c>
      <c r="E39">
        <v>70</v>
      </c>
      <c r="I39">
        <v>1996</v>
      </c>
      <c r="J39">
        <v>10</v>
      </c>
      <c r="K39" t="str">
        <f t="shared" si="1"/>
        <v>1996/10</v>
      </c>
      <c r="L39" t="s">
        <v>36</v>
      </c>
      <c r="M39">
        <v>1628.16003417969</v>
      </c>
      <c r="N39" s="24">
        <f>M39/GETPIVOTDATA("Revenue",'[1]Pivot Revenue'!$E$8,"OrderDate",J39,"Years",I39)</f>
        <v>3.7917964214588755E-2</v>
      </c>
      <c r="O39">
        <f t="shared" si="9"/>
        <v>10</v>
      </c>
      <c r="P39" s="5" t="str">
        <f t="shared" si="8"/>
        <v>Product not found</v>
      </c>
      <c r="R39" t="str">
        <f t="shared" si="4"/>
        <v/>
      </c>
      <c r="S39" s="23" t="e">
        <f t="shared" si="5"/>
        <v>#VALUE!</v>
      </c>
    </row>
    <row r="40" spans="1:19" x14ac:dyDescent="0.25">
      <c r="A40">
        <v>1996</v>
      </c>
      <c r="B40">
        <v>10</v>
      </c>
      <c r="C40" t="str">
        <f t="shared" si="0"/>
        <v>1996/10</v>
      </c>
      <c r="D40" t="s">
        <v>66</v>
      </c>
      <c r="E40">
        <v>74</v>
      </c>
      <c r="I40">
        <v>1996</v>
      </c>
      <c r="J40">
        <v>10</v>
      </c>
      <c r="K40" t="str">
        <f t="shared" si="1"/>
        <v>1996/10</v>
      </c>
      <c r="L40" t="s">
        <v>76</v>
      </c>
      <c r="M40">
        <v>1398.40002441406</v>
      </c>
      <c r="N40" s="24">
        <f>M40/GETPIVOTDATA("Revenue",'[1]Pivot Revenue'!$E$8,"OrderDate",J40,"Years",I40)</f>
        <v>3.2567119306627312E-2</v>
      </c>
      <c r="O40">
        <f t="shared" si="9"/>
        <v>6</v>
      </c>
      <c r="P40" s="5" t="str">
        <f t="shared" si="8"/>
        <v>Product not found</v>
      </c>
      <c r="R40" t="str">
        <f t="shared" si="4"/>
        <v/>
      </c>
      <c r="S40" s="23" t="e">
        <f t="shared" si="5"/>
        <v>#VALUE!</v>
      </c>
    </row>
    <row r="41" spans="1:19" x14ac:dyDescent="0.25">
      <c r="A41">
        <v>1996</v>
      </c>
      <c r="B41">
        <v>10</v>
      </c>
      <c r="C41" t="str">
        <f t="shared" si="0"/>
        <v>1996/10</v>
      </c>
      <c r="D41" t="s">
        <v>72</v>
      </c>
      <c r="E41">
        <v>80</v>
      </c>
      <c r="I41">
        <v>1996</v>
      </c>
      <c r="J41">
        <v>10</v>
      </c>
      <c r="K41" t="str">
        <f t="shared" si="1"/>
        <v>1996/10</v>
      </c>
      <c r="L41" t="s">
        <v>43</v>
      </c>
      <c r="M41">
        <v>1330</v>
      </c>
      <c r="N41" s="24">
        <f>M41/GETPIVOTDATA("Revenue",'[1]Pivot Revenue'!$E$8,"OrderDate",J41,"Years",I41)</f>
        <v>3.0974161843256066E-2</v>
      </c>
      <c r="O41">
        <f t="shared" si="9"/>
        <v>6</v>
      </c>
      <c r="P41" s="5" t="str">
        <f t="shared" si="8"/>
        <v>Product not found</v>
      </c>
      <c r="R41" t="str">
        <f t="shared" si="4"/>
        <v/>
      </c>
      <c r="S41" s="23" t="e">
        <f t="shared" si="5"/>
        <v>#VALUE!</v>
      </c>
    </row>
    <row r="42" spans="1:19" x14ac:dyDescent="0.25">
      <c r="A42">
        <v>1996</v>
      </c>
      <c r="B42">
        <v>10</v>
      </c>
      <c r="C42" t="str">
        <f t="shared" si="0"/>
        <v>1996/10</v>
      </c>
      <c r="D42" t="s">
        <v>48</v>
      </c>
      <c r="E42">
        <v>80</v>
      </c>
      <c r="I42">
        <v>1996</v>
      </c>
      <c r="J42">
        <v>11</v>
      </c>
      <c r="K42" t="str">
        <f t="shared" si="1"/>
        <v>1996/11</v>
      </c>
      <c r="L42" t="s">
        <v>90</v>
      </c>
      <c r="M42">
        <v>14545.1999511719</v>
      </c>
      <c r="N42" s="24">
        <f>M42/GETPIVOTDATA("Revenue",'[1]Pivot Revenue'!$E$8,"OrderDate",J42,"Years",I42)</f>
        <v>0.28196352817592313</v>
      </c>
      <c r="O42">
        <f t="shared" si="9"/>
        <v>14</v>
      </c>
      <c r="P42" s="5" t="str">
        <f t="shared" ref="P42:P51" si="10">IF(COUNTIF($D$46:$D$55, L42) &gt; 0, "Product found", "Product not found")</f>
        <v>Product found</v>
      </c>
      <c r="Q42" t="s">
        <v>90</v>
      </c>
      <c r="R42">
        <f t="shared" si="4"/>
        <v>3</v>
      </c>
      <c r="S42" s="23">
        <f t="shared" si="5"/>
        <v>0.21428571428571427</v>
      </c>
    </row>
    <row r="43" spans="1:19" x14ac:dyDescent="0.25">
      <c r="A43">
        <v>1996</v>
      </c>
      <c r="B43">
        <v>10</v>
      </c>
      <c r="C43" t="str">
        <f t="shared" si="0"/>
        <v>1996/10</v>
      </c>
      <c r="D43" t="s">
        <v>24</v>
      </c>
      <c r="E43">
        <v>85</v>
      </c>
      <c r="I43">
        <v>1996</v>
      </c>
      <c r="J43">
        <v>11</v>
      </c>
      <c r="K43" t="str">
        <f t="shared" si="1"/>
        <v>1996/11</v>
      </c>
      <c r="L43" t="s">
        <v>93</v>
      </c>
      <c r="M43">
        <v>3920</v>
      </c>
      <c r="N43" s="24">
        <f>M43/GETPIVOTDATA("Revenue",'[1]Pivot Revenue'!$E$8,"OrderDate",J43,"Years",I43)</f>
        <v>7.5990500932272526E-2</v>
      </c>
      <c r="O43">
        <f t="shared" si="9"/>
        <v>1</v>
      </c>
      <c r="P43" s="5" t="str">
        <f t="shared" si="10"/>
        <v>Product found</v>
      </c>
      <c r="Q43" t="s">
        <v>93</v>
      </c>
      <c r="R43">
        <f t="shared" si="4"/>
        <v>1</v>
      </c>
      <c r="S43" s="23">
        <f t="shared" si="5"/>
        <v>1</v>
      </c>
    </row>
    <row r="44" spans="1:19" x14ac:dyDescent="0.25">
      <c r="A44">
        <v>1996</v>
      </c>
      <c r="B44">
        <v>10</v>
      </c>
      <c r="C44" t="str">
        <f t="shared" si="0"/>
        <v>1996/10</v>
      </c>
      <c r="D44" t="s">
        <v>58</v>
      </c>
      <c r="E44">
        <v>90</v>
      </c>
      <c r="I44">
        <v>1996</v>
      </c>
      <c r="J44">
        <v>11</v>
      </c>
      <c r="K44" t="str">
        <f t="shared" si="1"/>
        <v>1996/11</v>
      </c>
      <c r="L44" t="s">
        <v>19</v>
      </c>
      <c r="M44">
        <v>3861</v>
      </c>
      <c r="N44" s="24">
        <f>M44/GETPIVOTDATA("Revenue",'[1]Pivot Revenue'!$E$8,"OrderDate",J44,"Years",I44)</f>
        <v>7.484676635191434E-2</v>
      </c>
      <c r="O44">
        <f t="shared" si="9"/>
        <v>16</v>
      </c>
      <c r="P44" s="5" t="str">
        <f t="shared" si="10"/>
        <v>Product not found</v>
      </c>
      <c r="R44" t="str">
        <f t="shared" si="4"/>
        <v/>
      </c>
      <c r="S44" s="23" t="e">
        <f t="shared" si="5"/>
        <v>#VALUE!</v>
      </c>
    </row>
    <row r="45" spans="1:19" x14ac:dyDescent="0.25">
      <c r="A45">
        <v>1996</v>
      </c>
      <c r="B45">
        <v>10</v>
      </c>
      <c r="C45" t="str">
        <f t="shared" si="0"/>
        <v>1996/10</v>
      </c>
      <c r="D45" t="s">
        <v>75</v>
      </c>
      <c r="E45">
        <v>98</v>
      </c>
      <c r="I45">
        <v>1996</v>
      </c>
      <c r="J45">
        <v>11</v>
      </c>
      <c r="K45" t="str">
        <f t="shared" si="1"/>
        <v>1996/11</v>
      </c>
      <c r="L45" t="s">
        <v>89</v>
      </c>
      <c r="M45">
        <v>3587.6799774169899</v>
      </c>
      <c r="N45" s="24">
        <f>M45/GETPIVOTDATA("Revenue",'[1]Pivot Revenue'!$E$8,"OrderDate",J45,"Years",I45)</f>
        <v>6.9548367007296233E-2</v>
      </c>
      <c r="O45">
        <f t="shared" si="9"/>
        <v>14</v>
      </c>
      <c r="P45" s="5" t="str">
        <f t="shared" si="10"/>
        <v>Product found</v>
      </c>
      <c r="Q45" t="s">
        <v>89</v>
      </c>
      <c r="R45">
        <f t="shared" si="4"/>
        <v>12</v>
      </c>
      <c r="S45" s="23">
        <f t="shared" si="5"/>
        <v>0.8571428571428571</v>
      </c>
    </row>
    <row r="46" spans="1:19" x14ac:dyDescent="0.25">
      <c r="A46">
        <v>1996</v>
      </c>
      <c r="B46">
        <v>11</v>
      </c>
      <c r="C46" t="str">
        <f t="shared" si="0"/>
        <v>1996/11</v>
      </c>
      <c r="D46" t="s">
        <v>54</v>
      </c>
      <c r="E46">
        <v>60</v>
      </c>
      <c r="I46">
        <v>1996</v>
      </c>
      <c r="J46">
        <v>11</v>
      </c>
      <c r="K46" t="str">
        <f t="shared" si="1"/>
        <v>1996/11</v>
      </c>
      <c r="L46" t="s">
        <v>80</v>
      </c>
      <c r="M46">
        <v>1906.5599975585901</v>
      </c>
      <c r="N46" s="24">
        <f>M46/GETPIVOTDATA("Revenue",'[1]Pivot Revenue'!$E$8,"OrderDate",J46,"Years",I46)</f>
        <v>3.6959298283650396E-2</v>
      </c>
      <c r="O46">
        <f t="shared" si="9"/>
        <v>4</v>
      </c>
      <c r="P46" s="5" t="str">
        <f t="shared" si="10"/>
        <v>Product found</v>
      </c>
      <c r="Q46" t="s">
        <v>80</v>
      </c>
      <c r="R46">
        <f t="shared" si="4"/>
        <v>3</v>
      </c>
      <c r="S46" s="23">
        <f t="shared" si="5"/>
        <v>0.75</v>
      </c>
    </row>
    <row r="47" spans="1:19" x14ac:dyDescent="0.25">
      <c r="A47">
        <v>1996</v>
      </c>
      <c r="B47">
        <v>11</v>
      </c>
      <c r="C47" t="str">
        <f t="shared" si="0"/>
        <v>1996/11</v>
      </c>
      <c r="D47" t="s">
        <v>80</v>
      </c>
      <c r="E47">
        <v>68</v>
      </c>
      <c r="I47">
        <v>1996</v>
      </c>
      <c r="J47">
        <v>11</v>
      </c>
      <c r="K47" t="str">
        <f t="shared" si="1"/>
        <v>1996/11</v>
      </c>
      <c r="L47" t="s">
        <v>82</v>
      </c>
      <c r="M47">
        <v>1517.88000488281</v>
      </c>
      <c r="N47" s="24">
        <f>M47/GETPIVOTDATA("Revenue",'[1]Pivot Revenue'!$E$8,"OrderDate",J47,"Years",I47)</f>
        <v>2.942460763421556E-2</v>
      </c>
      <c r="O47">
        <f t="shared" si="9"/>
        <v>8</v>
      </c>
      <c r="P47" s="5" t="str">
        <f t="shared" si="10"/>
        <v>Product not found</v>
      </c>
      <c r="R47" t="str">
        <f t="shared" si="4"/>
        <v/>
      </c>
      <c r="S47" s="23" t="e">
        <f t="shared" si="5"/>
        <v>#VALUE!</v>
      </c>
    </row>
    <row r="48" spans="1:19" x14ac:dyDescent="0.25">
      <c r="A48">
        <v>1996</v>
      </c>
      <c r="B48">
        <v>11</v>
      </c>
      <c r="C48" t="str">
        <f t="shared" si="0"/>
        <v>1996/11</v>
      </c>
      <c r="D48" t="s">
        <v>79</v>
      </c>
      <c r="E48">
        <v>77</v>
      </c>
      <c r="I48">
        <v>1996</v>
      </c>
      <c r="J48">
        <v>11</v>
      </c>
      <c r="K48" t="str">
        <f t="shared" si="1"/>
        <v>1996/11</v>
      </c>
      <c r="L48" t="s">
        <v>55</v>
      </c>
      <c r="M48">
        <v>1311.83996582031</v>
      </c>
      <c r="N48" s="24">
        <f>M48/GETPIVOTDATA("Revenue",'[1]Pivot Revenue'!$E$8,"OrderDate",J48,"Years",I48)</f>
        <v>2.5430453098382814E-2</v>
      </c>
      <c r="O48">
        <f t="shared" si="9"/>
        <v>4</v>
      </c>
      <c r="P48" s="5" t="str">
        <f t="shared" si="10"/>
        <v>Product found</v>
      </c>
      <c r="Q48" t="s">
        <v>55</v>
      </c>
      <c r="R48">
        <f t="shared" si="4"/>
        <v>4</v>
      </c>
      <c r="S48" s="23">
        <f t="shared" si="5"/>
        <v>1</v>
      </c>
    </row>
    <row r="49" spans="1:19" x14ac:dyDescent="0.25">
      <c r="A49">
        <v>1996</v>
      </c>
      <c r="B49">
        <v>11</v>
      </c>
      <c r="C49" t="str">
        <f t="shared" si="0"/>
        <v>1996/11</v>
      </c>
      <c r="D49" t="s">
        <v>90</v>
      </c>
      <c r="E49">
        <v>80</v>
      </c>
      <c r="I49">
        <v>1996</v>
      </c>
      <c r="J49">
        <v>11</v>
      </c>
      <c r="K49" t="str">
        <f t="shared" si="1"/>
        <v>1996/11</v>
      </c>
      <c r="L49" t="s">
        <v>24</v>
      </c>
      <c r="M49">
        <v>1165</v>
      </c>
      <c r="N49" s="24">
        <f>M49/GETPIVOTDATA("Revenue",'[1]Pivot Revenue'!$E$8,"OrderDate",J49,"Years",I49)</f>
        <v>2.2583911629106505E-2</v>
      </c>
      <c r="O49">
        <f t="shared" si="9"/>
        <v>4</v>
      </c>
      <c r="P49" s="5" t="str">
        <f t="shared" si="10"/>
        <v>Product found</v>
      </c>
      <c r="Q49" t="s">
        <v>24</v>
      </c>
      <c r="R49">
        <f t="shared" si="4"/>
        <v>4</v>
      </c>
      <c r="S49" s="23">
        <f t="shared" si="5"/>
        <v>1</v>
      </c>
    </row>
    <row r="50" spans="1:19" x14ac:dyDescent="0.25">
      <c r="A50">
        <v>1996</v>
      </c>
      <c r="B50">
        <v>11</v>
      </c>
      <c r="C50" t="str">
        <f t="shared" si="0"/>
        <v>1996/11</v>
      </c>
      <c r="D50" t="s">
        <v>49</v>
      </c>
      <c r="E50">
        <v>80</v>
      </c>
      <c r="I50">
        <v>1996</v>
      </c>
      <c r="J50">
        <v>11</v>
      </c>
      <c r="K50" t="str">
        <f t="shared" si="1"/>
        <v>1996/11</v>
      </c>
      <c r="L50" t="s">
        <v>79</v>
      </c>
      <c r="M50">
        <v>1133.82495117188</v>
      </c>
      <c r="N50" s="24">
        <f>M50/GETPIVOTDATA("Revenue",'[1]Pivot Revenue'!$E$8,"OrderDate",J50,"Years",I50)</f>
        <v>2.197957296149505E-2</v>
      </c>
      <c r="O50">
        <f t="shared" si="9"/>
        <v>2</v>
      </c>
      <c r="P50" s="5" t="str">
        <f t="shared" si="10"/>
        <v>Product found</v>
      </c>
      <c r="Q50" t="s">
        <v>79</v>
      </c>
      <c r="R50">
        <f t="shared" si="4"/>
        <v>2</v>
      </c>
      <c r="S50" s="23">
        <f t="shared" si="5"/>
        <v>1</v>
      </c>
    </row>
    <row r="51" spans="1:19" x14ac:dyDescent="0.25">
      <c r="A51">
        <v>1996</v>
      </c>
      <c r="B51">
        <v>11</v>
      </c>
      <c r="C51" t="str">
        <f t="shared" si="0"/>
        <v>1996/11</v>
      </c>
      <c r="D51" t="s">
        <v>55</v>
      </c>
      <c r="E51">
        <v>104</v>
      </c>
      <c r="I51">
        <v>1996</v>
      </c>
      <c r="J51">
        <v>11</v>
      </c>
      <c r="K51" t="str">
        <f t="shared" si="1"/>
        <v>1996/11</v>
      </c>
      <c r="L51" t="s">
        <v>75</v>
      </c>
      <c r="M51">
        <v>1010.87994384766</v>
      </c>
      <c r="N51" s="24">
        <f>M51/GETPIVOTDATA("Revenue",'[1]Pivot Revenue'!$E$8,"OrderDate",J51,"Years",I51)</f>
        <v>1.9596243192696736E-2</v>
      </c>
      <c r="O51">
        <f t="shared" si="9"/>
        <v>11</v>
      </c>
      <c r="P51" s="5" t="str">
        <f t="shared" si="10"/>
        <v>Product not found</v>
      </c>
      <c r="R51" t="str">
        <f t="shared" si="4"/>
        <v/>
      </c>
      <c r="S51" s="23" t="e">
        <f t="shared" si="5"/>
        <v>#VALUE!</v>
      </c>
    </row>
    <row r="52" spans="1:19" x14ac:dyDescent="0.25">
      <c r="A52">
        <v>1996</v>
      </c>
      <c r="B52">
        <v>11</v>
      </c>
      <c r="C52" t="str">
        <f t="shared" si="0"/>
        <v>1996/11</v>
      </c>
      <c r="D52" t="s">
        <v>33</v>
      </c>
      <c r="E52">
        <v>114</v>
      </c>
      <c r="I52">
        <v>1996</v>
      </c>
      <c r="J52">
        <v>12</v>
      </c>
      <c r="K52" t="str">
        <f t="shared" si="1"/>
        <v>1996/12</v>
      </c>
      <c r="L52" t="s">
        <v>90</v>
      </c>
      <c r="M52">
        <v>6324</v>
      </c>
      <c r="N52" s="24">
        <f>M52/GETPIVOTDATA("Revenue",'[1]Pivot Revenue'!$E$8,"OrderDate",J52,"Years",I52)</f>
        <v>0.11658036819044558</v>
      </c>
      <c r="O52">
        <f t="shared" si="9"/>
        <v>14</v>
      </c>
      <c r="P52" s="5" t="str">
        <f t="shared" ref="P52:P61" si="11">IF(COUNTIF($D$56:$D$66, L52) &gt; 0, "Product found", "Product not found")</f>
        <v>Product not found</v>
      </c>
      <c r="R52" t="str">
        <f t="shared" si="4"/>
        <v/>
      </c>
      <c r="S52" s="23" t="e">
        <f t="shared" si="5"/>
        <v>#VALUE!</v>
      </c>
    </row>
    <row r="53" spans="1:19" x14ac:dyDescent="0.25">
      <c r="A53">
        <v>1996</v>
      </c>
      <c r="B53">
        <v>11</v>
      </c>
      <c r="C53" t="str">
        <f t="shared" si="0"/>
        <v>1996/11</v>
      </c>
      <c r="D53" t="s">
        <v>24</v>
      </c>
      <c r="E53">
        <v>120</v>
      </c>
      <c r="I53">
        <v>1996</v>
      </c>
      <c r="J53">
        <v>12</v>
      </c>
      <c r="K53" t="str">
        <f t="shared" si="1"/>
        <v>1996/12</v>
      </c>
      <c r="L53" t="s">
        <v>19</v>
      </c>
      <c r="M53">
        <v>3366</v>
      </c>
      <c r="N53" s="24">
        <f>M53/GETPIVOTDATA("Revenue",'[1]Pivot Revenue'!$E$8,"OrderDate",J53,"Years",I53)</f>
        <v>6.205084113362426E-2</v>
      </c>
      <c r="O53">
        <f t="shared" si="9"/>
        <v>16</v>
      </c>
      <c r="P53" s="5" t="str">
        <f t="shared" si="11"/>
        <v>Product not found</v>
      </c>
      <c r="R53" t="str">
        <f t="shared" si="4"/>
        <v/>
      </c>
      <c r="S53" s="23" t="e">
        <f t="shared" si="5"/>
        <v>#VALUE!</v>
      </c>
    </row>
    <row r="54" spans="1:19" x14ac:dyDescent="0.25">
      <c r="A54">
        <v>1996</v>
      </c>
      <c r="B54">
        <v>11</v>
      </c>
      <c r="C54" t="str">
        <f t="shared" si="0"/>
        <v>1996/11</v>
      </c>
      <c r="D54" t="s">
        <v>93</v>
      </c>
      <c r="E54">
        <v>140</v>
      </c>
      <c r="I54">
        <v>1996</v>
      </c>
      <c r="J54">
        <v>12</v>
      </c>
      <c r="K54" t="str">
        <f t="shared" si="1"/>
        <v>1996/12</v>
      </c>
      <c r="L54" t="s">
        <v>28</v>
      </c>
      <c r="M54">
        <v>3170.19995117188</v>
      </c>
      <c r="N54" s="24">
        <f>M54/GETPIVOTDATA("Revenue",'[1]Pivot Revenue'!$E$8,"OrderDate",J54,"Years",I54)</f>
        <v>5.8441346860365333E-2</v>
      </c>
      <c r="O54">
        <f t="shared" si="9"/>
        <v>6</v>
      </c>
      <c r="P54" s="5" t="str">
        <f t="shared" si="11"/>
        <v>Product found</v>
      </c>
      <c r="Q54" t="s">
        <v>28</v>
      </c>
      <c r="R54">
        <f t="shared" si="4"/>
        <v>2</v>
      </c>
      <c r="S54" s="23">
        <f t="shared" si="5"/>
        <v>0.33333333333333331</v>
      </c>
    </row>
    <row r="55" spans="1:19" x14ac:dyDescent="0.25">
      <c r="A55">
        <v>1996</v>
      </c>
      <c r="B55">
        <v>11</v>
      </c>
      <c r="C55" t="str">
        <f t="shared" si="0"/>
        <v>1996/11</v>
      </c>
      <c r="D55" t="s">
        <v>89</v>
      </c>
      <c r="E55">
        <v>143</v>
      </c>
      <c r="I55">
        <v>1996</v>
      </c>
      <c r="J55">
        <v>12</v>
      </c>
      <c r="K55" t="str">
        <f t="shared" si="1"/>
        <v>1996/12</v>
      </c>
      <c r="L55" t="s">
        <v>50</v>
      </c>
      <c r="M55">
        <v>2597.1999969482399</v>
      </c>
      <c r="N55" s="24">
        <f>M55/GETPIVOTDATA("Revenue",'[1]Pivot Revenue'!$E$8,"OrderDate",J55,"Years",I55)</f>
        <v>4.78783257287239E-2</v>
      </c>
      <c r="O55">
        <f t="shared" si="9"/>
        <v>4</v>
      </c>
      <c r="P55" s="5" t="str">
        <f t="shared" si="11"/>
        <v>Product found</v>
      </c>
      <c r="Q55" t="s">
        <v>50</v>
      </c>
      <c r="R55">
        <f t="shared" si="4"/>
        <v>4</v>
      </c>
      <c r="S55" s="23">
        <f t="shared" si="5"/>
        <v>1</v>
      </c>
    </row>
    <row r="56" spans="1:19" x14ac:dyDescent="0.25">
      <c r="A56">
        <v>1996</v>
      </c>
      <c r="B56">
        <v>12</v>
      </c>
      <c r="C56" t="str">
        <f t="shared" si="0"/>
        <v>1996/12</v>
      </c>
      <c r="D56" t="s">
        <v>66</v>
      </c>
      <c r="E56">
        <v>70</v>
      </c>
      <c r="I56">
        <v>1996</v>
      </c>
      <c r="J56">
        <v>12</v>
      </c>
      <c r="K56" t="str">
        <f t="shared" si="1"/>
        <v>1996/12</v>
      </c>
      <c r="L56" t="s">
        <v>89</v>
      </c>
      <c r="M56">
        <v>2418.0800018310501</v>
      </c>
      <c r="N56" s="24">
        <f>M56/GETPIVOTDATA("Revenue",'[1]Pivot Revenue'!$E$8,"OrderDate",J56,"Years",I56)</f>
        <v>4.4576321462273423E-2</v>
      </c>
      <c r="O56">
        <f t="shared" si="9"/>
        <v>14</v>
      </c>
      <c r="P56" s="5" t="str">
        <f t="shared" si="11"/>
        <v>Product found</v>
      </c>
      <c r="Q56" t="s">
        <v>89</v>
      </c>
      <c r="R56">
        <f t="shared" si="4"/>
        <v>12</v>
      </c>
      <c r="S56" s="23">
        <f t="shared" si="5"/>
        <v>0.8571428571428571</v>
      </c>
    </row>
    <row r="57" spans="1:19" x14ac:dyDescent="0.25">
      <c r="A57">
        <v>1996</v>
      </c>
      <c r="B57">
        <v>12</v>
      </c>
      <c r="C57" t="str">
        <f t="shared" si="0"/>
        <v>1996/12</v>
      </c>
      <c r="D57" t="s">
        <v>72</v>
      </c>
      <c r="E57">
        <v>70</v>
      </c>
      <c r="I57">
        <v>1996</v>
      </c>
      <c r="J57">
        <v>12</v>
      </c>
      <c r="K57" t="str">
        <f t="shared" si="1"/>
        <v>1996/12</v>
      </c>
      <c r="L57" t="s">
        <v>91</v>
      </c>
      <c r="M57">
        <v>2397.5999755859398</v>
      </c>
      <c r="N57" s="24">
        <f>M57/GETPIVOTDATA("Revenue",'[1]Pivot Revenue'!$E$8,"OrderDate",J57,"Years",I57)</f>
        <v>4.4198780507149302E-2</v>
      </c>
      <c r="O57">
        <f t="shared" si="9"/>
        <v>6</v>
      </c>
      <c r="P57" s="5" t="str">
        <f t="shared" si="11"/>
        <v>Product not found</v>
      </c>
      <c r="R57" t="str">
        <f t="shared" si="4"/>
        <v/>
      </c>
      <c r="S57" s="23" t="e">
        <f t="shared" si="5"/>
        <v>#VALUE!</v>
      </c>
    </row>
    <row r="58" spans="1:19" x14ac:dyDescent="0.25">
      <c r="A58">
        <v>1996</v>
      </c>
      <c r="B58">
        <v>12</v>
      </c>
      <c r="C58" t="str">
        <f t="shared" si="0"/>
        <v>1996/12</v>
      </c>
      <c r="D58" t="s">
        <v>38</v>
      </c>
      <c r="E58">
        <v>73</v>
      </c>
      <c r="I58">
        <v>1996</v>
      </c>
      <c r="J58">
        <v>12</v>
      </c>
      <c r="K58" t="str">
        <f t="shared" si="1"/>
        <v>1996/12</v>
      </c>
      <c r="L58" t="s">
        <v>64</v>
      </c>
      <c r="M58">
        <v>2361.59985351563</v>
      </c>
      <c r="N58" s="24">
        <f>M58/GETPIVOTDATA("Revenue",'[1]Pivot Revenue'!$E$8,"OrderDate",J58,"Years",I58)</f>
        <v>4.353513289711488E-2</v>
      </c>
      <c r="O58">
        <f t="shared" si="9"/>
        <v>3</v>
      </c>
      <c r="P58" s="5" t="str">
        <f t="shared" si="11"/>
        <v>Product found</v>
      </c>
      <c r="Q58" t="s">
        <v>64</v>
      </c>
      <c r="R58">
        <f t="shared" si="4"/>
        <v>3</v>
      </c>
      <c r="S58" s="23">
        <f t="shared" si="5"/>
        <v>1</v>
      </c>
    </row>
    <row r="59" spans="1:19" x14ac:dyDescent="0.25">
      <c r="A59">
        <v>1996</v>
      </c>
      <c r="B59">
        <v>12</v>
      </c>
      <c r="C59" t="str">
        <f t="shared" si="0"/>
        <v>1996/12</v>
      </c>
      <c r="D59" t="s">
        <v>69</v>
      </c>
      <c r="E59">
        <v>84</v>
      </c>
      <c r="I59">
        <v>1996</v>
      </c>
      <c r="J59">
        <v>12</v>
      </c>
      <c r="K59" t="str">
        <f t="shared" si="1"/>
        <v>1996/12</v>
      </c>
      <c r="L59" t="s">
        <v>58</v>
      </c>
      <c r="M59">
        <v>2059.9799194335901</v>
      </c>
      <c r="N59" s="24">
        <f>M59/GETPIVOTDATA("Revenue",'[1]Pivot Revenue'!$E$8,"OrderDate",J59,"Years",I59)</f>
        <v>3.7974892073449139E-2</v>
      </c>
      <c r="O59">
        <f t="shared" si="9"/>
        <v>8</v>
      </c>
      <c r="P59" s="5" t="str">
        <f t="shared" si="11"/>
        <v>Product found</v>
      </c>
      <c r="Q59" t="s">
        <v>58</v>
      </c>
      <c r="R59">
        <f t="shared" si="4"/>
        <v>4</v>
      </c>
      <c r="S59" s="23">
        <f t="shared" si="5"/>
        <v>0.5</v>
      </c>
    </row>
    <row r="60" spans="1:19" x14ac:dyDescent="0.25">
      <c r="A60">
        <v>1996</v>
      </c>
      <c r="B60">
        <v>12</v>
      </c>
      <c r="C60" t="str">
        <f t="shared" si="0"/>
        <v>1996/12</v>
      </c>
      <c r="D60" t="s">
        <v>58</v>
      </c>
      <c r="E60">
        <v>87</v>
      </c>
      <c r="I60">
        <v>1996</v>
      </c>
      <c r="J60">
        <v>12</v>
      </c>
      <c r="K60" t="str">
        <f t="shared" si="1"/>
        <v>1996/12</v>
      </c>
      <c r="L60" t="s">
        <v>80</v>
      </c>
      <c r="M60">
        <v>1670.3999938964801</v>
      </c>
      <c r="N60" s="24">
        <f>M60/GETPIVOTDATA("Revenue",'[1]Pivot Revenue'!$E$8,"OrderDate",J60,"Years",I60)</f>
        <v>3.0793144578394955E-2</v>
      </c>
      <c r="O60">
        <f t="shared" si="9"/>
        <v>4</v>
      </c>
      <c r="P60" s="5" t="str">
        <f t="shared" si="11"/>
        <v>Product not found</v>
      </c>
      <c r="R60" t="str">
        <f t="shared" si="4"/>
        <v/>
      </c>
      <c r="S60" s="23" t="e">
        <f t="shared" si="5"/>
        <v>#VALUE!</v>
      </c>
    </row>
    <row r="61" spans="1:19" x14ac:dyDescent="0.25">
      <c r="A61">
        <v>1996</v>
      </c>
      <c r="B61">
        <v>12</v>
      </c>
      <c r="C61" t="str">
        <f t="shared" si="0"/>
        <v>1996/12</v>
      </c>
      <c r="D61" t="s">
        <v>86</v>
      </c>
      <c r="E61">
        <v>95</v>
      </c>
      <c r="I61">
        <v>1996</v>
      </c>
      <c r="J61">
        <v>12</v>
      </c>
      <c r="K61" t="str">
        <f t="shared" si="1"/>
        <v>1996/12</v>
      </c>
      <c r="L61" t="s">
        <v>24</v>
      </c>
      <c r="M61">
        <v>1559</v>
      </c>
      <c r="N61" s="24">
        <f>M61/GETPIVOTDATA("Revenue",'[1]Pivot Revenue'!$E$8,"OrderDate",J61,"Years",I61)</f>
        <v>2.8739530994450452E-2</v>
      </c>
      <c r="O61">
        <f t="shared" si="9"/>
        <v>4</v>
      </c>
      <c r="P61" s="5" t="str">
        <f t="shared" si="11"/>
        <v>Product found</v>
      </c>
      <c r="Q61" t="s">
        <v>24</v>
      </c>
      <c r="R61">
        <f t="shared" si="4"/>
        <v>4</v>
      </c>
      <c r="S61" s="23">
        <f t="shared" si="5"/>
        <v>1</v>
      </c>
    </row>
    <row r="62" spans="1:19" x14ac:dyDescent="0.25">
      <c r="A62">
        <v>1996</v>
      </c>
      <c r="B62">
        <v>12</v>
      </c>
      <c r="C62" t="str">
        <f t="shared" si="0"/>
        <v>1996/12</v>
      </c>
      <c r="D62" t="s">
        <v>89</v>
      </c>
      <c r="E62">
        <v>111</v>
      </c>
      <c r="I62">
        <v>1997</v>
      </c>
      <c r="J62">
        <v>1</v>
      </c>
      <c r="K62" t="str">
        <f t="shared" si="1"/>
        <v>1997/1</v>
      </c>
      <c r="L62" t="s">
        <v>90</v>
      </c>
      <c r="M62">
        <v>18803.3603515625</v>
      </c>
      <c r="N62" s="24">
        <f>M62/GETPIVOTDATA("Revenue",'[1]Pivot Revenue'!$E$8,"OrderDate",J62,"Years",I62)</f>
        <v>0.2753837596285259</v>
      </c>
      <c r="O62">
        <f t="shared" si="9"/>
        <v>14</v>
      </c>
      <c r="P62" s="5" t="str">
        <f t="shared" ref="P62:P71" si="12">IF(COUNTIF($D$67:$D$77, L62) &gt; 0, "Product found", "Product not found")</f>
        <v>Product found</v>
      </c>
      <c r="Q62" t="s">
        <v>90</v>
      </c>
      <c r="R62">
        <f t="shared" si="4"/>
        <v>3</v>
      </c>
      <c r="S62" s="23">
        <f t="shared" si="5"/>
        <v>0.21428571428571427</v>
      </c>
    </row>
    <row r="63" spans="1:19" x14ac:dyDescent="0.25">
      <c r="A63">
        <v>1996</v>
      </c>
      <c r="B63">
        <v>12</v>
      </c>
      <c r="C63" t="str">
        <f t="shared" si="0"/>
        <v>1996/12</v>
      </c>
      <c r="D63" t="s">
        <v>28</v>
      </c>
      <c r="E63">
        <v>130</v>
      </c>
      <c r="I63">
        <v>1997</v>
      </c>
      <c r="J63">
        <v>1</v>
      </c>
      <c r="K63" t="str">
        <f t="shared" si="1"/>
        <v>1997/1</v>
      </c>
      <c r="L63" t="s">
        <v>70</v>
      </c>
      <c r="M63">
        <v>4364.8000183105496</v>
      </c>
      <c r="N63" s="24">
        <f>M63/GETPIVOTDATA("Revenue",'[1]Pivot Revenue'!$E$8,"OrderDate",J63,"Years",I63)</f>
        <v>6.3924480337320982E-2</v>
      </c>
      <c r="O63">
        <f t="shared" si="9"/>
        <v>15</v>
      </c>
      <c r="P63" s="5" t="str">
        <f t="shared" si="12"/>
        <v>Product found</v>
      </c>
      <c r="Q63" t="s">
        <v>70</v>
      </c>
      <c r="R63">
        <f t="shared" si="4"/>
        <v>11</v>
      </c>
      <c r="S63" s="23">
        <f t="shared" si="5"/>
        <v>0.73333333333333328</v>
      </c>
    </row>
    <row r="64" spans="1:19" x14ac:dyDescent="0.25">
      <c r="A64">
        <v>1996</v>
      </c>
      <c r="B64">
        <v>12</v>
      </c>
      <c r="C64" t="str">
        <f t="shared" si="0"/>
        <v>1996/12</v>
      </c>
      <c r="D64" t="s">
        <v>64</v>
      </c>
      <c r="E64">
        <v>135</v>
      </c>
      <c r="I64">
        <v>1997</v>
      </c>
      <c r="J64">
        <v>1</v>
      </c>
      <c r="K64" t="str">
        <f t="shared" si="1"/>
        <v>1997/1</v>
      </c>
      <c r="L64" t="s">
        <v>48</v>
      </c>
      <c r="M64">
        <v>3202.875</v>
      </c>
      <c r="N64" s="24">
        <f>M64/GETPIVOTDATA("Revenue",'[1]Pivot Revenue'!$E$8,"OrderDate",J64,"Years",I64)</f>
        <v>4.6907560278018172E-2</v>
      </c>
      <c r="O64">
        <f t="shared" si="9"/>
        <v>3</v>
      </c>
      <c r="P64" s="5" t="str">
        <f t="shared" si="12"/>
        <v>Product found</v>
      </c>
      <c r="Q64" t="s">
        <v>48</v>
      </c>
      <c r="R64">
        <f t="shared" si="4"/>
        <v>2</v>
      </c>
      <c r="S64" s="23">
        <f t="shared" si="5"/>
        <v>0.66666666666666663</v>
      </c>
    </row>
    <row r="65" spans="1:19" x14ac:dyDescent="0.25">
      <c r="A65">
        <v>1996</v>
      </c>
      <c r="B65">
        <v>12</v>
      </c>
      <c r="C65" t="str">
        <f t="shared" si="0"/>
        <v>1996/12</v>
      </c>
      <c r="D65" t="s">
        <v>50</v>
      </c>
      <c r="E65">
        <v>161</v>
      </c>
      <c r="I65">
        <v>1997</v>
      </c>
      <c r="J65">
        <v>1</v>
      </c>
      <c r="K65" t="str">
        <f t="shared" si="1"/>
        <v>1997/1</v>
      </c>
      <c r="L65" t="s">
        <v>12</v>
      </c>
      <c r="M65">
        <v>3192</v>
      </c>
      <c r="N65" s="24">
        <f>M65/GETPIVOTDATA("Revenue",'[1]Pivot Revenue'!$E$8,"OrderDate",J65,"Years",I65)</f>
        <v>4.6748290959664054E-2</v>
      </c>
      <c r="O65">
        <f t="shared" si="9"/>
        <v>12</v>
      </c>
      <c r="P65" s="5" t="str">
        <f t="shared" si="12"/>
        <v>Product found</v>
      </c>
      <c r="Q65" t="s">
        <v>12</v>
      </c>
      <c r="R65">
        <f t="shared" si="4"/>
        <v>9</v>
      </c>
      <c r="S65" s="23">
        <f t="shared" si="5"/>
        <v>0.75</v>
      </c>
    </row>
    <row r="66" spans="1:19" x14ac:dyDescent="0.25">
      <c r="A66">
        <v>1996</v>
      </c>
      <c r="B66">
        <v>12</v>
      </c>
      <c r="C66" t="str">
        <f t="shared" ref="C66:C129" si="13">A66&amp;"/"&amp;B66</f>
        <v>1996/12</v>
      </c>
      <c r="D66" t="s">
        <v>24</v>
      </c>
      <c r="E66">
        <v>164</v>
      </c>
      <c r="I66">
        <v>1997</v>
      </c>
      <c r="J66">
        <v>1</v>
      </c>
      <c r="K66" t="str">
        <f t="shared" ref="K66:K129" si="14">I66&amp;"/"&amp;J66</f>
        <v>1997/1</v>
      </c>
      <c r="L66" t="s">
        <v>30</v>
      </c>
      <c r="M66">
        <v>2955</v>
      </c>
      <c r="N66" s="24">
        <f>M66/GETPIVOTDATA("Revenue",'[1]Pivot Revenue'!$E$8,"OrderDate",J66,"Years",I66)</f>
        <v>4.3277318228636362E-2</v>
      </c>
      <c r="O66">
        <f t="shared" ref="O66:O97" si="15">COUNTIF(L:L,"*" &amp; L66 &amp; "*")</f>
        <v>12</v>
      </c>
      <c r="P66" s="5" t="str">
        <f t="shared" si="12"/>
        <v>Product found</v>
      </c>
      <c r="Q66" t="s">
        <v>30</v>
      </c>
      <c r="R66">
        <f t="shared" ref="R66:R129" si="16">IF(Q66&lt;&gt;"", COUNTIF(Q$1:Q$231, "*" &amp; Q66 &amp; "*"), "")</f>
        <v>7</v>
      </c>
      <c r="S66" s="23">
        <f t="shared" ref="S66:S129" si="17">R66/O66</f>
        <v>0.58333333333333337</v>
      </c>
    </row>
    <row r="67" spans="1:19" x14ac:dyDescent="0.25">
      <c r="A67">
        <v>1997</v>
      </c>
      <c r="B67">
        <v>1</v>
      </c>
      <c r="C67" t="str">
        <f t="shared" si="13"/>
        <v>1997/1</v>
      </c>
      <c r="D67" t="s">
        <v>50</v>
      </c>
      <c r="E67">
        <v>75</v>
      </c>
      <c r="I67">
        <v>1997</v>
      </c>
      <c r="J67">
        <v>1</v>
      </c>
      <c r="K67" t="str">
        <f t="shared" si="14"/>
        <v>1997/1</v>
      </c>
      <c r="L67" t="s">
        <v>75</v>
      </c>
      <c r="M67">
        <v>2355.60007476807</v>
      </c>
      <c r="N67" s="24">
        <f>M67/GETPIVOTDATA("Revenue",'[1]Pivot Revenue'!$E$8,"OrderDate",J67,"Years",I67)</f>
        <v>3.4498833859606559E-2</v>
      </c>
      <c r="O67">
        <f t="shared" si="15"/>
        <v>11</v>
      </c>
      <c r="P67" s="5" t="str">
        <f t="shared" si="12"/>
        <v>Product found</v>
      </c>
      <c r="Q67" t="s">
        <v>75</v>
      </c>
      <c r="R67">
        <f t="shared" si="16"/>
        <v>7</v>
      </c>
      <c r="S67" s="23">
        <f t="shared" si="17"/>
        <v>0.63636363636363635</v>
      </c>
    </row>
    <row r="68" spans="1:19" x14ac:dyDescent="0.25">
      <c r="A68">
        <v>1997</v>
      </c>
      <c r="B68">
        <v>1</v>
      </c>
      <c r="C68" t="str">
        <f t="shared" si="13"/>
        <v>1997/1</v>
      </c>
      <c r="D68" t="s">
        <v>30</v>
      </c>
      <c r="E68">
        <v>75</v>
      </c>
      <c r="I68">
        <v>1997</v>
      </c>
      <c r="J68">
        <v>1</v>
      </c>
      <c r="K68" t="str">
        <f t="shared" si="14"/>
        <v>1997/1</v>
      </c>
      <c r="L68" t="s">
        <v>19</v>
      </c>
      <c r="M68">
        <v>2079</v>
      </c>
      <c r="N68" s="24">
        <f>M68/GETPIVOTDATA("Revenue",'[1]Pivot Revenue'!$E$8,"OrderDate",J68,"Years",I68)</f>
        <v>3.0447900032939085E-2</v>
      </c>
      <c r="O68">
        <f t="shared" si="15"/>
        <v>16</v>
      </c>
      <c r="P68" s="5" t="str">
        <f t="shared" si="12"/>
        <v>Product not found</v>
      </c>
      <c r="R68" t="str">
        <f t="shared" si="16"/>
        <v/>
      </c>
      <c r="S68" s="23" t="e">
        <f t="shared" si="17"/>
        <v>#VALUE!</v>
      </c>
    </row>
    <row r="69" spans="1:19" x14ac:dyDescent="0.25">
      <c r="A69">
        <v>1997</v>
      </c>
      <c r="B69">
        <v>1</v>
      </c>
      <c r="C69" t="str">
        <f t="shared" si="13"/>
        <v>1997/1</v>
      </c>
      <c r="D69" t="s">
        <v>26</v>
      </c>
      <c r="E69">
        <v>85</v>
      </c>
      <c r="I69">
        <v>1997</v>
      </c>
      <c r="J69">
        <v>1</v>
      </c>
      <c r="K69" t="str">
        <f t="shared" si="14"/>
        <v>1997/1</v>
      </c>
      <c r="L69" t="s">
        <v>66</v>
      </c>
      <c r="M69">
        <v>1755.44996261597</v>
      </c>
      <c r="N69" s="24">
        <f>M69/GETPIVOTDATA("Revenue",'[1]Pivot Revenue'!$E$8,"OrderDate",J69,"Years",I69)</f>
        <v>2.570936266212492E-2</v>
      </c>
      <c r="O69">
        <f t="shared" si="15"/>
        <v>3</v>
      </c>
      <c r="P69" s="5" t="str">
        <f t="shared" si="12"/>
        <v>Product not found</v>
      </c>
      <c r="R69" t="str">
        <f t="shared" si="16"/>
        <v/>
      </c>
      <c r="S69" s="23" t="e">
        <f t="shared" si="17"/>
        <v>#VALUE!</v>
      </c>
    </row>
    <row r="70" spans="1:19" x14ac:dyDescent="0.25">
      <c r="A70">
        <v>1997</v>
      </c>
      <c r="B70">
        <v>1</v>
      </c>
      <c r="C70" t="str">
        <f t="shared" si="13"/>
        <v>1997/1</v>
      </c>
      <c r="D70" t="s">
        <v>22</v>
      </c>
      <c r="E70">
        <v>92</v>
      </c>
      <c r="I70">
        <v>1997</v>
      </c>
      <c r="J70">
        <v>1</v>
      </c>
      <c r="K70" t="str">
        <f t="shared" si="14"/>
        <v>1997/1</v>
      </c>
      <c r="L70" t="s">
        <v>89</v>
      </c>
      <c r="M70">
        <v>1550.40002441406</v>
      </c>
      <c r="N70" s="24">
        <f>M70/GETPIVOTDATA("Revenue",'[1]Pivot Revenue'!$E$8,"OrderDate",J70,"Years",I70)</f>
        <v>2.2706313109391831E-2</v>
      </c>
      <c r="O70">
        <f t="shared" si="15"/>
        <v>14</v>
      </c>
      <c r="P70" s="5" t="str">
        <f t="shared" si="12"/>
        <v>Product not found</v>
      </c>
      <c r="R70" t="str">
        <f t="shared" si="16"/>
        <v/>
      </c>
      <c r="S70" s="23" t="e">
        <f t="shared" si="17"/>
        <v>#VALUE!</v>
      </c>
    </row>
    <row r="71" spans="1:19" x14ac:dyDescent="0.25">
      <c r="A71">
        <v>1997</v>
      </c>
      <c r="B71">
        <v>1</v>
      </c>
      <c r="C71" t="str">
        <f t="shared" si="13"/>
        <v>1997/1</v>
      </c>
      <c r="D71" t="s">
        <v>72</v>
      </c>
      <c r="E71">
        <v>95</v>
      </c>
      <c r="I71">
        <v>1997</v>
      </c>
      <c r="J71">
        <v>1</v>
      </c>
      <c r="K71" t="str">
        <f t="shared" si="14"/>
        <v>1997/1</v>
      </c>
      <c r="L71" t="s">
        <v>88</v>
      </c>
      <c r="M71">
        <v>1396.79992675781</v>
      </c>
      <c r="N71" s="24">
        <f>M71/GETPIVOTDATA("Revenue",'[1]Pivot Revenue'!$E$8,"OrderDate",J71,"Years",I71)</f>
        <v>2.0456769858556247E-2</v>
      </c>
      <c r="O71">
        <f t="shared" si="15"/>
        <v>2</v>
      </c>
      <c r="P71" s="5" t="str">
        <f t="shared" si="12"/>
        <v>Product not found</v>
      </c>
      <c r="R71" t="str">
        <f t="shared" si="16"/>
        <v/>
      </c>
      <c r="S71" s="23" t="e">
        <f t="shared" si="17"/>
        <v>#VALUE!</v>
      </c>
    </row>
    <row r="72" spans="1:19" x14ac:dyDescent="0.25">
      <c r="A72">
        <v>1997</v>
      </c>
      <c r="B72">
        <v>1</v>
      </c>
      <c r="C72" t="str">
        <f t="shared" si="13"/>
        <v>1997/1</v>
      </c>
      <c r="D72" t="s">
        <v>75</v>
      </c>
      <c r="E72">
        <v>97</v>
      </c>
      <c r="I72">
        <v>1997</v>
      </c>
      <c r="J72">
        <v>2</v>
      </c>
      <c r="K72" t="str">
        <f t="shared" si="14"/>
        <v>1997/2</v>
      </c>
      <c r="L72" t="s">
        <v>64</v>
      </c>
      <c r="M72">
        <v>2937.59985351563</v>
      </c>
      <c r="N72" s="24">
        <f>M72/GETPIVOTDATA("Revenue",'[1]Pivot Revenue'!$E$8,"OrderDate",J72,"Years",I72)</f>
        <v>6.7402308046768153E-2</v>
      </c>
      <c r="O72">
        <f t="shared" si="15"/>
        <v>3</v>
      </c>
      <c r="P72" s="5" t="str">
        <f t="shared" ref="P72:P81" si="18">IF(COUNTIF($D$78:$D$87, L72) &gt; 0, "Product found", "Product not found")</f>
        <v>Product found</v>
      </c>
      <c r="Q72" t="s">
        <v>64</v>
      </c>
      <c r="R72">
        <f t="shared" si="16"/>
        <v>3</v>
      </c>
      <c r="S72" s="23">
        <f t="shared" si="17"/>
        <v>1</v>
      </c>
    </row>
    <row r="73" spans="1:19" x14ac:dyDescent="0.25">
      <c r="A73">
        <v>1997</v>
      </c>
      <c r="B73">
        <v>1</v>
      </c>
      <c r="C73" t="str">
        <f t="shared" si="13"/>
        <v>1997/1</v>
      </c>
      <c r="D73" t="s">
        <v>90</v>
      </c>
      <c r="E73">
        <v>99</v>
      </c>
      <c r="I73">
        <v>1997</v>
      </c>
      <c r="J73">
        <v>2</v>
      </c>
      <c r="K73" t="str">
        <f t="shared" si="14"/>
        <v>1997/2</v>
      </c>
      <c r="L73" t="s">
        <v>12</v>
      </c>
      <c r="M73">
        <v>2401.6000366210901</v>
      </c>
      <c r="N73" s="24">
        <f>M73/GETPIVOTDATA("Revenue",'[1]Pivot Revenue'!$E$8,"OrderDate",J73,"Years",I73)</f>
        <v>5.5103960221042109E-2</v>
      </c>
      <c r="O73">
        <f t="shared" si="15"/>
        <v>12</v>
      </c>
      <c r="P73" s="5" t="str">
        <f t="shared" si="18"/>
        <v>Product found</v>
      </c>
      <c r="Q73" t="s">
        <v>12</v>
      </c>
      <c r="R73">
        <f t="shared" si="16"/>
        <v>9</v>
      </c>
      <c r="S73" s="23">
        <f t="shared" si="17"/>
        <v>0.75</v>
      </c>
    </row>
    <row r="74" spans="1:19" x14ac:dyDescent="0.25">
      <c r="A74">
        <v>1997</v>
      </c>
      <c r="B74">
        <v>1</v>
      </c>
      <c r="C74" t="str">
        <f t="shared" si="13"/>
        <v>1997/1</v>
      </c>
      <c r="D74" t="s">
        <v>48</v>
      </c>
      <c r="E74">
        <v>100</v>
      </c>
      <c r="I74">
        <v>1997</v>
      </c>
      <c r="J74">
        <v>2</v>
      </c>
      <c r="K74" t="str">
        <f t="shared" si="14"/>
        <v>1997/2</v>
      </c>
      <c r="L74" t="s">
        <v>73</v>
      </c>
      <c r="M74">
        <v>2314.2000732421898</v>
      </c>
      <c r="N74" s="24">
        <f>M74/GETPIVOTDATA("Revenue",'[1]Pivot Revenue'!$E$8,"OrderDate",J74,"Years",I74)</f>
        <v>5.3098595450925178E-2</v>
      </c>
      <c r="O74">
        <f t="shared" si="15"/>
        <v>2</v>
      </c>
      <c r="P74" s="5" t="str">
        <f t="shared" si="18"/>
        <v>Product found</v>
      </c>
      <c r="Q74" t="s">
        <v>73</v>
      </c>
      <c r="R74">
        <f t="shared" si="16"/>
        <v>2</v>
      </c>
      <c r="S74" s="23">
        <f t="shared" si="17"/>
        <v>1</v>
      </c>
    </row>
    <row r="75" spans="1:19" x14ac:dyDescent="0.25">
      <c r="A75">
        <v>1997</v>
      </c>
      <c r="B75">
        <v>1</v>
      </c>
      <c r="C75" t="str">
        <f t="shared" si="13"/>
        <v>1997/1</v>
      </c>
      <c r="D75" t="s">
        <v>12</v>
      </c>
      <c r="E75">
        <v>105</v>
      </c>
      <c r="I75">
        <v>1997</v>
      </c>
      <c r="J75">
        <v>2</v>
      </c>
      <c r="K75" t="str">
        <f t="shared" si="14"/>
        <v>1997/2</v>
      </c>
      <c r="L75" t="s">
        <v>82</v>
      </c>
      <c r="M75">
        <v>2074.7999877929701</v>
      </c>
      <c r="N75" s="24">
        <f>M75/GETPIVOTDATA("Revenue",'[1]Pivot Revenue'!$E$8,"OrderDate",J75,"Years",I75)</f>
        <v>4.760563551407071E-2</v>
      </c>
      <c r="O75">
        <f t="shared" si="15"/>
        <v>8</v>
      </c>
      <c r="P75" s="5" t="str">
        <f t="shared" si="18"/>
        <v>Product not found</v>
      </c>
      <c r="R75" t="str">
        <f t="shared" si="16"/>
        <v/>
      </c>
      <c r="S75" s="23" t="e">
        <f t="shared" si="17"/>
        <v>#VALUE!</v>
      </c>
    </row>
    <row r="76" spans="1:19" x14ac:dyDescent="0.25">
      <c r="A76">
        <v>1997</v>
      </c>
      <c r="B76">
        <v>1</v>
      </c>
      <c r="C76" t="str">
        <f t="shared" si="13"/>
        <v>1997/1</v>
      </c>
      <c r="D76" t="s">
        <v>70</v>
      </c>
      <c r="E76">
        <v>115</v>
      </c>
      <c r="I76">
        <v>1997</v>
      </c>
      <c r="J76">
        <v>2</v>
      </c>
      <c r="K76" t="str">
        <f t="shared" si="14"/>
        <v>1997/2</v>
      </c>
      <c r="L76" t="s">
        <v>19</v>
      </c>
      <c r="M76">
        <v>2019.60009765625</v>
      </c>
      <c r="N76" s="24">
        <f>M76/GETPIVOTDATA("Revenue",'[1]Pivot Revenue'!$E$8,"OrderDate",J76,"Years",I76)</f>
        <v>4.6339091333558763E-2</v>
      </c>
      <c r="O76">
        <f t="shared" si="15"/>
        <v>16</v>
      </c>
      <c r="P76" s="5" t="str">
        <f t="shared" si="18"/>
        <v>Product not found</v>
      </c>
      <c r="R76" t="str">
        <f t="shared" si="16"/>
        <v/>
      </c>
      <c r="S76" s="23" t="e">
        <f t="shared" si="17"/>
        <v>#VALUE!</v>
      </c>
    </row>
    <row r="77" spans="1:19" x14ac:dyDescent="0.25">
      <c r="A77">
        <v>1997</v>
      </c>
      <c r="B77">
        <v>1</v>
      </c>
      <c r="C77" t="str">
        <f t="shared" si="13"/>
        <v>1997/1</v>
      </c>
      <c r="D77" t="s">
        <v>20</v>
      </c>
      <c r="E77">
        <v>119</v>
      </c>
      <c r="I77">
        <v>1997</v>
      </c>
      <c r="J77">
        <v>2</v>
      </c>
      <c r="K77" t="str">
        <f t="shared" si="14"/>
        <v>1997/2</v>
      </c>
      <c r="L77" t="s">
        <v>92</v>
      </c>
      <c r="M77">
        <v>1755</v>
      </c>
      <c r="N77" s="24">
        <f>M77/GETPIVOTDATA("Revenue",'[1]Pivot Revenue'!$E$8,"OrderDate",J77,"Years",I77)</f>
        <v>4.0267925013854761E-2</v>
      </c>
      <c r="O77">
        <f t="shared" si="15"/>
        <v>4</v>
      </c>
      <c r="P77" s="5" t="str">
        <f t="shared" si="18"/>
        <v>Product not found</v>
      </c>
      <c r="R77" t="str">
        <f t="shared" si="16"/>
        <v/>
      </c>
      <c r="S77" s="23" t="e">
        <f t="shared" si="17"/>
        <v>#VALUE!</v>
      </c>
    </row>
    <row r="78" spans="1:19" x14ac:dyDescent="0.25">
      <c r="A78">
        <v>1997</v>
      </c>
      <c r="B78">
        <v>2</v>
      </c>
      <c r="C78" t="str">
        <f t="shared" si="13"/>
        <v>1997/2</v>
      </c>
      <c r="D78" t="s">
        <v>49</v>
      </c>
      <c r="E78">
        <v>67</v>
      </c>
      <c r="I78">
        <v>1997</v>
      </c>
      <c r="J78">
        <v>2</v>
      </c>
      <c r="K78" t="str">
        <f t="shared" si="14"/>
        <v>1997/2</v>
      </c>
      <c r="L78" t="s">
        <v>43</v>
      </c>
      <c r="M78">
        <v>1715.6999206543001</v>
      </c>
      <c r="N78" s="24">
        <f>M78/GETPIVOTDATA("Revenue",'[1]Pivot Revenue'!$E$8,"OrderDate",J78,"Years",I78)</f>
        <v>3.9366197009221601E-2</v>
      </c>
      <c r="O78">
        <f t="shared" si="15"/>
        <v>6</v>
      </c>
      <c r="P78" s="5" t="str">
        <f t="shared" si="18"/>
        <v>Product found</v>
      </c>
      <c r="Q78" t="s">
        <v>43</v>
      </c>
      <c r="R78">
        <f t="shared" si="16"/>
        <v>4</v>
      </c>
      <c r="S78" s="23">
        <f t="shared" si="17"/>
        <v>0.66666666666666663</v>
      </c>
    </row>
    <row r="79" spans="1:19" x14ac:dyDescent="0.25">
      <c r="A79">
        <v>1997</v>
      </c>
      <c r="B79">
        <v>2</v>
      </c>
      <c r="C79" t="str">
        <f t="shared" si="13"/>
        <v>1997/2</v>
      </c>
      <c r="D79" t="s">
        <v>43</v>
      </c>
      <c r="E79">
        <v>71</v>
      </c>
      <c r="I79">
        <v>1997</v>
      </c>
      <c r="J79">
        <v>2</v>
      </c>
      <c r="K79" t="str">
        <f t="shared" si="14"/>
        <v>1997/2</v>
      </c>
      <c r="L79" t="s">
        <v>28</v>
      </c>
      <c r="M79">
        <v>1703</v>
      </c>
      <c r="N79" s="24">
        <f>M79/GETPIVOTDATA("Revenue",'[1]Pivot Revenue'!$E$8,"OrderDate",J79,"Years",I79)</f>
        <v>3.9074801309740545E-2</v>
      </c>
      <c r="O79">
        <f t="shared" si="15"/>
        <v>6</v>
      </c>
      <c r="P79" s="5" t="str">
        <f t="shared" si="18"/>
        <v>Product not found</v>
      </c>
      <c r="R79" t="str">
        <f t="shared" si="16"/>
        <v/>
      </c>
      <c r="S79" s="23" t="e">
        <f t="shared" si="17"/>
        <v>#VALUE!</v>
      </c>
    </row>
    <row r="80" spans="1:19" x14ac:dyDescent="0.25">
      <c r="A80">
        <v>1997</v>
      </c>
      <c r="B80">
        <v>2</v>
      </c>
      <c r="C80" t="str">
        <f t="shared" si="13"/>
        <v>1997/2</v>
      </c>
      <c r="D80" t="s">
        <v>22</v>
      </c>
      <c r="E80">
        <v>80</v>
      </c>
      <c r="I80">
        <v>1997</v>
      </c>
      <c r="J80">
        <v>2</v>
      </c>
      <c r="K80" t="str">
        <f t="shared" si="14"/>
        <v>1997/2</v>
      </c>
      <c r="L80" t="s">
        <v>70</v>
      </c>
      <c r="M80">
        <v>1584</v>
      </c>
      <c r="N80" s="24">
        <f>M80/GETPIVOTDATA("Revenue",'[1]Pivot Revenue'!$E$8,"OrderDate",J80,"Years",I80)</f>
        <v>3.6344383602248398E-2</v>
      </c>
      <c r="O80">
        <f t="shared" si="15"/>
        <v>15</v>
      </c>
      <c r="P80" s="5" t="str">
        <f t="shared" si="18"/>
        <v>Product not found</v>
      </c>
      <c r="R80" t="str">
        <f t="shared" si="16"/>
        <v/>
      </c>
      <c r="S80" s="23" t="e">
        <f t="shared" si="17"/>
        <v>#VALUE!</v>
      </c>
    </row>
    <row r="81" spans="1:19" x14ac:dyDescent="0.25">
      <c r="A81">
        <v>1997</v>
      </c>
      <c r="B81">
        <v>2</v>
      </c>
      <c r="C81" t="str">
        <f t="shared" si="13"/>
        <v>1997/2</v>
      </c>
      <c r="D81" t="s">
        <v>50</v>
      </c>
      <c r="E81">
        <v>82</v>
      </c>
      <c r="I81">
        <v>1997</v>
      </c>
      <c r="J81">
        <v>2</v>
      </c>
      <c r="K81" t="str">
        <f t="shared" si="14"/>
        <v>1997/2</v>
      </c>
      <c r="L81" t="s">
        <v>79</v>
      </c>
      <c r="M81">
        <v>1472.5</v>
      </c>
      <c r="N81" s="24">
        <f>M81/GETPIVOTDATA("Revenue",'[1]Pivot Revenue'!$E$8,"OrderDate",J81,"Years",I81)</f>
        <v>3.3786051044388109E-2</v>
      </c>
      <c r="O81">
        <f t="shared" si="15"/>
        <v>2</v>
      </c>
      <c r="P81" s="5" t="str">
        <f t="shared" si="18"/>
        <v>Product found</v>
      </c>
      <c r="Q81" t="s">
        <v>79</v>
      </c>
      <c r="R81">
        <f t="shared" si="16"/>
        <v>2</v>
      </c>
      <c r="S81" s="23">
        <f t="shared" si="17"/>
        <v>1</v>
      </c>
    </row>
    <row r="82" spans="1:19" x14ac:dyDescent="0.25">
      <c r="A82">
        <v>1997</v>
      </c>
      <c r="B82">
        <v>2</v>
      </c>
      <c r="C82" t="str">
        <f t="shared" si="13"/>
        <v>1997/2</v>
      </c>
      <c r="D82" t="s">
        <v>12</v>
      </c>
      <c r="E82">
        <v>83</v>
      </c>
      <c r="I82">
        <v>1997</v>
      </c>
      <c r="J82">
        <v>3</v>
      </c>
      <c r="K82" t="str">
        <f t="shared" si="14"/>
        <v>1997/3</v>
      </c>
      <c r="L82" t="s">
        <v>70</v>
      </c>
      <c r="M82">
        <v>7128</v>
      </c>
      <c r="N82" s="24">
        <f>M82/GETPIVOTDATA("Revenue",'[1]Pivot Revenue'!$E$8,"OrderDate",J82,"Years",I82)</f>
        <v>0.15782341809517361</v>
      </c>
      <c r="O82">
        <f t="shared" si="15"/>
        <v>15</v>
      </c>
      <c r="P82" s="5" t="str">
        <f t="shared" ref="P82:P91" si="19">IF(COUNTIF($D$88:$D$97, L82) &gt; 0, "Product found", "Product not found")</f>
        <v>Product found</v>
      </c>
      <c r="Q82" t="s">
        <v>70</v>
      </c>
      <c r="R82">
        <f t="shared" si="16"/>
        <v>11</v>
      </c>
      <c r="S82" s="23">
        <f t="shared" si="17"/>
        <v>0.73333333333333328</v>
      </c>
    </row>
    <row r="83" spans="1:19" x14ac:dyDescent="0.25">
      <c r="A83">
        <v>1997</v>
      </c>
      <c r="B83">
        <v>2</v>
      </c>
      <c r="C83" t="str">
        <f t="shared" si="13"/>
        <v>1997/2</v>
      </c>
      <c r="D83" t="s">
        <v>83</v>
      </c>
      <c r="E83">
        <v>85</v>
      </c>
      <c r="I83">
        <v>1997</v>
      </c>
      <c r="J83">
        <v>3</v>
      </c>
      <c r="K83" t="str">
        <f t="shared" si="14"/>
        <v>1997/3</v>
      </c>
      <c r="L83" t="s">
        <v>90</v>
      </c>
      <c r="M83">
        <v>6324</v>
      </c>
      <c r="N83" s="24">
        <f>M83/GETPIVOTDATA("Revenue",'[1]Pivot Revenue'!$E$8,"OrderDate",J83,"Years",I83)</f>
        <v>0.14002178676120622</v>
      </c>
      <c r="O83">
        <f t="shared" si="15"/>
        <v>14</v>
      </c>
      <c r="P83" s="5" t="str">
        <f t="shared" si="19"/>
        <v>Product not found</v>
      </c>
      <c r="R83" t="str">
        <f t="shared" si="16"/>
        <v/>
      </c>
      <c r="S83" s="23" t="e">
        <f t="shared" si="17"/>
        <v>#VALUE!</v>
      </c>
    </row>
    <row r="84" spans="1:19" x14ac:dyDescent="0.25">
      <c r="A84">
        <v>1997</v>
      </c>
      <c r="B84">
        <v>2</v>
      </c>
      <c r="C84" t="str">
        <f t="shared" si="13"/>
        <v>1997/2</v>
      </c>
      <c r="D84" t="s">
        <v>79</v>
      </c>
      <c r="E84">
        <v>100</v>
      </c>
      <c r="I84">
        <v>1997</v>
      </c>
      <c r="J84">
        <v>3</v>
      </c>
      <c r="K84" t="str">
        <f t="shared" si="14"/>
        <v>1997/3</v>
      </c>
      <c r="L84" t="s">
        <v>36</v>
      </c>
      <c r="M84">
        <v>1950.40000915527</v>
      </c>
      <c r="N84" s="24">
        <f>M84/GETPIVOTDATA("Revenue",'[1]Pivot Revenue'!$E$8,"OrderDate",J84,"Years",I84)</f>
        <v>4.3184455120334267E-2</v>
      </c>
      <c r="O84">
        <f t="shared" si="15"/>
        <v>10</v>
      </c>
      <c r="P84" s="5" t="str">
        <f t="shared" si="19"/>
        <v>Product not found</v>
      </c>
      <c r="R84" t="str">
        <f t="shared" si="16"/>
        <v/>
      </c>
      <c r="S84" s="23" t="e">
        <f t="shared" si="17"/>
        <v>#VALUE!</v>
      </c>
    </row>
    <row r="85" spans="1:19" x14ac:dyDescent="0.25">
      <c r="A85">
        <v>1997</v>
      </c>
      <c r="B85">
        <v>2</v>
      </c>
      <c r="C85" t="str">
        <f t="shared" si="13"/>
        <v>1997/2</v>
      </c>
      <c r="D85" t="s">
        <v>33</v>
      </c>
      <c r="E85">
        <v>101</v>
      </c>
      <c r="I85">
        <v>1997</v>
      </c>
      <c r="J85">
        <v>3</v>
      </c>
      <c r="K85" t="str">
        <f t="shared" si="14"/>
        <v>1997/3</v>
      </c>
      <c r="L85" t="s">
        <v>89</v>
      </c>
      <c r="M85">
        <v>1632</v>
      </c>
      <c r="N85" s="24">
        <f>M85/GETPIVOTDATA("Revenue",'[1]Pivot Revenue'!$E$8,"OrderDate",J85,"Years",I85)</f>
        <v>3.6134654648053217E-2</v>
      </c>
      <c r="O85">
        <f t="shared" si="15"/>
        <v>14</v>
      </c>
      <c r="P85" s="5" t="str">
        <f t="shared" si="19"/>
        <v>Product found</v>
      </c>
      <c r="Q85" t="s">
        <v>89</v>
      </c>
      <c r="R85">
        <f t="shared" si="16"/>
        <v>12</v>
      </c>
      <c r="S85" s="23">
        <f t="shared" si="17"/>
        <v>0.8571428571428571</v>
      </c>
    </row>
    <row r="86" spans="1:19" x14ac:dyDescent="0.25">
      <c r="A86">
        <v>1997</v>
      </c>
      <c r="B86">
        <v>2</v>
      </c>
      <c r="C86" t="str">
        <f t="shared" si="13"/>
        <v>1997/2</v>
      </c>
      <c r="D86" t="s">
        <v>73</v>
      </c>
      <c r="E86">
        <v>115</v>
      </c>
      <c r="I86">
        <v>1997</v>
      </c>
      <c r="J86">
        <v>3</v>
      </c>
      <c r="K86" t="str">
        <f t="shared" si="14"/>
        <v>1997/3</v>
      </c>
      <c r="L86" t="s">
        <v>19</v>
      </c>
      <c r="M86">
        <v>1603.79992675781</v>
      </c>
      <c r="N86" s="24">
        <f>M86/GETPIVOTDATA("Revenue",'[1]Pivot Revenue'!$E$8,"OrderDate",J86,"Years",I86)</f>
        <v>3.551026744973438E-2</v>
      </c>
      <c r="O86">
        <f t="shared" si="15"/>
        <v>16</v>
      </c>
      <c r="P86" s="5" t="str">
        <f t="shared" si="19"/>
        <v>Product not found</v>
      </c>
      <c r="R86" t="str">
        <f t="shared" si="16"/>
        <v/>
      </c>
      <c r="S86" s="23" t="e">
        <f t="shared" si="17"/>
        <v>#VALUE!</v>
      </c>
    </row>
    <row r="87" spans="1:19" x14ac:dyDescent="0.25">
      <c r="A87">
        <v>1997</v>
      </c>
      <c r="B87">
        <v>2</v>
      </c>
      <c r="C87" t="str">
        <f t="shared" si="13"/>
        <v>1997/2</v>
      </c>
      <c r="D87" t="s">
        <v>64</v>
      </c>
      <c r="E87">
        <v>180</v>
      </c>
      <c r="I87">
        <v>1997</v>
      </c>
      <c r="J87">
        <v>3</v>
      </c>
      <c r="K87" t="str">
        <f t="shared" si="14"/>
        <v>1997/3</v>
      </c>
      <c r="L87" t="s">
        <v>46</v>
      </c>
      <c r="M87">
        <v>1500</v>
      </c>
      <c r="N87" s="24">
        <f>M87/GETPIVOTDATA("Revenue",'[1]Pivot Revenue'!$E$8,"OrderDate",J87,"Years",I87)</f>
        <v>3.3211998757401856E-2</v>
      </c>
      <c r="O87">
        <f t="shared" si="15"/>
        <v>9</v>
      </c>
      <c r="P87" s="5" t="str">
        <f t="shared" si="19"/>
        <v>Product not found</v>
      </c>
      <c r="R87" t="str">
        <f t="shared" si="16"/>
        <v/>
      </c>
      <c r="S87" s="23" t="e">
        <f t="shared" si="17"/>
        <v>#VALUE!</v>
      </c>
    </row>
    <row r="88" spans="1:19" x14ac:dyDescent="0.25">
      <c r="A88">
        <v>1997</v>
      </c>
      <c r="B88">
        <v>3</v>
      </c>
      <c r="C88" t="str">
        <f t="shared" si="13"/>
        <v>1997/3</v>
      </c>
      <c r="D88" t="s">
        <v>12</v>
      </c>
      <c r="E88">
        <v>50</v>
      </c>
      <c r="I88">
        <v>1997</v>
      </c>
      <c r="J88">
        <v>3</v>
      </c>
      <c r="K88" t="str">
        <f t="shared" si="14"/>
        <v>1997/3</v>
      </c>
      <c r="L88" t="s">
        <v>12</v>
      </c>
      <c r="M88">
        <v>1337.6000366210901</v>
      </c>
      <c r="N88" s="24">
        <f>M88/GETPIVOTDATA("Revenue",'[1]Pivot Revenue'!$E$8,"OrderDate",J88,"Years",I88)</f>
        <v>2.9616247169440214E-2</v>
      </c>
      <c r="O88">
        <f t="shared" si="15"/>
        <v>12</v>
      </c>
      <c r="P88" s="5" t="str">
        <f t="shared" si="19"/>
        <v>Product found</v>
      </c>
      <c r="Q88" t="s">
        <v>12</v>
      </c>
      <c r="R88">
        <f t="shared" si="16"/>
        <v>9</v>
      </c>
      <c r="S88" s="23">
        <f t="shared" si="17"/>
        <v>0.75</v>
      </c>
    </row>
    <row r="89" spans="1:19" x14ac:dyDescent="0.25">
      <c r="A89">
        <v>1997</v>
      </c>
      <c r="B89">
        <v>3</v>
      </c>
      <c r="C89" t="str">
        <f t="shared" si="13"/>
        <v>1997/3</v>
      </c>
      <c r="D89" t="s">
        <v>14</v>
      </c>
      <c r="E89">
        <v>50</v>
      </c>
      <c r="I89">
        <v>1997</v>
      </c>
      <c r="J89">
        <v>3</v>
      </c>
      <c r="K89" t="str">
        <f t="shared" si="14"/>
        <v>1997/3</v>
      </c>
      <c r="L89" t="s">
        <v>43</v>
      </c>
      <c r="M89">
        <v>1010.80000305176</v>
      </c>
      <c r="N89" s="24">
        <f>M89/GETPIVOTDATA("Revenue",'[1]Pivot Revenue'!$E$8,"OrderDate",J89,"Years",I89)</f>
        <v>2.2380458963557896E-2</v>
      </c>
      <c r="O89">
        <f t="shared" si="15"/>
        <v>6</v>
      </c>
      <c r="P89" s="5" t="str">
        <f t="shared" si="19"/>
        <v>Product not found</v>
      </c>
      <c r="R89" t="str">
        <f t="shared" si="16"/>
        <v/>
      </c>
      <c r="S89" s="23" t="e">
        <f t="shared" si="17"/>
        <v>#VALUE!</v>
      </c>
    </row>
    <row r="90" spans="1:19" x14ac:dyDescent="0.25">
      <c r="A90">
        <v>1997</v>
      </c>
      <c r="B90">
        <v>3</v>
      </c>
      <c r="C90" t="str">
        <f t="shared" si="13"/>
        <v>1997/3</v>
      </c>
      <c r="D90" t="s">
        <v>83</v>
      </c>
      <c r="E90">
        <v>53</v>
      </c>
      <c r="I90">
        <v>1997</v>
      </c>
      <c r="J90">
        <v>3</v>
      </c>
      <c r="K90" t="str">
        <f t="shared" si="14"/>
        <v>1997/3</v>
      </c>
      <c r="L90" t="s">
        <v>60</v>
      </c>
      <c r="M90">
        <v>896.70001220703102</v>
      </c>
      <c r="N90" s="24">
        <f>M90/GETPIVOTDATA("Revenue",'[1]Pivot Revenue'!$E$8,"OrderDate",J90,"Years",I90)</f>
        <v>1.9854133127454762E-2</v>
      </c>
      <c r="O90">
        <f t="shared" si="15"/>
        <v>6</v>
      </c>
      <c r="P90" s="5" t="str">
        <f t="shared" si="19"/>
        <v>Product found</v>
      </c>
      <c r="Q90" t="s">
        <v>60</v>
      </c>
      <c r="R90">
        <f t="shared" si="16"/>
        <v>6</v>
      </c>
      <c r="S90" s="23">
        <f t="shared" si="17"/>
        <v>1</v>
      </c>
    </row>
    <row r="91" spans="1:19" x14ac:dyDescent="0.25">
      <c r="A91">
        <v>1997</v>
      </c>
      <c r="B91">
        <v>3</v>
      </c>
      <c r="C91" t="str">
        <f t="shared" si="13"/>
        <v>1997/3</v>
      </c>
      <c r="D91" t="s">
        <v>89</v>
      </c>
      <c r="E91">
        <v>60</v>
      </c>
      <c r="I91">
        <v>1997</v>
      </c>
      <c r="J91">
        <v>3</v>
      </c>
      <c r="K91" t="str">
        <f t="shared" si="14"/>
        <v>1997/3</v>
      </c>
      <c r="L91" t="s">
        <v>68</v>
      </c>
      <c r="M91">
        <v>792</v>
      </c>
      <c r="N91" s="24">
        <f>M91/GETPIVOTDATA("Revenue",'[1]Pivot Revenue'!$E$8,"OrderDate",J91,"Years",I91)</f>
        <v>1.7535935343908179E-2</v>
      </c>
      <c r="O91">
        <f t="shared" si="15"/>
        <v>1</v>
      </c>
      <c r="P91" s="5" t="str">
        <f t="shared" si="19"/>
        <v>Product found</v>
      </c>
      <c r="Q91" t="s">
        <v>68</v>
      </c>
      <c r="R91">
        <f t="shared" si="16"/>
        <v>1</v>
      </c>
      <c r="S91" s="23">
        <f t="shared" si="17"/>
        <v>1</v>
      </c>
    </row>
    <row r="92" spans="1:19" x14ac:dyDescent="0.25">
      <c r="A92">
        <v>1997</v>
      </c>
      <c r="B92">
        <v>3</v>
      </c>
      <c r="C92" t="str">
        <f t="shared" si="13"/>
        <v>1997/3</v>
      </c>
      <c r="D92" t="s">
        <v>85</v>
      </c>
      <c r="E92">
        <v>60</v>
      </c>
      <c r="I92">
        <v>1997</v>
      </c>
      <c r="J92">
        <v>4</v>
      </c>
      <c r="K92" t="str">
        <f t="shared" si="14"/>
        <v>1997/4</v>
      </c>
      <c r="L92" t="s">
        <v>12</v>
      </c>
      <c r="M92">
        <v>5517.6000061035202</v>
      </c>
      <c r="N92" s="24">
        <f>M92/GETPIVOTDATA("Revenue",'[1]Pivot Revenue'!$E$8,"OrderDate",J92,"Years",I92)</f>
        <v>8.75665769647819E-2</v>
      </c>
      <c r="O92">
        <f t="shared" si="15"/>
        <v>12</v>
      </c>
      <c r="P92" s="5" t="str">
        <f t="shared" ref="P92:P101" si="20">IF(COUNTIF($D$98:$D$107, L92) &gt; 0, "Product found", "Product not found")</f>
        <v>Product found</v>
      </c>
      <c r="Q92" t="s">
        <v>12</v>
      </c>
      <c r="R92">
        <f t="shared" si="16"/>
        <v>9</v>
      </c>
      <c r="S92" s="23">
        <f t="shared" si="17"/>
        <v>0.75</v>
      </c>
    </row>
    <row r="93" spans="1:19" x14ac:dyDescent="0.25">
      <c r="A93">
        <v>1997</v>
      </c>
      <c r="B93">
        <v>3</v>
      </c>
      <c r="C93" t="str">
        <f t="shared" si="13"/>
        <v>1997/3</v>
      </c>
      <c r="D93" t="s">
        <v>77</v>
      </c>
      <c r="E93">
        <v>60</v>
      </c>
      <c r="I93">
        <v>1997</v>
      </c>
      <c r="J93">
        <v>4</v>
      </c>
      <c r="K93" t="str">
        <f t="shared" si="14"/>
        <v>1997/4</v>
      </c>
      <c r="L93" t="s">
        <v>92</v>
      </c>
      <c r="M93">
        <v>5268</v>
      </c>
      <c r="N93" s="24">
        <f>M93/GETPIVOTDATA("Revenue",'[1]Pivot Revenue'!$E$8,"OrderDate",J93,"Years",I93)</f>
        <v>8.3605322411951635E-2</v>
      </c>
      <c r="O93">
        <f t="shared" si="15"/>
        <v>4</v>
      </c>
      <c r="P93" s="5" t="str">
        <f t="shared" si="20"/>
        <v>Product found</v>
      </c>
      <c r="Q93" t="s">
        <v>92</v>
      </c>
      <c r="R93">
        <f t="shared" si="16"/>
        <v>1</v>
      </c>
      <c r="S93" s="23">
        <f t="shared" si="17"/>
        <v>0.25</v>
      </c>
    </row>
    <row r="94" spans="1:19" x14ac:dyDescent="0.25">
      <c r="A94">
        <v>1997</v>
      </c>
      <c r="B94">
        <v>3</v>
      </c>
      <c r="C94" t="str">
        <f t="shared" si="13"/>
        <v>1997/3</v>
      </c>
      <c r="D94" t="s">
        <v>60</v>
      </c>
      <c r="E94">
        <v>61</v>
      </c>
      <c r="I94">
        <v>1997</v>
      </c>
      <c r="J94">
        <v>4</v>
      </c>
      <c r="K94" t="str">
        <f t="shared" si="14"/>
        <v>1997/4</v>
      </c>
      <c r="L94" t="s">
        <v>19</v>
      </c>
      <c r="M94">
        <v>4456.43994140625</v>
      </c>
      <c r="N94" s="24">
        <f>M94/GETPIVOTDATA("Revenue",'[1]Pivot Revenue'!$E$8,"OrderDate",J94,"Years",I94)</f>
        <v>7.0725531152385793E-2</v>
      </c>
      <c r="O94">
        <f t="shared" si="15"/>
        <v>16</v>
      </c>
      <c r="P94" s="5" t="str">
        <f t="shared" si="20"/>
        <v>Product not found</v>
      </c>
      <c r="R94" t="str">
        <f t="shared" si="16"/>
        <v/>
      </c>
      <c r="S94" s="23" t="e">
        <f t="shared" si="17"/>
        <v>#VALUE!</v>
      </c>
    </row>
    <row r="95" spans="1:19" x14ac:dyDescent="0.25">
      <c r="A95">
        <v>1997</v>
      </c>
      <c r="B95">
        <v>3</v>
      </c>
      <c r="C95" t="str">
        <f t="shared" si="13"/>
        <v>1997/3</v>
      </c>
      <c r="D95" t="s">
        <v>68</v>
      </c>
      <c r="E95">
        <v>72</v>
      </c>
      <c r="I95">
        <v>1997</v>
      </c>
      <c r="J95">
        <v>4</v>
      </c>
      <c r="K95" t="str">
        <f t="shared" si="14"/>
        <v>1997/4</v>
      </c>
      <c r="L95" t="s">
        <v>90</v>
      </c>
      <c r="M95">
        <v>3952.5</v>
      </c>
      <c r="N95" s="24">
        <f>M95/GETPIVOTDATA("Revenue",'[1]Pivot Revenue'!$E$8,"OrderDate",J95,"Years",I95)</f>
        <v>6.2727797424684664E-2</v>
      </c>
      <c r="O95">
        <f t="shared" si="15"/>
        <v>14</v>
      </c>
      <c r="P95" s="5" t="str">
        <f t="shared" si="20"/>
        <v>Product not found</v>
      </c>
      <c r="R95" t="str">
        <f t="shared" si="16"/>
        <v/>
      </c>
      <c r="S95" s="23" t="e">
        <f t="shared" si="17"/>
        <v>#VALUE!</v>
      </c>
    </row>
    <row r="96" spans="1:19" x14ac:dyDescent="0.25">
      <c r="A96">
        <v>1997</v>
      </c>
      <c r="B96">
        <v>3</v>
      </c>
      <c r="C96" t="str">
        <f t="shared" si="13"/>
        <v>1997/3</v>
      </c>
      <c r="D96" t="s">
        <v>34</v>
      </c>
      <c r="E96">
        <v>133</v>
      </c>
      <c r="I96">
        <v>1997</v>
      </c>
      <c r="J96">
        <v>4</v>
      </c>
      <c r="K96" t="str">
        <f t="shared" si="14"/>
        <v>1997/4</v>
      </c>
      <c r="L96" t="s">
        <v>91</v>
      </c>
      <c r="M96">
        <v>3159</v>
      </c>
      <c r="N96" s="24">
        <f>M96/GETPIVOTDATA("Revenue",'[1]Pivot Revenue'!$E$8,"OrderDate",J96,"Years",I96)</f>
        <v>5.0134626708305846E-2</v>
      </c>
      <c r="O96">
        <f t="shared" si="15"/>
        <v>6</v>
      </c>
      <c r="P96" s="5" t="str">
        <f t="shared" si="20"/>
        <v>Product not found</v>
      </c>
      <c r="R96" t="str">
        <f t="shared" si="16"/>
        <v/>
      </c>
      <c r="S96" s="23" t="e">
        <f t="shared" si="17"/>
        <v>#VALUE!</v>
      </c>
    </row>
    <row r="97" spans="1:19" x14ac:dyDescent="0.25">
      <c r="A97">
        <v>1997</v>
      </c>
      <c r="B97">
        <v>3</v>
      </c>
      <c r="C97" t="str">
        <f t="shared" si="13"/>
        <v>1997/3</v>
      </c>
      <c r="D97" t="s">
        <v>70</v>
      </c>
      <c r="E97">
        <v>162</v>
      </c>
      <c r="I97">
        <v>1997</v>
      </c>
      <c r="J97">
        <v>4</v>
      </c>
      <c r="K97" t="str">
        <f t="shared" si="14"/>
        <v>1997/4</v>
      </c>
      <c r="L97" t="s">
        <v>89</v>
      </c>
      <c r="M97">
        <v>3097.4001159668001</v>
      </c>
      <c r="N97" s="24">
        <f>M97/GETPIVOTDATA("Revenue",'[1]Pivot Revenue'!$E$8,"OrderDate",J97,"Years",I97)</f>
        <v>4.9157011263139844E-2</v>
      </c>
      <c r="O97">
        <f t="shared" si="15"/>
        <v>14</v>
      </c>
      <c r="P97" s="5" t="str">
        <f t="shared" si="20"/>
        <v>Product found</v>
      </c>
      <c r="Q97" t="s">
        <v>89</v>
      </c>
      <c r="R97">
        <f t="shared" si="16"/>
        <v>12</v>
      </c>
      <c r="S97" s="23">
        <f t="shared" si="17"/>
        <v>0.8571428571428571</v>
      </c>
    </row>
    <row r="98" spans="1:19" x14ac:dyDescent="0.25">
      <c r="A98">
        <v>1997</v>
      </c>
      <c r="B98">
        <v>4</v>
      </c>
      <c r="C98" t="str">
        <f t="shared" si="13"/>
        <v>1997/4</v>
      </c>
      <c r="D98" t="s">
        <v>82</v>
      </c>
      <c r="E98">
        <v>66</v>
      </c>
      <c r="I98">
        <v>1997</v>
      </c>
      <c r="J98">
        <v>4</v>
      </c>
      <c r="K98" t="str">
        <f t="shared" si="14"/>
        <v>1997/4</v>
      </c>
      <c r="L98" t="s">
        <v>82</v>
      </c>
      <c r="M98">
        <v>2991.3600006103502</v>
      </c>
      <c r="N98" s="24">
        <f>M98/GETPIVOTDATA("Revenue",'[1]Pivot Revenue'!$E$8,"OrderDate",J98,"Years",I98)</f>
        <v>4.747411110501977E-2</v>
      </c>
      <c r="O98">
        <f t="shared" ref="O98:O129" si="21">COUNTIF(L:L,"*" &amp; L98 &amp; "*")</f>
        <v>8</v>
      </c>
      <c r="P98" s="5" t="str">
        <f t="shared" si="20"/>
        <v>Product found</v>
      </c>
      <c r="Q98" t="s">
        <v>82</v>
      </c>
      <c r="R98">
        <f t="shared" si="16"/>
        <v>1</v>
      </c>
      <c r="S98" s="23">
        <f t="shared" si="17"/>
        <v>0.125</v>
      </c>
    </row>
    <row r="99" spans="1:19" x14ac:dyDescent="0.25">
      <c r="A99">
        <v>1997</v>
      </c>
      <c r="B99">
        <v>4</v>
      </c>
      <c r="C99" t="str">
        <f t="shared" si="13"/>
        <v>1997/4</v>
      </c>
      <c r="D99" t="s">
        <v>14</v>
      </c>
      <c r="E99">
        <v>70</v>
      </c>
      <c r="I99">
        <v>1997</v>
      </c>
      <c r="J99">
        <v>4</v>
      </c>
      <c r="K99" t="str">
        <f t="shared" si="14"/>
        <v>1997/4</v>
      </c>
      <c r="L99" t="s">
        <v>17</v>
      </c>
      <c r="M99">
        <v>1627.5</v>
      </c>
      <c r="N99" s="24">
        <f>M99/GETPIVOTDATA("Revenue",'[1]Pivot Revenue'!$E$8,"OrderDate",J99,"Years",I99)</f>
        <v>2.5829093057223099E-2</v>
      </c>
      <c r="O99">
        <f t="shared" si="21"/>
        <v>1</v>
      </c>
      <c r="P99" s="5" t="str">
        <f t="shared" si="20"/>
        <v>Product found</v>
      </c>
      <c r="Q99" t="s">
        <v>17</v>
      </c>
      <c r="R99">
        <f t="shared" si="16"/>
        <v>1</v>
      </c>
      <c r="S99" s="23">
        <f t="shared" si="17"/>
        <v>1</v>
      </c>
    </row>
    <row r="100" spans="1:19" x14ac:dyDescent="0.25">
      <c r="A100">
        <v>1997</v>
      </c>
      <c r="B100">
        <v>4</v>
      </c>
      <c r="C100" t="str">
        <f t="shared" si="13"/>
        <v>1997/4</v>
      </c>
      <c r="D100" t="s">
        <v>17</v>
      </c>
      <c r="E100">
        <v>70</v>
      </c>
      <c r="I100">
        <v>1997</v>
      </c>
      <c r="J100">
        <v>4</v>
      </c>
      <c r="K100" t="str">
        <f t="shared" si="14"/>
        <v>1997/4</v>
      </c>
      <c r="L100" t="s">
        <v>84</v>
      </c>
      <c r="M100">
        <v>1468.75</v>
      </c>
      <c r="N100" s="24">
        <f>M100/GETPIVOTDATA("Revenue",'[1]Pivot Revenue'!$E$8,"OrderDate",J100,"Years",I100)</f>
        <v>2.3309665393423301E-2</v>
      </c>
      <c r="O100">
        <f t="shared" si="21"/>
        <v>1</v>
      </c>
      <c r="P100" s="5" t="str">
        <f t="shared" si="20"/>
        <v>Product found</v>
      </c>
      <c r="Q100" t="s">
        <v>84</v>
      </c>
      <c r="R100">
        <f t="shared" si="16"/>
        <v>1</v>
      </c>
      <c r="S100" s="23">
        <f t="shared" si="17"/>
        <v>1</v>
      </c>
    </row>
    <row r="101" spans="1:19" x14ac:dyDescent="0.25">
      <c r="A101">
        <v>1997</v>
      </c>
      <c r="B101">
        <v>4</v>
      </c>
      <c r="C101" t="str">
        <f t="shared" si="13"/>
        <v>1997/4</v>
      </c>
      <c r="D101" t="s">
        <v>84</v>
      </c>
      <c r="E101">
        <v>74</v>
      </c>
      <c r="I101">
        <v>1997</v>
      </c>
      <c r="J101">
        <v>4</v>
      </c>
      <c r="K101" t="str">
        <f t="shared" si="14"/>
        <v>1997/4</v>
      </c>
      <c r="L101" t="s">
        <v>46</v>
      </c>
      <c r="M101">
        <v>1406.25</v>
      </c>
      <c r="N101" s="24">
        <f>M101/GETPIVOTDATA("Revenue",'[1]Pivot Revenue'!$E$8,"OrderDate",J101,"Years",I101)</f>
        <v>2.2317764738384014E-2</v>
      </c>
      <c r="O101">
        <f t="shared" si="21"/>
        <v>9</v>
      </c>
      <c r="P101" s="5" t="str">
        <f t="shared" si="20"/>
        <v>Product not found</v>
      </c>
      <c r="R101" t="str">
        <f t="shared" si="16"/>
        <v/>
      </c>
      <c r="S101" s="23" t="e">
        <f t="shared" si="17"/>
        <v>#VALUE!</v>
      </c>
    </row>
    <row r="102" spans="1:19" x14ac:dyDescent="0.25">
      <c r="A102">
        <v>1997</v>
      </c>
      <c r="B102">
        <v>4</v>
      </c>
      <c r="C102" t="str">
        <f t="shared" si="13"/>
        <v>1997/4</v>
      </c>
      <c r="D102" t="s">
        <v>54</v>
      </c>
      <c r="E102">
        <v>78</v>
      </c>
      <c r="I102">
        <v>1997</v>
      </c>
      <c r="J102">
        <v>5</v>
      </c>
      <c r="K102" t="str">
        <f t="shared" si="14"/>
        <v>1997/5</v>
      </c>
      <c r="L102" t="s">
        <v>90</v>
      </c>
      <c r="M102">
        <v>8853.5999755859393</v>
      </c>
      <c r="N102" s="24">
        <f>M102/GETPIVOTDATA("Revenue",'[1]Pivot Revenue'!$E$8,"OrderDate",J102,"Years",I102)</f>
        <v>0.13403824388925797</v>
      </c>
      <c r="O102">
        <f t="shared" si="21"/>
        <v>14</v>
      </c>
      <c r="P102" s="5" t="str">
        <f t="shared" ref="P102:P111" si="22">IF(COUNTIF($D$108:$D$118, L102) &gt; 0, "Product found", "Product not found")</f>
        <v>Product not found</v>
      </c>
      <c r="R102" t="str">
        <f t="shared" si="16"/>
        <v/>
      </c>
      <c r="S102" s="23" t="e">
        <f t="shared" si="17"/>
        <v>#VALUE!</v>
      </c>
    </row>
    <row r="103" spans="1:19" x14ac:dyDescent="0.25">
      <c r="A103">
        <v>1997</v>
      </c>
      <c r="B103">
        <v>4</v>
      </c>
      <c r="C103" t="str">
        <f t="shared" si="13"/>
        <v>1997/4</v>
      </c>
      <c r="D103" t="s">
        <v>39</v>
      </c>
      <c r="E103">
        <v>86</v>
      </c>
      <c r="I103">
        <v>1997</v>
      </c>
      <c r="J103">
        <v>5</v>
      </c>
      <c r="K103" t="str">
        <f t="shared" si="14"/>
        <v>1997/5</v>
      </c>
      <c r="L103" t="s">
        <v>76</v>
      </c>
      <c r="M103">
        <v>3910</v>
      </c>
      <c r="N103" s="24">
        <f>M103/GETPIVOTDATA("Revenue",'[1]Pivot Revenue'!$E$8,"OrderDate",J103,"Years",I103)</f>
        <v>5.9195077149655606E-2</v>
      </c>
      <c r="O103">
        <f t="shared" si="21"/>
        <v>6</v>
      </c>
      <c r="P103" s="5" t="str">
        <f t="shared" si="22"/>
        <v>Product found</v>
      </c>
      <c r="Q103" t="s">
        <v>76</v>
      </c>
      <c r="R103">
        <f t="shared" si="16"/>
        <v>4</v>
      </c>
      <c r="S103" s="23">
        <f t="shared" si="17"/>
        <v>0.66666666666666663</v>
      </c>
    </row>
    <row r="104" spans="1:19" x14ac:dyDescent="0.25">
      <c r="A104">
        <v>1997</v>
      </c>
      <c r="B104">
        <v>4</v>
      </c>
      <c r="C104" t="str">
        <f t="shared" si="13"/>
        <v>1997/4</v>
      </c>
      <c r="D104" t="s">
        <v>89</v>
      </c>
      <c r="E104">
        <v>106</v>
      </c>
      <c r="I104">
        <v>1997</v>
      </c>
      <c r="J104">
        <v>5</v>
      </c>
      <c r="K104" t="str">
        <f t="shared" si="14"/>
        <v>1997/5</v>
      </c>
      <c r="L104" t="s">
        <v>30</v>
      </c>
      <c r="M104">
        <v>2908.7000122070299</v>
      </c>
      <c r="N104" s="24">
        <f>M104/GETPIVOTDATA("Revenue",'[1]Pivot Revenue'!$E$8,"OrderDate",J104,"Years",I104)</f>
        <v>4.4035990186137935E-2</v>
      </c>
      <c r="O104">
        <f t="shared" si="21"/>
        <v>12</v>
      </c>
      <c r="P104" s="5" t="str">
        <f t="shared" si="22"/>
        <v>Product found</v>
      </c>
      <c r="Q104" t="s">
        <v>30</v>
      </c>
      <c r="R104">
        <f t="shared" si="16"/>
        <v>7</v>
      </c>
      <c r="S104" s="23">
        <f t="shared" si="17"/>
        <v>0.58333333333333337</v>
      </c>
    </row>
    <row r="105" spans="1:19" x14ac:dyDescent="0.25">
      <c r="A105">
        <v>1997</v>
      </c>
      <c r="B105">
        <v>4</v>
      </c>
      <c r="C105" t="str">
        <f t="shared" si="13"/>
        <v>1997/4</v>
      </c>
      <c r="D105" t="s">
        <v>52</v>
      </c>
      <c r="E105">
        <v>110</v>
      </c>
      <c r="I105">
        <v>1997</v>
      </c>
      <c r="J105">
        <v>5</v>
      </c>
      <c r="K105" t="str">
        <f t="shared" si="14"/>
        <v>1997/5</v>
      </c>
      <c r="L105" t="s">
        <v>75</v>
      </c>
      <c r="M105">
        <v>2718.2999877929701</v>
      </c>
      <c r="N105" s="24">
        <f>M105/GETPIVOTDATA("Revenue",'[1]Pivot Revenue'!$E$8,"OrderDate",J105,"Years",I105)</f>
        <v>4.1153446929235997E-2</v>
      </c>
      <c r="O105">
        <f t="shared" si="21"/>
        <v>11</v>
      </c>
      <c r="P105" s="5" t="str">
        <f t="shared" si="22"/>
        <v>Product found</v>
      </c>
      <c r="Q105" t="s">
        <v>75</v>
      </c>
      <c r="R105">
        <f t="shared" si="16"/>
        <v>7</v>
      </c>
      <c r="S105" s="23">
        <f t="shared" si="17"/>
        <v>0.63636363636363635</v>
      </c>
    </row>
    <row r="106" spans="1:19" x14ac:dyDescent="0.25">
      <c r="A106">
        <v>1997</v>
      </c>
      <c r="B106">
        <v>4</v>
      </c>
      <c r="C106" t="str">
        <f t="shared" si="13"/>
        <v>1997/4</v>
      </c>
      <c r="D106" t="s">
        <v>92</v>
      </c>
      <c r="E106">
        <v>120</v>
      </c>
      <c r="I106">
        <v>1997</v>
      </c>
      <c r="J106">
        <v>5</v>
      </c>
      <c r="K106" t="str">
        <f t="shared" si="14"/>
        <v>1997/5</v>
      </c>
      <c r="L106" t="s">
        <v>36</v>
      </c>
      <c r="M106">
        <v>2480.40014648438</v>
      </c>
      <c r="N106" s="24">
        <f>M106/GETPIVOTDATA("Revenue",'[1]Pivot Revenue'!$E$8,"OrderDate",J106,"Years",I106)</f>
        <v>3.7551784663212261E-2</v>
      </c>
      <c r="O106">
        <f t="shared" si="21"/>
        <v>10</v>
      </c>
      <c r="P106" s="5" t="str">
        <f t="shared" si="22"/>
        <v>Product not found</v>
      </c>
      <c r="R106" t="str">
        <f t="shared" si="16"/>
        <v/>
      </c>
      <c r="S106" s="23" t="e">
        <f t="shared" si="17"/>
        <v>#VALUE!</v>
      </c>
    </row>
    <row r="107" spans="1:19" x14ac:dyDescent="0.25">
      <c r="A107">
        <v>1997</v>
      </c>
      <c r="B107">
        <v>4</v>
      </c>
      <c r="C107" t="str">
        <f t="shared" si="13"/>
        <v>1997/4</v>
      </c>
      <c r="D107" t="s">
        <v>12</v>
      </c>
      <c r="E107">
        <v>154</v>
      </c>
      <c r="I107">
        <v>1997</v>
      </c>
      <c r="J107">
        <v>5</v>
      </c>
      <c r="K107" t="str">
        <f t="shared" si="14"/>
        <v>1997/5</v>
      </c>
      <c r="L107" t="s">
        <v>63</v>
      </c>
      <c r="M107">
        <v>2223</v>
      </c>
      <c r="N107" s="24">
        <f>M107/GETPIVOTDATA("Revenue",'[1]Pivot Revenue'!$E$8,"OrderDate",J107,"Years",I107)</f>
        <v>3.3654899361556113E-2</v>
      </c>
      <c r="O107">
        <f t="shared" si="21"/>
        <v>1</v>
      </c>
      <c r="P107" s="5" t="str">
        <f t="shared" si="22"/>
        <v>Product found</v>
      </c>
      <c r="Q107" t="s">
        <v>63</v>
      </c>
      <c r="R107">
        <f t="shared" si="16"/>
        <v>1</v>
      </c>
      <c r="S107" s="23">
        <f t="shared" si="17"/>
        <v>1</v>
      </c>
    </row>
    <row r="108" spans="1:19" x14ac:dyDescent="0.25">
      <c r="A108">
        <v>1997</v>
      </c>
      <c r="B108">
        <v>5</v>
      </c>
      <c r="C108" t="str">
        <f t="shared" si="13"/>
        <v>1997/5</v>
      </c>
      <c r="D108" t="s">
        <v>47</v>
      </c>
      <c r="E108">
        <v>60</v>
      </c>
      <c r="I108">
        <v>1997</v>
      </c>
      <c r="J108">
        <v>5</v>
      </c>
      <c r="K108" t="str">
        <f t="shared" si="14"/>
        <v>1997/5</v>
      </c>
      <c r="L108" t="s">
        <v>56</v>
      </c>
      <c r="M108">
        <v>2035</v>
      </c>
      <c r="N108" s="24">
        <f>M108/GETPIVOTDATA("Revenue",'[1]Pivot Revenue'!$E$8,"OrderDate",J108,"Years",I108)</f>
        <v>3.0808691048478047E-2</v>
      </c>
      <c r="O108">
        <f t="shared" si="21"/>
        <v>1</v>
      </c>
      <c r="P108" s="5" t="str">
        <f t="shared" si="22"/>
        <v>Product found</v>
      </c>
      <c r="Q108" t="s">
        <v>56</v>
      </c>
      <c r="R108">
        <f t="shared" si="16"/>
        <v>1</v>
      </c>
      <c r="S108" s="23">
        <f t="shared" si="17"/>
        <v>1</v>
      </c>
    </row>
    <row r="109" spans="1:19" x14ac:dyDescent="0.25">
      <c r="A109">
        <v>1997</v>
      </c>
      <c r="B109">
        <v>5</v>
      </c>
      <c r="C109" t="str">
        <f t="shared" si="13"/>
        <v>1997/5</v>
      </c>
      <c r="D109" t="s">
        <v>30</v>
      </c>
      <c r="E109">
        <v>60</v>
      </c>
      <c r="I109">
        <v>1997</v>
      </c>
      <c r="J109">
        <v>5</v>
      </c>
      <c r="K109" t="str">
        <f t="shared" si="14"/>
        <v>1997/5</v>
      </c>
      <c r="L109" t="s">
        <v>58</v>
      </c>
      <c r="M109">
        <v>1914.00001144409</v>
      </c>
      <c r="N109" s="24">
        <f>M109/GETPIVOTDATA("Revenue",'[1]Pivot Revenue'!$E$8,"OrderDate",J109,"Years",I109)</f>
        <v>2.8976823105338778E-2</v>
      </c>
      <c r="O109">
        <f t="shared" si="21"/>
        <v>8</v>
      </c>
      <c r="P109" s="5" t="str">
        <f t="shared" si="22"/>
        <v>Product not found</v>
      </c>
      <c r="R109" t="str">
        <f t="shared" si="16"/>
        <v/>
      </c>
      <c r="S109" s="23" t="e">
        <f t="shared" si="17"/>
        <v>#VALUE!</v>
      </c>
    </row>
    <row r="110" spans="1:19" x14ac:dyDescent="0.25">
      <c r="A110">
        <v>1997</v>
      </c>
      <c r="B110">
        <v>5</v>
      </c>
      <c r="C110" t="str">
        <f t="shared" si="13"/>
        <v>1997/5</v>
      </c>
      <c r="D110" t="s">
        <v>75</v>
      </c>
      <c r="E110">
        <v>73</v>
      </c>
      <c r="I110">
        <v>1997</v>
      </c>
      <c r="J110">
        <v>5</v>
      </c>
      <c r="K110" t="str">
        <f t="shared" si="14"/>
        <v>1997/5</v>
      </c>
      <c r="L110" t="s">
        <v>18</v>
      </c>
      <c r="M110">
        <v>1832.25</v>
      </c>
      <c r="N110" s="24">
        <f>M110/GETPIVOTDATA("Revenue",'[1]Pivot Revenue'!$E$8,"OrderDate",J110,"Years",I110)</f>
        <v>2.7739176498070714E-2</v>
      </c>
      <c r="O110">
        <f t="shared" si="21"/>
        <v>1</v>
      </c>
      <c r="P110" s="5" t="str">
        <f t="shared" si="22"/>
        <v>Product found</v>
      </c>
      <c r="Q110" t="s">
        <v>18</v>
      </c>
      <c r="R110">
        <f t="shared" si="16"/>
        <v>1</v>
      </c>
      <c r="S110" s="23">
        <f t="shared" si="17"/>
        <v>1</v>
      </c>
    </row>
    <row r="111" spans="1:19" x14ac:dyDescent="0.25">
      <c r="A111">
        <v>1997</v>
      </c>
      <c r="B111">
        <v>5</v>
      </c>
      <c r="C111" t="str">
        <f t="shared" si="13"/>
        <v>1997/5</v>
      </c>
      <c r="D111" t="s">
        <v>83</v>
      </c>
      <c r="E111">
        <v>84</v>
      </c>
      <c r="I111">
        <v>1997</v>
      </c>
      <c r="J111">
        <v>5</v>
      </c>
      <c r="K111" t="str">
        <f t="shared" si="14"/>
        <v>1997/5</v>
      </c>
      <c r="L111" t="s">
        <v>24</v>
      </c>
      <c r="M111">
        <v>1584.375</v>
      </c>
      <c r="N111" s="24">
        <f>M111/GETPIVOTDATA("Revenue",'[1]Pivot Revenue'!$E$8,"OrderDate",J111,"Years",I111)</f>
        <v>2.3986496255495038E-2</v>
      </c>
      <c r="O111">
        <f t="shared" si="21"/>
        <v>4</v>
      </c>
      <c r="P111" s="5" t="str">
        <f t="shared" si="22"/>
        <v>Product found</v>
      </c>
      <c r="Q111" t="s">
        <v>24</v>
      </c>
      <c r="R111">
        <f t="shared" si="16"/>
        <v>4</v>
      </c>
      <c r="S111" s="23">
        <f t="shared" si="17"/>
        <v>1</v>
      </c>
    </row>
    <row r="112" spans="1:19" x14ac:dyDescent="0.25">
      <c r="A112">
        <v>1997</v>
      </c>
      <c r="B112">
        <v>5</v>
      </c>
      <c r="C112" t="str">
        <f t="shared" si="13"/>
        <v>1997/5</v>
      </c>
      <c r="D112" t="s">
        <v>76</v>
      </c>
      <c r="E112">
        <v>85</v>
      </c>
      <c r="I112">
        <v>1997</v>
      </c>
      <c r="J112">
        <v>6</v>
      </c>
      <c r="K112" t="str">
        <f t="shared" si="14"/>
        <v>1997/6</v>
      </c>
      <c r="L112" t="s">
        <v>36</v>
      </c>
      <c r="M112">
        <v>4717</v>
      </c>
      <c r="N112" s="24">
        <f>M112/GETPIVOTDATA("Revenue",'[1]Pivot Revenue'!$E$8,"OrderDate",J112,"Years",I112)</f>
        <v>0.11263984662312777</v>
      </c>
      <c r="O112">
        <f t="shared" si="21"/>
        <v>10</v>
      </c>
      <c r="P112" s="5" t="str">
        <f t="shared" ref="P112:P121" si="23">IF(COUNTIF($D$119:$D$129, L112) &gt; 0, "Product found", "Product not found")</f>
        <v>Product found</v>
      </c>
      <c r="Q112" t="s">
        <v>36</v>
      </c>
      <c r="R112">
        <f t="shared" si="16"/>
        <v>4</v>
      </c>
      <c r="S112" s="23">
        <f t="shared" si="17"/>
        <v>0.4</v>
      </c>
    </row>
    <row r="113" spans="1:19" x14ac:dyDescent="0.25">
      <c r="A113">
        <v>1997</v>
      </c>
      <c r="B113">
        <v>5</v>
      </c>
      <c r="C113" t="str">
        <f t="shared" si="13"/>
        <v>1997/5</v>
      </c>
      <c r="D113" t="s">
        <v>61</v>
      </c>
      <c r="E113">
        <v>90</v>
      </c>
      <c r="I113">
        <v>1997</v>
      </c>
      <c r="J113">
        <v>6</v>
      </c>
      <c r="K113" t="str">
        <f t="shared" si="14"/>
        <v>1997/6</v>
      </c>
      <c r="L113" t="s">
        <v>12</v>
      </c>
      <c r="M113">
        <v>3382</v>
      </c>
      <c r="N113" s="24">
        <f>M113/GETPIVOTDATA("Revenue",'[1]Pivot Revenue'!$E$8,"OrderDate",J113,"Years",I113)</f>
        <v>8.0760644748657642E-2</v>
      </c>
      <c r="O113">
        <f t="shared" si="21"/>
        <v>12</v>
      </c>
      <c r="P113" s="5" t="str">
        <f t="shared" si="23"/>
        <v>Product found</v>
      </c>
      <c r="Q113" t="s">
        <v>12</v>
      </c>
      <c r="R113">
        <f t="shared" si="16"/>
        <v>9</v>
      </c>
      <c r="S113" s="23">
        <f t="shared" si="17"/>
        <v>0.75</v>
      </c>
    </row>
    <row r="114" spans="1:19" x14ac:dyDescent="0.25">
      <c r="A114">
        <v>1997</v>
      </c>
      <c r="B114">
        <v>5</v>
      </c>
      <c r="C114" t="str">
        <f t="shared" si="13"/>
        <v>1997/5</v>
      </c>
      <c r="D114" t="s">
        <v>18</v>
      </c>
      <c r="E114">
        <v>93</v>
      </c>
      <c r="I114">
        <v>1997</v>
      </c>
      <c r="J114">
        <v>6</v>
      </c>
      <c r="K114" t="str">
        <f t="shared" si="14"/>
        <v>1997/6</v>
      </c>
      <c r="L114" t="s">
        <v>70</v>
      </c>
      <c r="M114">
        <v>2420</v>
      </c>
      <c r="N114" s="24">
        <f>M114/GETPIVOTDATA("Revenue",'[1]Pivot Revenue'!$E$8,"OrderDate",J114,"Years",I114)</f>
        <v>5.7788515757466442E-2</v>
      </c>
      <c r="O114">
        <f t="shared" si="21"/>
        <v>15</v>
      </c>
      <c r="P114" s="5" t="str">
        <f t="shared" si="23"/>
        <v>Product found</v>
      </c>
      <c r="Q114" t="s">
        <v>70</v>
      </c>
      <c r="R114">
        <f t="shared" si="16"/>
        <v>11</v>
      </c>
      <c r="S114" s="23">
        <f t="shared" si="17"/>
        <v>0.73333333333333328</v>
      </c>
    </row>
    <row r="115" spans="1:19" x14ac:dyDescent="0.25">
      <c r="A115">
        <v>1997</v>
      </c>
      <c r="B115">
        <v>5</v>
      </c>
      <c r="C115" t="str">
        <f t="shared" si="13"/>
        <v>1997/5</v>
      </c>
      <c r="D115" t="s">
        <v>56</v>
      </c>
      <c r="E115">
        <v>100</v>
      </c>
      <c r="I115">
        <v>1997</v>
      </c>
      <c r="J115">
        <v>6</v>
      </c>
      <c r="K115" t="str">
        <f t="shared" si="14"/>
        <v>1997/6</v>
      </c>
      <c r="L115" t="s">
        <v>58</v>
      </c>
      <c r="M115">
        <v>1879.2000122070301</v>
      </c>
      <c r="N115" s="24">
        <f>M115/GETPIVOTDATA("Revenue",'[1]Pivot Revenue'!$E$8,"OrderDate",J115,"Years",I115)</f>
        <v>4.4874454345808716E-2</v>
      </c>
      <c r="O115">
        <f t="shared" si="21"/>
        <v>8</v>
      </c>
      <c r="P115" s="5" t="str">
        <f t="shared" si="23"/>
        <v>Product found</v>
      </c>
      <c r="Q115" t="s">
        <v>58</v>
      </c>
      <c r="R115">
        <f t="shared" si="16"/>
        <v>4</v>
      </c>
      <c r="S115" s="23">
        <f t="shared" si="17"/>
        <v>0.5</v>
      </c>
    </row>
    <row r="116" spans="1:19" x14ac:dyDescent="0.25">
      <c r="A116">
        <v>1997</v>
      </c>
      <c r="B116">
        <v>5</v>
      </c>
      <c r="C116" t="str">
        <f t="shared" si="13"/>
        <v>1997/5</v>
      </c>
      <c r="D116" t="s">
        <v>67</v>
      </c>
      <c r="E116">
        <v>100</v>
      </c>
      <c r="I116">
        <v>1997</v>
      </c>
      <c r="J116">
        <v>6</v>
      </c>
      <c r="K116" t="str">
        <f t="shared" si="14"/>
        <v>1997/6</v>
      </c>
      <c r="L116" t="s">
        <v>24</v>
      </c>
      <c r="M116">
        <v>1865</v>
      </c>
      <c r="N116" s="24">
        <f>M116/GETPIVOTDATA("Revenue",'[1]Pivot Revenue'!$E$8,"OrderDate",J116,"Years",I116)</f>
        <v>4.4535364416394593E-2</v>
      </c>
      <c r="O116">
        <f t="shared" si="21"/>
        <v>4</v>
      </c>
      <c r="P116" s="5" t="str">
        <f t="shared" si="23"/>
        <v>Product found</v>
      </c>
      <c r="Q116" t="s">
        <v>24</v>
      </c>
      <c r="R116">
        <f t="shared" si="16"/>
        <v>4</v>
      </c>
      <c r="S116" s="23">
        <f t="shared" si="17"/>
        <v>1</v>
      </c>
    </row>
    <row r="117" spans="1:19" x14ac:dyDescent="0.25">
      <c r="A117">
        <v>1997</v>
      </c>
      <c r="B117">
        <v>5</v>
      </c>
      <c r="C117" t="str">
        <f t="shared" si="13"/>
        <v>1997/5</v>
      </c>
      <c r="D117" t="s">
        <v>63</v>
      </c>
      <c r="E117">
        <v>120</v>
      </c>
      <c r="I117">
        <v>1997</v>
      </c>
      <c r="J117">
        <v>6</v>
      </c>
      <c r="K117" t="str">
        <f t="shared" si="14"/>
        <v>1997/6</v>
      </c>
      <c r="L117" t="s">
        <v>43</v>
      </c>
      <c r="M117">
        <v>1735.6499633789099</v>
      </c>
      <c r="N117" s="24">
        <f>M117/GETPIVOTDATA("Revenue",'[1]Pivot Revenue'!$E$8,"OrderDate",J117,"Years",I117)</f>
        <v>4.1446543495110823E-2</v>
      </c>
      <c r="O117">
        <f t="shared" si="21"/>
        <v>6</v>
      </c>
      <c r="P117" s="5" t="str">
        <f t="shared" si="23"/>
        <v>Product found</v>
      </c>
      <c r="Q117" t="s">
        <v>43</v>
      </c>
      <c r="R117">
        <f t="shared" si="16"/>
        <v>4</v>
      </c>
      <c r="S117" s="23">
        <f t="shared" si="17"/>
        <v>0.66666666666666663</v>
      </c>
    </row>
    <row r="118" spans="1:19" x14ac:dyDescent="0.25">
      <c r="A118">
        <v>1997</v>
      </c>
      <c r="B118">
        <v>5</v>
      </c>
      <c r="C118" t="str">
        <f t="shared" si="13"/>
        <v>1997/5</v>
      </c>
      <c r="D118" t="s">
        <v>24</v>
      </c>
      <c r="E118">
        <v>135</v>
      </c>
      <c r="I118">
        <v>1997</v>
      </c>
      <c r="J118">
        <v>6</v>
      </c>
      <c r="K118" t="str">
        <f t="shared" si="14"/>
        <v>1997/6</v>
      </c>
      <c r="L118" t="s">
        <v>30</v>
      </c>
      <c r="M118">
        <v>1491.3249816894499</v>
      </c>
      <c r="N118" s="24">
        <f>M118/GETPIVOTDATA("Revenue",'[1]Pivot Revenue'!$E$8,"OrderDate",J118,"Years",I118)</f>
        <v>3.5612172398290967E-2</v>
      </c>
      <c r="O118">
        <f t="shared" si="21"/>
        <v>12</v>
      </c>
      <c r="P118" s="5" t="str">
        <f t="shared" si="23"/>
        <v>Product not found</v>
      </c>
      <c r="R118" t="str">
        <f t="shared" si="16"/>
        <v/>
      </c>
      <c r="S118" s="23" t="e">
        <f t="shared" si="17"/>
        <v>#VALUE!</v>
      </c>
    </row>
    <row r="119" spans="1:19" x14ac:dyDescent="0.25">
      <c r="A119">
        <v>1997</v>
      </c>
      <c r="B119">
        <v>6</v>
      </c>
      <c r="C119" t="str">
        <f t="shared" si="13"/>
        <v>1997/6</v>
      </c>
      <c r="D119" t="s">
        <v>60</v>
      </c>
      <c r="E119">
        <v>52</v>
      </c>
      <c r="I119">
        <v>1997</v>
      </c>
      <c r="J119">
        <v>6</v>
      </c>
      <c r="K119" t="str">
        <f t="shared" si="14"/>
        <v>1997/6</v>
      </c>
      <c r="L119" t="s">
        <v>28</v>
      </c>
      <c r="M119">
        <v>1410.40002441406</v>
      </c>
      <c r="N119" s="24">
        <f>M119/GETPIVOTDATA("Revenue",'[1]Pivot Revenue'!$E$8,"OrderDate",J119,"Years",I119)</f>
        <v>3.367972067569544E-2</v>
      </c>
      <c r="O119">
        <f t="shared" si="21"/>
        <v>6</v>
      </c>
      <c r="P119" s="5" t="str">
        <f t="shared" si="23"/>
        <v>Product not found</v>
      </c>
      <c r="R119" t="str">
        <f t="shared" si="16"/>
        <v/>
      </c>
      <c r="S119" s="23" t="e">
        <f t="shared" si="17"/>
        <v>#VALUE!</v>
      </c>
    </row>
    <row r="120" spans="1:19" x14ac:dyDescent="0.25">
      <c r="A120">
        <v>1997</v>
      </c>
      <c r="B120">
        <v>6</v>
      </c>
      <c r="C120" t="str">
        <f t="shared" si="13"/>
        <v>1997/6</v>
      </c>
      <c r="D120" t="s">
        <v>70</v>
      </c>
      <c r="E120">
        <v>52</v>
      </c>
      <c r="I120">
        <v>1997</v>
      </c>
      <c r="J120">
        <v>6</v>
      </c>
      <c r="K120" t="str">
        <f t="shared" si="14"/>
        <v>1997/6</v>
      </c>
      <c r="L120" t="s">
        <v>75</v>
      </c>
      <c r="M120">
        <v>1294.7999877929699</v>
      </c>
      <c r="N120" s="24">
        <f>M120/GETPIVOTDATA("Revenue",'[1]Pivot Revenue'!$E$8,"OrderDate",J120,"Years",I120)</f>
        <v>3.0919243593942727E-2</v>
      </c>
      <c r="O120">
        <f t="shared" si="21"/>
        <v>11</v>
      </c>
      <c r="P120" s="5" t="str">
        <f t="shared" si="23"/>
        <v>Product not found</v>
      </c>
      <c r="R120" t="str">
        <f t="shared" si="16"/>
        <v/>
      </c>
      <c r="S120" s="23" t="e">
        <f t="shared" si="17"/>
        <v>#VALUE!</v>
      </c>
    </row>
    <row r="121" spans="1:19" x14ac:dyDescent="0.25">
      <c r="A121">
        <v>1997</v>
      </c>
      <c r="B121">
        <v>6</v>
      </c>
      <c r="C121" t="str">
        <f t="shared" si="13"/>
        <v>1997/6</v>
      </c>
      <c r="D121" t="s">
        <v>58</v>
      </c>
      <c r="E121">
        <v>54</v>
      </c>
      <c r="I121">
        <v>1997</v>
      </c>
      <c r="J121">
        <v>6</v>
      </c>
      <c r="K121" t="str">
        <f t="shared" si="14"/>
        <v>1997/6</v>
      </c>
      <c r="L121" t="s">
        <v>19</v>
      </c>
      <c r="M121">
        <v>1237.90002441406</v>
      </c>
      <c r="N121" s="24">
        <f>M121/GETPIVOTDATA("Revenue",'[1]Pivot Revenue'!$E$8,"OrderDate",J121,"Years",I121)</f>
        <v>2.9560497961578513E-2</v>
      </c>
      <c r="O121">
        <f t="shared" si="21"/>
        <v>16</v>
      </c>
      <c r="P121" s="5" t="str">
        <f t="shared" si="23"/>
        <v>Product not found</v>
      </c>
      <c r="R121" t="str">
        <f t="shared" si="16"/>
        <v/>
      </c>
      <c r="S121" s="23" t="e">
        <f t="shared" si="17"/>
        <v>#VALUE!</v>
      </c>
    </row>
    <row r="122" spans="1:19" x14ac:dyDescent="0.25">
      <c r="A122">
        <v>1997</v>
      </c>
      <c r="B122">
        <v>6</v>
      </c>
      <c r="C122" t="str">
        <f t="shared" si="13"/>
        <v>1997/6</v>
      </c>
      <c r="D122" t="s">
        <v>43</v>
      </c>
      <c r="E122">
        <v>54</v>
      </c>
      <c r="I122">
        <v>1997</v>
      </c>
      <c r="J122">
        <v>7</v>
      </c>
      <c r="K122" t="str">
        <f t="shared" si="14"/>
        <v>1997/7</v>
      </c>
      <c r="L122" t="s">
        <v>70</v>
      </c>
      <c r="M122">
        <v>4372.5</v>
      </c>
      <c r="N122" s="24">
        <f>M122/GETPIVOTDATA("Revenue",'[1]Pivot Revenue'!$E$8,"OrderDate",J122,"Years",I122)</f>
        <v>7.3312151193548225E-2</v>
      </c>
      <c r="O122">
        <f t="shared" si="21"/>
        <v>15</v>
      </c>
      <c r="P122" s="5" t="str">
        <f t="shared" ref="P122:P131" si="24">IF(COUNTIF($D$130:$D$139, L122) &gt; 0, "Product found", "Product not found")</f>
        <v>Product found</v>
      </c>
      <c r="Q122" t="s">
        <v>70</v>
      </c>
      <c r="R122">
        <f t="shared" si="16"/>
        <v>11</v>
      </c>
      <c r="S122" s="23">
        <f t="shared" si="17"/>
        <v>0.73333333333333328</v>
      </c>
    </row>
    <row r="123" spans="1:19" x14ac:dyDescent="0.25">
      <c r="A123">
        <v>1997</v>
      </c>
      <c r="B123">
        <v>6</v>
      </c>
      <c r="C123" t="str">
        <f t="shared" si="13"/>
        <v>1997/6</v>
      </c>
      <c r="D123" t="s">
        <v>17</v>
      </c>
      <c r="E123">
        <v>56</v>
      </c>
      <c r="I123">
        <v>1997</v>
      </c>
      <c r="J123">
        <v>7</v>
      </c>
      <c r="K123" t="str">
        <f t="shared" si="14"/>
        <v>1997/7</v>
      </c>
      <c r="L123" t="s">
        <v>89</v>
      </c>
      <c r="M123">
        <v>4131</v>
      </c>
      <c r="N123" s="24">
        <f>M123/GETPIVOTDATA("Revenue",'[1]Pivot Revenue'!$E$8,"OrderDate",J123,"Years",I123)</f>
        <v>6.9263006650782791E-2</v>
      </c>
      <c r="O123">
        <f t="shared" si="21"/>
        <v>14</v>
      </c>
      <c r="P123" s="5" t="str">
        <f t="shared" si="24"/>
        <v>Product found</v>
      </c>
      <c r="Q123" t="s">
        <v>89</v>
      </c>
      <c r="R123">
        <f t="shared" si="16"/>
        <v>12</v>
      </c>
      <c r="S123" s="23">
        <f t="shared" si="17"/>
        <v>0.8571428571428571</v>
      </c>
    </row>
    <row r="124" spans="1:19" x14ac:dyDescent="0.25">
      <c r="A124">
        <v>1997</v>
      </c>
      <c r="B124">
        <v>6</v>
      </c>
      <c r="C124" t="str">
        <f t="shared" si="13"/>
        <v>1997/6</v>
      </c>
      <c r="D124" t="s">
        <v>25</v>
      </c>
      <c r="E124">
        <v>64</v>
      </c>
      <c r="I124">
        <v>1997</v>
      </c>
      <c r="J124">
        <v>7</v>
      </c>
      <c r="K124" t="str">
        <f t="shared" si="14"/>
        <v>1997/7</v>
      </c>
      <c r="L124" t="s">
        <v>75</v>
      </c>
      <c r="M124">
        <v>3900</v>
      </c>
      <c r="N124" s="24">
        <f>M124/GETPIVOTDATA("Revenue",'[1]Pivot Revenue'!$E$8,"OrderDate",J124,"Years",I124)</f>
        <v>6.5389911870746276E-2</v>
      </c>
      <c r="O124">
        <f t="shared" si="21"/>
        <v>11</v>
      </c>
      <c r="P124" s="5" t="str">
        <f t="shared" si="24"/>
        <v>Product found</v>
      </c>
      <c r="Q124" t="s">
        <v>75</v>
      </c>
      <c r="R124">
        <f t="shared" si="16"/>
        <v>7</v>
      </c>
      <c r="S124" s="23">
        <f t="shared" si="17"/>
        <v>0.63636363636363635</v>
      </c>
    </row>
    <row r="125" spans="1:19" x14ac:dyDescent="0.25">
      <c r="A125">
        <v>1997</v>
      </c>
      <c r="B125">
        <v>6</v>
      </c>
      <c r="C125" t="str">
        <f t="shared" si="13"/>
        <v>1997/6</v>
      </c>
      <c r="D125" t="s">
        <v>36</v>
      </c>
      <c r="E125">
        <v>93</v>
      </c>
      <c r="I125">
        <v>1997</v>
      </c>
      <c r="J125">
        <v>7</v>
      </c>
      <c r="K125" t="str">
        <f t="shared" si="14"/>
        <v>1997/7</v>
      </c>
      <c r="L125" t="s">
        <v>90</v>
      </c>
      <c r="M125">
        <v>3754.875</v>
      </c>
      <c r="N125" s="24">
        <f>M125/GETPIVOTDATA("Revenue",'[1]Pivot Revenue'!$E$8,"OrderDate",J125,"Years",I125)</f>
        <v>6.2956652650171391E-2</v>
      </c>
      <c r="O125">
        <f t="shared" si="21"/>
        <v>14</v>
      </c>
      <c r="P125" s="5" t="str">
        <f t="shared" si="24"/>
        <v>Product not found</v>
      </c>
      <c r="R125" t="str">
        <f t="shared" si="16"/>
        <v/>
      </c>
      <c r="S125" s="23" t="e">
        <f t="shared" si="17"/>
        <v>#VALUE!</v>
      </c>
    </row>
    <row r="126" spans="1:19" x14ac:dyDescent="0.25">
      <c r="A126">
        <v>1997</v>
      </c>
      <c r="B126">
        <v>6</v>
      </c>
      <c r="C126" t="str">
        <f t="shared" si="13"/>
        <v>1997/6</v>
      </c>
      <c r="D126" t="s">
        <v>65</v>
      </c>
      <c r="E126">
        <v>100</v>
      </c>
      <c r="I126">
        <v>1997</v>
      </c>
      <c r="J126">
        <v>7</v>
      </c>
      <c r="K126" t="str">
        <f t="shared" si="14"/>
        <v>1997/7</v>
      </c>
      <c r="L126" t="s">
        <v>73</v>
      </c>
      <c r="M126">
        <v>2565</v>
      </c>
      <c r="N126" s="24">
        <f>M126/GETPIVOTDATA("Revenue",'[1]Pivot Revenue'!$E$8,"OrderDate",J126,"Years",I126)</f>
        <v>4.3006442038067742E-2</v>
      </c>
      <c r="O126">
        <f t="shared" si="21"/>
        <v>2</v>
      </c>
      <c r="P126" s="5" t="str">
        <f t="shared" si="24"/>
        <v>Product found</v>
      </c>
      <c r="Q126" t="s">
        <v>73</v>
      </c>
      <c r="R126">
        <f t="shared" si="16"/>
        <v>2</v>
      </c>
      <c r="S126" s="23">
        <f t="shared" si="17"/>
        <v>1</v>
      </c>
    </row>
    <row r="127" spans="1:19" x14ac:dyDescent="0.25">
      <c r="A127">
        <v>1997</v>
      </c>
      <c r="B127">
        <v>6</v>
      </c>
      <c r="C127" t="str">
        <f t="shared" si="13"/>
        <v>1997/6</v>
      </c>
      <c r="D127" t="s">
        <v>12</v>
      </c>
      <c r="E127">
        <v>100</v>
      </c>
      <c r="I127">
        <v>1997</v>
      </c>
      <c r="J127">
        <v>7</v>
      </c>
      <c r="K127" t="str">
        <f t="shared" si="14"/>
        <v>1997/7</v>
      </c>
      <c r="L127" t="s">
        <v>81</v>
      </c>
      <c r="M127">
        <v>2480</v>
      </c>
      <c r="N127" s="24">
        <f>M127/GETPIVOTDATA("Revenue",'[1]Pivot Revenue'!$E$8,"OrderDate",J127,"Years",I127)</f>
        <v>4.158127729216686E-2</v>
      </c>
      <c r="O127">
        <f t="shared" si="21"/>
        <v>5</v>
      </c>
      <c r="P127" s="5" t="str">
        <f t="shared" si="24"/>
        <v>Product found</v>
      </c>
      <c r="Q127" t="s">
        <v>81</v>
      </c>
      <c r="R127">
        <f t="shared" si="16"/>
        <v>3</v>
      </c>
      <c r="S127" s="23">
        <f t="shared" si="17"/>
        <v>0.6</v>
      </c>
    </row>
    <row r="128" spans="1:19" x14ac:dyDescent="0.25">
      <c r="A128">
        <v>1997</v>
      </c>
      <c r="B128">
        <v>6</v>
      </c>
      <c r="C128" t="str">
        <f t="shared" si="13"/>
        <v>1997/6</v>
      </c>
      <c r="D128" t="s">
        <v>39</v>
      </c>
      <c r="E128">
        <v>126</v>
      </c>
      <c r="I128">
        <v>1997</v>
      </c>
      <c r="J128">
        <v>7</v>
      </c>
      <c r="K128" t="str">
        <f t="shared" si="14"/>
        <v>1997/7</v>
      </c>
      <c r="L128" t="s">
        <v>80</v>
      </c>
      <c r="M128">
        <v>2331</v>
      </c>
      <c r="N128" s="24">
        <f>M128/GETPIVOTDATA("Revenue",'[1]Pivot Revenue'!$E$8,"OrderDate",J128,"Years",I128)</f>
        <v>3.9083047325822969E-2</v>
      </c>
      <c r="O128">
        <f t="shared" si="21"/>
        <v>4</v>
      </c>
      <c r="P128" s="5" t="str">
        <f t="shared" si="24"/>
        <v>Product found</v>
      </c>
      <c r="Q128" t="s">
        <v>80</v>
      </c>
      <c r="R128">
        <f t="shared" si="16"/>
        <v>3</v>
      </c>
      <c r="S128" s="23">
        <f t="shared" si="17"/>
        <v>0.75</v>
      </c>
    </row>
    <row r="129" spans="1:19" x14ac:dyDescent="0.25">
      <c r="A129">
        <v>1997</v>
      </c>
      <c r="B129">
        <v>6</v>
      </c>
      <c r="C129" t="str">
        <f t="shared" si="13"/>
        <v>1997/6</v>
      </c>
      <c r="D129" t="s">
        <v>24</v>
      </c>
      <c r="E129">
        <v>171</v>
      </c>
      <c r="I129">
        <v>1997</v>
      </c>
      <c r="J129">
        <v>7</v>
      </c>
      <c r="K129" t="str">
        <f t="shared" si="14"/>
        <v>1997/7</v>
      </c>
      <c r="L129" t="s">
        <v>92</v>
      </c>
      <c r="M129">
        <v>2195</v>
      </c>
      <c r="N129" s="24">
        <f>M129/GETPIVOTDATA("Revenue",'[1]Pivot Revenue'!$E$8,"OrderDate",J129,"Years",I129)</f>
        <v>3.6802783732381557E-2</v>
      </c>
      <c r="O129">
        <f t="shared" si="21"/>
        <v>4</v>
      </c>
      <c r="P129" s="5" t="str">
        <f t="shared" si="24"/>
        <v>Product not found</v>
      </c>
      <c r="R129" t="str">
        <f t="shared" si="16"/>
        <v/>
      </c>
      <c r="S129" s="23" t="e">
        <f t="shared" si="17"/>
        <v>#VALUE!</v>
      </c>
    </row>
    <row r="130" spans="1:19" x14ac:dyDescent="0.25">
      <c r="A130">
        <v>1997</v>
      </c>
      <c r="B130">
        <v>7</v>
      </c>
      <c r="C130" t="str">
        <f t="shared" ref="C130:C193" si="25">A130&amp;"/"&amp;B130</f>
        <v>1997/7</v>
      </c>
      <c r="D130" t="s">
        <v>63</v>
      </c>
      <c r="E130">
        <v>76</v>
      </c>
      <c r="I130">
        <v>1997</v>
      </c>
      <c r="J130">
        <v>7</v>
      </c>
      <c r="K130" t="str">
        <f t="shared" ref="K130:K193" si="26">I130&amp;"/"&amp;J130</f>
        <v>1997/7</v>
      </c>
      <c r="L130" t="s">
        <v>46</v>
      </c>
      <c r="M130">
        <v>2000</v>
      </c>
      <c r="N130" s="24">
        <f>M130/GETPIVOTDATA("Revenue",'[1]Pivot Revenue'!$E$8,"OrderDate",J130,"Years",I130)</f>
        <v>3.3533288138844243E-2</v>
      </c>
      <c r="O130">
        <f t="shared" ref="O130:O161" si="27">COUNTIF(L:L,"*" &amp; L130 &amp; "*")</f>
        <v>9</v>
      </c>
      <c r="P130" s="5" t="str">
        <f t="shared" si="24"/>
        <v>Product not found</v>
      </c>
      <c r="R130" t="str">
        <f t="shared" ref="R130:R193" si="28">IF(Q130&lt;&gt;"", COUNTIF(Q$1:Q$231, "*" &amp; Q130 &amp; "*"), "")</f>
        <v/>
      </c>
      <c r="S130" s="23" t="e">
        <f t="shared" ref="S130:S193" si="29">R130/O130</f>
        <v>#VALUE!</v>
      </c>
    </row>
    <row r="131" spans="1:19" x14ac:dyDescent="0.25">
      <c r="A131">
        <v>1997</v>
      </c>
      <c r="B131">
        <v>7</v>
      </c>
      <c r="C131" t="str">
        <f t="shared" si="25"/>
        <v>1997/7</v>
      </c>
      <c r="D131" t="s">
        <v>81</v>
      </c>
      <c r="E131">
        <v>80</v>
      </c>
      <c r="I131">
        <v>1997</v>
      </c>
      <c r="J131">
        <v>7</v>
      </c>
      <c r="K131" t="str">
        <f t="shared" si="26"/>
        <v>1997/7</v>
      </c>
      <c r="L131" t="s">
        <v>12</v>
      </c>
      <c r="M131">
        <v>1748</v>
      </c>
      <c r="N131" s="24">
        <f>M131/GETPIVOTDATA("Revenue",'[1]Pivot Revenue'!$E$8,"OrderDate",J131,"Years",I131)</f>
        <v>2.9308093833349869E-2</v>
      </c>
      <c r="O131">
        <f t="shared" si="27"/>
        <v>12</v>
      </c>
      <c r="P131" s="5" t="str">
        <f t="shared" si="24"/>
        <v>Product not found</v>
      </c>
      <c r="R131" t="str">
        <f t="shared" si="28"/>
        <v/>
      </c>
      <c r="S131" s="23" t="e">
        <f t="shared" si="29"/>
        <v>#VALUE!</v>
      </c>
    </row>
    <row r="132" spans="1:19" x14ac:dyDescent="0.25">
      <c r="A132">
        <v>1997</v>
      </c>
      <c r="B132">
        <v>7</v>
      </c>
      <c r="C132" t="str">
        <f t="shared" si="25"/>
        <v>1997/7</v>
      </c>
      <c r="D132" t="s">
        <v>80</v>
      </c>
      <c r="E132">
        <v>85</v>
      </c>
      <c r="I132">
        <v>1997</v>
      </c>
      <c r="J132">
        <v>8</v>
      </c>
      <c r="K132" t="str">
        <f t="shared" si="26"/>
        <v>1997/8</v>
      </c>
      <c r="L132" t="s">
        <v>46</v>
      </c>
      <c r="M132">
        <v>5100</v>
      </c>
      <c r="N132" s="24">
        <f>M132/GETPIVOTDATA("Revenue",'[1]Pivot Revenue'!$E$8,"OrderDate",J132,"Years",I132)</f>
        <v>8.951415324512367E-2</v>
      </c>
      <c r="O132">
        <f t="shared" si="27"/>
        <v>9</v>
      </c>
      <c r="P132" s="5" t="str">
        <f t="shared" ref="P132:P141" si="30">IF(COUNTIF($D$140:$D$149, L132) &gt; 0, "Product found", "Product not found")</f>
        <v>Product found</v>
      </c>
      <c r="Q132" t="s">
        <v>46</v>
      </c>
      <c r="R132">
        <f t="shared" si="28"/>
        <v>2</v>
      </c>
      <c r="S132" s="23">
        <f t="shared" si="29"/>
        <v>0.22222222222222221</v>
      </c>
    </row>
    <row r="133" spans="1:19" x14ac:dyDescent="0.25">
      <c r="A133">
        <v>1997</v>
      </c>
      <c r="B133">
        <v>7</v>
      </c>
      <c r="C133" t="str">
        <f t="shared" si="25"/>
        <v>1997/7</v>
      </c>
      <c r="D133" t="s">
        <v>45</v>
      </c>
      <c r="E133">
        <v>85</v>
      </c>
      <c r="I133">
        <v>1997</v>
      </c>
      <c r="J133">
        <v>8</v>
      </c>
      <c r="K133" t="str">
        <f t="shared" si="26"/>
        <v>1997/8</v>
      </c>
      <c r="L133" t="s">
        <v>30</v>
      </c>
      <c r="M133">
        <v>4091.90014648438</v>
      </c>
      <c r="N133" s="24">
        <f>M133/GETPIVOTDATA("Revenue",'[1]Pivot Revenue'!$E$8,"OrderDate",J133,"Years",I133)</f>
        <v>7.1820191524734664E-2</v>
      </c>
      <c r="O133">
        <f t="shared" si="27"/>
        <v>12</v>
      </c>
      <c r="P133" s="5" t="str">
        <f t="shared" si="30"/>
        <v>Product found</v>
      </c>
      <c r="Q133" t="s">
        <v>30</v>
      </c>
      <c r="R133">
        <f t="shared" si="28"/>
        <v>7</v>
      </c>
      <c r="S133" s="23">
        <f t="shared" si="29"/>
        <v>0.58333333333333337</v>
      </c>
    </row>
    <row r="134" spans="1:19" x14ac:dyDescent="0.25">
      <c r="A134">
        <v>1997</v>
      </c>
      <c r="B134">
        <v>7</v>
      </c>
      <c r="C134" t="str">
        <f t="shared" si="25"/>
        <v>1997/7</v>
      </c>
      <c r="D134" t="s">
        <v>70</v>
      </c>
      <c r="E134">
        <v>85</v>
      </c>
      <c r="I134">
        <v>1997</v>
      </c>
      <c r="J134">
        <v>8</v>
      </c>
      <c r="K134" t="str">
        <f t="shared" si="26"/>
        <v>1997/8</v>
      </c>
      <c r="L134" t="s">
        <v>19</v>
      </c>
      <c r="M134">
        <v>3218.5400390625</v>
      </c>
      <c r="N134" s="24">
        <f>M134/GETPIVOTDATA("Revenue",'[1]Pivot Revenue'!$E$8,"OrderDate",J134,"Years",I134)</f>
        <v>5.6491154172981756E-2</v>
      </c>
      <c r="O134">
        <f t="shared" si="27"/>
        <v>16</v>
      </c>
      <c r="P134" s="5" t="str">
        <f t="shared" si="30"/>
        <v>Product not found</v>
      </c>
      <c r="R134" t="str">
        <f t="shared" si="28"/>
        <v/>
      </c>
      <c r="S134" s="23" t="e">
        <f t="shared" si="29"/>
        <v>#VALUE!</v>
      </c>
    </row>
    <row r="135" spans="1:19" x14ac:dyDescent="0.25">
      <c r="A135">
        <v>1997</v>
      </c>
      <c r="B135">
        <v>7</v>
      </c>
      <c r="C135" t="str">
        <f t="shared" si="25"/>
        <v>1997/7</v>
      </c>
      <c r="D135" t="s">
        <v>25</v>
      </c>
      <c r="E135">
        <v>94</v>
      </c>
      <c r="I135">
        <v>1997</v>
      </c>
      <c r="J135">
        <v>8</v>
      </c>
      <c r="K135" t="str">
        <f t="shared" si="26"/>
        <v>1997/8</v>
      </c>
      <c r="L135" t="s">
        <v>12</v>
      </c>
      <c r="M135">
        <v>2926</v>
      </c>
      <c r="N135" s="24">
        <f>M135/GETPIVOTDATA("Revenue",'[1]Pivot Revenue'!$E$8,"OrderDate",J135,"Years",I135)</f>
        <v>5.135655145004546E-2</v>
      </c>
      <c r="O135">
        <f t="shared" si="27"/>
        <v>12</v>
      </c>
      <c r="P135" s="5" t="str">
        <f t="shared" si="30"/>
        <v>Product found</v>
      </c>
      <c r="Q135" t="s">
        <v>12</v>
      </c>
      <c r="R135">
        <f t="shared" si="28"/>
        <v>9</v>
      </c>
      <c r="S135" s="23">
        <f t="shared" si="29"/>
        <v>0.75</v>
      </c>
    </row>
    <row r="136" spans="1:19" x14ac:dyDescent="0.25">
      <c r="A136">
        <v>1997</v>
      </c>
      <c r="B136">
        <v>7</v>
      </c>
      <c r="C136" t="str">
        <f t="shared" si="25"/>
        <v>1997/7</v>
      </c>
      <c r="D136" t="s">
        <v>75</v>
      </c>
      <c r="E136">
        <v>100</v>
      </c>
      <c r="I136">
        <v>1997</v>
      </c>
      <c r="J136">
        <v>8</v>
      </c>
      <c r="K136" t="str">
        <f t="shared" si="26"/>
        <v>1997/8</v>
      </c>
      <c r="L136" t="s">
        <v>58</v>
      </c>
      <c r="M136">
        <v>2610</v>
      </c>
      <c r="N136" s="24">
        <f>M136/GETPIVOTDATA("Revenue",'[1]Pivot Revenue'!$E$8,"OrderDate",J136,"Years",I136)</f>
        <v>4.5810184307798582E-2</v>
      </c>
      <c r="O136">
        <f t="shared" si="27"/>
        <v>8</v>
      </c>
      <c r="P136" s="5" t="str">
        <f t="shared" si="30"/>
        <v>Product found</v>
      </c>
      <c r="Q136" t="s">
        <v>58</v>
      </c>
      <c r="R136">
        <f t="shared" si="28"/>
        <v>4</v>
      </c>
      <c r="S136" s="23">
        <f t="shared" si="29"/>
        <v>0.5</v>
      </c>
    </row>
    <row r="137" spans="1:19" x14ac:dyDescent="0.25">
      <c r="A137">
        <v>1997</v>
      </c>
      <c r="B137">
        <v>7</v>
      </c>
      <c r="C137" t="str">
        <f t="shared" si="25"/>
        <v>1997/7</v>
      </c>
      <c r="D137" t="s">
        <v>14</v>
      </c>
      <c r="E137">
        <v>100</v>
      </c>
      <c r="I137">
        <v>1997</v>
      </c>
      <c r="J137">
        <v>8</v>
      </c>
      <c r="K137" t="str">
        <f t="shared" si="26"/>
        <v>1997/8</v>
      </c>
      <c r="L137" t="s">
        <v>13</v>
      </c>
      <c r="M137">
        <v>1995</v>
      </c>
      <c r="N137" s="24">
        <f>M137/GETPIVOTDATA("Revenue",'[1]Pivot Revenue'!$E$8,"OrderDate",J137,"Years",I137)</f>
        <v>3.5015830534121904E-2</v>
      </c>
      <c r="O137">
        <f t="shared" si="27"/>
        <v>1</v>
      </c>
      <c r="P137" s="5" t="str">
        <f t="shared" si="30"/>
        <v>Product found</v>
      </c>
      <c r="Q137" t="s">
        <v>13</v>
      </c>
      <c r="R137">
        <f t="shared" si="28"/>
        <v>1</v>
      </c>
      <c r="S137" s="23">
        <f t="shared" si="29"/>
        <v>1</v>
      </c>
    </row>
    <row r="138" spans="1:19" x14ac:dyDescent="0.25">
      <c r="A138">
        <v>1997</v>
      </c>
      <c r="B138">
        <v>7</v>
      </c>
      <c r="C138" t="str">
        <f t="shared" si="25"/>
        <v>1997/7</v>
      </c>
      <c r="D138" t="s">
        <v>73</v>
      </c>
      <c r="E138">
        <v>120</v>
      </c>
      <c r="I138">
        <v>1997</v>
      </c>
      <c r="J138">
        <v>8</v>
      </c>
      <c r="K138" t="str">
        <f t="shared" si="26"/>
        <v>1997/8</v>
      </c>
      <c r="L138" t="s">
        <v>82</v>
      </c>
      <c r="M138">
        <v>1881</v>
      </c>
      <c r="N138" s="24">
        <f>M138/GETPIVOTDATA("Revenue",'[1]Pivot Revenue'!$E$8,"OrderDate",J138,"Years",I138)</f>
        <v>3.3014925932172083E-2</v>
      </c>
      <c r="O138">
        <f t="shared" si="27"/>
        <v>8</v>
      </c>
      <c r="P138" s="5" t="str">
        <f t="shared" si="30"/>
        <v>Product not found</v>
      </c>
      <c r="R138" t="str">
        <f t="shared" si="28"/>
        <v/>
      </c>
      <c r="S138" s="23" t="e">
        <f t="shared" si="29"/>
        <v>#VALUE!</v>
      </c>
    </row>
    <row r="139" spans="1:19" x14ac:dyDescent="0.25">
      <c r="A139">
        <v>1997</v>
      </c>
      <c r="B139">
        <v>7</v>
      </c>
      <c r="C139" t="str">
        <f t="shared" si="25"/>
        <v>1997/7</v>
      </c>
      <c r="D139" t="s">
        <v>89</v>
      </c>
      <c r="E139">
        <v>125</v>
      </c>
      <c r="I139">
        <v>1997</v>
      </c>
      <c r="J139">
        <v>8</v>
      </c>
      <c r="K139" t="str">
        <f t="shared" si="26"/>
        <v>1997/8</v>
      </c>
      <c r="L139" t="s">
        <v>85</v>
      </c>
      <c r="M139">
        <v>1871.5</v>
      </c>
      <c r="N139" s="24">
        <f>M139/GETPIVOTDATA("Revenue",'[1]Pivot Revenue'!$E$8,"OrderDate",J139,"Years",I139)</f>
        <v>3.28481838820096E-2</v>
      </c>
      <c r="O139">
        <f t="shared" si="27"/>
        <v>4</v>
      </c>
      <c r="P139" s="5" t="str">
        <f t="shared" si="30"/>
        <v>Product found</v>
      </c>
      <c r="Q139" t="s">
        <v>85</v>
      </c>
      <c r="R139">
        <f t="shared" si="28"/>
        <v>4</v>
      </c>
      <c r="S139" s="23">
        <f t="shared" si="29"/>
        <v>1</v>
      </c>
    </row>
    <row r="140" spans="1:19" x14ac:dyDescent="0.25">
      <c r="A140">
        <v>1997</v>
      </c>
      <c r="B140">
        <v>8</v>
      </c>
      <c r="C140" t="str">
        <f t="shared" si="25"/>
        <v>1997/8</v>
      </c>
      <c r="D140" t="s">
        <v>60</v>
      </c>
      <c r="E140">
        <v>60</v>
      </c>
      <c r="I140">
        <v>1997</v>
      </c>
      <c r="J140">
        <v>8</v>
      </c>
      <c r="K140" t="str">
        <f t="shared" si="26"/>
        <v>1997/8</v>
      </c>
      <c r="L140" t="s">
        <v>59</v>
      </c>
      <c r="M140">
        <v>1750</v>
      </c>
      <c r="N140" s="24">
        <f>M140/GETPIVOTDATA("Revenue",'[1]Pivot Revenue'!$E$8,"OrderDate",J140,"Years",I140)</f>
        <v>3.0715640819405182E-2</v>
      </c>
      <c r="O140">
        <f t="shared" si="27"/>
        <v>1</v>
      </c>
      <c r="P140" s="5" t="str">
        <f t="shared" si="30"/>
        <v>Product found</v>
      </c>
      <c r="Q140" t="s">
        <v>59</v>
      </c>
      <c r="R140">
        <f t="shared" si="28"/>
        <v>1</v>
      </c>
      <c r="S140" s="23">
        <f t="shared" si="29"/>
        <v>1</v>
      </c>
    </row>
    <row r="141" spans="1:19" x14ac:dyDescent="0.25">
      <c r="A141">
        <v>1997</v>
      </c>
      <c r="B141">
        <v>8</v>
      </c>
      <c r="C141" t="str">
        <f t="shared" si="25"/>
        <v>1997/8</v>
      </c>
      <c r="D141" t="s">
        <v>50</v>
      </c>
      <c r="E141">
        <v>65</v>
      </c>
      <c r="I141">
        <v>1997</v>
      </c>
      <c r="J141">
        <v>8</v>
      </c>
      <c r="K141" t="str">
        <f t="shared" si="26"/>
        <v>1997/8</v>
      </c>
      <c r="L141" t="s">
        <v>50</v>
      </c>
      <c r="M141">
        <v>1236.25</v>
      </c>
      <c r="N141" s="24">
        <f>M141/GETPIVOTDATA("Revenue",'[1]Pivot Revenue'!$E$8,"OrderDate",J141,"Years",I141)</f>
        <v>2.1698406264565515E-2</v>
      </c>
      <c r="O141">
        <f t="shared" si="27"/>
        <v>4</v>
      </c>
      <c r="P141" s="5" t="str">
        <f t="shared" si="30"/>
        <v>Product found</v>
      </c>
      <c r="Q141" t="s">
        <v>50</v>
      </c>
      <c r="R141">
        <f t="shared" si="28"/>
        <v>4</v>
      </c>
      <c r="S141" s="23">
        <f t="shared" si="29"/>
        <v>1</v>
      </c>
    </row>
    <row r="142" spans="1:19" x14ac:dyDescent="0.25">
      <c r="A142">
        <v>1997</v>
      </c>
      <c r="B142">
        <v>8</v>
      </c>
      <c r="C142" t="str">
        <f t="shared" si="25"/>
        <v>1997/8</v>
      </c>
      <c r="D142" t="s">
        <v>59</v>
      </c>
      <c r="E142">
        <v>70</v>
      </c>
      <c r="I142">
        <v>1997</v>
      </c>
      <c r="J142">
        <v>9</v>
      </c>
      <c r="K142" t="str">
        <f t="shared" si="26"/>
        <v>1997/9</v>
      </c>
      <c r="L142" t="s">
        <v>19</v>
      </c>
      <c r="M142">
        <v>5694.3399658203098</v>
      </c>
      <c r="N142" s="24">
        <f>M142/GETPIVOTDATA("Revenue",'[1]Pivot Revenue'!$E$8,"OrderDate",J142,"Years",I142)</f>
        <v>8.5546838281932117E-2</v>
      </c>
      <c r="O142">
        <f t="shared" si="27"/>
        <v>16</v>
      </c>
      <c r="P142" s="5" t="str">
        <f t="shared" ref="P142:P151" si="31">IF(COUNTIF($D$150:$D$159, L142) &gt; 0, "Product found", "Product not found")</f>
        <v>Product not found</v>
      </c>
      <c r="R142" t="str">
        <f t="shared" si="28"/>
        <v/>
      </c>
      <c r="S142" s="23" t="e">
        <f t="shared" si="29"/>
        <v>#VALUE!</v>
      </c>
    </row>
    <row r="143" spans="1:19" x14ac:dyDescent="0.25">
      <c r="A143">
        <v>1997</v>
      </c>
      <c r="B143">
        <v>8</v>
      </c>
      <c r="C143" t="str">
        <f t="shared" si="25"/>
        <v>1997/8</v>
      </c>
      <c r="D143" t="s">
        <v>58</v>
      </c>
      <c r="E143">
        <v>75</v>
      </c>
      <c r="I143">
        <v>1997</v>
      </c>
      <c r="J143">
        <v>9</v>
      </c>
      <c r="K143" t="str">
        <f t="shared" si="26"/>
        <v>1997/9</v>
      </c>
      <c r="L143" t="s">
        <v>89</v>
      </c>
      <c r="M143">
        <v>4428.5</v>
      </c>
      <c r="N143" s="24">
        <f>M143/GETPIVOTDATA("Revenue",'[1]Pivot Revenue'!$E$8,"OrderDate",J143,"Years",I143)</f>
        <v>6.652995353377382E-2</v>
      </c>
      <c r="O143">
        <f t="shared" si="27"/>
        <v>14</v>
      </c>
      <c r="P143" s="5" t="str">
        <f t="shared" si="31"/>
        <v>Product found</v>
      </c>
      <c r="Q143" t="s">
        <v>89</v>
      </c>
      <c r="R143">
        <f t="shared" si="28"/>
        <v>12</v>
      </c>
      <c r="S143" s="23">
        <f t="shared" si="29"/>
        <v>0.8571428571428571</v>
      </c>
    </row>
    <row r="144" spans="1:19" x14ac:dyDescent="0.25">
      <c r="A144">
        <v>1997</v>
      </c>
      <c r="B144">
        <v>8</v>
      </c>
      <c r="C144" t="str">
        <f t="shared" si="25"/>
        <v>1997/8</v>
      </c>
      <c r="D144" t="s">
        <v>12</v>
      </c>
      <c r="E144">
        <v>80</v>
      </c>
      <c r="I144">
        <v>1997</v>
      </c>
      <c r="J144">
        <v>9</v>
      </c>
      <c r="K144" t="str">
        <f t="shared" si="26"/>
        <v>1997/9</v>
      </c>
      <c r="L144" t="s">
        <v>23</v>
      </c>
      <c r="M144">
        <v>3800</v>
      </c>
      <c r="N144" s="24">
        <f>M144/GETPIVOTDATA("Revenue",'[1]Pivot Revenue'!$E$8,"OrderDate",J144,"Years",I144)</f>
        <v>5.7087913159837529E-2</v>
      </c>
      <c r="O144">
        <f t="shared" si="27"/>
        <v>1</v>
      </c>
      <c r="P144" s="5" t="str">
        <f t="shared" si="31"/>
        <v>Product found</v>
      </c>
      <c r="Q144" t="s">
        <v>23</v>
      </c>
      <c r="R144">
        <f t="shared" si="28"/>
        <v>1</v>
      </c>
      <c r="S144" s="23">
        <f t="shared" si="29"/>
        <v>1</v>
      </c>
    </row>
    <row r="145" spans="1:19" x14ac:dyDescent="0.25">
      <c r="A145">
        <v>1997</v>
      </c>
      <c r="B145">
        <v>8</v>
      </c>
      <c r="C145" t="str">
        <f t="shared" si="25"/>
        <v>1997/8</v>
      </c>
      <c r="D145" t="s">
        <v>46</v>
      </c>
      <c r="E145">
        <v>82</v>
      </c>
      <c r="I145">
        <v>1997</v>
      </c>
      <c r="J145">
        <v>9</v>
      </c>
      <c r="K145" t="str">
        <f t="shared" si="26"/>
        <v>1997/9</v>
      </c>
      <c r="L145" t="s">
        <v>88</v>
      </c>
      <c r="M145">
        <v>3637.5</v>
      </c>
      <c r="N145" s="24">
        <f>M145/GETPIVOTDATA("Revenue",'[1]Pivot Revenue'!$E$8,"OrderDate",J145,"Years",I145)</f>
        <v>5.4646653715502376E-2</v>
      </c>
      <c r="O145">
        <f t="shared" si="27"/>
        <v>2</v>
      </c>
      <c r="P145" s="5" t="str">
        <f t="shared" si="31"/>
        <v>Product not found</v>
      </c>
      <c r="R145" t="str">
        <f t="shared" si="28"/>
        <v/>
      </c>
      <c r="S145" s="23" t="e">
        <f t="shared" si="29"/>
        <v>#VALUE!</v>
      </c>
    </row>
    <row r="146" spans="1:19" x14ac:dyDescent="0.25">
      <c r="A146">
        <v>1997</v>
      </c>
      <c r="B146">
        <v>8</v>
      </c>
      <c r="C146" t="str">
        <f t="shared" si="25"/>
        <v>1997/8</v>
      </c>
      <c r="D146" t="s">
        <v>13</v>
      </c>
      <c r="E146">
        <v>95</v>
      </c>
      <c r="I146">
        <v>1997</v>
      </c>
      <c r="J146">
        <v>9</v>
      </c>
      <c r="K146" t="str">
        <f t="shared" si="26"/>
        <v>1997/9</v>
      </c>
      <c r="L146" t="s">
        <v>90</v>
      </c>
      <c r="M146">
        <v>3557.25</v>
      </c>
      <c r="N146" s="24">
        <f>M146/GETPIVOTDATA("Revenue",'[1]Pivot Revenue'!$E$8,"OrderDate",J146,"Years",I146)</f>
        <v>5.3441047128376856E-2</v>
      </c>
      <c r="O146">
        <f t="shared" si="27"/>
        <v>14</v>
      </c>
      <c r="P146" s="5" t="str">
        <f t="shared" si="31"/>
        <v>Product not found</v>
      </c>
      <c r="R146" t="str">
        <f t="shared" si="28"/>
        <v/>
      </c>
      <c r="S146" s="23" t="e">
        <f t="shared" si="29"/>
        <v>#VALUE!</v>
      </c>
    </row>
    <row r="147" spans="1:19" x14ac:dyDescent="0.25">
      <c r="A147">
        <v>1997</v>
      </c>
      <c r="B147">
        <v>8</v>
      </c>
      <c r="C147" t="str">
        <f t="shared" si="25"/>
        <v>1997/8</v>
      </c>
      <c r="D147" t="s">
        <v>30</v>
      </c>
      <c r="E147">
        <v>95</v>
      </c>
      <c r="I147">
        <v>1997</v>
      </c>
      <c r="J147">
        <v>9</v>
      </c>
      <c r="K147" t="str">
        <f t="shared" si="26"/>
        <v>1997/9</v>
      </c>
      <c r="L147" t="s">
        <v>60</v>
      </c>
      <c r="M147">
        <v>2535.5199279785202</v>
      </c>
      <c r="N147" s="24">
        <f>M147/GETPIVOTDATA("Revenue",'[1]Pivot Revenue'!$E$8,"OrderDate",J147,"Years",I147)</f>
        <v>3.8091458279861913E-2</v>
      </c>
      <c r="O147">
        <f t="shared" si="27"/>
        <v>6</v>
      </c>
      <c r="P147" s="5" t="str">
        <f t="shared" si="31"/>
        <v>Product found</v>
      </c>
      <c r="Q147" t="s">
        <v>60</v>
      </c>
      <c r="R147">
        <f t="shared" si="28"/>
        <v>6</v>
      </c>
      <c r="S147" s="23">
        <f t="shared" si="29"/>
        <v>1</v>
      </c>
    </row>
    <row r="148" spans="1:19" x14ac:dyDescent="0.25">
      <c r="A148">
        <v>1997</v>
      </c>
      <c r="B148">
        <v>8</v>
      </c>
      <c r="C148" t="str">
        <f t="shared" si="25"/>
        <v>1997/8</v>
      </c>
      <c r="D148" t="s">
        <v>22</v>
      </c>
      <c r="E148">
        <v>97</v>
      </c>
      <c r="I148">
        <v>1997</v>
      </c>
      <c r="J148">
        <v>9</v>
      </c>
      <c r="K148" t="str">
        <f t="shared" si="26"/>
        <v>1997/9</v>
      </c>
      <c r="L148" t="s">
        <v>12</v>
      </c>
      <c r="M148">
        <v>2097.6000061035202</v>
      </c>
      <c r="N148" s="24">
        <f>M148/GETPIVOTDATA("Revenue",'[1]Pivot Revenue'!$E$8,"OrderDate",J148,"Years",I148)</f>
        <v>3.1512528155924327E-2</v>
      </c>
      <c r="O148">
        <f t="shared" si="27"/>
        <v>12</v>
      </c>
      <c r="P148" s="5" t="str">
        <f t="shared" si="31"/>
        <v>Product not found</v>
      </c>
      <c r="R148" t="str">
        <f t="shared" si="28"/>
        <v/>
      </c>
      <c r="S148" s="23" t="e">
        <f t="shared" si="29"/>
        <v>#VALUE!</v>
      </c>
    </row>
    <row r="149" spans="1:19" x14ac:dyDescent="0.25">
      <c r="A149">
        <v>1997</v>
      </c>
      <c r="B149">
        <v>8</v>
      </c>
      <c r="C149" t="str">
        <f t="shared" si="25"/>
        <v>1997/8</v>
      </c>
      <c r="D149" t="s">
        <v>85</v>
      </c>
      <c r="E149">
        <v>100</v>
      </c>
      <c r="I149">
        <v>1997</v>
      </c>
      <c r="J149">
        <v>9</v>
      </c>
      <c r="K149" t="str">
        <f t="shared" si="26"/>
        <v>1997/9</v>
      </c>
      <c r="L149" t="s">
        <v>36</v>
      </c>
      <c r="M149">
        <v>2067</v>
      </c>
      <c r="N149" s="24">
        <f>M149/GETPIVOTDATA("Revenue",'[1]Pivot Revenue'!$E$8,"OrderDate",J149,"Years",I149)</f>
        <v>3.1052820131943205E-2</v>
      </c>
      <c r="O149">
        <f t="shared" si="27"/>
        <v>10</v>
      </c>
      <c r="P149" s="5" t="str">
        <f t="shared" si="31"/>
        <v>Product not found</v>
      </c>
      <c r="R149" t="str">
        <f t="shared" si="28"/>
        <v/>
      </c>
      <c r="S149" s="23" t="e">
        <f t="shared" si="29"/>
        <v>#VALUE!</v>
      </c>
    </row>
    <row r="150" spans="1:19" x14ac:dyDescent="0.25">
      <c r="A150">
        <v>1997</v>
      </c>
      <c r="B150">
        <v>9</v>
      </c>
      <c r="C150" t="str">
        <f t="shared" si="25"/>
        <v>1997/9</v>
      </c>
      <c r="D150" t="s">
        <v>26</v>
      </c>
      <c r="E150">
        <v>71</v>
      </c>
      <c r="I150">
        <v>1997</v>
      </c>
      <c r="J150">
        <v>9</v>
      </c>
      <c r="K150" t="str">
        <f t="shared" si="26"/>
        <v>1997/9</v>
      </c>
      <c r="L150" t="s">
        <v>91</v>
      </c>
      <c r="M150">
        <v>1701</v>
      </c>
      <c r="N150" s="24">
        <f>M150/GETPIVOTDATA("Revenue",'[1]Pivot Revenue'!$E$8,"OrderDate",J150,"Years",I150)</f>
        <v>2.5554352706548326E-2</v>
      </c>
      <c r="O150">
        <f t="shared" si="27"/>
        <v>6</v>
      </c>
      <c r="P150" s="5" t="str">
        <f t="shared" si="31"/>
        <v>Product not found</v>
      </c>
      <c r="R150" t="str">
        <f t="shared" si="28"/>
        <v/>
      </c>
      <c r="S150" s="23" t="e">
        <f t="shared" si="29"/>
        <v>#VALUE!</v>
      </c>
    </row>
    <row r="151" spans="1:19" x14ac:dyDescent="0.25">
      <c r="A151">
        <v>1997</v>
      </c>
      <c r="B151">
        <v>9</v>
      </c>
      <c r="C151" t="str">
        <f t="shared" si="25"/>
        <v>1997/9</v>
      </c>
      <c r="D151" t="s">
        <v>22</v>
      </c>
      <c r="E151">
        <v>72</v>
      </c>
      <c r="I151">
        <v>1997</v>
      </c>
      <c r="J151">
        <v>9</v>
      </c>
      <c r="K151" t="str">
        <f t="shared" si="26"/>
        <v>1997/9</v>
      </c>
      <c r="L151" t="s">
        <v>52</v>
      </c>
      <c r="M151">
        <v>1582.6000137329099</v>
      </c>
      <c r="N151" s="24">
        <f>M151/GETPIVOTDATA("Revenue",'[1]Pivot Revenue'!$E$8,"OrderDate",J151,"Years",I151)</f>
        <v>2.3775613723879485E-2</v>
      </c>
      <c r="O151">
        <f t="shared" si="27"/>
        <v>2</v>
      </c>
      <c r="P151" s="5" t="str">
        <f t="shared" si="31"/>
        <v>Product found</v>
      </c>
      <c r="Q151" t="s">
        <v>52</v>
      </c>
      <c r="R151">
        <f t="shared" si="28"/>
        <v>2</v>
      </c>
      <c r="S151" s="23">
        <f t="shared" si="29"/>
        <v>1</v>
      </c>
    </row>
    <row r="152" spans="1:19" x14ac:dyDescent="0.25">
      <c r="A152">
        <v>1997</v>
      </c>
      <c r="B152">
        <v>9</v>
      </c>
      <c r="C152" t="str">
        <f t="shared" si="25"/>
        <v>1997/9</v>
      </c>
      <c r="D152" t="s">
        <v>86</v>
      </c>
      <c r="E152">
        <v>79</v>
      </c>
      <c r="I152">
        <v>1997</v>
      </c>
      <c r="J152">
        <v>10</v>
      </c>
      <c r="K152" t="str">
        <f t="shared" si="26"/>
        <v>1997/10</v>
      </c>
      <c r="L152" t="s">
        <v>19</v>
      </c>
      <c r="M152">
        <v>6362.8060302734402</v>
      </c>
      <c r="N152" s="24">
        <f>M152/GETPIVOTDATA("Revenue",'[1]Pivot Revenue'!$E$8,"OrderDate",J152,"Years",I152)</f>
        <v>7.8750693360915849E-2</v>
      </c>
      <c r="O152">
        <f t="shared" si="27"/>
        <v>16</v>
      </c>
      <c r="P152" s="5" t="str">
        <f t="shared" ref="P152:P161" si="32">IF(COUNTIF($D$160:$D$169, L152) &gt; 0, "Product found", "Product not found")</f>
        <v>Product not found</v>
      </c>
      <c r="R152" t="str">
        <f t="shared" si="28"/>
        <v/>
      </c>
      <c r="S152" s="23" t="e">
        <f t="shared" si="29"/>
        <v>#VALUE!</v>
      </c>
    </row>
    <row r="153" spans="1:19" x14ac:dyDescent="0.25">
      <c r="A153">
        <v>1997</v>
      </c>
      <c r="B153">
        <v>9</v>
      </c>
      <c r="C153" t="str">
        <f t="shared" si="25"/>
        <v>1997/9</v>
      </c>
      <c r="D153" t="s">
        <v>83</v>
      </c>
      <c r="E153">
        <v>93</v>
      </c>
      <c r="I153">
        <v>1997</v>
      </c>
      <c r="J153">
        <v>10</v>
      </c>
      <c r="K153" t="str">
        <f t="shared" si="26"/>
        <v>1997/10</v>
      </c>
      <c r="L153" t="s">
        <v>70</v>
      </c>
      <c r="M153">
        <v>5703.5</v>
      </c>
      <c r="N153" s="24">
        <f>M153/GETPIVOTDATA("Revenue",'[1]Pivot Revenue'!$E$8,"OrderDate",J153,"Years",I153)</f>
        <v>7.0590644669499894E-2</v>
      </c>
      <c r="O153">
        <f t="shared" si="27"/>
        <v>15</v>
      </c>
      <c r="P153" s="5" t="str">
        <f t="shared" si="32"/>
        <v>Product found</v>
      </c>
      <c r="Q153" t="s">
        <v>70</v>
      </c>
      <c r="R153">
        <f t="shared" si="28"/>
        <v>11</v>
      </c>
      <c r="S153" s="23">
        <f t="shared" si="29"/>
        <v>0.73333333333333328</v>
      </c>
    </row>
    <row r="154" spans="1:19" x14ac:dyDescent="0.25">
      <c r="A154">
        <v>1997</v>
      </c>
      <c r="B154">
        <v>9</v>
      </c>
      <c r="C154" t="str">
        <f t="shared" si="25"/>
        <v>1997/9</v>
      </c>
      <c r="D154" t="s">
        <v>14</v>
      </c>
      <c r="E154">
        <v>96</v>
      </c>
      <c r="I154">
        <v>1997</v>
      </c>
      <c r="J154">
        <v>10</v>
      </c>
      <c r="K154" t="str">
        <f t="shared" si="26"/>
        <v>1997/10</v>
      </c>
      <c r="L154" t="s">
        <v>28</v>
      </c>
      <c r="M154">
        <v>4029.48000335693</v>
      </c>
      <c r="N154" s="24">
        <f>M154/GETPIVOTDATA("Revenue",'[1]Pivot Revenue'!$E$8,"OrderDate",J154,"Years",I154)</f>
        <v>4.9871761395603446E-2</v>
      </c>
      <c r="O154">
        <f t="shared" si="27"/>
        <v>6</v>
      </c>
      <c r="P154" s="5" t="str">
        <f t="shared" si="32"/>
        <v>Product found</v>
      </c>
      <c r="Q154" t="s">
        <v>28</v>
      </c>
      <c r="R154">
        <f t="shared" si="28"/>
        <v>2</v>
      </c>
      <c r="S154" s="23">
        <f t="shared" si="29"/>
        <v>0.33333333333333331</v>
      </c>
    </row>
    <row r="155" spans="1:19" x14ac:dyDescent="0.25">
      <c r="A155">
        <v>1997</v>
      </c>
      <c r="B155">
        <v>9</v>
      </c>
      <c r="C155" t="str">
        <f t="shared" si="25"/>
        <v>1997/9</v>
      </c>
      <c r="D155" t="s">
        <v>23</v>
      </c>
      <c r="E155">
        <v>100</v>
      </c>
      <c r="I155">
        <v>1997</v>
      </c>
      <c r="J155">
        <v>10</v>
      </c>
      <c r="K155" t="str">
        <f t="shared" si="26"/>
        <v>1997/10</v>
      </c>
      <c r="L155" t="s">
        <v>30</v>
      </c>
      <c r="M155">
        <v>3352.39990234375</v>
      </c>
      <c r="N155" s="24">
        <f>M155/GETPIVOTDATA("Revenue",'[1]Pivot Revenue'!$E$8,"OrderDate",J155,"Years",I155)</f>
        <v>4.1491727938356059E-2</v>
      </c>
      <c r="O155">
        <f t="shared" si="27"/>
        <v>12</v>
      </c>
      <c r="P155" s="5" t="str">
        <f t="shared" si="32"/>
        <v>Product not found</v>
      </c>
      <c r="R155" t="str">
        <f t="shared" si="28"/>
        <v/>
      </c>
      <c r="S155" s="23" t="e">
        <f t="shared" si="29"/>
        <v>#VALUE!</v>
      </c>
    </row>
    <row r="156" spans="1:19" x14ac:dyDescent="0.25">
      <c r="A156">
        <v>1997</v>
      </c>
      <c r="B156">
        <v>9</v>
      </c>
      <c r="C156" t="str">
        <f t="shared" si="25"/>
        <v>1997/9</v>
      </c>
      <c r="D156" t="s">
        <v>38</v>
      </c>
      <c r="E156">
        <v>105</v>
      </c>
      <c r="I156">
        <v>1997</v>
      </c>
      <c r="J156">
        <v>10</v>
      </c>
      <c r="K156" t="str">
        <f t="shared" si="26"/>
        <v>1997/10</v>
      </c>
      <c r="L156" t="s">
        <v>76</v>
      </c>
      <c r="M156">
        <v>2944</v>
      </c>
      <c r="N156" s="24">
        <f>M156/GETPIVOTDATA("Revenue",'[1]Pivot Revenue'!$E$8,"OrderDate",J156,"Years",I156)</f>
        <v>3.6437075113002135E-2</v>
      </c>
      <c r="O156">
        <f t="shared" si="27"/>
        <v>6</v>
      </c>
      <c r="P156" s="5" t="str">
        <f t="shared" si="32"/>
        <v>Product not found</v>
      </c>
      <c r="R156" t="str">
        <f t="shared" si="28"/>
        <v/>
      </c>
      <c r="S156" s="23" t="e">
        <f t="shared" si="29"/>
        <v>#VALUE!</v>
      </c>
    </row>
    <row r="157" spans="1:19" x14ac:dyDescent="0.25">
      <c r="A157">
        <v>1997</v>
      </c>
      <c r="B157">
        <v>9</v>
      </c>
      <c r="C157" t="str">
        <f t="shared" si="25"/>
        <v>1997/9</v>
      </c>
      <c r="D157" t="s">
        <v>89</v>
      </c>
      <c r="E157">
        <v>135</v>
      </c>
      <c r="I157">
        <v>1997</v>
      </c>
      <c r="J157">
        <v>10</v>
      </c>
      <c r="K157" t="str">
        <f t="shared" si="26"/>
        <v>1997/10</v>
      </c>
      <c r="L157" t="s">
        <v>32</v>
      </c>
      <c r="M157">
        <v>2700</v>
      </c>
      <c r="N157" s="24">
        <f>M157/GETPIVOTDATA("Revenue",'[1]Pivot Revenue'!$E$8,"OrderDate",J157,"Years",I157)</f>
        <v>3.3417154485429944E-2</v>
      </c>
      <c r="O157">
        <f t="shared" si="27"/>
        <v>3</v>
      </c>
      <c r="P157" s="5" t="str">
        <f t="shared" si="32"/>
        <v>Product found</v>
      </c>
      <c r="Q157" t="s">
        <v>32</v>
      </c>
      <c r="R157">
        <f t="shared" si="28"/>
        <v>2</v>
      </c>
      <c r="S157" s="23">
        <f t="shared" si="29"/>
        <v>0.66666666666666663</v>
      </c>
    </row>
    <row r="158" spans="1:19" x14ac:dyDescent="0.25">
      <c r="A158">
        <v>1997</v>
      </c>
      <c r="B158">
        <v>9</v>
      </c>
      <c r="C158" t="str">
        <f t="shared" si="25"/>
        <v>1997/9</v>
      </c>
      <c r="D158" t="s">
        <v>60</v>
      </c>
      <c r="E158">
        <v>144</v>
      </c>
      <c r="I158">
        <v>1997</v>
      </c>
      <c r="J158">
        <v>10</v>
      </c>
      <c r="K158" t="str">
        <f t="shared" si="26"/>
        <v>1997/10</v>
      </c>
      <c r="L158" t="s">
        <v>82</v>
      </c>
      <c r="M158">
        <v>2462.39990234375</v>
      </c>
      <c r="N158" s="24">
        <f>M158/GETPIVOTDATA("Revenue",'[1]Pivot Revenue'!$E$8,"OrderDate",J158,"Years",I158)</f>
        <v>3.0476443682047671E-2</v>
      </c>
      <c r="O158">
        <f t="shared" si="27"/>
        <v>8</v>
      </c>
      <c r="P158" s="5" t="str">
        <f t="shared" si="32"/>
        <v>Product not found</v>
      </c>
      <c r="R158" t="str">
        <f t="shared" si="28"/>
        <v/>
      </c>
      <c r="S158" s="23" t="e">
        <f t="shared" si="29"/>
        <v>#VALUE!</v>
      </c>
    </row>
    <row r="159" spans="1:19" x14ac:dyDescent="0.25">
      <c r="A159">
        <v>1997</v>
      </c>
      <c r="B159">
        <v>9</v>
      </c>
      <c r="C159" t="str">
        <f t="shared" si="25"/>
        <v>1997/9</v>
      </c>
      <c r="D159" t="s">
        <v>52</v>
      </c>
      <c r="E159">
        <v>168</v>
      </c>
      <c r="I159">
        <v>1997</v>
      </c>
      <c r="J159">
        <v>10</v>
      </c>
      <c r="K159" t="str">
        <f t="shared" si="26"/>
        <v>1997/10</v>
      </c>
      <c r="L159" t="s">
        <v>12</v>
      </c>
      <c r="M159">
        <v>2223</v>
      </c>
      <c r="N159" s="24">
        <f>M159/GETPIVOTDATA("Revenue",'[1]Pivot Revenue'!$E$8,"OrderDate",J159,"Years",I159)</f>
        <v>2.7513457193003989E-2</v>
      </c>
      <c r="O159">
        <f t="shared" si="27"/>
        <v>12</v>
      </c>
      <c r="P159" s="5" t="str">
        <f t="shared" si="32"/>
        <v>Product not found</v>
      </c>
      <c r="R159" t="str">
        <f t="shared" si="28"/>
        <v/>
      </c>
      <c r="S159" s="23" t="e">
        <f t="shared" si="29"/>
        <v>#VALUE!</v>
      </c>
    </row>
    <row r="160" spans="1:19" x14ac:dyDescent="0.25">
      <c r="A160">
        <v>1997</v>
      </c>
      <c r="B160">
        <v>10</v>
      </c>
      <c r="C160" t="str">
        <f t="shared" si="25"/>
        <v>1997/10</v>
      </c>
      <c r="D160" t="s">
        <v>81</v>
      </c>
      <c r="E160">
        <v>73</v>
      </c>
      <c r="I160">
        <v>1997</v>
      </c>
      <c r="J160">
        <v>10</v>
      </c>
      <c r="K160" t="str">
        <f t="shared" si="26"/>
        <v>1997/10</v>
      </c>
      <c r="L160" t="s">
        <v>50</v>
      </c>
      <c r="M160">
        <v>2214.5</v>
      </c>
      <c r="N160" s="24">
        <f>M160/GETPIVOTDATA("Revenue",'[1]Pivot Revenue'!$E$8,"OrderDate",J160,"Years",I160)</f>
        <v>2.7408255039994302E-2</v>
      </c>
      <c r="O160">
        <f t="shared" si="27"/>
        <v>4</v>
      </c>
      <c r="P160" s="5" t="str">
        <f t="shared" si="32"/>
        <v>Product found</v>
      </c>
      <c r="Q160" t="s">
        <v>50</v>
      </c>
      <c r="R160">
        <f t="shared" si="28"/>
        <v>4</v>
      </c>
      <c r="S160" s="23">
        <f t="shared" si="29"/>
        <v>1</v>
      </c>
    </row>
    <row r="161" spans="1:19" x14ac:dyDescent="0.25">
      <c r="A161">
        <v>1997</v>
      </c>
      <c r="B161">
        <v>10</v>
      </c>
      <c r="C161" t="str">
        <f t="shared" si="25"/>
        <v>1997/10</v>
      </c>
      <c r="D161" t="s">
        <v>79</v>
      </c>
      <c r="E161">
        <v>74</v>
      </c>
      <c r="I161">
        <v>1997</v>
      </c>
      <c r="J161">
        <v>10</v>
      </c>
      <c r="K161" t="str">
        <f t="shared" si="26"/>
        <v>1997/10</v>
      </c>
      <c r="L161" t="s">
        <v>81</v>
      </c>
      <c r="M161">
        <v>2207.1999816894499</v>
      </c>
      <c r="N161" s="24">
        <f>M161/GETPIVOTDATA("Revenue",'[1]Pivot Revenue'!$E$8,"OrderDate",J161,"Years",I161)</f>
        <v>2.7317904729020185E-2</v>
      </c>
      <c r="O161">
        <f t="shared" si="27"/>
        <v>5</v>
      </c>
      <c r="P161" s="5" t="str">
        <f t="shared" si="32"/>
        <v>Product found</v>
      </c>
      <c r="Q161" t="s">
        <v>81</v>
      </c>
      <c r="R161">
        <f t="shared" si="28"/>
        <v>3</v>
      </c>
      <c r="S161" s="23">
        <f t="shared" si="29"/>
        <v>0.6</v>
      </c>
    </row>
    <row r="162" spans="1:19" x14ac:dyDescent="0.25">
      <c r="A162">
        <v>1997</v>
      </c>
      <c r="B162">
        <v>10</v>
      </c>
      <c r="C162" t="str">
        <f t="shared" si="25"/>
        <v>1997/10</v>
      </c>
      <c r="D162" t="s">
        <v>29</v>
      </c>
      <c r="E162">
        <v>85</v>
      </c>
      <c r="I162">
        <v>1997</v>
      </c>
      <c r="J162">
        <v>11</v>
      </c>
      <c r="K162" t="str">
        <f t="shared" si="26"/>
        <v>1997/11</v>
      </c>
      <c r="L162" t="s">
        <v>70</v>
      </c>
      <c r="M162">
        <v>4881.25</v>
      </c>
      <c r="N162" s="24">
        <f>M162/GETPIVOTDATA("Revenue",'[1]Pivot Revenue'!$E$8,"OrderDate",J162,"Years",I162)</f>
        <v>9.846337824971256E-2</v>
      </c>
      <c r="O162">
        <f t="shared" ref="O162:O185" si="33">COUNTIF(L:L,"*" &amp; L162 &amp; "*")</f>
        <v>15</v>
      </c>
      <c r="P162" s="5" t="str">
        <f t="shared" ref="P162:P171" si="34">IF(COUNTIF($D$170:$D$179, L162) &gt; 0, "Product found", "Product not found")</f>
        <v>Product found</v>
      </c>
      <c r="Q162" t="s">
        <v>70</v>
      </c>
      <c r="R162">
        <f t="shared" si="28"/>
        <v>11</v>
      </c>
      <c r="S162" s="23">
        <f t="shared" si="29"/>
        <v>0.73333333333333328</v>
      </c>
    </row>
    <row r="163" spans="1:19" x14ac:dyDescent="0.25">
      <c r="A163">
        <v>1997</v>
      </c>
      <c r="B163">
        <v>10</v>
      </c>
      <c r="C163" t="str">
        <f t="shared" si="25"/>
        <v>1997/10</v>
      </c>
      <c r="D163" t="s">
        <v>32</v>
      </c>
      <c r="E163">
        <v>90</v>
      </c>
      <c r="I163">
        <v>1997</v>
      </c>
      <c r="J163">
        <v>11</v>
      </c>
      <c r="K163" t="str">
        <f t="shared" si="26"/>
        <v>1997/11</v>
      </c>
      <c r="L163" t="s">
        <v>80</v>
      </c>
      <c r="M163">
        <v>3879</v>
      </c>
      <c r="N163" s="24">
        <f>M163/GETPIVOTDATA("Revenue",'[1]Pivot Revenue'!$E$8,"OrderDate",J163,"Years",I163)</f>
        <v>7.8246236974265818E-2</v>
      </c>
      <c r="O163">
        <f t="shared" si="33"/>
        <v>4</v>
      </c>
      <c r="P163" s="5" t="str">
        <f t="shared" si="34"/>
        <v>Product found</v>
      </c>
      <c r="Q163" t="s">
        <v>80</v>
      </c>
      <c r="R163">
        <f t="shared" si="28"/>
        <v>3</v>
      </c>
      <c r="S163" s="23">
        <f t="shared" si="29"/>
        <v>0.75</v>
      </c>
    </row>
    <row r="164" spans="1:19" x14ac:dyDescent="0.25">
      <c r="A164">
        <v>1997</v>
      </c>
      <c r="B164">
        <v>10</v>
      </c>
      <c r="C164" t="str">
        <f t="shared" si="25"/>
        <v>1997/10</v>
      </c>
      <c r="D164" t="s">
        <v>70</v>
      </c>
      <c r="E164">
        <v>110</v>
      </c>
      <c r="I164">
        <v>1997</v>
      </c>
      <c r="J164">
        <v>11</v>
      </c>
      <c r="K164" t="str">
        <f t="shared" si="26"/>
        <v>1997/11</v>
      </c>
      <c r="L164" t="s">
        <v>12</v>
      </c>
      <c r="M164">
        <v>3275.6000061035202</v>
      </c>
      <c r="N164" s="24">
        <f>M164/GETPIVOTDATA("Revenue",'[1]Pivot Revenue'!$E$8,"OrderDate",J164,"Years",I164)</f>
        <v>6.6074600234720962E-2</v>
      </c>
      <c r="O164">
        <f t="shared" si="33"/>
        <v>12</v>
      </c>
      <c r="P164" s="5" t="str">
        <f t="shared" si="34"/>
        <v>Product found</v>
      </c>
      <c r="Q164" t="s">
        <v>12</v>
      </c>
      <c r="R164">
        <f t="shared" si="28"/>
        <v>9</v>
      </c>
      <c r="S164" s="23">
        <f t="shared" si="29"/>
        <v>0.75</v>
      </c>
    </row>
    <row r="165" spans="1:19" x14ac:dyDescent="0.25">
      <c r="A165">
        <v>1997</v>
      </c>
      <c r="B165">
        <v>10</v>
      </c>
      <c r="C165" t="str">
        <f t="shared" si="25"/>
        <v>1997/10</v>
      </c>
      <c r="D165" t="s">
        <v>67</v>
      </c>
      <c r="E165">
        <v>110</v>
      </c>
      <c r="I165">
        <v>1997</v>
      </c>
      <c r="J165">
        <v>11</v>
      </c>
      <c r="K165" t="str">
        <f t="shared" si="26"/>
        <v>1997/11</v>
      </c>
      <c r="L165" t="s">
        <v>46</v>
      </c>
      <c r="M165">
        <v>2550</v>
      </c>
      <c r="N165" s="24">
        <f>M165/GETPIVOTDATA("Revenue",'[1]Pivot Revenue'!$E$8,"OrderDate",J165,"Years",I165)</f>
        <v>5.1437974809068795E-2</v>
      </c>
      <c r="O165">
        <f t="shared" si="33"/>
        <v>9</v>
      </c>
      <c r="P165" s="5" t="str">
        <f t="shared" si="34"/>
        <v>Product not found</v>
      </c>
      <c r="R165" t="str">
        <f t="shared" si="28"/>
        <v/>
      </c>
      <c r="S165" s="23" t="e">
        <f t="shared" si="29"/>
        <v>#VALUE!</v>
      </c>
    </row>
    <row r="166" spans="1:19" x14ac:dyDescent="0.25">
      <c r="A166">
        <v>1997</v>
      </c>
      <c r="B166">
        <v>10</v>
      </c>
      <c r="C166" t="str">
        <f t="shared" si="25"/>
        <v>1997/10</v>
      </c>
      <c r="D166" t="s">
        <v>33</v>
      </c>
      <c r="E166">
        <v>115</v>
      </c>
      <c r="I166">
        <v>1997</v>
      </c>
      <c r="J166">
        <v>11</v>
      </c>
      <c r="K166" t="str">
        <f t="shared" si="26"/>
        <v>1997/11</v>
      </c>
      <c r="L166" t="s">
        <v>89</v>
      </c>
      <c r="M166">
        <v>2210</v>
      </c>
      <c r="N166" s="24">
        <f>M166/GETPIVOTDATA("Revenue",'[1]Pivot Revenue'!$E$8,"OrderDate",J166,"Years",I166)</f>
        <v>4.4579578167859624E-2</v>
      </c>
      <c r="O166">
        <f t="shared" si="33"/>
        <v>14</v>
      </c>
      <c r="P166" s="5" t="str">
        <f t="shared" si="34"/>
        <v>Product found</v>
      </c>
      <c r="Q166" t="s">
        <v>89</v>
      </c>
      <c r="R166">
        <f t="shared" si="28"/>
        <v>12</v>
      </c>
      <c r="S166" s="23">
        <f t="shared" si="29"/>
        <v>0.8571428571428571</v>
      </c>
    </row>
    <row r="167" spans="1:19" x14ac:dyDescent="0.25">
      <c r="A167">
        <v>1997</v>
      </c>
      <c r="B167">
        <v>10</v>
      </c>
      <c r="C167" t="str">
        <f t="shared" si="25"/>
        <v>1997/10</v>
      </c>
      <c r="D167" t="s">
        <v>68</v>
      </c>
      <c r="E167">
        <v>116</v>
      </c>
      <c r="I167">
        <v>1997</v>
      </c>
      <c r="J167">
        <v>11</v>
      </c>
      <c r="K167" t="str">
        <f t="shared" si="26"/>
        <v>1997/11</v>
      </c>
      <c r="L167" t="s">
        <v>30</v>
      </c>
      <c r="M167">
        <v>1922.7000122070301</v>
      </c>
      <c r="N167" s="24">
        <f>M167/GETPIVOTDATA("Revenue",'[1]Pivot Revenue'!$E$8,"OrderDate",J167,"Years",I167)</f>
        <v>3.8784233252275091E-2</v>
      </c>
      <c r="O167">
        <f t="shared" si="33"/>
        <v>12</v>
      </c>
      <c r="P167" s="5" t="str">
        <f t="shared" si="34"/>
        <v>Product not found</v>
      </c>
      <c r="R167" t="str">
        <f t="shared" si="28"/>
        <v/>
      </c>
      <c r="S167" s="23" t="e">
        <f t="shared" si="29"/>
        <v>#VALUE!</v>
      </c>
    </row>
    <row r="168" spans="1:19" x14ac:dyDescent="0.25">
      <c r="A168">
        <v>1997</v>
      </c>
      <c r="B168">
        <v>10</v>
      </c>
      <c r="C168" t="str">
        <f t="shared" si="25"/>
        <v>1997/10</v>
      </c>
      <c r="D168" t="s">
        <v>50</v>
      </c>
      <c r="E168">
        <v>118</v>
      </c>
      <c r="I168">
        <v>1997</v>
      </c>
      <c r="J168">
        <v>11</v>
      </c>
      <c r="K168" t="str">
        <f t="shared" si="26"/>
        <v>1997/11</v>
      </c>
      <c r="L168" t="s">
        <v>60</v>
      </c>
      <c r="M168">
        <v>1637.60000228882</v>
      </c>
      <c r="N168" s="24">
        <f>M168/GETPIVOTDATA("Revenue",'[1]Pivot Revenue'!$E$8,"OrderDate",J168,"Years",I168)</f>
        <v>3.3033265751005222E-2</v>
      </c>
      <c r="O168">
        <f t="shared" si="33"/>
        <v>6</v>
      </c>
      <c r="P168" s="5" t="str">
        <f t="shared" si="34"/>
        <v>Product found</v>
      </c>
      <c r="Q168" t="s">
        <v>60</v>
      </c>
      <c r="R168">
        <f t="shared" si="28"/>
        <v>6</v>
      </c>
      <c r="S168" s="23">
        <f t="shared" si="29"/>
        <v>1</v>
      </c>
    </row>
    <row r="169" spans="1:19" x14ac:dyDescent="0.25">
      <c r="A169">
        <v>1997</v>
      </c>
      <c r="B169">
        <v>10</v>
      </c>
      <c r="C169" t="str">
        <f t="shared" si="25"/>
        <v>1997/10</v>
      </c>
      <c r="D169" t="s">
        <v>28</v>
      </c>
      <c r="E169">
        <v>123</v>
      </c>
      <c r="I169">
        <v>1997</v>
      </c>
      <c r="J169">
        <v>11</v>
      </c>
      <c r="K169" t="str">
        <f t="shared" si="26"/>
        <v>1997/11</v>
      </c>
      <c r="L169" t="s">
        <v>41</v>
      </c>
      <c r="M169">
        <v>1553.40002441406</v>
      </c>
      <c r="N169" s="24">
        <f>M169/GETPIVOTDATA("Revenue",'[1]Pivot Revenue'!$E$8,"OrderDate",J169,"Years",I169)</f>
        <v>3.1334804440869515E-2</v>
      </c>
      <c r="O169">
        <f t="shared" si="33"/>
        <v>2</v>
      </c>
      <c r="P169" s="5" t="str">
        <f t="shared" si="34"/>
        <v>Product found</v>
      </c>
      <c r="Q169" t="s">
        <v>41</v>
      </c>
      <c r="R169">
        <f t="shared" si="28"/>
        <v>2</v>
      </c>
      <c r="S169" s="23">
        <f t="shared" si="29"/>
        <v>1</v>
      </c>
    </row>
    <row r="170" spans="1:19" x14ac:dyDescent="0.25">
      <c r="A170">
        <v>1997</v>
      </c>
      <c r="B170">
        <v>11</v>
      </c>
      <c r="C170" t="str">
        <f t="shared" si="25"/>
        <v>1997/11</v>
      </c>
      <c r="D170" t="s">
        <v>41</v>
      </c>
      <c r="E170">
        <v>60</v>
      </c>
      <c r="I170">
        <v>1997</v>
      </c>
      <c r="J170">
        <v>11</v>
      </c>
      <c r="K170" t="str">
        <f t="shared" si="26"/>
        <v>1997/11</v>
      </c>
      <c r="L170" t="s">
        <v>36</v>
      </c>
      <c r="M170">
        <v>1510.5</v>
      </c>
      <c r="N170" s="24">
        <f>M170/GETPIVOTDATA("Revenue",'[1]Pivot Revenue'!$E$8,"OrderDate",J170,"Years",I170)</f>
        <v>3.0469435666313101E-2</v>
      </c>
      <c r="O170">
        <f t="shared" si="33"/>
        <v>10</v>
      </c>
      <c r="P170" s="5" t="str">
        <f t="shared" si="34"/>
        <v>Product not found</v>
      </c>
      <c r="R170" t="str">
        <f t="shared" si="28"/>
        <v/>
      </c>
      <c r="S170" s="23" t="e">
        <f t="shared" si="29"/>
        <v>#VALUE!</v>
      </c>
    </row>
    <row r="171" spans="1:19" x14ac:dyDescent="0.25">
      <c r="A171">
        <v>1997</v>
      </c>
      <c r="B171">
        <v>11</v>
      </c>
      <c r="C171" t="str">
        <f t="shared" si="25"/>
        <v>1997/11</v>
      </c>
      <c r="D171" t="s">
        <v>62</v>
      </c>
      <c r="E171">
        <v>60</v>
      </c>
      <c r="I171">
        <v>1997</v>
      </c>
      <c r="J171">
        <v>11</v>
      </c>
      <c r="K171" t="str">
        <f t="shared" si="26"/>
        <v>1997/11</v>
      </c>
      <c r="L171" t="s">
        <v>58</v>
      </c>
      <c r="M171">
        <v>1461.6000061035199</v>
      </c>
      <c r="N171" s="24">
        <f>M171/GETPIVOTDATA("Revenue",'[1]Pivot Revenue'!$E$8,"OrderDate",J171,"Years",I171)</f>
        <v>2.9483036978387316E-2</v>
      </c>
      <c r="O171">
        <f t="shared" si="33"/>
        <v>8</v>
      </c>
      <c r="P171" s="5" t="str">
        <f t="shared" si="34"/>
        <v>Product not found</v>
      </c>
      <c r="R171" t="str">
        <f t="shared" si="28"/>
        <v/>
      </c>
      <c r="S171" s="23" t="e">
        <f t="shared" si="29"/>
        <v>#VALUE!</v>
      </c>
    </row>
    <row r="172" spans="1:19" x14ac:dyDescent="0.25">
      <c r="A172">
        <v>1997</v>
      </c>
      <c r="B172">
        <v>11</v>
      </c>
      <c r="C172" t="str">
        <f t="shared" si="25"/>
        <v>1997/11</v>
      </c>
      <c r="D172" t="s">
        <v>89</v>
      </c>
      <c r="E172">
        <v>65</v>
      </c>
      <c r="I172">
        <v>1997</v>
      </c>
      <c r="J172">
        <v>12</v>
      </c>
      <c r="K172" t="str">
        <f t="shared" si="26"/>
        <v>1997/12</v>
      </c>
      <c r="L172" t="s">
        <v>36</v>
      </c>
      <c r="M172">
        <v>9195.5</v>
      </c>
      <c r="N172" s="24">
        <f>M172/GETPIVOTDATA("Revenue",'[1]Pivot Revenue'!$E$8,"OrderDate",J172,"Years",I172)</f>
        <v>0.11165317936066022</v>
      </c>
      <c r="O172">
        <f t="shared" si="33"/>
        <v>10</v>
      </c>
      <c r="P172" s="5" t="str">
        <f t="shared" ref="P172:P181" si="35">IF(COUNTIF($D$180:$D$189, L172) &gt; 0, "Product found", "Product not found")</f>
        <v>Product found</v>
      </c>
      <c r="Q172" t="s">
        <v>36</v>
      </c>
      <c r="R172">
        <f t="shared" si="28"/>
        <v>4</v>
      </c>
      <c r="S172" s="23">
        <f t="shared" si="29"/>
        <v>0.4</v>
      </c>
    </row>
    <row r="173" spans="1:19" x14ac:dyDescent="0.25">
      <c r="A173">
        <v>1997</v>
      </c>
      <c r="B173">
        <v>11</v>
      </c>
      <c r="C173" t="str">
        <f t="shared" si="25"/>
        <v>1997/11</v>
      </c>
      <c r="D173" t="s">
        <v>22</v>
      </c>
      <c r="E173">
        <v>70</v>
      </c>
      <c r="I173">
        <v>1997</v>
      </c>
      <c r="J173">
        <v>12</v>
      </c>
      <c r="K173" t="str">
        <f t="shared" si="26"/>
        <v>1997/12</v>
      </c>
      <c r="L173" t="s">
        <v>19</v>
      </c>
      <c r="M173">
        <v>8083.4870605468795</v>
      </c>
      <c r="N173" s="24">
        <f>M173/GETPIVOTDATA("Revenue",'[1]Pivot Revenue'!$E$8,"OrderDate",J173,"Years",I173)</f>
        <v>9.815094672729234E-2</v>
      </c>
      <c r="O173">
        <f t="shared" si="33"/>
        <v>16</v>
      </c>
      <c r="P173" s="5" t="str">
        <f t="shared" si="35"/>
        <v>Product not found</v>
      </c>
      <c r="R173" t="str">
        <f t="shared" si="28"/>
        <v/>
      </c>
      <c r="S173" s="23" t="e">
        <f t="shared" si="29"/>
        <v>#VALUE!</v>
      </c>
    </row>
    <row r="174" spans="1:19" x14ac:dyDescent="0.25">
      <c r="A174">
        <v>1997</v>
      </c>
      <c r="B174">
        <v>11</v>
      </c>
      <c r="C174" t="str">
        <f t="shared" si="25"/>
        <v>1997/11</v>
      </c>
      <c r="D174" t="s">
        <v>67</v>
      </c>
      <c r="E174">
        <v>84</v>
      </c>
      <c r="I174">
        <v>1997</v>
      </c>
      <c r="J174">
        <v>12</v>
      </c>
      <c r="K174" t="str">
        <f t="shared" si="26"/>
        <v>1997/12</v>
      </c>
      <c r="L174" t="s">
        <v>90</v>
      </c>
      <c r="M174">
        <v>3952.5</v>
      </c>
      <c r="N174" s="24">
        <f>M174/GETPIVOTDATA("Revenue",'[1]Pivot Revenue'!$E$8,"OrderDate",J174,"Years",I174)</f>
        <v>4.799186465369034E-2</v>
      </c>
      <c r="O174">
        <f t="shared" si="33"/>
        <v>14</v>
      </c>
      <c r="P174" s="5" t="str">
        <f t="shared" si="35"/>
        <v>Product not found</v>
      </c>
      <c r="R174" t="str">
        <f t="shared" si="28"/>
        <v/>
      </c>
      <c r="S174" s="23" t="e">
        <f t="shared" si="29"/>
        <v>#VALUE!</v>
      </c>
    </row>
    <row r="175" spans="1:19" x14ac:dyDescent="0.25">
      <c r="A175">
        <v>1997</v>
      </c>
      <c r="B175">
        <v>11</v>
      </c>
      <c r="C175" t="str">
        <f t="shared" si="25"/>
        <v>1997/11</v>
      </c>
      <c r="D175" t="s">
        <v>70</v>
      </c>
      <c r="E175">
        <v>93</v>
      </c>
      <c r="I175">
        <v>1997</v>
      </c>
      <c r="J175">
        <v>12</v>
      </c>
      <c r="K175" t="str">
        <f t="shared" si="26"/>
        <v>1997/12</v>
      </c>
      <c r="L175" t="s">
        <v>12</v>
      </c>
      <c r="M175">
        <v>3534</v>
      </c>
      <c r="N175" s="24">
        <f>M175/GETPIVOTDATA("Revenue",'[1]Pivot Revenue'!$E$8,"OrderDate",J175,"Years",I175)</f>
        <v>4.2910373102123124E-2</v>
      </c>
      <c r="O175">
        <f t="shared" si="33"/>
        <v>12</v>
      </c>
      <c r="P175" s="5" t="str">
        <f t="shared" si="35"/>
        <v>Product found</v>
      </c>
      <c r="Q175" t="s">
        <v>12</v>
      </c>
      <c r="R175">
        <f t="shared" si="28"/>
        <v>9</v>
      </c>
      <c r="S175" s="23">
        <f t="shared" si="29"/>
        <v>0.75</v>
      </c>
    </row>
    <row r="176" spans="1:19" x14ac:dyDescent="0.25">
      <c r="A176">
        <v>1997</v>
      </c>
      <c r="B176">
        <v>11</v>
      </c>
      <c r="C176" t="str">
        <f t="shared" si="25"/>
        <v>1997/11</v>
      </c>
      <c r="D176" t="s">
        <v>12</v>
      </c>
      <c r="E176">
        <v>97</v>
      </c>
      <c r="I176">
        <v>1997</v>
      </c>
      <c r="J176">
        <v>12</v>
      </c>
      <c r="K176" t="str">
        <f t="shared" si="26"/>
        <v>1997/12</v>
      </c>
      <c r="L176" t="s">
        <v>70</v>
      </c>
      <c r="M176">
        <v>3533.75</v>
      </c>
      <c r="N176" s="24">
        <f>M176/GETPIVOTDATA("Revenue",'[1]Pivot Revenue'!$E$8,"OrderDate",J176,"Years",I176)</f>
        <v>4.2907337563561854E-2</v>
      </c>
      <c r="O176">
        <f t="shared" si="33"/>
        <v>15</v>
      </c>
      <c r="P176" s="5" t="str">
        <f t="shared" si="35"/>
        <v>Product not found</v>
      </c>
      <c r="R176" t="str">
        <f t="shared" si="28"/>
        <v/>
      </c>
      <c r="S176" s="23" t="e">
        <f t="shared" si="29"/>
        <v>#VALUE!</v>
      </c>
    </row>
    <row r="177" spans="1:19" x14ac:dyDescent="0.25">
      <c r="A177">
        <v>1997</v>
      </c>
      <c r="B177">
        <v>11</v>
      </c>
      <c r="C177" t="str">
        <f t="shared" si="25"/>
        <v>1997/11</v>
      </c>
      <c r="D177" t="s">
        <v>60</v>
      </c>
      <c r="E177">
        <v>99</v>
      </c>
      <c r="I177">
        <v>1997</v>
      </c>
      <c r="J177">
        <v>12</v>
      </c>
      <c r="K177" t="str">
        <f t="shared" si="26"/>
        <v>1997/12</v>
      </c>
      <c r="L177" t="s">
        <v>75</v>
      </c>
      <c r="M177">
        <v>3480.75</v>
      </c>
      <c r="N177" s="24">
        <f>M177/GETPIVOTDATA("Revenue",'[1]Pivot Revenue'!$E$8,"OrderDate",J177,"Years",I177)</f>
        <v>4.2263803388572455E-2</v>
      </c>
      <c r="O177">
        <f t="shared" si="33"/>
        <v>11</v>
      </c>
      <c r="P177" s="5" t="str">
        <f t="shared" si="35"/>
        <v>Product found</v>
      </c>
      <c r="Q177" t="s">
        <v>75</v>
      </c>
      <c r="R177">
        <f t="shared" si="28"/>
        <v>7</v>
      </c>
      <c r="S177" s="23">
        <f t="shared" si="29"/>
        <v>0.63636363636363635</v>
      </c>
    </row>
    <row r="178" spans="1:19" x14ac:dyDescent="0.25">
      <c r="A178">
        <v>1997</v>
      </c>
      <c r="B178">
        <v>11</v>
      </c>
      <c r="C178" t="str">
        <f t="shared" si="25"/>
        <v>1997/11</v>
      </c>
      <c r="D178" t="s">
        <v>65</v>
      </c>
      <c r="E178">
        <v>103</v>
      </c>
      <c r="I178">
        <v>1997</v>
      </c>
      <c r="J178">
        <v>12</v>
      </c>
      <c r="K178" t="str">
        <f t="shared" si="26"/>
        <v>1997/12</v>
      </c>
      <c r="L178" t="s">
        <v>55</v>
      </c>
      <c r="M178">
        <v>2424.6000003814702</v>
      </c>
      <c r="N178" s="24">
        <f>M178/GETPIVOTDATA("Revenue",'[1]Pivot Revenue'!$E$8,"OrderDate",J178,"Years",I178)</f>
        <v>2.9439867187259976E-2</v>
      </c>
      <c r="O178">
        <f t="shared" si="33"/>
        <v>4</v>
      </c>
      <c r="P178" s="5" t="str">
        <f t="shared" si="35"/>
        <v>Product found</v>
      </c>
      <c r="Q178" t="s">
        <v>55</v>
      </c>
      <c r="R178">
        <f t="shared" si="28"/>
        <v>4</v>
      </c>
      <c r="S178" s="23">
        <f t="shared" si="29"/>
        <v>1</v>
      </c>
    </row>
    <row r="179" spans="1:19" x14ac:dyDescent="0.25">
      <c r="A179">
        <v>1997</v>
      </c>
      <c r="B179">
        <v>11</v>
      </c>
      <c r="C179" t="str">
        <f t="shared" si="25"/>
        <v>1997/11</v>
      </c>
      <c r="D179" t="s">
        <v>80</v>
      </c>
      <c r="E179">
        <v>118</v>
      </c>
      <c r="I179">
        <v>1997</v>
      </c>
      <c r="J179">
        <v>12</v>
      </c>
      <c r="K179" t="str">
        <f t="shared" si="26"/>
        <v>1997/12</v>
      </c>
      <c r="L179" t="s">
        <v>30</v>
      </c>
      <c r="M179">
        <v>2008.97499847412</v>
      </c>
      <c r="N179" s="24">
        <f>M179/GETPIVOTDATA("Revenue",'[1]Pivot Revenue'!$E$8,"OrderDate",J179,"Years",I179)</f>
        <v>2.4393284305988038E-2</v>
      </c>
      <c r="O179">
        <f t="shared" si="33"/>
        <v>12</v>
      </c>
      <c r="P179" s="5" t="str">
        <f t="shared" si="35"/>
        <v>Product not found</v>
      </c>
      <c r="R179" t="str">
        <f t="shared" si="28"/>
        <v/>
      </c>
      <c r="S179" s="23" t="e">
        <f t="shared" si="29"/>
        <v>#VALUE!</v>
      </c>
    </row>
    <row r="180" spans="1:19" x14ac:dyDescent="0.25">
      <c r="A180">
        <v>1997</v>
      </c>
      <c r="B180">
        <v>12</v>
      </c>
      <c r="C180" t="str">
        <f t="shared" si="25"/>
        <v>1997/12</v>
      </c>
      <c r="D180" t="s">
        <v>84</v>
      </c>
      <c r="E180">
        <v>82</v>
      </c>
      <c r="I180">
        <v>1997</v>
      </c>
      <c r="J180">
        <v>12</v>
      </c>
      <c r="K180" t="str">
        <f t="shared" si="26"/>
        <v>1997/12</v>
      </c>
      <c r="L180" t="s">
        <v>46</v>
      </c>
      <c r="M180">
        <v>1875</v>
      </c>
      <c r="N180" s="24">
        <f>M180/GETPIVOTDATA("Revenue",'[1]Pivot Revenue'!$E$8,"OrderDate",J180,"Years",I180)</f>
        <v>2.276653920953052E-2</v>
      </c>
      <c r="O180">
        <f t="shared" si="33"/>
        <v>9</v>
      </c>
      <c r="P180" s="5" t="str">
        <f t="shared" si="35"/>
        <v>Product not found</v>
      </c>
      <c r="R180" t="str">
        <f t="shared" si="28"/>
        <v/>
      </c>
      <c r="S180" s="23" t="e">
        <f t="shared" si="29"/>
        <v>#VALUE!</v>
      </c>
    </row>
    <row r="181" spans="1:19" x14ac:dyDescent="0.25">
      <c r="A181">
        <v>1997</v>
      </c>
      <c r="B181">
        <v>12</v>
      </c>
      <c r="C181" t="str">
        <f t="shared" si="25"/>
        <v>1997/12</v>
      </c>
      <c r="D181" t="s">
        <v>85</v>
      </c>
      <c r="E181">
        <v>85</v>
      </c>
      <c r="I181">
        <v>1997</v>
      </c>
      <c r="J181">
        <v>12</v>
      </c>
      <c r="K181" t="str">
        <f t="shared" si="26"/>
        <v>1997/12</v>
      </c>
      <c r="L181" t="s">
        <v>92</v>
      </c>
      <c r="M181">
        <v>1756</v>
      </c>
      <c r="N181" s="24">
        <f>M181/GETPIVOTDATA("Revenue",'[1]Pivot Revenue'!$E$8,"OrderDate",J181,"Years",I181)</f>
        <v>2.132162285436565E-2</v>
      </c>
      <c r="O181">
        <f t="shared" si="33"/>
        <v>4</v>
      </c>
      <c r="P181" s="5" t="str">
        <f t="shared" si="35"/>
        <v>Product not found</v>
      </c>
      <c r="R181" t="str">
        <f t="shared" si="28"/>
        <v/>
      </c>
      <c r="S181" s="23" t="e">
        <f t="shared" si="29"/>
        <v>#VALUE!</v>
      </c>
    </row>
    <row r="182" spans="1:19" x14ac:dyDescent="0.25">
      <c r="A182">
        <v>1997</v>
      </c>
      <c r="B182">
        <v>12</v>
      </c>
      <c r="C182" t="str">
        <f t="shared" si="25"/>
        <v>1997/12</v>
      </c>
      <c r="D182" t="s">
        <v>83</v>
      </c>
      <c r="E182">
        <v>85</v>
      </c>
      <c r="I182">
        <v>1998</v>
      </c>
      <c r="J182">
        <v>1</v>
      </c>
      <c r="K182" t="str">
        <f t="shared" si="26"/>
        <v>1998/1</v>
      </c>
      <c r="L182" t="s">
        <v>90</v>
      </c>
      <c r="M182">
        <v>18049.75</v>
      </c>
      <c r="N182" s="24">
        <f>M182/GETPIVOTDATA("Revenue",'[1]Pivot Revenue'!$E$8,"OrderDate",J182,"Years",I182)</f>
        <v>0.15938016803423363</v>
      </c>
      <c r="O182">
        <f t="shared" si="33"/>
        <v>14</v>
      </c>
      <c r="P182" s="5" t="str">
        <f t="shared" ref="P182:P191" si="36">IF(COUNTIF($D$190:$D$200, L182) &gt; 0, "Product found", "Product not found")</f>
        <v>Product not found</v>
      </c>
      <c r="R182" t="str">
        <f t="shared" si="28"/>
        <v/>
      </c>
      <c r="S182" s="23" t="e">
        <f t="shared" si="29"/>
        <v>#VALUE!</v>
      </c>
    </row>
    <row r="183" spans="1:19" x14ac:dyDescent="0.25">
      <c r="A183">
        <v>1997</v>
      </c>
      <c r="B183">
        <v>12</v>
      </c>
      <c r="C183" t="str">
        <f t="shared" si="25"/>
        <v>1997/12</v>
      </c>
      <c r="D183" t="s">
        <v>18</v>
      </c>
      <c r="E183">
        <v>85</v>
      </c>
      <c r="I183">
        <v>1998</v>
      </c>
      <c r="J183">
        <v>1</v>
      </c>
      <c r="K183" t="str">
        <f t="shared" si="26"/>
        <v>1998/1</v>
      </c>
      <c r="L183" t="s">
        <v>70</v>
      </c>
      <c r="M183">
        <v>7749.5</v>
      </c>
      <c r="N183" s="24">
        <f>M183/GETPIVOTDATA("Revenue",'[1]Pivot Revenue'!$E$8,"OrderDate",J183,"Years",I183)</f>
        <v>6.842846090285426E-2</v>
      </c>
      <c r="O183">
        <f t="shared" si="33"/>
        <v>15</v>
      </c>
      <c r="P183" s="5" t="str">
        <f t="shared" si="36"/>
        <v>Product found</v>
      </c>
      <c r="Q183" t="s">
        <v>70</v>
      </c>
      <c r="R183">
        <f t="shared" si="28"/>
        <v>11</v>
      </c>
      <c r="S183" s="23">
        <f t="shared" si="29"/>
        <v>0.73333333333333328</v>
      </c>
    </row>
    <row r="184" spans="1:19" x14ac:dyDescent="0.25">
      <c r="A184">
        <v>1997</v>
      </c>
      <c r="B184">
        <v>12</v>
      </c>
      <c r="C184" t="str">
        <f t="shared" si="25"/>
        <v>1997/12</v>
      </c>
      <c r="D184" t="s">
        <v>12</v>
      </c>
      <c r="E184">
        <v>100</v>
      </c>
      <c r="I184">
        <v>1998</v>
      </c>
      <c r="J184">
        <v>1</v>
      </c>
      <c r="K184" t="str">
        <f t="shared" si="26"/>
        <v>1998/1</v>
      </c>
      <c r="L184" t="s">
        <v>89</v>
      </c>
      <c r="M184">
        <v>4998</v>
      </c>
      <c r="N184" s="24">
        <f>M184/GETPIVOTDATA("Revenue",'[1]Pivot Revenue'!$E$8,"OrderDate",J184,"Years",I184)</f>
        <v>4.4132582436604374E-2</v>
      </c>
      <c r="O184">
        <f t="shared" si="33"/>
        <v>14</v>
      </c>
      <c r="P184" s="5" t="str">
        <f t="shared" si="36"/>
        <v>Product found</v>
      </c>
      <c r="Q184" t="s">
        <v>89</v>
      </c>
      <c r="R184">
        <f t="shared" si="28"/>
        <v>12</v>
      </c>
      <c r="S184" s="23">
        <f t="shared" si="29"/>
        <v>0.8571428571428571</v>
      </c>
    </row>
    <row r="185" spans="1:19" x14ac:dyDescent="0.25">
      <c r="A185">
        <v>1997</v>
      </c>
      <c r="B185">
        <v>12</v>
      </c>
      <c r="C185" t="str">
        <f t="shared" si="25"/>
        <v>1997/12</v>
      </c>
      <c r="D185" t="s">
        <v>75</v>
      </c>
      <c r="E185">
        <v>108</v>
      </c>
      <c r="I185">
        <v>1998</v>
      </c>
      <c r="J185">
        <v>1</v>
      </c>
      <c r="K185" t="str">
        <f t="shared" si="26"/>
        <v>1998/1</v>
      </c>
      <c r="L185" t="s">
        <v>30</v>
      </c>
      <c r="M185">
        <v>4745.125</v>
      </c>
      <c r="N185" s="24">
        <f>M185/GETPIVOTDATA("Revenue",'[1]Pivot Revenue'!$E$8,"OrderDate",J185,"Years",I185)</f>
        <v>4.1899683920466647E-2</v>
      </c>
      <c r="O185">
        <f t="shared" si="33"/>
        <v>12</v>
      </c>
      <c r="P185" s="5" t="str">
        <f t="shared" si="36"/>
        <v>Product found</v>
      </c>
      <c r="Q185" t="s">
        <v>30</v>
      </c>
      <c r="R185">
        <f t="shared" si="28"/>
        <v>7</v>
      </c>
      <c r="S185" s="23">
        <f t="shared" si="29"/>
        <v>0.58333333333333337</v>
      </c>
    </row>
    <row r="186" spans="1:19" x14ac:dyDescent="0.25">
      <c r="A186">
        <v>1997</v>
      </c>
      <c r="B186">
        <v>12</v>
      </c>
      <c r="C186" t="str">
        <f t="shared" si="25"/>
        <v>1997/12</v>
      </c>
      <c r="D186" t="s">
        <v>39</v>
      </c>
      <c r="E186">
        <v>117</v>
      </c>
      <c r="I186">
        <v>1998</v>
      </c>
      <c r="J186">
        <v>1</v>
      </c>
      <c r="K186" t="str">
        <f t="shared" si="26"/>
        <v>1998/1</v>
      </c>
      <c r="L186" t="s">
        <v>12</v>
      </c>
      <c r="M186">
        <v>3838</v>
      </c>
      <c r="N186" s="24">
        <f>M186/GETPIVOTDATA("Revenue",'[1]Pivot Revenue'!$E$8,"OrderDate",J186,"Years",I186)</f>
        <v>3.3889726168805034E-2</v>
      </c>
      <c r="O186">
        <f t="shared" ref="O186:O231" si="37">COUNTIF(L$1:L$231,"*" &amp; L186 &amp; "*")</f>
        <v>12</v>
      </c>
      <c r="P186" s="5" t="str">
        <f t="shared" si="36"/>
        <v>Product found</v>
      </c>
      <c r="Q186" t="s">
        <v>12</v>
      </c>
      <c r="R186">
        <f t="shared" si="28"/>
        <v>9</v>
      </c>
      <c r="S186" s="23">
        <f t="shared" si="29"/>
        <v>0.75</v>
      </c>
    </row>
    <row r="187" spans="1:19" x14ac:dyDescent="0.25">
      <c r="A187">
        <v>1997</v>
      </c>
      <c r="B187">
        <v>12</v>
      </c>
      <c r="C187" t="str">
        <f t="shared" si="25"/>
        <v>1997/12</v>
      </c>
      <c r="D187" t="s">
        <v>55</v>
      </c>
      <c r="E187">
        <v>148</v>
      </c>
      <c r="I187">
        <v>1998</v>
      </c>
      <c r="J187">
        <v>1</v>
      </c>
      <c r="K187" t="str">
        <f t="shared" si="26"/>
        <v>1998/1</v>
      </c>
      <c r="L187" t="s">
        <v>81</v>
      </c>
      <c r="M187">
        <v>3596</v>
      </c>
      <c r="N187" s="24">
        <f>M187/GETPIVOTDATA("Revenue",'[1]Pivot Revenue'!$E$8,"OrderDate",J187,"Years",I187)</f>
        <v>3.1752854430177932E-2</v>
      </c>
      <c r="O187">
        <f t="shared" si="37"/>
        <v>5</v>
      </c>
      <c r="P187" s="5" t="str">
        <f t="shared" si="36"/>
        <v>Product found</v>
      </c>
      <c r="Q187" t="s">
        <v>81</v>
      </c>
      <c r="R187">
        <f t="shared" si="28"/>
        <v>3</v>
      </c>
      <c r="S187" s="23">
        <f t="shared" si="29"/>
        <v>0.6</v>
      </c>
    </row>
    <row r="188" spans="1:19" x14ac:dyDescent="0.25">
      <c r="A188">
        <v>1997</v>
      </c>
      <c r="B188">
        <v>12</v>
      </c>
      <c r="C188" t="str">
        <f t="shared" si="25"/>
        <v>1997/12</v>
      </c>
      <c r="D188" t="s">
        <v>24</v>
      </c>
      <c r="E188">
        <v>149</v>
      </c>
      <c r="I188">
        <v>1998</v>
      </c>
      <c r="J188">
        <v>1</v>
      </c>
      <c r="K188" t="str">
        <f t="shared" si="26"/>
        <v>1998/1</v>
      </c>
      <c r="L188" t="s">
        <v>43</v>
      </c>
      <c r="M188">
        <v>3441.375</v>
      </c>
      <c r="N188" s="24">
        <f>M188/GETPIVOTDATA("Revenue",'[1]Pivot Revenue'!$E$8,"OrderDate",J188,"Years",I188)</f>
        <v>3.0387508179825804E-2</v>
      </c>
      <c r="O188">
        <f t="shared" si="37"/>
        <v>6</v>
      </c>
      <c r="P188" s="5" t="str">
        <f t="shared" si="36"/>
        <v>Product found</v>
      </c>
      <c r="Q188" t="s">
        <v>43</v>
      </c>
      <c r="R188">
        <f t="shared" si="28"/>
        <v>4</v>
      </c>
      <c r="S188" s="23">
        <f t="shared" si="29"/>
        <v>0.66666666666666663</v>
      </c>
    </row>
    <row r="189" spans="1:19" x14ac:dyDescent="0.25">
      <c r="A189">
        <v>1997</v>
      </c>
      <c r="B189">
        <v>12</v>
      </c>
      <c r="C189" t="str">
        <f t="shared" si="25"/>
        <v>1997/12</v>
      </c>
      <c r="D189" t="s">
        <v>36</v>
      </c>
      <c r="E189">
        <v>188</v>
      </c>
      <c r="I189">
        <v>1998</v>
      </c>
      <c r="J189">
        <v>1</v>
      </c>
      <c r="K189" t="str">
        <f t="shared" si="26"/>
        <v>1998/1</v>
      </c>
      <c r="L189" t="s">
        <v>46</v>
      </c>
      <c r="M189">
        <v>3046.875</v>
      </c>
      <c r="N189" s="24">
        <f>M189/GETPIVOTDATA("Revenue",'[1]Pivot Revenue'!$E$8,"OrderDate",J189,"Years",I189)</f>
        <v>2.6904054043923358E-2</v>
      </c>
      <c r="O189">
        <f t="shared" si="37"/>
        <v>9</v>
      </c>
      <c r="P189" s="5" t="str">
        <f t="shared" si="36"/>
        <v>Product not found</v>
      </c>
      <c r="R189" t="str">
        <f t="shared" si="28"/>
        <v/>
      </c>
      <c r="S189" s="23" t="e">
        <f t="shared" si="29"/>
        <v>#VALUE!</v>
      </c>
    </row>
    <row r="190" spans="1:19" x14ac:dyDescent="0.25">
      <c r="A190">
        <v>1998</v>
      </c>
      <c r="B190">
        <v>1</v>
      </c>
      <c r="C190" t="str">
        <f t="shared" si="25"/>
        <v>1998/1</v>
      </c>
      <c r="D190" t="s">
        <v>42</v>
      </c>
      <c r="E190">
        <v>91</v>
      </c>
      <c r="I190">
        <v>1998</v>
      </c>
      <c r="J190">
        <v>1</v>
      </c>
      <c r="K190" t="str">
        <f t="shared" si="26"/>
        <v>1998/1</v>
      </c>
      <c r="L190" t="s">
        <v>66</v>
      </c>
      <c r="M190">
        <v>2734.1865234375</v>
      </c>
      <c r="N190" s="24">
        <f>M190/GETPIVOTDATA("Revenue",'[1]Pivot Revenue'!$E$8,"OrderDate",J190,"Years",I190)</f>
        <v>2.414299962838299E-2</v>
      </c>
      <c r="O190">
        <f t="shared" si="37"/>
        <v>3</v>
      </c>
      <c r="P190" s="5" t="str">
        <f t="shared" si="36"/>
        <v>Product found</v>
      </c>
      <c r="Q190" t="s">
        <v>66</v>
      </c>
      <c r="R190">
        <f t="shared" si="28"/>
        <v>2</v>
      </c>
      <c r="S190" s="23">
        <f t="shared" si="29"/>
        <v>0.66666666666666663</v>
      </c>
    </row>
    <row r="191" spans="1:19" x14ac:dyDescent="0.25">
      <c r="A191">
        <v>1998</v>
      </c>
      <c r="B191">
        <v>1</v>
      </c>
      <c r="C191" t="str">
        <f t="shared" si="25"/>
        <v>1998/1</v>
      </c>
      <c r="D191" t="s">
        <v>25</v>
      </c>
      <c r="E191">
        <v>91</v>
      </c>
      <c r="I191">
        <v>1998</v>
      </c>
      <c r="J191">
        <v>1</v>
      </c>
      <c r="K191" t="str">
        <f t="shared" si="26"/>
        <v>1998/1</v>
      </c>
      <c r="L191" t="s">
        <v>60</v>
      </c>
      <c r="M191">
        <v>1950.40002441406</v>
      </c>
      <c r="N191" s="24">
        <f>M191/GETPIVOTDATA("Revenue",'[1]Pivot Revenue'!$E$8,"OrderDate",J191,"Years",I191)</f>
        <v>1.7222126823090971E-2</v>
      </c>
      <c r="O191">
        <f t="shared" si="37"/>
        <v>6</v>
      </c>
      <c r="P191" s="5" t="str">
        <f t="shared" si="36"/>
        <v>Product found</v>
      </c>
      <c r="Q191" t="s">
        <v>60</v>
      </c>
      <c r="R191">
        <f t="shared" si="28"/>
        <v>6</v>
      </c>
      <c r="S191" s="23">
        <f t="shared" si="29"/>
        <v>1</v>
      </c>
    </row>
    <row r="192" spans="1:19" x14ac:dyDescent="0.25">
      <c r="A192">
        <v>1998</v>
      </c>
      <c r="B192">
        <v>1</v>
      </c>
      <c r="C192" t="str">
        <f t="shared" si="25"/>
        <v>1998/1</v>
      </c>
      <c r="D192" t="s">
        <v>68</v>
      </c>
      <c r="E192">
        <v>96</v>
      </c>
      <c r="I192">
        <v>1998</v>
      </c>
      <c r="J192">
        <v>2</v>
      </c>
      <c r="K192" t="str">
        <f t="shared" si="26"/>
        <v>1998/2</v>
      </c>
      <c r="L192" t="s">
        <v>90</v>
      </c>
      <c r="M192">
        <v>25559.5</v>
      </c>
      <c r="N192" s="24">
        <f>M192/GETPIVOTDATA("Revenue",'[1]Pivot Revenue'!$E$8,"OrderDate",J192,"Years",I192)</f>
        <v>0.23245129503978135</v>
      </c>
      <c r="O192">
        <f t="shared" si="37"/>
        <v>14</v>
      </c>
      <c r="P192" s="5" t="str">
        <f t="shared" ref="P192:P201" si="38">IF(COUNTIF($D$201:$D$210, L192) &gt; 0, "Product found", "Product not found")</f>
        <v>Product found</v>
      </c>
      <c r="Q192" t="s">
        <v>90</v>
      </c>
      <c r="R192">
        <f t="shared" si="28"/>
        <v>3</v>
      </c>
      <c r="S192" s="23">
        <f t="shared" si="29"/>
        <v>0.21428571428571427</v>
      </c>
    </row>
    <row r="193" spans="1:19" x14ac:dyDescent="0.25">
      <c r="A193">
        <v>1998</v>
      </c>
      <c r="B193">
        <v>1</v>
      </c>
      <c r="C193" t="str">
        <f t="shared" si="25"/>
        <v>1998/1</v>
      </c>
      <c r="D193" t="s">
        <v>30</v>
      </c>
      <c r="E193">
        <v>101</v>
      </c>
      <c r="I193">
        <v>1998</v>
      </c>
      <c r="J193">
        <v>2</v>
      </c>
      <c r="K193" t="str">
        <f t="shared" si="26"/>
        <v>1998/2</v>
      </c>
      <c r="L193" t="s">
        <v>19</v>
      </c>
      <c r="M193">
        <v>18444.7099609375</v>
      </c>
      <c r="N193" s="24">
        <f>M193/GETPIVOTDATA("Revenue",'[1]Pivot Revenue'!$E$8,"OrderDate",J193,"Years",I193)</f>
        <v>0.16774571948015715</v>
      </c>
      <c r="O193">
        <f t="shared" si="37"/>
        <v>16</v>
      </c>
      <c r="P193" s="5" t="str">
        <f t="shared" si="38"/>
        <v>Product found</v>
      </c>
      <c r="Q193" t="s">
        <v>19</v>
      </c>
      <c r="R193">
        <f t="shared" si="28"/>
        <v>1</v>
      </c>
      <c r="S193" s="23">
        <f t="shared" si="29"/>
        <v>6.25E-2</v>
      </c>
    </row>
    <row r="194" spans="1:19" x14ac:dyDescent="0.25">
      <c r="A194">
        <v>1998</v>
      </c>
      <c r="B194">
        <v>1</v>
      </c>
      <c r="C194" t="str">
        <f t="shared" ref="C194:C240" si="39">A194&amp;"/"&amp;B194</f>
        <v>1998/1</v>
      </c>
      <c r="D194" t="s">
        <v>12</v>
      </c>
      <c r="E194">
        <v>104</v>
      </c>
      <c r="I194">
        <v>1998</v>
      </c>
      <c r="J194">
        <v>2</v>
      </c>
      <c r="K194" t="str">
        <f t="shared" ref="K194:K231" si="40">I194&amp;"/"&amp;J194</f>
        <v>1998/2</v>
      </c>
      <c r="L194" t="s">
        <v>89</v>
      </c>
      <c r="M194">
        <v>3400</v>
      </c>
      <c r="N194" s="24">
        <f>M194/GETPIVOTDATA("Revenue",'[1]Pivot Revenue'!$E$8,"OrderDate",J194,"Years",I194)</f>
        <v>3.0921356174230974E-2</v>
      </c>
      <c r="O194">
        <f t="shared" si="37"/>
        <v>14</v>
      </c>
      <c r="P194" s="5" t="str">
        <f t="shared" si="38"/>
        <v>Product found</v>
      </c>
      <c r="Q194" t="s">
        <v>89</v>
      </c>
      <c r="R194">
        <f t="shared" ref="R194:R257" si="41">IF(Q194&lt;&gt;"", COUNTIF(Q$1:Q$231, "*" &amp; Q194 &amp; "*"), "")</f>
        <v>12</v>
      </c>
      <c r="S194" s="23">
        <f t="shared" ref="S194:S257" si="42">R194/O194</f>
        <v>0.8571428571428571</v>
      </c>
    </row>
    <row r="195" spans="1:19" x14ac:dyDescent="0.25">
      <c r="A195">
        <v>1998</v>
      </c>
      <c r="B195">
        <v>1</v>
      </c>
      <c r="C195" t="str">
        <f t="shared" si="39"/>
        <v>1998/1</v>
      </c>
      <c r="D195" t="s">
        <v>66</v>
      </c>
      <c r="E195">
        <v>105</v>
      </c>
      <c r="I195">
        <v>1998</v>
      </c>
      <c r="J195">
        <v>2</v>
      </c>
      <c r="K195" t="str">
        <f t="shared" si="40"/>
        <v>1998/2</v>
      </c>
      <c r="L195" t="s">
        <v>41</v>
      </c>
      <c r="M195">
        <v>2983.8224487304701</v>
      </c>
      <c r="N195" s="24">
        <f>M195/GETPIVOTDATA("Revenue",'[1]Pivot Revenue'!$E$8,"OrderDate",J195,"Years",I195)</f>
        <v>2.7136422558194383E-2</v>
      </c>
      <c r="O195">
        <f t="shared" si="37"/>
        <v>2</v>
      </c>
      <c r="P195" s="5" t="str">
        <f t="shared" si="38"/>
        <v>Product found</v>
      </c>
      <c r="Q195" t="s">
        <v>41</v>
      </c>
      <c r="R195">
        <f t="shared" si="41"/>
        <v>2</v>
      </c>
      <c r="S195" s="23">
        <f t="shared" si="42"/>
        <v>1</v>
      </c>
    </row>
    <row r="196" spans="1:19" x14ac:dyDescent="0.25">
      <c r="A196">
        <v>1998</v>
      </c>
      <c r="B196">
        <v>1</v>
      </c>
      <c r="C196" t="str">
        <f t="shared" si="39"/>
        <v>1998/1</v>
      </c>
      <c r="D196" t="s">
        <v>43</v>
      </c>
      <c r="E196">
        <v>111</v>
      </c>
      <c r="I196">
        <v>1998</v>
      </c>
      <c r="J196">
        <v>2</v>
      </c>
      <c r="K196" t="str">
        <f t="shared" si="40"/>
        <v>1998/2</v>
      </c>
      <c r="L196" t="s">
        <v>30</v>
      </c>
      <c r="M196">
        <v>2913.6300048828102</v>
      </c>
      <c r="N196" s="24">
        <f>M196/GETPIVOTDATA("Revenue",'[1]Pivot Revenue'!$E$8,"OrderDate",J196,"Years",I196)</f>
        <v>2.6498056217914033E-2</v>
      </c>
      <c r="O196">
        <f t="shared" si="37"/>
        <v>12</v>
      </c>
      <c r="P196" s="5" t="str">
        <f t="shared" si="38"/>
        <v>Product not found</v>
      </c>
      <c r="R196" t="str">
        <f t="shared" si="41"/>
        <v/>
      </c>
      <c r="S196" s="23" t="e">
        <f t="shared" si="42"/>
        <v>#VALUE!</v>
      </c>
    </row>
    <row r="197" spans="1:19" x14ac:dyDescent="0.25">
      <c r="A197">
        <v>1998</v>
      </c>
      <c r="B197">
        <v>1</v>
      </c>
      <c r="C197" t="str">
        <f t="shared" si="39"/>
        <v>1998/1</v>
      </c>
      <c r="D197" t="s">
        <v>60</v>
      </c>
      <c r="E197">
        <v>115</v>
      </c>
      <c r="I197">
        <v>1998</v>
      </c>
      <c r="J197">
        <v>2</v>
      </c>
      <c r="K197" t="str">
        <f t="shared" si="40"/>
        <v>1998/2</v>
      </c>
      <c r="L197" t="s">
        <v>81</v>
      </c>
      <c r="M197">
        <v>2480</v>
      </c>
      <c r="N197" s="24">
        <f>M197/GETPIVOTDATA("Revenue",'[1]Pivot Revenue'!$E$8,"OrderDate",J197,"Years",I197)</f>
        <v>2.2554400974144947E-2</v>
      </c>
      <c r="O197">
        <f t="shared" si="37"/>
        <v>5</v>
      </c>
      <c r="P197" s="5" t="str">
        <f t="shared" si="38"/>
        <v>Product not found</v>
      </c>
      <c r="R197" t="str">
        <f t="shared" si="41"/>
        <v/>
      </c>
      <c r="S197" s="23" t="e">
        <f t="shared" si="42"/>
        <v>#VALUE!</v>
      </c>
    </row>
    <row r="198" spans="1:19" x14ac:dyDescent="0.25">
      <c r="A198">
        <v>1998</v>
      </c>
      <c r="B198">
        <v>1</v>
      </c>
      <c r="C198" t="str">
        <f t="shared" si="39"/>
        <v>1998/1</v>
      </c>
      <c r="D198" t="s">
        <v>81</v>
      </c>
      <c r="E198">
        <v>131</v>
      </c>
      <c r="I198">
        <v>1998</v>
      </c>
      <c r="J198">
        <v>2</v>
      </c>
      <c r="K198" t="str">
        <f t="shared" si="40"/>
        <v>1998/2</v>
      </c>
      <c r="L198" t="s">
        <v>55</v>
      </c>
      <c r="M198">
        <v>2300.4000015258798</v>
      </c>
      <c r="N198" s="24">
        <f>M198/GETPIVOTDATA("Revenue",'[1]Pivot Revenue'!$E$8,"OrderDate",J198,"Years",I198)</f>
        <v>2.0921025820700944E-2</v>
      </c>
      <c r="O198">
        <f t="shared" si="37"/>
        <v>4</v>
      </c>
      <c r="P198" s="5" t="str">
        <f t="shared" si="38"/>
        <v>Product found</v>
      </c>
      <c r="Q198" t="s">
        <v>55</v>
      </c>
      <c r="R198">
        <f t="shared" si="41"/>
        <v>4</v>
      </c>
      <c r="S198" s="23">
        <f t="shared" si="42"/>
        <v>1</v>
      </c>
    </row>
    <row r="199" spans="1:19" x14ac:dyDescent="0.25">
      <c r="A199">
        <v>1998</v>
      </c>
      <c r="B199">
        <v>1</v>
      </c>
      <c r="C199" t="str">
        <f t="shared" si="39"/>
        <v>1998/1</v>
      </c>
      <c r="D199" t="s">
        <v>70</v>
      </c>
      <c r="E199">
        <v>147</v>
      </c>
      <c r="I199">
        <v>1998</v>
      </c>
      <c r="J199">
        <v>2</v>
      </c>
      <c r="K199" t="str">
        <f t="shared" si="40"/>
        <v>1998/2</v>
      </c>
      <c r="L199" t="s">
        <v>70</v>
      </c>
      <c r="M199">
        <v>2090</v>
      </c>
      <c r="N199" s="24">
        <f>M199/GETPIVOTDATA("Revenue",'[1]Pivot Revenue'!$E$8,"OrderDate",J199,"Years",I199)</f>
        <v>1.9007539530630217E-2</v>
      </c>
      <c r="O199">
        <f t="shared" si="37"/>
        <v>15</v>
      </c>
      <c r="P199" s="5" t="str">
        <f t="shared" si="38"/>
        <v>Product not found</v>
      </c>
      <c r="R199" t="str">
        <f t="shared" si="41"/>
        <v/>
      </c>
      <c r="S199" s="23" t="e">
        <f t="shared" si="42"/>
        <v>#VALUE!</v>
      </c>
    </row>
    <row r="200" spans="1:19" x14ac:dyDescent="0.25">
      <c r="A200">
        <v>1998</v>
      </c>
      <c r="B200">
        <v>1</v>
      </c>
      <c r="C200" t="str">
        <f t="shared" si="39"/>
        <v>1998/1</v>
      </c>
      <c r="D200" t="s">
        <v>89</v>
      </c>
      <c r="E200">
        <v>156</v>
      </c>
      <c r="I200">
        <v>1998</v>
      </c>
      <c r="J200">
        <v>2</v>
      </c>
      <c r="K200" t="str">
        <f t="shared" si="40"/>
        <v>1998/2</v>
      </c>
      <c r="L200" t="s">
        <v>75</v>
      </c>
      <c r="M200">
        <v>2035.7999877929699</v>
      </c>
      <c r="N200" s="24">
        <f>M200/GETPIVOTDATA("Revenue",'[1]Pivot Revenue'!$E$8,"OrderDate",J200,"Years",I200)</f>
        <v>1.851461662412985E-2</v>
      </c>
      <c r="O200">
        <f t="shared" si="37"/>
        <v>11</v>
      </c>
      <c r="P200" s="5" t="str">
        <f t="shared" si="38"/>
        <v>Product not found</v>
      </c>
      <c r="R200" t="str">
        <f t="shared" si="41"/>
        <v/>
      </c>
      <c r="S200" s="23" t="e">
        <f t="shared" si="42"/>
        <v>#VALUE!</v>
      </c>
    </row>
    <row r="201" spans="1:19" x14ac:dyDescent="0.25">
      <c r="A201">
        <v>1998</v>
      </c>
      <c r="B201">
        <v>2</v>
      </c>
      <c r="C201" t="str">
        <f t="shared" si="39"/>
        <v>1998/2</v>
      </c>
      <c r="D201" t="s">
        <v>53</v>
      </c>
      <c r="E201">
        <v>90</v>
      </c>
      <c r="I201">
        <v>1998</v>
      </c>
      <c r="J201">
        <v>2</v>
      </c>
      <c r="K201" t="str">
        <f t="shared" si="40"/>
        <v>1998/2</v>
      </c>
      <c r="L201" t="s">
        <v>60</v>
      </c>
      <c r="M201">
        <v>1895.2000274658201</v>
      </c>
      <c r="N201" s="24">
        <f>M201/GETPIVOTDATA("Revenue",'[1]Pivot Revenue'!$E$8,"OrderDate",J201,"Years",I201)</f>
        <v>1.7235927961965575E-2</v>
      </c>
      <c r="O201">
        <f t="shared" si="37"/>
        <v>6</v>
      </c>
      <c r="P201" s="5" t="str">
        <f t="shared" si="38"/>
        <v>Product found</v>
      </c>
      <c r="Q201" t="s">
        <v>60</v>
      </c>
      <c r="R201">
        <f t="shared" si="41"/>
        <v>6</v>
      </c>
      <c r="S201" s="23">
        <f t="shared" si="42"/>
        <v>1</v>
      </c>
    </row>
    <row r="202" spans="1:19" x14ac:dyDescent="0.25">
      <c r="A202">
        <v>1998</v>
      </c>
      <c r="B202">
        <v>2</v>
      </c>
      <c r="C202" t="str">
        <f t="shared" si="39"/>
        <v>1998/2</v>
      </c>
      <c r="D202" t="s">
        <v>18</v>
      </c>
      <c r="E202">
        <v>90</v>
      </c>
      <c r="I202">
        <v>1998</v>
      </c>
      <c r="J202">
        <v>3</v>
      </c>
      <c r="K202" t="str">
        <f t="shared" si="40"/>
        <v>1998/3</v>
      </c>
      <c r="L202" t="s">
        <v>90</v>
      </c>
      <c r="M202">
        <v>17127.5</v>
      </c>
      <c r="N202" s="24">
        <f>M202/GETPIVOTDATA("Revenue",'[1]Pivot Revenue'!$E$8,"OrderDate",J202,"Years",I202)</f>
        <v>0.14158850021135963</v>
      </c>
      <c r="O202">
        <f t="shared" si="37"/>
        <v>14</v>
      </c>
      <c r="P202" s="5" t="str">
        <f t="shared" ref="P202:P211" si="43">IF(COUNTIF($D$211:$D$220, L202) &gt; 0, "Product found", "Product not found")</f>
        <v>Product not found</v>
      </c>
      <c r="R202" t="str">
        <f t="shared" si="41"/>
        <v/>
      </c>
      <c r="S202" s="23" t="e">
        <f t="shared" si="42"/>
        <v>#VALUE!</v>
      </c>
    </row>
    <row r="203" spans="1:19" x14ac:dyDescent="0.25">
      <c r="A203">
        <v>1998</v>
      </c>
      <c r="B203">
        <v>2</v>
      </c>
      <c r="C203" t="str">
        <f t="shared" si="39"/>
        <v>1998/2</v>
      </c>
      <c r="D203" t="s">
        <v>89</v>
      </c>
      <c r="E203">
        <v>100</v>
      </c>
      <c r="I203">
        <v>1998</v>
      </c>
      <c r="J203">
        <v>3</v>
      </c>
      <c r="K203" t="str">
        <f t="shared" si="40"/>
        <v>1998/3</v>
      </c>
      <c r="L203" t="s">
        <v>30</v>
      </c>
      <c r="M203">
        <v>6966.0899047851599</v>
      </c>
      <c r="N203" s="24">
        <f>M203/GETPIVOTDATA("Revenue",'[1]Pivot Revenue'!$E$8,"OrderDate",J203,"Years",I203)</f>
        <v>5.7586817805051746E-2</v>
      </c>
      <c r="O203">
        <f t="shared" si="37"/>
        <v>12</v>
      </c>
      <c r="P203" s="5" t="str">
        <f t="shared" si="43"/>
        <v>Product found</v>
      </c>
      <c r="Q203" t="s">
        <v>30</v>
      </c>
      <c r="R203">
        <f t="shared" si="41"/>
        <v>7</v>
      </c>
      <c r="S203" s="23">
        <f t="shared" si="42"/>
        <v>0.58333333333333337</v>
      </c>
    </row>
    <row r="204" spans="1:19" x14ac:dyDescent="0.25">
      <c r="A204">
        <v>1998</v>
      </c>
      <c r="B204">
        <v>2</v>
      </c>
      <c r="C204" t="str">
        <f t="shared" si="39"/>
        <v>1998/2</v>
      </c>
      <c r="D204" t="s">
        <v>90</v>
      </c>
      <c r="E204">
        <v>100</v>
      </c>
      <c r="I204">
        <v>1998</v>
      </c>
      <c r="J204">
        <v>3</v>
      </c>
      <c r="K204" t="str">
        <f t="shared" si="40"/>
        <v>1998/3</v>
      </c>
      <c r="L204" t="s">
        <v>32</v>
      </c>
      <c r="M204">
        <v>6510</v>
      </c>
      <c r="N204" s="24">
        <f>M204/GETPIVOTDATA("Revenue",'[1]Pivot Revenue'!$E$8,"OrderDate",J204,"Years",I204)</f>
        <v>5.3816443519249815E-2</v>
      </c>
      <c r="O204">
        <f t="shared" si="37"/>
        <v>3</v>
      </c>
      <c r="P204" s="5" t="str">
        <f t="shared" si="43"/>
        <v>Product found</v>
      </c>
      <c r="Q204" t="s">
        <v>32</v>
      </c>
      <c r="R204">
        <f t="shared" si="41"/>
        <v>2</v>
      </c>
      <c r="S204" s="23">
        <f t="shared" si="42"/>
        <v>0.66666666666666663</v>
      </c>
    </row>
    <row r="205" spans="1:19" x14ac:dyDescent="0.25">
      <c r="A205">
        <v>1998</v>
      </c>
      <c r="B205">
        <v>2</v>
      </c>
      <c r="C205" t="str">
        <f t="shared" si="39"/>
        <v>1998/2</v>
      </c>
      <c r="D205" t="s">
        <v>60</v>
      </c>
      <c r="E205">
        <v>103</v>
      </c>
      <c r="I205">
        <v>1998</v>
      </c>
      <c r="J205">
        <v>3</v>
      </c>
      <c r="K205" t="str">
        <f t="shared" si="40"/>
        <v>1998/3</v>
      </c>
      <c r="L205" t="s">
        <v>91</v>
      </c>
      <c r="M205">
        <v>5467.5</v>
      </c>
      <c r="N205" s="24">
        <f>M205/GETPIVOTDATA("Revenue",'[1]Pivot Revenue'!$E$8,"OrderDate",J205,"Years",I205)</f>
        <v>4.5198372494853818E-2</v>
      </c>
      <c r="O205">
        <f t="shared" si="37"/>
        <v>6</v>
      </c>
      <c r="P205" s="5" t="str">
        <f t="shared" si="43"/>
        <v>Product not found</v>
      </c>
      <c r="R205" t="str">
        <f t="shared" si="41"/>
        <v/>
      </c>
      <c r="S205" s="23" t="e">
        <f t="shared" si="42"/>
        <v>#VALUE!</v>
      </c>
    </row>
    <row r="206" spans="1:19" x14ac:dyDescent="0.25">
      <c r="A206">
        <v>1998</v>
      </c>
      <c r="B206">
        <v>2</v>
      </c>
      <c r="C206" t="str">
        <f t="shared" si="39"/>
        <v>1998/2</v>
      </c>
      <c r="D206" t="s">
        <v>41</v>
      </c>
      <c r="E206">
        <v>126</v>
      </c>
      <c r="I206">
        <v>1998</v>
      </c>
      <c r="J206">
        <v>3</v>
      </c>
      <c r="K206" t="str">
        <f t="shared" si="40"/>
        <v>1998/3</v>
      </c>
      <c r="L206" t="s">
        <v>48</v>
      </c>
      <c r="M206">
        <v>4609.5</v>
      </c>
      <c r="N206" s="24">
        <f>M206/GETPIVOTDATA("Revenue",'[1]Pivot Revenue'!$E$8,"OrderDate",J206,"Years",I206)</f>
        <v>3.810551404024301E-2</v>
      </c>
      <c r="O206">
        <f t="shared" si="37"/>
        <v>3</v>
      </c>
      <c r="P206" s="5" t="str">
        <f t="shared" si="43"/>
        <v>Product not found</v>
      </c>
      <c r="R206" t="str">
        <f t="shared" si="41"/>
        <v/>
      </c>
      <c r="S206" s="23" t="e">
        <f t="shared" si="42"/>
        <v>#VALUE!</v>
      </c>
    </row>
    <row r="207" spans="1:19" x14ac:dyDescent="0.25">
      <c r="A207">
        <v>1998</v>
      </c>
      <c r="B207">
        <v>2</v>
      </c>
      <c r="C207" t="str">
        <f t="shared" si="39"/>
        <v>1998/2</v>
      </c>
      <c r="D207" t="s">
        <v>55</v>
      </c>
      <c r="E207">
        <v>133</v>
      </c>
      <c r="I207">
        <v>1998</v>
      </c>
      <c r="J207">
        <v>3</v>
      </c>
      <c r="K207" t="str">
        <f t="shared" si="40"/>
        <v>1998/3</v>
      </c>
      <c r="L207" t="s">
        <v>36</v>
      </c>
      <c r="M207">
        <v>3922</v>
      </c>
      <c r="N207" s="24">
        <f>M207/GETPIVOTDATA("Revenue",'[1]Pivot Revenue'!$E$8,"OrderDate",J207,"Years",I207)</f>
        <v>3.2422133868279225E-2</v>
      </c>
      <c r="O207">
        <f t="shared" si="37"/>
        <v>10</v>
      </c>
      <c r="P207" s="5" t="str">
        <f t="shared" si="43"/>
        <v>Product not found</v>
      </c>
      <c r="R207" t="str">
        <f t="shared" si="41"/>
        <v/>
      </c>
      <c r="S207" s="23" t="e">
        <f t="shared" si="42"/>
        <v>#VALUE!</v>
      </c>
    </row>
    <row r="208" spans="1:19" x14ac:dyDescent="0.25">
      <c r="A208">
        <v>1998</v>
      </c>
      <c r="B208">
        <v>2</v>
      </c>
      <c r="C208" t="str">
        <f t="shared" si="39"/>
        <v>1998/2</v>
      </c>
      <c r="D208" t="s">
        <v>39</v>
      </c>
      <c r="E208">
        <v>134</v>
      </c>
      <c r="I208">
        <v>1998</v>
      </c>
      <c r="J208">
        <v>3</v>
      </c>
      <c r="K208" t="str">
        <f t="shared" si="40"/>
        <v>1998/3</v>
      </c>
      <c r="L208" t="s">
        <v>58</v>
      </c>
      <c r="M208">
        <v>3514.7999877929701</v>
      </c>
      <c r="N208" s="24">
        <f>M208/GETPIVOTDATA("Revenue",'[1]Pivot Revenue'!$E$8,"OrderDate",J208,"Years",I208)</f>
        <v>2.905591935860527E-2</v>
      </c>
      <c r="O208">
        <f t="shared" si="37"/>
        <v>8</v>
      </c>
      <c r="P208" s="5" t="str">
        <f t="shared" si="43"/>
        <v>Product not found</v>
      </c>
      <c r="R208" t="str">
        <f t="shared" si="41"/>
        <v/>
      </c>
      <c r="S208" s="23" t="e">
        <f t="shared" si="42"/>
        <v>#VALUE!</v>
      </c>
    </row>
    <row r="209" spans="1:19" x14ac:dyDescent="0.25">
      <c r="A209">
        <v>1998</v>
      </c>
      <c r="B209">
        <v>2</v>
      </c>
      <c r="C209" t="str">
        <f t="shared" si="39"/>
        <v>1998/2</v>
      </c>
      <c r="D209" t="s">
        <v>34</v>
      </c>
      <c r="E209">
        <v>146</v>
      </c>
      <c r="I209">
        <v>1998</v>
      </c>
      <c r="J209">
        <v>3</v>
      </c>
      <c r="K209" t="str">
        <f t="shared" si="40"/>
        <v>1998/3</v>
      </c>
      <c r="L209" t="s">
        <v>89</v>
      </c>
      <c r="M209">
        <v>2978.4000396728502</v>
      </c>
      <c r="N209" s="24">
        <f>M209/GETPIVOTDATA("Revenue",'[1]Pivot Revenue'!$E$8,"OrderDate",J209,"Years",I209)</f>
        <v>2.4621643243131389E-2</v>
      </c>
      <c r="O209">
        <f t="shared" si="37"/>
        <v>14</v>
      </c>
      <c r="P209" s="5" t="str">
        <f t="shared" si="43"/>
        <v>Product found</v>
      </c>
      <c r="Q209" t="s">
        <v>89</v>
      </c>
      <c r="R209">
        <f t="shared" si="41"/>
        <v>12</v>
      </c>
      <c r="S209" s="23">
        <f t="shared" si="42"/>
        <v>0.8571428571428571</v>
      </c>
    </row>
    <row r="210" spans="1:19" x14ac:dyDescent="0.25">
      <c r="A210">
        <v>1998</v>
      </c>
      <c r="B210">
        <v>2</v>
      </c>
      <c r="C210" t="str">
        <f t="shared" si="39"/>
        <v>1998/2</v>
      </c>
      <c r="D210" t="s">
        <v>19</v>
      </c>
      <c r="E210">
        <v>164</v>
      </c>
      <c r="I210">
        <v>1998</v>
      </c>
      <c r="J210">
        <v>3</v>
      </c>
      <c r="K210" t="str">
        <f t="shared" si="40"/>
        <v>1998/3</v>
      </c>
      <c r="L210" t="s">
        <v>83</v>
      </c>
      <c r="M210">
        <v>2830.3900146484398</v>
      </c>
      <c r="N210" s="24">
        <f>M210/GETPIVOTDATA("Revenue",'[1]Pivot Revenue'!$E$8,"OrderDate",J210,"Years",I210)</f>
        <v>2.3398083619166885E-2</v>
      </c>
      <c r="O210">
        <f t="shared" si="37"/>
        <v>3</v>
      </c>
      <c r="P210" s="5" t="str">
        <f t="shared" si="43"/>
        <v>Product found</v>
      </c>
      <c r="Q210" t="s">
        <v>83</v>
      </c>
      <c r="R210">
        <f t="shared" si="41"/>
        <v>3</v>
      </c>
      <c r="S210" s="23">
        <f t="shared" si="42"/>
        <v>1</v>
      </c>
    </row>
    <row r="211" spans="1:19" x14ac:dyDescent="0.25">
      <c r="A211">
        <v>1998</v>
      </c>
      <c r="B211">
        <v>3</v>
      </c>
      <c r="C211" t="str">
        <f t="shared" si="39"/>
        <v>1998/3</v>
      </c>
      <c r="D211" t="s">
        <v>89</v>
      </c>
      <c r="E211">
        <v>110</v>
      </c>
      <c r="I211">
        <v>1998</v>
      </c>
      <c r="J211">
        <v>3</v>
      </c>
      <c r="K211" t="str">
        <f t="shared" si="40"/>
        <v>1998/3</v>
      </c>
      <c r="L211" t="s">
        <v>82</v>
      </c>
      <c r="M211">
        <v>2599.19993591309</v>
      </c>
      <c r="N211" s="24">
        <f>M211/GETPIVOTDATA("Revenue",'[1]Pivot Revenue'!$E$8,"OrderDate",J211,"Years",I211)</f>
        <v>2.1486896550891636E-2</v>
      </c>
      <c r="O211">
        <f t="shared" si="37"/>
        <v>8</v>
      </c>
      <c r="P211" s="5" t="str">
        <f t="shared" si="43"/>
        <v>Product not found</v>
      </c>
      <c r="R211" t="str">
        <f t="shared" si="41"/>
        <v/>
      </c>
      <c r="S211" s="23" t="e">
        <f t="shared" si="42"/>
        <v>#VALUE!</v>
      </c>
    </row>
    <row r="212" spans="1:19" x14ac:dyDescent="0.25">
      <c r="A212">
        <v>1998</v>
      </c>
      <c r="B212">
        <v>3</v>
      </c>
      <c r="C212" t="str">
        <f t="shared" si="39"/>
        <v>1998/3</v>
      </c>
      <c r="D212" t="s">
        <v>25</v>
      </c>
      <c r="E212">
        <v>139</v>
      </c>
      <c r="I212">
        <v>1998</v>
      </c>
      <c r="J212">
        <v>4</v>
      </c>
      <c r="K212" t="str">
        <f t="shared" si="40"/>
        <v>1998/4</v>
      </c>
      <c r="L212" t="s">
        <v>70</v>
      </c>
      <c r="M212">
        <v>16285.5</v>
      </c>
      <c r="N212" s="24">
        <f>M212/GETPIVOTDATA("Revenue",'[1]Pivot Revenue'!$E$8,"OrderDate",J212,"Years",I212)</f>
        <v>0.1131053649705832</v>
      </c>
      <c r="O212">
        <f t="shared" si="37"/>
        <v>15</v>
      </c>
      <c r="P212" s="5" t="str">
        <f t="shared" ref="P212:P221" si="44">IF(COUNTIF($D$221:$D$230, L212) &gt; 0, "Product found", "Product not found")</f>
        <v>Product found</v>
      </c>
      <c r="Q212" t="s">
        <v>70</v>
      </c>
      <c r="R212">
        <f t="shared" si="41"/>
        <v>11</v>
      </c>
      <c r="S212" s="23">
        <f t="shared" si="42"/>
        <v>0.73333333333333328</v>
      </c>
    </row>
    <row r="213" spans="1:19" x14ac:dyDescent="0.25">
      <c r="A213">
        <v>1998</v>
      </c>
      <c r="B213">
        <v>3</v>
      </c>
      <c r="C213" t="str">
        <f t="shared" si="39"/>
        <v>1998/3</v>
      </c>
      <c r="D213" t="s">
        <v>22</v>
      </c>
      <c r="E213">
        <v>148</v>
      </c>
      <c r="I213">
        <v>1998</v>
      </c>
      <c r="J213">
        <v>4</v>
      </c>
      <c r="K213" t="str">
        <f t="shared" si="40"/>
        <v>1998/4</v>
      </c>
      <c r="L213" t="s">
        <v>19</v>
      </c>
      <c r="M213">
        <v>11636.2598266602</v>
      </c>
      <c r="N213" s="24">
        <f>M213/GETPIVOTDATA("Revenue",'[1]Pivot Revenue'!$E$8,"OrderDate",J213,"Years",I213)</f>
        <v>8.0815658996465395E-2</v>
      </c>
      <c r="O213">
        <f t="shared" si="37"/>
        <v>16</v>
      </c>
      <c r="P213" s="5" t="str">
        <f t="shared" si="44"/>
        <v>Product not found</v>
      </c>
      <c r="R213" t="str">
        <f t="shared" si="41"/>
        <v/>
      </c>
      <c r="S213" s="23" t="e">
        <f t="shared" si="42"/>
        <v>#VALUE!</v>
      </c>
    </row>
    <row r="214" spans="1:19" x14ac:dyDescent="0.25">
      <c r="A214">
        <v>1998</v>
      </c>
      <c r="B214">
        <v>3</v>
      </c>
      <c r="C214" t="str">
        <f t="shared" si="39"/>
        <v>1998/3</v>
      </c>
      <c r="D214" t="s">
        <v>24</v>
      </c>
      <c r="E214">
        <v>153</v>
      </c>
      <c r="I214">
        <v>1998</v>
      </c>
      <c r="J214">
        <v>4</v>
      </c>
      <c r="K214" t="str">
        <f t="shared" si="40"/>
        <v>1998/4</v>
      </c>
      <c r="L214" t="s">
        <v>90</v>
      </c>
      <c r="M214">
        <v>6587.5</v>
      </c>
      <c r="N214" s="24">
        <f>M214/GETPIVOTDATA("Revenue",'[1]Pivot Revenue'!$E$8,"OrderDate",J214,"Years",I214)</f>
        <v>4.5751226044255126E-2</v>
      </c>
      <c r="O214">
        <f t="shared" si="37"/>
        <v>14</v>
      </c>
      <c r="P214" s="5" t="str">
        <f t="shared" si="44"/>
        <v>Product not found</v>
      </c>
      <c r="R214" t="str">
        <f t="shared" si="41"/>
        <v/>
      </c>
      <c r="S214" s="23" t="e">
        <f t="shared" si="42"/>
        <v>#VALUE!</v>
      </c>
    </row>
    <row r="215" spans="1:19" x14ac:dyDescent="0.25">
      <c r="A215">
        <v>1998</v>
      </c>
      <c r="B215">
        <v>3</v>
      </c>
      <c r="C215" t="str">
        <f t="shared" si="39"/>
        <v>1998/3</v>
      </c>
      <c r="D215" t="s">
        <v>30</v>
      </c>
      <c r="E215">
        <v>156</v>
      </c>
      <c r="I215">
        <v>1998</v>
      </c>
      <c r="J215">
        <v>4</v>
      </c>
      <c r="K215" t="str">
        <f t="shared" si="40"/>
        <v>1998/4</v>
      </c>
      <c r="L215" t="s">
        <v>36</v>
      </c>
      <c r="M215">
        <v>6426.25</v>
      </c>
      <c r="N215" s="24">
        <f>M215/GETPIVOTDATA("Revenue",'[1]Pivot Revenue'!$E$8,"OrderDate",J215,"Years",I215)</f>
        <v>4.4631319372583605E-2</v>
      </c>
      <c r="O215">
        <f t="shared" si="37"/>
        <v>10</v>
      </c>
      <c r="P215" s="5" t="str">
        <f t="shared" si="44"/>
        <v>Product found</v>
      </c>
      <c r="Q215" t="s">
        <v>36</v>
      </c>
      <c r="R215">
        <f t="shared" si="41"/>
        <v>4</v>
      </c>
      <c r="S215" s="23">
        <f t="shared" si="42"/>
        <v>0.4</v>
      </c>
    </row>
    <row r="216" spans="1:19" x14ac:dyDescent="0.25">
      <c r="A216">
        <v>1998</v>
      </c>
      <c r="B216">
        <v>3</v>
      </c>
      <c r="C216" t="str">
        <f t="shared" si="39"/>
        <v>1998/3</v>
      </c>
      <c r="D216" t="s">
        <v>83</v>
      </c>
      <c r="E216">
        <v>173</v>
      </c>
      <c r="I216">
        <v>1998</v>
      </c>
      <c r="J216">
        <v>4</v>
      </c>
      <c r="K216" t="str">
        <f t="shared" si="40"/>
        <v>1998/4</v>
      </c>
      <c r="L216" t="s">
        <v>89</v>
      </c>
      <c r="M216">
        <v>5854.7999267578098</v>
      </c>
      <c r="N216" s="24">
        <f>M216/GETPIVOTDATA("Revenue",'[1]Pivot Revenue'!$E$8,"OrderDate",J216,"Years",I216)</f>
        <v>4.0662508522654253E-2</v>
      </c>
      <c r="O216">
        <f t="shared" si="37"/>
        <v>14</v>
      </c>
      <c r="P216" s="5" t="str">
        <f t="shared" si="44"/>
        <v>Product found</v>
      </c>
      <c r="Q216" t="s">
        <v>89</v>
      </c>
      <c r="R216">
        <f t="shared" si="41"/>
        <v>12</v>
      </c>
      <c r="S216" s="23">
        <f t="shared" si="42"/>
        <v>0.8571428571428571</v>
      </c>
    </row>
    <row r="217" spans="1:19" x14ac:dyDescent="0.25">
      <c r="A217">
        <v>1998</v>
      </c>
      <c r="B217">
        <v>3</v>
      </c>
      <c r="C217" t="str">
        <f t="shared" si="39"/>
        <v>1998/3</v>
      </c>
      <c r="D217" t="s">
        <v>34</v>
      </c>
      <c r="E217">
        <v>200</v>
      </c>
      <c r="I217">
        <v>1998</v>
      </c>
      <c r="J217">
        <v>4</v>
      </c>
      <c r="K217" t="str">
        <f t="shared" si="40"/>
        <v>1998/4</v>
      </c>
      <c r="L217" t="s">
        <v>50</v>
      </c>
      <c r="M217">
        <v>4171</v>
      </c>
      <c r="N217" s="24">
        <f>M217/GETPIVOTDATA("Revenue",'[1]Pivot Revenue'!$E$8,"OrderDate",J217,"Years",I217)</f>
        <v>2.8968252573903321E-2</v>
      </c>
      <c r="O217">
        <f t="shared" si="37"/>
        <v>4</v>
      </c>
      <c r="P217" s="5" t="str">
        <f t="shared" si="44"/>
        <v>Product found</v>
      </c>
      <c r="Q217" t="s">
        <v>50</v>
      </c>
      <c r="R217">
        <f t="shared" si="41"/>
        <v>4</v>
      </c>
      <c r="S217" s="23">
        <f t="shared" si="42"/>
        <v>1</v>
      </c>
    </row>
    <row r="218" spans="1:19" x14ac:dyDescent="0.25">
      <c r="A218">
        <v>1998</v>
      </c>
      <c r="B218">
        <v>3</v>
      </c>
      <c r="C218" t="str">
        <f t="shared" si="39"/>
        <v>1998/3</v>
      </c>
      <c r="D218" t="s">
        <v>39</v>
      </c>
      <c r="E218">
        <v>217</v>
      </c>
      <c r="I218">
        <v>1998</v>
      </c>
      <c r="J218">
        <v>4</v>
      </c>
      <c r="K218" t="str">
        <f t="shared" si="40"/>
        <v>1998/4</v>
      </c>
      <c r="L218" t="s">
        <v>64</v>
      </c>
      <c r="M218">
        <v>4110</v>
      </c>
      <c r="N218" s="24">
        <f>M218/GETPIVOTDATA("Revenue",'[1]Pivot Revenue'!$E$8,"OrderDate",J218,"Years",I218)</f>
        <v>2.8544597957022931E-2</v>
      </c>
      <c r="O218">
        <f t="shared" si="37"/>
        <v>3</v>
      </c>
      <c r="P218" s="5" t="str">
        <f t="shared" si="44"/>
        <v>Product found</v>
      </c>
      <c r="Q218" t="s">
        <v>64</v>
      </c>
      <c r="R218">
        <f t="shared" si="41"/>
        <v>3</v>
      </c>
      <c r="S218" s="23">
        <f t="shared" si="42"/>
        <v>1</v>
      </c>
    </row>
    <row r="219" spans="1:19" x14ac:dyDescent="0.25">
      <c r="A219">
        <v>1998</v>
      </c>
      <c r="B219">
        <v>3</v>
      </c>
      <c r="C219" t="str">
        <f t="shared" si="39"/>
        <v>1998/3</v>
      </c>
      <c r="D219" t="s">
        <v>32</v>
      </c>
      <c r="E219">
        <v>217</v>
      </c>
      <c r="I219">
        <v>1998</v>
      </c>
      <c r="J219">
        <v>4</v>
      </c>
      <c r="K219" t="str">
        <f t="shared" si="40"/>
        <v>1998/4</v>
      </c>
      <c r="L219" t="s">
        <v>82</v>
      </c>
      <c r="M219">
        <v>3944.39990234375</v>
      </c>
      <c r="N219" s="24">
        <f>M219/GETPIVOTDATA("Revenue",'[1]Pivot Revenue'!$E$8,"OrderDate",J219,"Years",I219)</f>
        <v>2.739447917131943E-2</v>
      </c>
      <c r="O219">
        <f t="shared" si="37"/>
        <v>8</v>
      </c>
      <c r="P219" s="5" t="str">
        <f t="shared" si="44"/>
        <v>Product not found</v>
      </c>
      <c r="R219" t="str">
        <f t="shared" si="41"/>
        <v/>
      </c>
      <c r="S219" s="23" t="e">
        <f t="shared" si="42"/>
        <v>#VALUE!</v>
      </c>
    </row>
    <row r="220" spans="1:19" x14ac:dyDescent="0.25">
      <c r="A220">
        <v>1998</v>
      </c>
      <c r="B220">
        <v>3</v>
      </c>
      <c r="C220" t="str">
        <f t="shared" si="39"/>
        <v>1998/3</v>
      </c>
      <c r="D220" t="s">
        <v>42</v>
      </c>
      <c r="E220">
        <v>288</v>
      </c>
      <c r="I220">
        <v>1998</v>
      </c>
      <c r="J220">
        <v>4</v>
      </c>
      <c r="K220" t="str">
        <f t="shared" si="40"/>
        <v>1998/4</v>
      </c>
      <c r="L220" t="s">
        <v>32</v>
      </c>
      <c r="M220">
        <v>3720</v>
      </c>
      <c r="N220" s="24">
        <f>M220/GETPIVOTDATA("Revenue",'[1]Pivot Revenue'!$E$8,"OrderDate",J220,"Years",I220)</f>
        <v>2.5835986472049953E-2</v>
      </c>
      <c r="O220">
        <f t="shared" si="37"/>
        <v>3</v>
      </c>
      <c r="P220" s="5" t="str">
        <f t="shared" si="44"/>
        <v>Product not found</v>
      </c>
      <c r="R220" t="str">
        <f t="shared" si="41"/>
        <v/>
      </c>
      <c r="S220" s="23" t="e">
        <f t="shared" si="42"/>
        <v>#VALUE!</v>
      </c>
    </row>
    <row r="221" spans="1:19" x14ac:dyDescent="0.25">
      <c r="A221">
        <v>1998</v>
      </c>
      <c r="B221">
        <v>4</v>
      </c>
      <c r="C221" t="str">
        <f t="shared" si="39"/>
        <v>1998/4</v>
      </c>
      <c r="D221" t="s">
        <v>36</v>
      </c>
      <c r="E221">
        <v>133</v>
      </c>
      <c r="I221">
        <v>1998</v>
      </c>
      <c r="J221">
        <v>4</v>
      </c>
      <c r="K221" t="str">
        <f t="shared" si="40"/>
        <v>1998/4</v>
      </c>
      <c r="L221" t="s">
        <v>85</v>
      </c>
      <c r="M221">
        <v>2949.75</v>
      </c>
      <c r="N221" s="24">
        <f>M221/GETPIVOTDATA("Revenue",'[1]Pivot Revenue'!$E$8,"OrderDate",J221,"Years",I221)</f>
        <v>2.0486478789228321E-2</v>
      </c>
      <c r="O221">
        <f t="shared" si="37"/>
        <v>4</v>
      </c>
      <c r="P221" s="5" t="str">
        <f t="shared" si="44"/>
        <v>Product found</v>
      </c>
      <c r="Q221" t="s">
        <v>85</v>
      </c>
      <c r="R221">
        <f t="shared" si="41"/>
        <v>4</v>
      </c>
      <c r="S221" s="23">
        <f t="shared" si="42"/>
        <v>1</v>
      </c>
    </row>
    <row r="222" spans="1:19" x14ac:dyDescent="0.25">
      <c r="A222">
        <v>1998</v>
      </c>
      <c r="B222">
        <v>4</v>
      </c>
      <c r="C222" t="str">
        <f t="shared" si="39"/>
        <v>1998/4</v>
      </c>
      <c r="D222" t="s">
        <v>34</v>
      </c>
      <c r="E222">
        <v>140</v>
      </c>
      <c r="I222">
        <v>1998</v>
      </c>
      <c r="J222">
        <v>5</v>
      </c>
      <c r="K222" t="str">
        <f t="shared" si="40"/>
        <v>1998/5</v>
      </c>
      <c r="L222" t="s">
        <v>43</v>
      </c>
      <c r="M222">
        <v>4387.0050048828098</v>
      </c>
      <c r="N222" s="24">
        <f>M222/GETPIVOTDATA("Revenue",'[1]Pivot Revenue'!$E$8,"OrderDate",J222,"Years",I222)</f>
        <v>0.20982041181912761</v>
      </c>
      <c r="O222">
        <f t="shared" si="37"/>
        <v>6</v>
      </c>
      <c r="P222" s="5" t="str">
        <f t="shared" ref="P222:P231" si="45">IF(COUNTIF($D$231:$D$240, L222) &gt; 0, "Product found", "Product not found")</f>
        <v>Product found</v>
      </c>
      <c r="Q222" t="s">
        <v>43</v>
      </c>
      <c r="R222">
        <f t="shared" si="41"/>
        <v>4</v>
      </c>
      <c r="S222" s="23">
        <f t="shared" si="42"/>
        <v>0.66666666666666663</v>
      </c>
    </row>
    <row r="223" spans="1:19" x14ac:dyDescent="0.25">
      <c r="A223">
        <v>1998</v>
      </c>
      <c r="B223">
        <v>4</v>
      </c>
      <c r="C223" t="str">
        <f t="shared" si="39"/>
        <v>1998/4</v>
      </c>
      <c r="D223" t="s">
        <v>25</v>
      </c>
      <c r="E223">
        <v>146</v>
      </c>
      <c r="I223">
        <v>1998</v>
      </c>
      <c r="J223">
        <v>5</v>
      </c>
      <c r="K223" t="str">
        <f t="shared" si="40"/>
        <v>1998/5</v>
      </c>
      <c r="L223" t="s">
        <v>75</v>
      </c>
      <c r="M223">
        <v>2702.69995117188</v>
      </c>
      <c r="N223" s="24">
        <f>M223/GETPIVOTDATA("Revenue",'[1]Pivot Revenue'!$E$8,"OrderDate",J223,"Years",I223)</f>
        <v>0.12926395482732495</v>
      </c>
      <c r="O223">
        <f t="shared" si="37"/>
        <v>11</v>
      </c>
      <c r="P223" s="5" t="str">
        <f t="shared" si="45"/>
        <v>Product found</v>
      </c>
      <c r="Q223" t="s">
        <v>75</v>
      </c>
      <c r="R223">
        <f t="shared" si="41"/>
        <v>7</v>
      </c>
      <c r="S223" s="23">
        <f t="shared" si="42"/>
        <v>0.63636363636363635</v>
      </c>
    </row>
    <row r="224" spans="1:19" x14ac:dyDescent="0.25">
      <c r="A224">
        <v>1998</v>
      </c>
      <c r="B224">
        <v>4</v>
      </c>
      <c r="C224" t="str">
        <f t="shared" si="39"/>
        <v>1998/4</v>
      </c>
      <c r="D224" t="s">
        <v>89</v>
      </c>
      <c r="E224">
        <v>174</v>
      </c>
      <c r="I224">
        <v>1998</v>
      </c>
      <c r="J224">
        <v>5</v>
      </c>
      <c r="K224" t="str">
        <f t="shared" si="40"/>
        <v>1998/5</v>
      </c>
      <c r="L224" t="s">
        <v>76</v>
      </c>
      <c r="M224">
        <v>1407.60009765625</v>
      </c>
      <c r="N224" s="24">
        <f>M224/GETPIVOTDATA("Revenue",'[1]Pivot Revenue'!$E$8,"OrderDate",J224,"Years",I224)</f>
        <v>6.7322292050762803E-2</v>
      </c>
      <c r="O224">
        <f t="shared" si="37"/>
        <v>6</v>
      </c>
      <c r="P224" s="5" t="str">
        <f t="shared" si="45"/>
        <v>Product found</v>
      </c>
      <c r="Q224" t="s">
        <v>76</v>
      </c>
      <c r="R224">
        <f t="shared" si="41"/>
        <v>4</v>
      </c>
      <c r="S224" s="23">
        <f t="shared" si="42"/>
        <v>0.66666666666666663</v>
      </c>
    </row>
    <row r="225" spans="1:19" x14ac:dyDescent="0.25">
      <c r="A225">
        <v>1998</v>
      </c>
      <c r="B225">
        <v>4</v>
      </c>
      <c r="C225" t="str">
        <f t="shared" si="39"/>
        <v>1998/4</v>
      </c>
      <c r="D225" t="s">
        <v>51</v>
      </c>
      <c r="E225">
        <v>180</v>
      </c>
      <c r="I225">
        <v>1998</v>
      </c>
      <c r="J225">
        <v>5</v>
      </c>
      <c r="K225" t="str">
        <f t="shared" si="40"/>
        <v>1998/5</v>
      </c>
      <c r="L225" t="s">
        <v>85</v>
      </c>
      <c r="M225">
        <v>1001.3000183105499</v>
      </c>
      <c r="N225" s="24">
        <f>M225/GETPIVOTDATA("Revenue",'[1]Pivot Revenue'!$E$8,"OrderDate",J225,"Years",I225)</f>
        <v>4.7889888879219966E-2</v>
      </c>
      <c r="O225">
        <f t="shared" si="37"/>
        <v>4</v>
      </c>
      <c r="P225" s="5" t="str">
        <f t="shared" si="45"/>
        <v>Product found</v>
      </c>
      <c r="Q225" t="s">
        <v>85</v>
      </c>
      <c r="R225">
        <f t="shared" si="41"/>
        <v>4</v>
      </c>
      <c r="S225" s="23">
        <f t="shared" si="42"/>
        <v>1</v>
      </c>
    </row>
    <row r="226" spans="1:19" x14ac:dyDescent="0.25">
      <c r="A226">
        <v>1998</v>
      </c>
      <c r="B226">
        <v>4</v>
      </c>
      <c r="C226" t="str">
        <f t="shared" si="39"/>
        <v>1998/4</v>
      </c>
      <c r="D226" t="s">
        <v>64</v>
      </c>
      <c r="E226">
        <v>181</v>
      </c>
      <c r="I226">
        <v>1998</v>
      </c>
      <c r="J226">
        <v>5</v>
      </c>
      <c r="K226" t="str">
        <f t="shared" si="40"/>
        <v>1998/5</v>
      </c>
      <c r="L226" t="s">
        <v>83</v>
      </c>
      <c r="M226">
        <v>763.26301193237305</v>
      </c>
      <c r="N226" s="24">
        <f>M226/GETPIVOTDATA("Revenue",'[1]Pivot Revenue'!$E$8,"OrderDate",J226,"Years",I226)</f>
        <v>3.6505123498083693E-2</v>
      </c>
      <c r="O226">
        <f t="shared" si="37"/>
        <v>3</v>
      </c>
      <c r="P226" s="5" t="str">
        <f t="shared" si="45"/>
        <v>Product found</v>
      </c>
      <c r="Q226" t="s">
        <v>83</v>
      </c>
      <c r="R226">
        <f t="shared" si="41"/>
        <v>3</v>
      </c>
      <c r="S226" s="23">
        <f t="shared" si="42"/>
        <v>1</v>
      </c>
    </row>
    <row r="227" spans="1:19" x14ac:dyDescent="0.25">
      <c r="A227">
        <v>1998</v>
      </c>
      <c r="B227">
        <v>4</v>
      </c>
      <c r="C227" t="str">
        <f t="shared" si="39"/>
        <v>1998/4</v>
      </c>
      <c r="D227" t="s">
        <v>42</v>
      </c>
      <c r="E227">
        <v>193</v>
      </c>
      <c r="I227">
        <v>1998</v>
      </c>
      <c r="J227">
        <v>5</v>
      </c>
      <c r="K227" t="str">
        <f t="shared" si="40"/>
        <v>1998/5</v>
      </c>
      <c r="L227" t="s">
        <v>28</v>
      </c>
      <c r="M227">
        <v>738</v>
      </c>
      <c r="N227" s="24">
        <f>M227/GETPIVOTDATA("Revenue",'[1]Pivot Revenue'!$E$8,"OrderDate",J227,"Years",I227)</f>
        <v>3.5296851439687978E-2</v>
      </c>
      <c r="O227">
        <f t="shared" si="37"/>
        <v>6</v>
      </c>
      <c r="P227" s="5" t="str">
        <f t="shared" si="45"/>
        <v>Product not found</v>
      </c>
      <c r="R227" t="str">
        <f t="shared" si="41"/>
        <v/>
      </c>
      <c r="S227" s="23" t="e">
        <f t="shared" si="42"/>
        <v>#VALUE!</v>
      </c>
    </row>
    <row r="228" spans="1:19" x14ac:dyDescent="0.25">
      <c r="A228">
        <v>1998</v>
      </c>
      <c r="B228">
        <v>4</v>
      </c>
      <c r="C228" t="str">
        <f t="shared" si="39"/>
        <v>1998/4</v>
      </c>
      <c r="D228" t="s">
        <v>50</v>
      </c>
      <c r="E228">
        <v>197</v>
      </c>
      <c r="I228">
        <v>1998</v>
      </c>
      <c r="J228">
        <v>5</v>
      </c>
      <c r="K228" t="str">
        <f t="shared" si="40"/>
        <v>1998/5</v>
      </c>
      <c r="L228" t="s">
        <v>29</v>
      </c>
      <c r="M228">
        <v>687.5</v>
      </c>
      <c r="N228" s="24">
        <f>M228/GETPIVOTDATA("Revenue",'[1]Pivot Revenue'!$E$8,"OrderDate",J228,"Years",I228)</f>
        <v>3.2881551984804178E-2</v>
      </c>
      <c r="O228">
        <f t="shared" si="37"/>
        <v>1</v>
      </c>
      <c r="P228" s="5" t="str">
        <f t="shared" si="45"/>
        <v>Product found</v>
      </c>
      <c r="Q228" t="s">
        <v>29</v>
      </c>
      <c r="R228">
        <f t="shared" si="41"/>
        <v>1</v>
      </c>
      <c r="S228" s="23">
        <f t="shared" si="42"/>
        <v>1</v>
      </c>
    </row>
    <row r="229" spans="1:19" x14ac:dyDescent="0.25">
      <c r="A229">
        <v>1998</v>
      </c>
      <c r="B229">
        <v>4</v>
      </c>
      <c r="C229" t="str">
        <f t="shared" si="39"/>
        <v>1998/4</v>
      </c>
      <c r="D229" t="s">
        <v>85</v>
      </c>
      <c r="E229">
        <v>201</v>
      </c>
      <c r="I229">
        <v>1998</v>
      </c>
      <c r="J229">
        <v>5</v>
      </c>
      <c r="K229" t="str">
        <f t="shared" si="40"/>
        <v>1998/5</v>
      </c>
      <c r="L229" t="s">
        <v>52</v>
      </c>
      <c r="M229">
        <v>617.60000228881802</v>
      </c>
      <c r="N229" s="24">
        <f>M229/GETPIVOTDATA("Revenue",'[1]Pivot Revenue'!$E$8,"OrderDate",J229,"Years",I229)</f>
        <v>2.9538395027018109E-2</v>
      </c>
      <c r="O229">
        <f t="shared" si="37"/>
        <v>2</v>
      </c>
      <c r="P229" s="5" t="str">
        <f t="shared" si="45"/>
        <v>Product found</v>
      </c>
      <c r="Q229" t="s">
        <v>52</v>
      </c>
      <c r="R229">
        <f t="shared" si="41"/>
        <v>2</v>
      </c>
      <c r="S229" s="23">
        <f t="shared" si="42"/>
        <v>1</v>
      </c>
    </row>
    <row r="230" spans="1:19" x14ac:dyDescent="0.25">
      <c r="A230">
        <v>1998</v>
      </c>
      <c r="B230">
        <v>4</v>
      </c>
      <c r="C230" t="str">
        <f t="shared" si="39"/>
        <v>1998/4</v>
      </c>
      <c r="D230" t="s">
        <v>70</v>
      </c>
      <c r="E230">
        <v>322</v>
      </c>
      <c r="I230">
        <v>1998</v>
      </c>
      <c r="J230">
        <v>5</v>
      </c>
      <c r="K230" t="str">
        <f t="shared" si="40"/>
        <v>1998/5</v>
      </c>
      <c r="L230" t="s">
        <v>53</v>
      </c>
      <c r="M230">
        <v>612</v>
      </c>
      <c r="N230" s="24">
        <f>M230/GETPIVOTDATA("Revenue",'[1]Pivot Revenue'!$E$8,"OrderDate",J230,"Years",I230)</f>
        <v>2.9270559730472958E-2</v>
      </c>
      <c r="O230">
        <f t="shared" si="37"/>
        <v>1</v>
      </c>
      <c r="P230" s="5" t="str">
        <f t="shared" si="45"/>
        <v>Product found</v>
      </c>
      <c r="Q230" t="s">
        <v>53</v>
      </c>
      <c r="R230">
        <f t="shared" si="41"/>
        <v>1</v>
      </c>
      <c r="S230" s="23">
        <f t="shared" si="42"/>
        <v>1</v>
      </c>
    </row>
    <row r="231" spans="1:19" x14ac:dyDescent="0.25">
      <c r="A231">
        <v>1998</v>
      </c>
      <c r="B231">
        <v>5</v>
      </c>
      <c r="C231" t="str">
        <f t="shared" si="39"/>
        <v>1998/5</v>
      </c>
      <c r="D231" t="s">
        <v>51</v>
      </c>
      <c r="E231">
        <v>35</v>
      </c>
      <c r="I231">
        <v>1998</v>
      </c>
      <c r="J231">
        <v>5</v>
      </c>
      <c r="K231" t="str">
        <f t="shared" si="40"/>
        <v>1998/5</v>
      </c>
      <c r="L231" t="s">
        <v>51</v>
      </c>
      <c r="M231">
        <v>490</v>
      </c>
      <c r="N231" s="24">
        <f>M231/GETPIVOTDATA("Revenue",'[1]Pivot Revenue'!$E$8,"OrderDate",J231,"Years",I231)</f>
        <v>2.3435578869169523E-2</v>
      </c>
      <c r="O231">
        <f t="shared" si="37"/>
        <v>1</v>
      </c>
      <c r="P231" s="5" t="str">
        <f t="shared" si="45"/>
        <v>Product found</v>
      </c>
      <c r="Q231" t="s">
        <v>51</v>
      </c>
      <c r="R231">
        <f t="shared" si="41"/>
        <v>1</v>
      </c>
      <c r="S231" s="23">
        <f t="shared" si="42"/>
        <v>1</v>
      </c>
    </row>
    <row r="232" spans="1:19" x14ac:dyDescent="0.25">
      <c r="A232">
        <v>1998</v>
      </c>
      <c r="B232">
        <v>5</v>
      </c>
      <c r="C232" t="str">
        <f t="shared" si="39"/>
        <v>1998/5</v>
      </c>
      <c r="D232" t="s">
        <v>76</v>
      </c>
      <c r="E232">
        <v>36</v>
      </c>
    </row>
    <row r="233" spans="1:19" x14ac:dyDescent="0.25">
      <c r="A233">
        <v>1998</v>
      </c>
      <c r="B233">
        <v>5</v>
      </c>
      <c r="C233" t="str">
        <f t="shared" si="39"/>
        <v>1998/5</v>
      </c>
      <c r="D233" t="s">
        <v>53</v>
      </c>
      <c r="E233">
        <v>40</v>
      </c>
    </row>
    <row r="234" spans="1:19" x14ac:dyDescent="0.25">
      <c r="A234">
        <v>1998</v>
      </c>
      <c r="B234">
        <v>5</v>
      </c>
      <c r="C234" t="str">
        <f t="shared" si="39"/>
        <v>1998/5</v>
      </c>
      <c r="D234" t="s">
        <v>83</v>
      </c>
      <c r="E234">
        <v>49</v>
      </c>
    </row>
    <row r="235" spans="1:19" x14ac:dyDescent="0.25">
      <c r="A235">
        <v>1998</v>
      </c>
      <c r="B235">
        <v>5</v>
      </c>
      <c r="C235" t="str">
        <f t="shared" si="39"/>
        <v>1998/5</v>
      </c>
      <c r="D235" t="s">
        <v>49</v>
      </c>
      <c r="E235">
        <v>52</v>
      </c>
    </row>
    <row r="236" spans="1:19" x14ac:dyDescent="0.25">
      <c r="A236">
        <v>1998</v>
      </c>
      <c r="B236">
        <v>5</v>
      </c>
      <c r="C236" t="str">
        <f t="shared" si="39"/>
        <v>1998/5</v>
      </c>
      <c r="D236" t="s">
        <v>29</v>
      </c>
      <c r="E236">
        <v>55</v>
      </c>
    </row>
    <row r="237" spans="1:19" x14ac:dyDescent="0.25">
      <c r="A237">
        <v>1998</v>
      </c>
      <c r="B237">
        <v>5</v>
      </c>
      <c r="C237" t="str">
        <f t="shared" si="39"/>
        <v>1998/5</v>
      </c>
      <c r="D237" t="s">
        <v>85</v>
      </c>
      <c r="E237">
        <v>62</v>
      </c>
    </row>
    <row r="238" spans="1:19" x14ac:dyDescent="0.25">
      <c r="A238">
        <v>1998</v>
      </c>
      <c r="B238">
        <v>5</v>
      </c>
      <c r="C238" t="str">
        <f t="shared" si="39"/>
        <v>1998/5</v>
      </c>
      <c r="D238" t="s">
        <v>52</v>
      </c>
      <c r="E238">
        <v>64</v>
      </c>
    </row>
    <row r="239" spans="1:19" x14ac:dyDescent="0.25">
      <c r="A239">
        <v>1998</v>
      </c>
      <c r="B239">
        <v>5</v>
      </c>
      <c r="C239" t="str">
        <f t="shared" si="39"/>
        <v>1998/5</v>
      </c>
      <c r="D239" t="s">
        <v>75</v>
      </c>
      <c r="E239">
        <v>77</v>
      </c>
    </row>
    <row r="240" spans="1:19" x14ac:dyDescent="0.25">
      <c r="A240">
        <v>1998</v>
      </c>
      <c r="B240">
        <v>5</v>
      </c>
      <c r="C240" t="str">
        <f t="shared" si="39"/>
        <v>1998/5</v>
      </c>
      <c r="D240" t="s">
        <v>43</v>
      </c>
      <c r="E240">
        <v>132</v>
      </c>
    </row>
  </sheetData>
  <mergeCells count="6">
    <mergeCell ref="Z21:AB21"/>
    <mergeCell ref="Z6:AB6"/>
    <mergeCell ref="Z9:AB9"/>
    <mergeCell ref="Z12:AB12"/>
    <mergeCell ref="Z15:AB15"/>
    <mergeCell ref="Z18:AB18"/>
  </mergeCells>
  <conditionalFormatting sqref="D1:D1048576">
    <cfRule type="duplicateValues" dxfId="185" priority="150"/>
  </conditionalFormatting>
  <conditionalFormatting sqref="E1:E1048576">
    <cfRule type="colorScale" priority="149">
      <colorScale>
        <cfvo type="min"/>
        <cfvo type="max"/>
        <color rgb="FFFCFCFF"/>
        <color rgb="FF63BE7B"/>
      </colorScale>
    </cfRule>
  </conditionalFormatting>
  <conditionalFormatting sqref="L1:L231">
    <cfRule type="duplicateValues" dxfId="184" priority="147"/>
    <cfRule type="top10" dxfId="183" priority="148" rank="10"/>
  </conditionalFormatting>
  <conditionalFormatting sqref="N1:N23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O1:O231">
    <cfRule type="colorScale" priority="145">
      <colorScale>
        <cfvo type="min"/>
        <cfvo type="max"/>
        <color rgb="FFFF7128"/>
        <color rgb="FF7030A0"/>
      </colorScale>
    </cfRule>
  </conditionalFormatting>
  <conditionalFormatting sqref="P1:P231">
    <cfRule type="containsText" dxfId="182" priority="143" operator="containsText" text="Product not found">
      <formula>NOT(ISERROR(SEARCH("Product not found",P1)))</formula>
    </cfRule>
    <cfRule type="containsText" dxfId="181" priority="144" operator="containsText" text="Product Found">
      <formula>NOT(ISERROR(SEARCH("Product Found",P1)))</formula>
    </cfRule>
  </conditionalFormatting>
  <conditionalFormatting sqref="Q2:Q3">
    <cfRule type="duplicateValues" dxfId="180" priority="139"/>
    <cfRule type="top10" dxfId="179" priority="140" rank="10"/>
  </conditionalFormatting>
  <conditionalFormatting sqref="Q5:Q6">
    <cfRule type="duplicateValues" dxfId="178" priority="137"/>
    <cfRule type="top10" dxfId="177" priority="138" rank="10"/>
  </conditionalFormatting>
  <conditionalFormatting sqref="Q8:Q9">
    <cfRule type="duplicateValues" dxfId="176" priority="135"/>
    <cfRule type="top10" dxfId="175" priority="136" rank="10"/>
  </conditionalFormatting>
  <conditionalFormatting sqref="Q12:Q13">
    <cfRule type="duplicateValues" dxfId="174" priority="133"/>
    <cfRule type="top10" dxfId="173" priority="134" rank="10"/>
  </conditionalFormatting>
  <conditionalFormatting sqref="Q15">
    <cfRule type="duplicateValues" dxfId="172" priority="131"/>
    <cfRule type="top10" dxfId="171" priority="132" rank="10"/>
  </conditionalFormatting>
  <conditionalFormatting sqref="Q17:Q18">
    <cfRule type="duplicateValues" dxfId="170" priority="129"/>
    <cfRule type="top10" dxfId="169" priority="130" rank="10"/>
  </conditionalFormatting>
  <conditionalFormatting sqref="Q22">
    <cfRule type="duplicateValues" dxfId="168" priority="127"/>
    <cfRule type="top10" dxfId="167" priority="128" rank="10"/>
  </conditionalFormatting>
  <conditionalFormatting sqref="Q24:Q27">
    <cfRule type="duplicateValues" dxfId="166" priority="125"/>
    <cfRule type="top10" dxfId="165" priority="126" rank="10"/>
  </conditionalFormatting>
  <conditionalFormatting sqref="Q30">
    <cfRule type="duplicateValues" dxfId="164" priority="123"/>
    <cfRule type="top10" dxfId="163" priority="124" rank="10"/>
  </conditionalFormatting>
  <conditionalFormatting sqref="Q33:Q38">
    <cfRule type="duplicateValues" dxfId="162" priority="121"/>
    <cfRule type="top10" dxfId="161" priority="122" rank="10"/>
  </conditionalFormatting>
  <conditionalFormatting sqref="Q42:Q43">
    <cfRule type="duplicateValues" dxfId="160" priority="119"/>
    <cfRule type="top10" dxfId="159" priority="120" rank="10"/>
  </conditionalFormatting>
  <conditionalFormatting sqref="Q45:Q46">
    <cfRule type="duplicateValues" dxfId="158" priority="117"/>
    <cfRule type="top10" dxfId="157" priority="118" rank="10"/>
  </conditionalFormatting>
  <conditionalFormatting sqref="Q48:Q50">
    <cfRule type="duplicateValues" dxfId="156" priority="115"/>
    <cfRule type="top10" dxfId="155" priority="116" rank="10"/>
  </conditionalFormatting>
  <conditionalFormatting sqref="Q54:Q56">
    <cfRule type="duplicateValues" dxfId="154" priority="113"/>
    <cfRule type="top10" dxfId="153" priority="114" rank="10"/>
  </conditionalFormatting>
  <conditionalFormatting sqref="Q58:Q59">
    <cfRule type="duplicateValues" dxfId="152" priority="111"/>
    <cfRule type="top10" dxfId="151" priority="112" rank="10"/>
  </conditionalFormatting>
  <conditionalFormatting sqref="Q61:Q67">
    <cfRule type="duplicateValues" dxfId="150" priority="109"/>
    <cfRule type="top10" dxfId="149" priority="110" rank="10"/>
  </conditionalFormatting>
  <conditionalFormatting sqref="Q72:Q74">
    <cfRule type="duplicateValues" dxfId="148" priority="107"/>
    <cfRule type="top10" dxfId="147" priority="108" rank="10"/>
  </conditionalFormatting>
  <conditionalFormatting sqref="Q78">
    <cfRule type="duplicateValues" dxfId="146" priority="105"/>
    <cfRule type="top10" dxfId="145" priority="106" rank="10"/>
  </conditionalFormatting>
  <conditionalFormatting sqref="Q81:Q82">
    <cfRule type="duplicateValues" dxfId="144" priority="103"/>
    <cfRule type="top10" dxfId="143" priority="104" rank="10"/>
  </conditionalFormatting>
  <conditionalFormatting sqref="Q85">
    <cfRule type="duplicateValues" dxfId="142" priority="101"/>
    <cfRule type="top10" dxfId="141" priority="102" rank="10"/>
  </conditionalFormatting>
  <conditionalFormatting sqref="Q88">
    <cfRule type="duplicateValues" dxfId="140" priority="99"/>
    <cfRule type="top10" dxfId="139" priority="100" rank="10"/>
  </conditionalFormatting>
  <conditionalFormatting sqref="Q90:Q94">
    <cfRule type="duplicateValues" dxfId="138" priority="97"/>
    <cfRule type="top10" dxfId="137" priority="98" rank="10"/>
  </conditionalFormatting>
  <conditionalFormatting sqref="Q97:Q100">
    <cfRule type="duplicateValues" dxfId="136" priority="95"/>
    <cfRule type="top10" dxfId="135" priority="96" rank="10"/>
  </conditionalFormatting>
  <conditionalFormatting sqref="Q103:Q105">
    <cfRule type="duplicateValues" dxfId="134" priority="93"/>
    <cfRule type="top10" dxfId="133" priority="94" rank="10"/>
  </conditionalFormatting>
  <conditionalFormatting sqref="Q107:Q108">
    <cfRule type="duplicateValues" dxfId="132" priority="91"/>
    <cfRule type="top10" dxfId="131" priority="92" rank="10"/>
  </conditionalFormatting>
  <conditionalFormatting sqref="Q110:Q117">
    <cfRule type="duplicateValues" dxfId="130" priority="89"/>
    <cfRule type="top10" dxfId="129" priority="90" rank="10"/>
  </conditionalFormatting>
  <conditionalFormatting sqref="Q122:Q124">
    <cfRule type="duplicateValues" dxfId="128" priority="87"/>
    <cfRule type="top10" dxfId="127" priority="88" rank="10"/>
  </conditionalFormatting>
  <conditionalFormatting sqref="Q126:Q128">
    <cfRule type="duplicateValues" dxfId="126" priority="85"/>
    <cfRule type="top10" dxfId="125" priority="86" rank="10"/>
  </conditionalFormatting>
  <conditionalFormatting sqref="Q132:Q133">
    <cfRule type="duplicateValues" dxfId="124" priority="83"/>
    <cfRule type="top10" dxfId="123" priority="84" rank="10"/>
  </conditionalFormatting>
  <conditionalFormatting sqref="Q135:Q137">
    <cfRule type="duplicateValues" dxfId="122" priority="81"/>
    <cfRule type="top10" dxfId="121" priority="82" rank="10"/>
  </conditionalFormatting>
  <conditionalFormatting sqref="Q139:Q141">
    <cfRule type="duplicateValues" dxfId="120" priority="79"/>
    <cfRule type="top10" dxfId="119" priority="80" rank="10"/>
  </conditionalFormatting>
  <conditionalFormatting sqref="Q143:Q144">
    <cfRule type="duplicateValues" dxfId="118" priority="77"/>
    <cfRule type="top10" dxfId="117" priority="78" rank="10"/>
  </conditionalFormatting>
  <conditionalFormatting sqref="Q147">
    <cfRule type="duplicateValues" dxfId="116" priority="75"/>
    <cfRule type="top10" dxfId="115" priority="76" rank="10"/>
  </conditionalFormatting>
  <conditionalFormatting sqref="Q151">
    <cfRule type="duplicateValues" dxfId="114" priority="73"/>
    <cfRule type="top10" dxfId="113" priority="74" rank="10"/>
  </conditionalFormatting>
  <conditionalFormatting sqref="Q153:Q154">
    <cfRule type="duplicateValues" dxfId="112" priority="71"/>
    <cfRule type="top10" dxfId="111" priority="72" rank="10"/>
  </conditionalFormatting>
  <conditionalFormatting sqref="Q157">
    <cfRule type="duplicateValues" dxfId="110" priority="69"/>
    <cfRule type="top10" dxfId="109" priority="70" rank="10"/>
  </conditionalFormatting>
  <conditionalFormatting sqref="Q160:Q164">
    <cfRule type="duplicateValues" dxfId="108" priority="67"/>
    <cfRule type="top10" dxfId="107" priority="68" rank="10"/>
  </conditionalFormatting>
  <conditionalFormatting sqref="Q166">
    <cfRule type="duplicateValues" dxfId="106" priority="65"/>
    <cfRule type="top10" dxfId="105" priority="66" rank="10"/>
  </conditionalFormatting>
  <conditionalFormatting sqref="Q168:Q169">
    <cfRule type="duplicateValues" dxfId="104" priority="63"/>
    <cfRule type="top10" dxfId="103" priority="64" rank="10"/>
  </conditionalFormatting>
  <conditionalFormatting sqref="Q172">
    <cfRule type="duplicateValues" dxfId="102" priority="61"/>
    <cfRule type="top10" dxfId="101" priority="62" rank="10"/>
  </conditionalFormatting>
  <conditionalFormatting sqref="Q175">
    <cfRule type="duplicateValues" dxfId="100" priority="59"/>
    <cfRule type="top10" dxfId="99" priority="60" rank="10"/>
  </conditionalFormatting>
  <conditionalFormatting sqref="Q177:Q178">
    <cfRule type="duplicateValues" dxfId="98" priority="57"/>
    <cfRule type="top10" dxfId="97" priority="58" rank="10"/>
  </conditionalFormatting>
  <conditionalFormatting sqref="Q183:Q188">
    <cfRule type="duplicateValues" dxfId="96" priority="55"/>
    <cfRule type="top10" dxfId="95" priority="56" rank="10"/>
  </conditionalFormatting>
  <conditionalFormatting sqref="Q190:Q195">
    <cfRule type="duplicateValues" dxfId="94" priority="53"/>
    <cfRule type="top10" dxfId="93" priority="54" rank="10"/>
  </conditionalFormatting>
  <conditionalFormatting sqref="Q198">
    <cfRule type="duplicateValues" dxfId="92" priority="51"/>
    <cfRule type="top10" dxfId="91" priority="52" rank="10"/>
  </conditionalFormatting>
  <conditionalFormatting sqref="Q201">
    <cfRule type="duplicateValues" dxfId="90" priority="49"/>
    <cfRule type="top10" dxfId="89" priority="50" rank="10"/>
  </conditionalFormatting>
  <conditionalFormatting sqref="Q203:Q204">
    <cfRule type="duplicateValues" dxfId="88" priority="47"/>
    <cfRule type="top10" dxfId="87" priority="48" rank="10"/>
  </conditionalFormatting>
  <conditionalFormatting sqref="Q209:Q210">
    <cfRule type="duplicateValues" dxfId="86" priority="45"/>
    <cfRule type="top10" dxfId="85" priority="46" rank="10"/>
  </conditionalFormatting>
  <conditionalFormatting sqref="Q212">
    <cfRule type="duplicateValues" dxfId="84" priority="43"/>
    <cfRule type="top10" dxfId="83" priority="44" rank="10"/>
  </conditionalFormatting>
  <conditionalFormatting sqref="Q215:Q217">
    <cfRule type="duplicateValues" dxfId="82" priority="41"/>
    <cfRule type="top10" dxfId="81" priority="42" rank="10"/>
  </conditionalFormatting>
  <conditionalFormatting sqref="Q218">
    <cfRule type="duplicateValues" dxfId="80" priority="39"/>
    <cfRule type="top10" dxfId="79" priority="40" rank="10"/>
  </conditionalFormatting>
  <conditionalFormatting sqref="Q221:Q226">
    <cfRule type="duplicateValues" dxfId="78" priority="37"/>
    <cfRule type="top10" dxfId="77" priority="38" rank="10"/>
  </conditionalFormatting>
  <conditionalFormatting sqref="Q228:Q1048576">
    <cfRule type="duplicateValues" dxfId="76" priority="35"/>
    <cfRule type="top10" dxfId="75" priority="36" rank="10"/>
  </conditionalFormatting>
  <conditionalFormatting sqref="S2:S231">
    <cfRule type="colorScale" priority="167">
      <colorScale>
        <cfvo type="min"/>
        <cfvo type="max"/>
        <color rgb="FFFCFCFF"/>
        <color rgb="FF63BE7B"/>
      </colorScale>
    </cfRule>
  </conditionalFormatting>
  <conditionalFormatting sqref="S1:S231">
    <cfRule type="colorScale" priority="168">
      <colorScale>
        <cfvo type="min"/>
        <cfvo type="max"/>
        <color rgb="FFFCFCFF"/>
        <color rgb="FFF8696B"/>
      </colorScale>
    </cfRule>
  </conditionalFormatting>
  <conditionalFormatting sqref="X6">
    <cfRule type="duplicateValues" dxfId="74" priority="33"/>
    <cfRule type="top10" dxfId="73" priority="34" rank="10"/>
  </conditionalFormatting>
  <conditionalFormatting sqref="Z6">
    <cfRule type="containsText" dxfId="72" priority="31" operator="containsText" text="String not found">
      <formula>NOT(ISERROR(SEARCH("String not found",Z6)))</formula>
    </cfRule>
    <cfRule type="containsText" dxfId="71" priority="32" operator="containsText" text="String Found">
      <formula>NOT(ISERROR(SEARCH("String Found",Z6)))</formula>
    </cfRule>
  </conditionalFormatting>
  <conditionalFormatting sqref="X9">
    <cfRule type="duplicateValues" dxfId="70" priority="29"/>
    <cfRule type="top10" dxfId="69" priority="30" rank="10"/>
  </conditionalFormatting>
  <conditionalFormatting sqref="X12">
    <cfRule type="duplicateValues" dxfId="68" priority="23"/>
    <cfRule type="top10" dxfId="67" priority="24" rank="10"/>
  </conditionalFormatting>
  <conditionalFormatting sqref="X15">
    <cfRule type="duplicateValues" dxfId="66" priority="19"/>
    <cfRule type="top10" dxfId="65" priority="20" rank="10"/>
  </conditionalFormatting>
  <conditionalFormatting sqref="X18">
    <cfRule type="duplicateValues" dxfId="64" priority="15"/>
    <cfRule type="top10" dxfId="63" priority="16" rank="10"/>
  </conditionalFormatting>
  <conditionalFormatting sqref="X21">
    <cfRule type="duplicateValues" dxfId="62" priority="11"/>
    <cfRule type="top10" dxfId="61" priority="12" rank="10"/>
  </conditionalFormatting>
  <conditionalFormatting sqref="Z9">
    <cfRule type="containsText" dxfId="60" priority="9" operator="containsText" text="String not found">
      <formula>NOT(ISERROR(SEARCH("String not found",Z9)))</formula>
    </cfRule>
    <cfRule type="containsText" dxfId="59" priority="10" operator="containsText" text="String Found">
      <formula>NOT(ISERROR(SEARCH("String Found",Z9)))</formula>
    </cfRule>
  </conditionalFormatting>
  <conditionalFormatting sqref="Z12">
    <cfRule type="containsText" dxfId="58" priority="7" operator="containsText" text="String not found">
      <formula>NOT(ISERROR(SEARCH("String not found",Z12)))</formula>
    </cfRule>
    <cfRule type="containsText" dxfId="57" priority="8" operator="containsText" text="String Found">
      <formula>NOT(ISERROR(SEARCH("String Found",Z12)))</formula>
    </cfRule>
  </conditionalFormatting>
  <conditionalFormatting sqref="Z15">
    <cfRule type="containsText" dxfId="56" priority="5" operator="containsText" text="String not found">
      <formula>NOT(ISERROR(SEARCH("String not found",Z15)))</formula>
    </cfRule>
    <cfRule type="containsText" dxfId="55" priority="6" operator="containsText" text="String Found">
      <formula>NOT(ISERROR(SEARCH("String Found",Z15)))</formula>
    </cfRule>
  </conditionalFormatting>
  <conditionalFormatting sqref="Z18">
    <cfRule type="containsText" dxfId="54" priority="3" operator="containsText" text="String not found">
      <formula>NOT(ISERROR(SEARCH("String not found",Z18)))</formula>
    </cfRule>
    <cfRule type="containsText" dxfId="53" priority="4" operator="containsText" text="String Found">
      <formula>NOT(ISERROR(SEARCH("String Found",Z18)))</formula>
    </cfRule>
  </conditionalFormatting>
  <conditionalFormatting sqref="Z21">
    <cfRule type="containsText" dxfId="52" priority="1" operator="containsText" text="String not found">
      <formula>NOT(ISERROR(SEARCH("String not found",Z21)))</formula>
    </cfRule>
    <cfRule type="containsText" dxfId="51" priority="2" operator="containsText" text="String Found">
      <formula>NOT(ISERROR(SEARCH("String Found",Z21)))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99C4-0940-48F6-A599-D00C98FBCC21}">
  <dimension ref="D4:J23"/>
  <sheetViews>
    <sheetView workbookViewId="0">
      <selection activeCell="A22" sqref="A22"/>
    </sheetView>
  </sheetViews>
  <sheetFormatPr defaultRowHeight="15" x14ac:dyDescent="0.25"/>
  <sheetData>
    <row r="4" spans="4:10" ht="23.25" x14ac:dyDescent="0.35">
      <c r="E4" s="6"/>
      <c r="F4" s="7" t="s">
        <v>16</v>
      </c>
      <c r="G4" s="6"/>
    </row>
    <row r="5" spans="4:10" ht="15.75" thickBot="1" x14ac:dyDescent="0.3">
      <c r="F5" s="1"/>
    </row>
    <row r="6" spans="4:10" x14ac:dyDescent="0.25">
      <c r="D6" s="8"/>
      <c r="E6" s="9"/>
      <c r="F6" s="10"/>
      <c r="G6" s="9"/>
      <c r="H6" s="9"/>
      <c r="I6" s="9"/>
      <c r="J6" s="11"/>
    </row>
    <row r="7" spans="4:10" ht="15.75" x14ac:dyDescent="0.25">
      <c r="D7" s="12"/>
      <c r="E7" s="13" t="s">
        <v>20</v>
      </c>
      <c r="F7" s="14" t="s">
        <v>21</v>
      </c>
      <c r="G7" s="30" t="str">
        <f>IF( COUNTIF($D$2:$D$14,#REF!) &gt; 0, "Product found", "Product not found")</f>
        <v>Product not found</v>
      </c>
      <c r="H7" s="30"/>
      <c r="I7" s="30"/>
      <c r="J7" s="15"/>
    </row>
    <row r="8" spans="4:10" ht="15.75" x14ac:dyDescent="0.25">
      <c r="D8" s="12" t="s">
        <v>108</v>
      </c>
      <c r="E8" s="6"/>
      <c r="F8" s="16"/>
      <c r="G8" s="6"/>
      <c r="H8" s="6"/>
      <c r="I8" s="6"/>
      <c r="J8" s="15"/>
    </row>
    <row r="9" spans="4:10" ht="15.75" x14ac:dyDescent="0.25">
      <c r="D9" s="12"/>
      <c r="E9" s="6"/>
      <c r="F9" s="16"/>
      <c r="G9" s="6"/>
      <c r="H9" s="6"/>
      <c r="I9" s="6"/>
      <c r="J9" s="15"/>
    </row>
    <row r="10" spans="4:10" ht="15.75" x14ac:dyDescent="0.25">
      <c r="D10" s="12"/>
      <c r="E10" s="13" t="s">
        <v>26</v>
      </c>
      <c r="F10" s="14" t="s">
        <v>27</v>
      </c>
      <c r="G10" s="30" t="str">
        <f>IF( COUNTIF($D$2:$D$14,#REF!) &gt; 0, "Product found", "Product not found")</f>
        <v>Product not found</v>
      </c>
      <c r="H10" s="30"/>
      <c r="I10" s="30"/>
      <c r="J10" s="15"/>
    </row>
    <row r="11" spans="4:10" ht="15.75" x14ac:dyDescent="0.25">
      <c r="D11" s="12" t="s">
        <v>109</v>
      </c>
      <c r="E11" s="6"/>
      <c r="F11" s="16"/>
      <c r="G11" s="6"/>
      <c r="H11" s="6"/>
      <c r="I11" s="6"/>
      <c r="J11" s="15"/>
    </row>
    <row r="12" spans="4:10" ht="15.75" x14ac:dyDescent="0.25">
      <c r="D12" s="12"/>
      <c r="E12" s="6"/>
      <c r="F12" s="16"/>
      <c r="G12" s="6"/>
      <c r="H12" s="6"/>
      <c r="I12" s="6"/>
      <c r="J12" s="15"/>
    </row>
    <row r="13" spans="4:10" ht="15.75" x14ac:dyDescent="0.25">
      <c r="D13" s="12"/>
      <c r="E13" s="13" t="s">
        <v>34</v>
      </c>
      <c r="F13" s="14" t="s">
        <v>35</v>
      </c>
      <c r="G13" s="30" t="str">
        <f>IF( COUNTIF($D$2:$D$14,#REF!) &gt; 0, "Product found", "Product not found")</f>
        <v>Product not found</v>
      </c>
      <c r="H13" s="30"/>
      <c r="I13" s="30"/>
      <c r="J13" s="15"/>
    </row>
    <row r="14" spans="4:10" ht="15.75" x14ac:dyDescent="0.25">
      <c r="D14" s="12" t="s">
        <v>110</v>
      </c>
      <c r="E14" s="13"/>
      <c r="F14" s="16"/>
      <c r="G14" s="6"/>
      <c r="H14" s="6"/>
      <c r="I14" s="6"/>
      <c r="J14" s="15"/>
    </row>
    <row r="15" spans="4:10" ht="15.75" x14ac:dyDescent="0.25">
      <c r="D15" s="12"/>
      <c r="E15" s="13"/>
      <c r="F15" s="16"/>
      <c r="G15" s="6"/>
      <c r="H15" s="6"/>
      <c r="I15" s="6"/>
      <c r="J15" s="15"/>
    </row>
    <row r="16" spans="4:10" ht="15.75" x14ac:dyDescent="0.25">
      <c r="D16" s="12"/>
      <c r="E16" s="13" t="s">
        <v>39</v>
      </c>
      <c r="F16" s="14" t="s">
        <v>40</v>
      </c>
      <c r="G16" s="30" t="str">
        <f>IF( COUNTIF($D$2:$D$14,#REF!) &gt; 0, "Product found", "Product not found")</f>
        <v>Product not found</v>
      </c>
      <c r="H16" s="30"/>
      <c r="I16" s="30"/>
      <c r="J16" s="15"/>
    </row>
    <row r="17" spans="4:10" ht="15.75" x14ac:dyDescent="0.25">
      <c r="D17" s="12" t="s">
        <v>111</v>
      </c>
      <c r="E17" s="13"/>
      <c r="F17" s="16"/>
      <c r="G17" s="6"/>
      <c r="H17" s="6"/>
      <c r="I17" s="6"/>
      <c r="J17" s="15"/>
    </row>
    <row r="18" spans="4:10" ht="15.75" x14ac:dyDescent="0.25">
      <c r="D18" s="12"/>
      <c r="E18" s="13"/>
      <c r="F18" s="16"/>
      <c r="G18" s="6"/>
      <c r="H18" s="6"/>
      <c r="I18" s="6"/>
      <c r="J18" s="15"/>
    </row>
    <row r="19" spans="4:10" ht="15.75" x14ac:dyDescent="0.25">
      <c r="D19" s="12"/>
      <c r="E19" s="13" t="s">
        <v>38</v>
      </c>
      <c r="F19" s="14" t="s">
        <v>44</v>
      </c>
      <c r="G19" s="30" t="str">
        <f>IF( COUNTIF($D$2:$D$14,#REF!) &gt; 0, "Product found", "Product not found")</f>
        <v>Product not found</v>
      </c>
      <c r="H19" s="30"/>
      <c r="I19" s="30"/>
      <c r="J19" s="15"/>
    </row>
    <row r="20" spans="4:10" ht="15.75" x14ac:dyDescent="0.25">
      <c r="D20" s="12" t="s">
        <v>112</v>
      </c>
      <c r="E20" s="13"/>
      <c r="F20" s="16"/>
      <c r="G20" s="6"/>
      <c r="H20" s="6"/>
      <c r="I20" s="6"/>
      <c r="J20" s="15"/>
    </row>
    <row r="21" spans="4:10" ht="15.75" x14ac:dyDescent="0.25">
      <c r="D21" s="12"/>
      <c r="E21" s="13"/>
      <c r="F21" s="16"/>
      <c r="G21" s="6"/>
      <c r="H21" s="6"/>
      <c r="I21" s="6"/>
      <c r="J21" s="15"/>
    </row>
    <row r="22" spans="4:10" ht="15.75" x14ac:dyDescent="0.25">
      <c r="D22" s="12"/>
      <c r="E22" s="13" t="s">
        <v>47</v>
      </c>
      <c r="F22" s="14" t="s">
        <v>44</v>
      </c>
      <c r="G22" s="30" t="str">
        <f>IF( COUNTIF($D$2:$D$14,#REF!) &gt; 0, "Product found", "Product not found")</f>
        <v>Product not found</v>
      </c>
      <c r="H22" s="30"/>
      <c r="I22" s="30"/>
      <c r="J22" s="15"/>
    </row>
    <row r="23" spans="4:10" ht="16.5" thickBot="1" x14ac:dyDescent="0.3">
      <c r="D23" s="17" t="s">
        <v>113</v>
      </c>
      <c r="E23" s="18"/>
      <c r="F23" s="19"/>
      <c r="G23" s="20"/>
      <c r="H23" s="20"/>
      <c r="I23" s="20"/>
      <c r="J23" s="21"/>
    </row>
  </sheetData>
  <mergeCells count="6">
    <mergeCell ref="G22:I22"/>
    <mergeCell ref="G7:I7"/>
    <mergeCell ref="G10:I10"/>
    <mergeCell ref="G13:I13"/>
    <mergeCell ref="G16:I16"/>
    <mergeCell ref="G19:I19"/>
  </mergeCells>
  <conditionalFormatting sqref="E7">
    <cfRule type="duplicateValues" dxfId="47" priority="23"/>
    <cfRule type="top10" dxfId="46" priority="24" rank="10"/>
  </conditionalFormatting>
  <conditionalFormatting sqref="G7">
    <cfRule type="containsText" dxfId="45" priority="21" operator="containsText" text="String not found">
      <formula>NOT(ISERROR(SEARCH("String not found",G7)))</formula>
    </cfRule>
    <cfRule type="containsText" dxfId="44" priority="22" operator="containsText" text="String Found">
      <formula>NOT(ISERROR(SEARCH("String Found",G7)))</formula>
    </cfRule>
  </conditionalFormatting>
  <conditionalFormatting sqref="E10">
    <cfRule type="duplicateValues" dxfId="43" priority="19"/>
    <cfRule type="top10" dxfId="42" priority="20" rank="10"/>
  </conditionalFormatting>
  <conditionalFormatting sqref="G10">
    <cfRule type="containsText" dxfId="41" priority="17" operator="containsText" text="String not found">
      <formula>NOT(ISERROR(SEARCH("String not found",G10)))</formula>
    </cfRule>
    <cfRule type="containsText" dxfId="40" priority="18" operator="containsText" text="String Found">
      <formula>NOT(ISERROR(SEARCH("String Found",G10)))</formula>
    </cfRule>
  </conditionalFormatting>
  <conditionalFormatting sqref="G13">
    <cfRule type="containsText" dxfId="39" priority="15" operator="containsText" text="String not found">
      <formula>NOT(ISERROR(SEARCH("String not found",G13)))</formula>
    </cfRule>
    <cfRule type="containsText" dxfId="38" priority="16" operator="containsText" text="String Found">
      <formula>NOT(ISERROR(SEARCH("String Found",G13)))</formula>
    </cfRule>
  </conditionalFormatting>
  <conditionalFormatting sqref="E13">
    <cfRule type="duplicateValues" dxfId="37" priority="13"/>
    <cfRule type="top10" dxfId="36" priority="14" rank="10"/>
  </conditionalFormatting>
  <conditionalFormatting sqref="G16">
    <cfRule type="containsText" dxfId="35" priority="11" operator="containsText" text="String not found">
      <formula>NOT(ISERROR(SEARCH("String not found",G16)))</formula>
    </cfRule>
    <cfRule type="containsText" dxfId="34" priority="12" operator="containsText" text="String Found">
      <formula>NOT(ISERROR(SEARCH("String Found",G16)))</formula>
    </cfRule>
  </conditionalFormatting>
  <conditionalFormatting sqref="E16">
    <cfRule type="duplicateValues" dxfId="33" priority="9"/>
    <cfRule type="top10" dxfId="32" priority="10" rank="10"/>
  </conditionalFormatting>
  <conditionalFormatting sqref="G19">
    <cfRule type="containsText" dxfId="31" priority="7" operator="containsText" text="String not found">
      <formula>NOT(ISERROR(SEARCH("String not found",G19)))</formula>
    </cfRule>
    <cfRule type="containsText" dxfId="30" priority="8" operator="containsText" text="String Found">
      <formula>NOT(ISERROR(SEARCH("String Found",G19)))</formula>
    </cfRule>
  </conditionalFormatting>
  <conditionalFormatting sqref="E19">
    <cfRule type="duplicateValues" dxfId="29" priority="5"/>
    <cfRule type="top10" dxfId="28" priority="6" rank="10"/>
  </conditionalFormatting>
  <conditionalFormatting sqref="G22">
    <cfRule type="containsText" dxfId="27" priority="3" operator="containsText" text="String not found">
      <formula>NOT(ISERROR(SEARCH("String not found",G22)))</formula>
    </cfRule>
    <cfRule type="containsText" dxfId="26" priority="4" operator="containsText" text="String Found">
      <formula>NOT(ISERROR(SEARCH("String Found",G22)))</formula>
    </cfRule>
  </conditionalFormatting>
  <conditionalFormatting sqref="E22">
    <cfRule type="duplicateValues" dxfId="25" priority="1"/>
    <cfRule type="top10" dxfId="24" priority="2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4233-985A-48CF-AEC2-C76C1F0AEE73}">
  <dimension ref="D4:K23"/>
  <sheetViews>
    <sheetView workbookViewId="0">
      <selection activeCell="I36" sqref="I36"/>
    </sheetView>
  </sheetViews>
  <sheetFormatPr defaultRowHeight="15" x14ac:dyDescent="0.25"/>
  <sheetData>
    <row r="4" spans="4:11" ht="23.25" x14ac:dyDescent="0.35">
      <c r="E4" s="6"/>
      <c r="F4" s="7" t="s">
        <v>116</v>
      </c>
      <c r="G4" s="6"/>
    </row>
    <row r="5" spans="4:11" x14ac:dyDescent="0.25">
      <c r="F5" s="1"/>
    </row>
    <row r="6" spans="4:11" x14ac:dyDescent="0.25">
      <c r="D6" s="25"/>
      <c r="E6" s="25"/>
      <c r="F6" s="26"/>
      <c r="G6" s="25"/>
      <c r="H6" s="25"/>
      <c r="I6" s="25"/>
      <c r="J6" s="25"/>
      <c r="K6" s="6"/>
    </row>
    <row r="7" spans="4:11" ht="15.75" x14ac:dyDescent="0.25">
      <c r="D7" s="25"/>
      <c r="E7" s="27" t="s">
        <v>70</v>
      </c>
      <c r="F7" s="28" t="s">
        <v>97</v>
      </c>
      <c r="G7" s="31" t="s">
        <v>98</v>
      </c>
      <c r="H7" s="31"/>
      <c r="I7" s="31"/>
      <c r="J7" s="25"/>
      <c r="K7" s="6"/>
    </row>
    <row r="8" spans="4:11" ht="15.75" x14ac:dyDescent="0.25">
      <c r="D8" s="25" t="s">
        <v>102</v>
      </c>
      <c r="E8" s="25"/>
      <c r="F8" s="29"/>
      <c r="G8" s="25"/>
      <c r="H8" s="25"/>
      <c r="I8" s="25"/>
      <c r="J8" s="25"/>
      <c r="K8" s="6"/>
    </row>
    <row r="9" spans="4:11" ht="15.75" x14ac:dyDescent="0.25">
      <c r="D9" s="25"/>
      <c r="E9" s="25"/>
      <c r="F9" s="29"/>
      <c r="G9" s="25"/>
      <c r="H9" s="25"/>
      <c r="I9" s="25"/>
      <c r="J9" s="25"/>
      <c r="K9" s="6"/>
    </row>
    <row r="10" spans="4:11" ht="15.75" x14ac:dyDescent="0.25">
      <c r="D10" s="25"/>
      <c r="E10" s="27" t="s">
        <v>89</v>
      </c>
      <c r="F10" s="28" t="s">
        <v>99</v>
      </c>
      <c r="G10" s="31" t="s">
        <v>98</v>
      </c>
      <c r="H10" s="31"/>
      <c r="I10" s="31"/>
      <c r="J10" s="25"/>
      <c r="K10" s="6"/>
    </row>
    <row r="11" spans="4:11" ht="15.75" x14ac:dyDescent="0.25">
      <c r="D11" s="25" t="s">
        <v>103</v>
      </c>
      <c r="E11" s="25"/>
      <c r="F11" s="29"/>
      <c r="G11" s="25"/>
      <c r="H11" s="25"/>
      <c r="I11" s="25"/>
      <c r="J11" s="25"/>
      <c r="K11" s="6"/>
    </row>
    <row r="12" spans="4:11" ht="15.75" x14ac:dyDescent="0.25">
      <c r="D12" s="25"/>
      <c r="E12" s="25"/>
      <c r="F12" s="29"/>
      <c r="G12" s="25"/>
      <c r="H12" s="25"/>
      <c r="I12" s="25"/>
      <c r="J12" s="25"/>
      <c r="K12" s="6"/>
    </row>
    <row r="13" spans="4:11" ht="15.75" x14ac:dyDescent="0.25">
      <c r="D13" s="25"/>
      <c r="E13" s="27" t="s">
        <v>75</v>
      </c>
      <c r="F13" s="28" t="s">
        <v>100</v>
      </c>
      <c r="G13" s="31" t="s">
        <v>98</v>
      </c>
      <c r="H13" s="31"/>
      <c r="I13" s="31"/>
      <c r="J13" s="25"/>
      <c r="K13" s="6"/>
    </row>
    <row r="14" spans="4:11" ht="15.75" x14ac:dyDescent="0.25">
      <c r="D14" s="25" t="s">
        <v>104</v>
      </c>
      <c r="E14" s="27"/>
      <c r="F14" s="29"/>
      <c r="G14" s="25"/>
      <c r="H14" s="25"/>
      <c r="I14" s="25"/>
      <c r="J14" s="25"/>
      <c r="K14" s="6"/>
    </row>
    <row r="15" spans="4:11" ht="15.75" x14ac:dyDescent="0.25">
      <c r="D15" s="25"/>
      <c r="E15" s="27"/>
      <c r="F15" s="29"/>
      <c r="G15" s="25"/>
      <c r="H15" s="25"/>
      <c r="I15" s="25"/>
      <c r="J15" s="25"/>
      <c r="K15" s="6"/>
    </row>
    <row r="16" spans="4:11" ht="15.75" x14ac:dyDescent="0.25">
      <c r="D16" s="25"/>
      <c r="E16" s="27" t="s">
        <v>12</v>
      </c>
      <c r="F16" s="28" t="s">
        <v>101</v>
      </c>
      <c r="G16" s="31" t="s">
        <v>98</v>
      </c>
      <c r="H16" s="31"/>
      <c r="I16" s="31"/>
      <c r="J16" s="25"/>
      <c r="K16" s="6"/>
    </row>
    <row r="17" spans="4:11" ht="15.75" x14ac:dyDescent="0.25">
      <c r="D17" s="25" t="s">
        <v>105</v>
      </c>
      <c r="E17" s="27"/>
      <c r="F17" s="29"/>
      <c r="G17" s="25"/>
      <c r="H17" s="25"/>
      <c r="I17" s="25"/>
      <c r="J17" s="25"/>
      <c r="K17" s="6"/>
    </row>
    <row r="18" spans="4:11" ht="15.75" x14ac:dyDescent="0.25">
      <c r="D18" s="25"/>
      <c r="E18" s="27"/>
      <c r="F18" s="29"/>
      <c r="G18" s="25"/>
      <c r="H18" s="25"/>
      <c r="I18" s="25"/>
      <c r="J18" s="25"/>
      <c r="K18" s="6"/>
    </row>
    <row r="19" spans="4:11" ht="15.75" x14ac:dyDescent="0.25">
      <c r="D19" s="25"/>
      <c r="E19" s="27" t="s">
        <v>30</v>
      </c>
      <c r="F19" s="28" t="s">
        <v>106</v>
      </c>
      <c r="G19" s="31" t="s">
        <v>98</v>
      </c>
      <c r="H19" s="31"/>
      <c r="I19" s="31"/>
      <c r="J19" s="25"/>
      <c r="K19" s="6"/>
    </row>
    <row r="20" spans="4:11" ht="15.75" x14ac:dyDescent="0.25">
      <c r="D20" s="25" t="s">
        <v>107</v>
      </c>
      <c r="E20" s="27"/>
      <c r="F20" s="29"/>
      <c r="G20" s="25"/>
      <c r="H20" s="25"/>
      <c r="I20" s="25"/>
      <c r="J20" s="25"/>
      <c r="K20" s="6"/>
    </row>
    <row r="21" spans="4:11" ht="15.75" x14ac:dyDescent="0.25">
      <c r="D21" s="25"/>
      <c r="E21" s="27"/>
      <c r="F21" s="29"/>
      <c r="G21" s="25"/>
      <c r="H21" s="25"/>
      <c r="I21" s="25"/>
      <c r="J21" s="25"/>
      <c r="K21" s="6"/>
    </row>
    <row r="22" spans="4:11" ht="15.75" x14ac:dyDescent="0.25">
      <c r="D22" s="25"/>
      <c r="E22" s="27" t="s">
        <v>60</v>
      </c>
      <c r="F22" s="28" t="s">
        <v>114</v>
      </c>
      <c r="G22" s="31" t="s">
        <v>98</v>
      </c>
      <c r="H22" s="31"/>
      <c r="I22" s="31"/>
      <c r="J22" s="25"/>
      <c r="K22" s="6"/>
    </row>
    <row r="23" spans="4:11" ht="15.75" x14ac:dyDescent="0.25">
      <c r="D23" s="25" t="s">
        <v>115</v>
      </c>
      <c r="E23" s="27"/>
      <c r="F23" s="29"/>
      <c r="G23" s="25"/>
      <c r="H23" s="25"/>
      <c r="I23" s="25"/>
      <c r="J23" s="25"/>
      <c r="K23" s="6"/>
    </row>
  </sheetData>
  <mergeCells count="6">
    <mergeCell ref="G22:I22"/>
    <mergeCell ref="G7:I7"/>
    <mergeCell ref="G10:I10"/>
    <mergeCell ref="G13:I13"/>
    <mergeCell ref="G16:I16"/>
    <mergeCell ref="G19:I19"/>
  </mergeCells>
  <conditionalFormatting sqref="E7">
    <cfRule type="duplicateValues" dxfId="23" priority="23"/>
    <cfRule type="top10" dxfId="22" priority="24" rank="10"/>
  </conditionalFormatting>
  <conditionalFormatting sqref="G7">
    <cfRule type="containsText" dxfId="21" priority="21" operator="containsText" text="String not found">
      <formula>NOT(ISERROR(SEARCH("String not found",G7)))</formula>
    </cfRule>
    <cfRule type="containsText" dxfId="20" priority="22" operator="containsText" text="String Found">
      <formula>NOT(ISERROR(SEARCH("String Found",G7)))</formula>
    </cfRule>
  </conditionalFormatting>
  <conditionalFormatting sqref="E10">
    <cfRule type="duplicateValues" dxfId="19" priority="19"/>
    <cfRule type="top10" dxfId="18" priority="20" rank="10"/>
  </conditionalFormatting>
  <conditionalFormatting sqref="E13">
    <cfRule type="duplicateValues" dxfId="17" priority="17"/>
    <cfRule type="top10" dxfId="16" priority="18" rank="10"/>
  </conditionalFormatting>
  <conditionalFormatting sqref="E16">
    <cfRule type="duplicateValues" dxfId="15" priority="15"/>
    <cfRule type="top10" dxfId="14" priority="16" rank="10"/>
  </conditionalFormatting>
  <conditionalFormatting sqref="E19">
    <cfRule type="duplicateValues" dxfId="13" priority="13"/>
    <cfRule type="top10" dxfId="12" priority="14" rank="10"/>
  </conditionalFormatting>
  <conditionalFormatting sqref="E22">
    <cfRule type="duplicateValues" dxfId="11" priority="11"/>
    <cfRule type="top10" dxfId="10" priority="12" rank="10"/>
  </conditionalFormatting>
  <conditionalFormatting sqref="G10">
    <cfRule type="containsText" dxfId="9" priority="9" operator="containsText" text="String not found">
      <formula>NOT(ISERROR(SEARCH("String not found",G10)))</formula>
    </cfRule>
    <cfRule type="containsText" dxfId="8" priority="10" operator="containsText" text="String Found">
      <formula>NOT(ISERROR(SEARCH("String Found",G10)))</formula>
    </cfRule>
  </conditionalFormatting>
  <conditionalFormatting sqref="G13">
    <cfRule type="containsText" dxfId="7" priority="7" operator="containsText" text="String not found">
      <formula>NOT(ISERROR(SEARCH("String not found",G13)))</formula>
    </cfRule>
    <cfRule type="containsText" dxfId="6" priority="8" operator="containsText" text="String Found">
      <formula>NOT(ISERROR(SEARCH("String Found",G13)))</formula>
    </cfRule>
  </conditionalFormatting>
  <conditionalFormatting sqref="G16">
    <cfRule type="containsText" dxfId="5" priority="5" operator="containsText" text="String not found">
      <formula>NOT(ISERROR(SEARCH("String not found",G16)))</formula>
    </cfRule>
    <cfRule type="containsText" dxfId="4" priority="6" operator="containsText" text="String Found">
      <formula>NOT(ISERROR(SEARCH("String Found",G16)))</formula>
    </cfRule>
  </conditionalFormatting>
  <conditionalFormatting sqref="G19">
    <cfRule type="containsText" dxfId="3" priority="3" operator="containsText" text="String not found">
      <formula>NOT(ISERROR(SEARCH("String not found",G19)))</formula>
    </cfRule>
    <cfRule type="containsText" dxfId="2" priority="4" operator="containsText" text="String Found">
      <formula>NOT(ISERROR(SEARCH("String Found",G19)))</formula>
    </cfRule>
  </conditionalFormatting>
  <conditionalFormatting sqref="G22">
    <cfRule type="containsText" dxfId="1" priority="1" operator="containsText" text="String not found">
      <formula>NOT(ISERROR(SEARCH("String not found",G22)))</formula>
    </cfRule>
    <cfRule type="containsText" dxfId="0" priority="2" operator="containsText" text="String Found">
      <formula>NOT(ISERROR(SEARCH("String Found",G22)))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Bottom Comperison</vt:lpstr>
      <vt:lpstr>Top Comperison</vt:lpstr>
      <vt:lpstr>Bottom Conclusion</vt:lpstr>
      <vt:lpstr>Top 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gerber</cp:lastModifiedBy>
  <dcterms:created xsi:type="dcterms:W3CDTF">2015-06-05T18:17:20Z</dcterms:created>
  <dcterms:modified xsi:type="dcterms:W3CDTF">2023-12-25T15:33:14Z</dcterms:modified>
</cp:coreProperties>
</file>