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<sst xmlns="http://schemas.openxmlformats.org/spreadsheetml/2006/main" count="146" uniqueCount="108">
  <si>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</si>
  <si>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</si>
  <si>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</si>
  <si>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</si>
  <si>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</si>
  <si>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</si>
  <si>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</si>
  <si>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</si>
  <si>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</si>
  <si>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</si>
  <si>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</si>
  <si>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</si>
  <si>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</si>
  <si>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</si>
  <si>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</si>
  <si>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</si>
  <si>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Los usuarios no pueden acceder al sistema sin autenticación</t>
  </si>
  <si>
    <t>El sistema debera permitir el acceso seguro al sistema</t>
  </si>
  <si>
    <t>Para garantizar que solo usuarios autorizados usen el sistema</t>
  </si>
  <si>
    <t>Visitante y Guardaparques</t>
  </si>
  <si>
    <t>1. Ingresar a sección "inicio de sesión"
 2. Ingresar credenciales
 3. Validar credenciales
 4. Permitir acceso según rol</t>
  </si>
  <si>
    <t>Kevin Asmal</t>
  </si>
  <si>
    <t>Alta</t>
  </si>
  <si>
    <t>No iniciado</t>
  </si>
  <si>
    <t>Si el usuario está registrado podrá ingresar al sistema sin inconvenientes</t>
  </si>
  <si>
    <t>Registro e inicio de sesión</t>
  </si>
  <si>
    <t>REQ002</t>
  </si>
  <si>
    <t>Los guardaparques necesitan actualizar información de sitios turísticos</t>
  </si>
  <si>
    <t>El sistema debera permitir modificar datos de sitios turísticos</t>
  </si>
  <si>
    <t>Para mantener información precisa y actualizada</t>
  </si>
  <si>
    <t>Guardaparque</t>
  </si>
  <si>
    <t>1. Seleccionar "Configuración de sitio turístico"
 2. Mostrar información editable
 3. Permitir cambios en descripción, imágenes, horarios
 4. Validar y guardar cambios</t>
  </si>
  <si>
    <t>Mateo Llumigusin</t>
  </si>
  <si>
    <t>Verificar que los cambios se reflejen para todos los usuarios</t>
  </si>
  <si>
    <t>Editar información del área asignada</t>
  </si>
  <si>
    <t>REQ003</t>
  </si>
  <si>
    <t>Los usuarios necesitan ver la informacion de los atractivos turisticos</t>
  </si>
  <si>
    <t>El sistema debera permitir observar la informacion de los atractivos turisticos</t>
  </si>
  <si>
    <t>Para ver las fechas disponibles y el aforo para agendar una visita</t>
  </si>
  <si>
    <t>Visitante</t>
  </si>
  <si>
    <t>1. El turista selecciona el sitio turístico de su interés.
2. El sistema carga la información a detalle del sitio turístico seleccionado.
3. El turista selecciona la fecha tentativa de visita al sitio turístico.
4. El sistema carga:
5. El aforo máximo
6.  La cantidad de personas pendientes a una respuesta de solicitud en la fecha seleccionada.</t>
  </si>
  <si>
    <t>Richard Gualotuña</t>
  </si>
  <si>
    <t>El usuario puede evidenciar la información del sitio turístico seleccionado</t>
  </si>
  <si>
    <t>Ver información de los atractivos turísticos</t>
  </si>
  <si>
    <t>REQ004</t>
  </si>
  <si>
    <t>Los usuarios necesitan generar una solicitud de visita</t>
  </si>
  <si>
    <t>El sistema debera permitir al visitante llenar la matriz de montaña con los
campos necesarios para realizar una solicitud en el sitio
turístico de su interés</t>
  </si>
  <si>
    <t>Para agendar una visita al sitio turistico seleccionado</t>
  </si>
  <si>
    <t>1. Seleccionar la opción “Matriz de montaña”.
2. El sistema desplegará los campos necesarios que se debe completar
3. El usuario llena la información en base a sus necesidades y lo solicitado por el sistema.
4. Selecciona la opción de enviar formulario.
5. El sistema guarda la información y la envía a la cuenta del guardaparque a cargo del sitio turístico seleccionado.</t>
  </si>
  <si>
    <t xml:space="preserve">El formulario es recibido por el guardaparque a cargo para su revisión.
</t>
  </si>
  <si>
    <t>Generar solicitudes</t>
  </si>
  <si>
    <t>REQ005</t>
  </si>
  <si>
    <t>El guardaparques necesita gestionar las solicitudes de los visitantes</t>
  </si>
  <si>
    <t>El sistema debera permitir al guardaparques gestionar las solicitudes de los visitantes</t>
  </si>
  <si>
    <t>Para aprobar o rechar una solicitud de un visitante</t>
  </si>
  <si>
    <t>1. Seleccionar la opción de “Solicitudes”
 2. El sistema desplegará en forma de lista las solicitudes recibidas junto con las alertas de las anomalías detectadas; y un filtro con calendarización.
 3. El guardaparque selecciona la solicitud que desea revisar.
 4. El sistema carga la información completa de la solicitud y resalta la identificación de las personas que cumplan con alguna anomalía.
 5. El guardaparque acepta o rechaza la solicitud, añadiendo un comentario explicando el motivo.
 6. El sistema envía la respuesta a la cuenta del visitante que envió la solicitud.</t>
  </si>
  <si>
    <t>El visitante que realizó la solicitud recibe una respuesta por parte del guardaparque.</t>
  </si>
  <si>
    <t>Gestionar solicitudes</t>
  </si>
  <si>
    <t>REQ006</t>
  </si>
  <si>
    <t>No existe un resumen de visitas por fecha</t>
  </si>
  <si>
    <t>El sistema debera generar reportes de visitas diarias o mensuales</t>
  </si>
  <si>
    <t>Para análisis estadístico y control interno del parque</t>
  </si>
  <si>
    <t>1. Ir a sección "Reportes"
 2. Seleccionar rango de fechas (día o mes)
 3. Generar y descargar archivo PDF con visitas registradas</t>
  </si>
  <si>
    <t>Si se genera el reporte con la información de visitas filtradas correctamente según el periodo seleccionado</t>
  </si>
  <si>
    <t>Generar reportes</t>
  </si>
  <si>
    <t>REQ007</t>
  </si>
  <si>
    <t>Visitantes sin solicitud previa no pueden registrarse</t>
  </si>
  <si>
    <t>El sistema debera permitir registro rápido mediante código QR</t>
  </si>
  <si>
    <t>Para facilitar el ingreso de turistas sin trámite anticipado</t>
  </si>
  <si>
    <t>Visitante y Guardaparque</t>
  </si>
  <si>
    <t>1. Visitante escanea código QR
 2. Completa sus datos básicos (nombre, cédula, nacionalidad)
 3. Sistema registra e ingresa automáticamente</t>
  </si>
  <si>
    <t>Si el visitante puede completar sus datos y el sistema genera la solicitud y asistencia automáticamente</t>
  </si>
  <si>
    <t>Registro rápido</t>
  </si>
  <si>
    <t>REQ008</t>
  </si>
  <si>
    <t>El guardaparque no puede registrar la asistencia de turistas</t>
  </si>
  <si>
    <t>El sistema debera registrar la ejecución de las solicitudes</t>
  </si>
  <si>
    <t>Para llevar un control de la asistencia de turistas</t>
  </si>
  <si>
    <t>1. Seleccionar opción "Registrar asistencia"
 2. Ver lista de solicitudes aceptadas
 3. Confirmar documentos
 4. Registrar ingreso y salida</t>
  </si>
  <si>
    <t>Si la solicitud cambia de estado a “Completado” después del registro de ingreso y salida</t>
  </si>
  <si>
    <t>Registrar ejecución</t>
  </si>
  <si>
    <t>REQ009</t>
  </si>
  <si>
    <t>El turista nos sabe si su solicitud fue aceptada o rechazada</t>
  </si>
  <si>
    <t>El sistema debera notificar al turista sobre la respuesta a su solicitud</t>
  </si>
  <si>
    <t>Para que el turista conozca el estado final de su solicitud</t>
  </si>
  <si>
    <t>1. El sistema muestra las solicitudes con estado actualizado
 2. El turista selecciona la solicitud
 3. Visualiza el estado (aceptada/rechazada) y comentario del guardaparque</t>
  </si>
  <si>
    <t xml:space="preserve">Media </t>
  </si>
  <si>
    <t>Si el turista puede ver el estado y comentario de la solicitud</t>
  </si>
  <si>
    <t>Recibir respuesta de solicitud</t>
  </si>
  <si>
    <t>REQ010</t>
  </si>
  <si>
    <t>Los usuarios necesitan actualizar su información</t>
  </si>
  <si>
    <t>El sistema debera permitir modificar datos personales</t>
  </si>
  <si>
    <t>Para mantener información actualizada</t>
  </si>
  <si>
    <t>1. Seleccionar "Configuración de cuenta"
 2. Mostrar información actual
 3. Habilitar edición de campos permitidos
 4. Validar y guardar cambios</t>
  </si>
  <si>
    <t>Verificar que los cambios se guarden correctamente y se muestren en el próximo acceso</t>
  </si>
  <si>
    <t>Gestión de cuenta de usuario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</si>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</sst>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9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color rgb="FF000000"/>
      <name val="&quot;Arial Narrow&quot;"/>
    </font>
    <font>
      <sz val="11.0"/>
      <color rgb="FF000000"/>
      <name val="Calibri"/>
    </font>
    <font>
      <sz val="11.0"/>
      <color theme="1"/>
      <name val="Arial Narrow"/>
    </font>
    <font>
      <sz val="10.0"/>
      <color theme="1"/>
      <name val="Arial Narrow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3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4" fillId="0" fontId="7" numFmtId="164" xfId="0" applyAlignment="1" applyBorder="1" applyFont="1" applyNumberFormat="1">
      <alignment horizontal="center" readingOrder="0" vertical="center"/>
    </xf>
    <xf borderId="4" fillId="0" fontId="7" numFmtId="164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center" readingOrder="0" vertical="center"/>
    </xf>
    <xf borderId="5" fillId="0" fontId="8" numFmtId="0" xfId="0" applyAlignment="1" applyBorder="1" applyFont="1">
      <alignment vertical="center"/>
    </xf>
    <xf borderId="0" fillId="0" fontId="9" numFmtId="0" xfId="0" applyAlignment="1" applyFont="1">
      <alignment horizontal="center"/>
    </xf>
    <xf borderId="2" fillId="0" fontId="6" numFmtId="0" xfId="0" applyAlignment="1" applyBorder="1" applyFont="1">
      <alignment horizontal="left" vertical="center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9" numFmtId="164" xfId="0" applyAlignment="1" applyBorder="1" applyFont="1" applyNumberForma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vertical="center"/>
    </xf>
    <xf borderId="2" fillId="0" fontId="10" numFmtId="0" xfId="0" applyAlignment="1" applyBorder="1" applyFont="1">
      <alignment vertical="center"/>
    </xf>
    <xf borderId="2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2" fillId="0" fontId="10" numFmtId="164" xfId="0" applyAlignment="1" applyBorder="1" applyFont="1" applyNumberForma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vertical="center"/>
    </xf>
    <xf borderId="4" fillId="3" fontId="7" numFmtId="0" xfId="0" applyAlignment="1" applyBorder="1" applyFill="1" applyFont="1">
      <alignment horizontal="center" readingOrder="0" vertic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left" shrinkToFit="0" vertical="center" wrapText="1"/>
    </xf>
    <xf borderId="9" fillId="4" fontId="13" numFmtId="0" xfId="0" applyAlignment="1" applyBorder="1" applyFill="1" applyFont="1">
      <alignment horizontal="center" shrinkToFit="0" vertical="center" wrapText="1"/>
    </xf>
    <xf borderId="10" fillId="0" fontId="14" numFmtId="0" xfId="0" applyBorder="1" applyFont="1"/>
    <xf borderId="4" fillId="0" fontId="14" numFmtId="0" xfId="0" applyBorder="1" applyFont="1"/>
    <xf borderId="0" fillId="0" fontId="12" numFmtId="0" xfId="0" applyAlignment="1" applyFont="1">
      <alignment horizontal="center" shrinkToFit="0" vertical="center" wrapText="1"/>
    </xf>
    <xf borderId="11" fillId="4" fontId="2" numFmtId="0" xfId="0" applyBorder="1" applyFont="1"/>
    <xf borderId="12" fillId="4" fontId="12" numFmtId="0" xfId="0" applyAlignment="1" applyBorder="1" applyFont="1">
      <alignment horizontal="left" shrinkToFit="0" vertical="center" wrapText="1"/>
    </xf>
    <xf borderId="12" fillId="4" fontId="1" numFmtId="0" xfId="0" applyBorder="1" applyFont="1"/>
    <xf borderId="12" fillId="4" fontId="2" numFmtId="0" xfId="0" applyBorder="1" applyFont="1"/>
    <xf borderId="13" fillId="4" fontId="2" numFmtId="0" xfId="0" applyBorder="1" applyFont="1"/>
    <xf borderId="14" fillId="4" fontId="2" numFmtId="0" xfId="0" applyBorder="1" applyFont="1"/>
    <xf borderId="3" fillId="5" fontId="15" numFmtId="0" xfId="0" applyAlignment="1" applyBorder="1" applyFill="1" applyFont="1">
      <alignment horizontal="center" vertical="center"/>
    </xf>
    <xf borderId="15" fillId="4" fontId="16" numFmtId="0" xfId="0" applyAlignment="1" applyBorder="1" applyFont="1">
      <alignment vertical="center"/>
    </xf>
    <xf borderId="9" fillId="5" fontId="15" numFmtId="0" xfId="0" applyAlignment="1" applyBorder="1" applyFont="1">
      <alignment horizontal="center" vertical="center"/>
    </xf>
    <xf borderId="15" fillId="4" fontId="2" numFmtId="0" xfId="0" applyBorder="1" applyFont="1"/>
    <xf borderId="16" fillId="4" fontId="2" numFmtId="0" xfId="0" applyBorder="1" applyFont="1"/>
    <xf borderId="3" fillId="6" fontId="17" numFmtId="0" xfId="0" applyAlignment="1" applyBorder="1" applyFill="1" applyFont="1">
      <alignment horizontal="center" vertical="center"/>
    </xf>
    <xf borderId="15" fillId="4" fontId="1" numFmtId="0" xfId="0" applyAlignment="1" applyBorder="1" applyFont="1">
      <alignment shrinkToFit="0" vertical="center" wrapText="1"/>
    </xf>
    <xf borderId="9" fillId="6" fontId="1" numFmtId="0" xfId="0" applyAlignment="1" applyBorder="1" applyFont="1">
      <alignment horizontal="center" vertical="center"/>
    </xf>
    <xf borderId="15" fillId="4" fontId="1" numFmtId="0" xfId="0" applyAlignment="1" applyBorder="1" applyFont="1">
      <alignment vertical="center"/>
    </xf>
    <xf borderId="15" fillId="4" fontId="17" numFmtId="0" xfId="0" applyAlignment="1" applyBorder="1" applyFont="1">
      <alignment horizontal="center" vertical="center"/>
    </xf>
    <xf borderId="15" fillId="4" fontId="1" numFmtId="0" xfId="0" applyAlignment="1" applyBorder="1" applyFont="1">
      <alignment horizontal="center" vertical="center"/>
    </xf>
    <xf borderId="17" fillId="7" fontId="15" numFmtId="0" xfId="0" applyAlignment="1" applyBorder="1" applyFill="1" applyFont="1">
      <alignment horizontal="center" vertical="center"/>
    </xf>
    <xf borderId="18" fillId="6" fontId="1" numFmtId="0" xfId="0" applyAlignment="1" applyBorder="1" applyFont="1">
      <alignment horizontal="center" shrinkToFit="0" vertical="center" wrapText="1"/>
    </xf>
    <xf borderId="19" fillId="0" fontId="14" numFmtId="0" xfId="0" applyBorder="1" applyFont="1"/>
    <xf borderId="20" fillId="0" fontId="14" numFmtId="0" xfId="0" applyBorder="1" applyFont="1"/>
    <xf borderId="18" fillId="6" fontId="1" numFmtId="0" xfId="0" applyAlignment="1" applyBorder="1" applyFont="1">
      <alignment horizontal="center" vertical="center"/>
    </xf>
    <xf borderId="21" fillId="0" fontId="14" numFmtId="0" xfId="0" applyBorder="1" applyFont="1"/>
    <xf borderId="22" fillId="0" fontId="14" numFmtId="0" xfId="0" applyBorder="1" applyFont="1"/>
    <xf borderId="23" fillId="0" fontId="14" numFmtId="0" xfId="0" applyBorder="1" applyFont="1"/>
    <xf borderId="24" fillId="0" fontId="14" numFmtId="0" xfId="0" applyBorder="1" applyFont="1"/>
    <xf borderId="25" fillId="0" fontId="14" numFmtId="0" xfId="0" applyBorder="1" applyFont="1"/>
    <xf borderId="26" fillId="0" fontId="14" numFmtId="0" xfId="0" applyBorder="1" applyFont="1"/>
    <xf borderId="27" fillId="0" fontId="14" numFmtId="0" xfId="0" applyBorder="1" applyFont="1"/>
    <xf borderId="18" fillId="8" fontId="18" numFmtId="0" xfId="0" applyAlignment="1" applyBorder="1" applyFill="1" applyFont="1">
      <alignment horizontal="center" vertical="center"/>
    </xf>
    <xf borderId="28" fillId="2" fontId="17" numFmtId="0" xfId="0" applyAlignment="1" applyBorder="1" applyFont="1">
      <alignment horizontal="center" vertical="center"/>
    </xf>
    <xf borderId="29" fillId="0" fontId="14" numFmtId="0" xfId="0" applyBorder="1" applyFont="1"/>
    <xf borderId="30" fillId="0" fontId="14" numFmtId="0" xfId="0" applyBorder="1" applyFont="1"/>
    <xf borderId="31" fillId="0" fontId="14" numFmtId="0" xfId="0" applyBorder="1" applyFont="1"/>
    <xf borderId="32" fillId="0" fontId="14" numFmtId="0" xfId="0" applyBorder="1" applyFont="1"/>
    <xf borderId="33" fillId="0" fontId="14" numFmtId="0" xfId="0" applyBorder="1" applyFont="1"/>
    <xf borderId="18" fillId="5" fontId="15" numFmtId="0" xfId="0" applyAlignment="1" applyBorder="1" applyFont="1">
      <alignment horizontal="center" vertical="center"/>
    </xf>
    <xf borderId="18" fillId="6" fontId="1" numFmtId="164" xfId="0" applyAlignment="1" applyBorder="1" applyFont="1" applyNumberFormat="1">
      <alignment horizontal="center" vertical="center"/>
    </xf>
    <xf borderId="34" fillId="4" fontId="2" numFmtId="0" xfId="0" applyBorder="1" applyFont="1"/>
    <xf borderId="35" fillId="4" fontId="2" numFmtId="0" xfId="0" applyBorder="1" applyFont="1"/>
    <xf borderId="36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48.25"/>
    <col customWidth="1" min="4" max="4" width="58.0"/>
    <col customWidth="1" min="5" max="5" width="42.5"/>
    <col customWidth="1" min="6" max="6" width="18.75"/>
    <col customWidth="1" min="7" max="7" width="100.0"/>
    <col customWidth="1" min="8" max="8" width="13.5"/>
    <col customWidth="1" min="9" max="9" width="9.75"/>
    <col customWidth="1" min="10" max="10" width="8.63"/>
    <col customWidth="1" min="11" max="11" width="9.63"/>
    <col customWidth="1" min="12" max="12" width="10.5"/>
    <col customWidth="1" min="13" max="13" width="71.88"/>
    <col customWidth="1" min="14" max="14" width="12.38"/>
    <col customWidth="1" min="15" max="15" width="25.5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51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>
      <c r="B6" s="8" t="s">
        <v>15</v>
      </c>
      <c r="C6" s="9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>
        <v>2.0</v>
      </c>
      <c r="J6" s="11">
        <v>45790.0</v>
      </c>
      <c r="K6" s="10" t="s">
        <v>22</v>
      </c>
      <c r="L6" s="10" t="s">
        <v>23</v>
      </c>
      <c r="M6" s="10" t="s">
        <v>24</v>
      </c>
      <c r="N6" s="12"/>
      <c r="O6" s="10" t="s">
        <v>25</v>
      </c>
    </row>
    <row r="7" ht="72.0" customHeight="1">
      <c r="B7" s="8" t="s">
        <v>26</v>
      </c>
      <c r="C7" s="9" t="s">
        <v>27</v>
      </c>
      <c r="D7" s="10" t="s">
        <v>28</v>
      </c>
      <c r="E7" s="10" t="s">
        <v>29</v>
      </c>
      <c r="F7" s="10" t="s">
        <v>30</v>
      </c>
      <c r="G7" s="13" t="s">
        <v>31</v>
      </c>
      <c r="H7" s="10" t="s">
        <v>32</v>
      </c>
      <c r="I7" s="10">
        <v>6.0</v>
      </c>
      <c r="J7" s="11">
        <v>45790.0</v>
      </c>
      <c r="K7" s="10" t="s">
        <v>22</v>
      </c>
      <c r="L7" s="10" t="s">
        <v>23</v>
      </c>
      <c r="M7" s="10" t="s">
        <v>33</v>
      </c>
      <c r="N7" s="14"/>
      <c r="O7" s="9" t="s">
        <v>34</v>
      </c>
    </row>
    <row r="8">
      <c r="A8" s="15"/>
      <c r="B8" s="16" t="s">
        <v>35</v>
      </c>
      <c r="C8" s="17" t="s">
        <v>36</v>
      </c>
      <c r="D8" s="17" t="s">
        <v>37</v>
      </c>
      <c r="E8" s="17" t="s">
        <v>38</v>
      </c>
      <c r="F8" s="17" t="s">
        <v>39</v>
      </c>
      <c r="G8" s="17" t="s">
        <v>40</v>
      </c>
      <c r="H8" s="17" t="s">
        <v>41</v>
      </c>
      <c r="I8" s="17">
        <v>2.0</v>
      </c>
      <c r="J8" s="18">
        <v>45790.0</v>
      </c>
      <c r="K8" s="17" t="s">
        <v>22</v>
      </c>
      <c r="L8" s="19" t="s">
        <v>23</v>
      </c>
      <c r="M8" s="20" t="s">
        <v>42</v>
      </c>
      <c r="N8" s="21"/>
      <c r="O8" s="22" t="s">
        <v>43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23"/>
      <c r="B9" s="24" t="s">
        <v>44</v>
      </c>
      <c r="C9" s="25" t="s">
        <v>45</v>
      </c>
      <c r="D9" s="26" t="s">
        <v>46</v>
      </c>
      <c r="E9" s="26" t="s">
        <v>47</v>
      </c>
      <c r="F9" s="19" t="s">
        <v>39</v>
      </c>
      <c r="G9" s="25" t="s">
        <v>48</v>
      </c>
      <c r="H9" s="10" t="s">
        <v>32</v>
      </c>
      <c r="I9" s="19">
        <v>3.0</v>
      </c>
      <c r="J9" s="27">
        <v>45790.0</v>
      </c>
      <c r="K9" s="25" t="s">
        <v>22</v>
      </c>
      <c r="L9" s="28" t="s">
        <v>23</v>
      </c>
      <c r="M9" s="29" t="s">
        <v>49</v>
      </c>
      <c r="N9" s="30"/>
      <c r="O9" s="31" t="s">
        <v>50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16.25" customHeight="1">
      <c r="B10" s="8" t="s">
        <v>51</v>
      </c>
      <c r="C10" s="9" t="s">
        <v>52</v>
      </c>
      <c r="D10" s="10" t="s">
        <v>53</v>
      </c>
      <c r="E10" s="10" t="s">
        <v>54</v>
      </c>
      <c r="F10" s="10" t="s">
        <v>19</v>
      </c>
      <c r="G10" s="10" t="s">
        <v>55</v>
      </c>
      <c r="H10" s="17" t="s">
        <v>41</v>
      </c>
      <c r="I10" s="10">
        <v>2.0</v>
      </c>
      <c r="J10" s="11">
        <v>45790.0</v>
      </c>
      <c r="K10" s="10" t="s">
        <v>22</v>
      </c>
      <c r="L10" s="10" t="s">
        <v>23</v>
      </c>
      <c r="M10" s="10" t="s">
        <v>56</v>
      </c>
      <c r="N10" s="32"/>
      <c r="O10" s="10" t="s">
        <v>57</v>
      </c>
    </row>
    <row r="11">
      <c r="B11" s="8" t="s">
        <v>58</v>
      </c>
      <c r="C11" s="9" t="s">
        <v>59</v>
      </c>
      <c r="D11" s="33" t="s">
        <v>60</v>
      </c>
      <c r="E11" s="10" t="s">
        <v>61</v>
      </c>
      <c r="F11" s="10" t="s">
        <v>30</v>
      </c>
      <c r="G11" s="33" t="s">
        <v>62</v>
      </c>
      <c r="H11" s="10" t="s">
        <v>21</v>
      </c>
      <c r="I11" s="10">
        <v>2.0</v>
      </c>
      <c r="J11" s="11">
        <v>45790.0</v>
      </c>
      <c r="K11" s="10" t="s">
        <v>22</v>
      </c>
      <c r="L11" s="10" t="s">
        <v>23</v>
      </c>
      <c r="M11" s="10" t="s">
        <v>63</v>
      </c>
      <c r="N11" s="32"/>
      <c r="O11" s="10" t="s">
        <v>64</v>
      </c>
    </row>
    <row r="12">
      <c r="B12" s="8" t="s">
        <v>65</v>
      </c>
      <c r="C12" s="9" t="s">
        <v>66</v>
      </c>
      <c r="D12" s="33" t="s">
        <v>67</v>
      </c>
      <c r="E12" s="10" t="s">
        <v>68</v>
      </c>
      <c r="F12" s="10" t="s">
        <v>69</v>
      </c>
      <c r="G12" s="33" t="s">
        <v>70</v>
      </c>
      <c r="H12" s="17" t="s">
        <v>41</v>
      </c>
      <c r="I12" s="10">
        <v>3.0</v>
      </c>
      <c r="J12" s="11">
        <v>45790.0</v>
      </c>
      <c r="K12" s="10" t="s">
        <v>22</v>
      </c>
      <c r="L12" s="10" t="s">
        <v>23</v>
      </c>
      <c r="M12" s="10" t="s">
        <v>71</v>
      </c>
      <c r="N12" s="32"/>
      <c r="O12" s="10" t="s">
        <v>72</v>
      </c>
    </row>
    <row r="13">
      <c r="B13" s="8" t="s">
        <v>73</v>
      </c>
      <c r="C13" s="9" t="s">
        <v>74</v>
      </c>
      <c r="D13" s="33" t="s">
        <v>75</v>
      </c>
      <c r="E13" s="10" t="s">
        <v>76</v>
      </c>
      <c r="F13" s="10" t="s">
        <v>30</v>
      </c>
      <c r="G13" s="33" t="s">
        <v>77</v>
      </c>
      <c r="H13" s="10" t="s">
        <v>32</v>
      </c>
      <c r="I13" s="10">
        <v>3.0</v>
      </c>
      <c r="J13" s="11">
        <v>45790.0</v>
      </c>
      <c r="K13" s="10" t="s">
        <v>22</v>
      </c>
      <c r="L13" s="10" t="s">
        <v>23</v>
      </c>
      <c r="M13" s="10" t="s">
        <v>78</v>
      </c>
      <c r="N13" s="32"/>
      <c r="O13" s="10" t="s">
        <v>79</v>
      </c>
    </row>
    <row r="14">
      <c r="B14" s="8" t="s">
        <v>80</v>
      </c>
      <c r="C14" s="9" t="s">
        <v>81</v>
      </c>
      <c r="D14" s="10" t="s">
        <v>82</v>
      </c>
      <c r="E14" s="10" t="s">
        <v>83</v>
      </c>
      <c r="F14" s="10" t="s">
        <v>39</v>
      </c>
      <c r="G14" s="33" t="s">
        <v>84</v>
      </c>
      <c r="H14" s="10" t="s">
        <v>21</v>
      </c>
      <c r="I14" s="10">
        <v>2.0</v>
      </c>
      <c r="J14" s="11">
        <v>45790.0</v>
      </c>
      <c r="K14" s="10" t="s">
        <v>85</v>
      </c>
      <c r="L14" s="10" t="s">
        <v>23</v>
      </c>
      <c r="M14" s="10" t="s">
        <v>86</v>
      </c>
      <c r="N14" s="12"/>
      <c r="O14" s="10" t="s">
        <v>87</v>
      </c>
    </row>
    <row r="15">
      <c r="B15" s="8" t="s">
        <v>88</v>
      </c>
      <c r="C15" s="9" t="s">
        <v>89</v>
      </c>
      <c r="D15" s="10" t="s">
        <v>90</v>
      </c>
      <c r="E15" s="10" t="s">
        <v>91</v>
      </c>
      <c r="F15" s="10" t="s">
        <v>19</v>
      </c>
      <c r="G15" s="10" t="s">
        <v>92</v>
      </c>
      <c r="H15" s="10" t="s">
        <v>32</v>
      </c>
      <c r="I15" s="10">
        <v>2.0</v>
      </c>
      <c r="J15" s="11">
        <v>45790.0</v>
      </c>
      <c r="K15" s="10" t="s">
        <v>85</v>
      </c>
      <c r="L15" s="10" t="s">
        <v>23</v>
      </c>
      <c r="M15" s="10" t="s">
        <v>93</v>
      </c>
      <c r="N15" s="12"/>
      <c r="O15" s="10" t="s">
        <v>94</v>
      </c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34"/>
      <c r="L17" s="3"/>
    </row>
    <row r="18" ht="19.5" customHeight="1">
      <c r="I18" s="1"/>
      <c r="J18" s="1"/>
      <c r="K18" s="34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 t="s">
        <v>22</v>
      </c>
      <c r="L22" s="1" t="s">
        <v>23</v>
      </c>
      <c r="M22" s="5"/>
    </row>
    <row r="23" ht="19.5" customHeight="1">
      <c r="I23" s="1"/>
      <c r="J23" s="1"/>
      <c r="K23" s="2" t="s">
        <v>85</v>
      </c>
      <c r="L23" s="1" t="s">
        <v>95</v>
      </c>
      <c r="M23" s="5"/>
    </row>
    <row r="24" ht="19.5" customHeight="1">
      <c r="I24" s="1"/>
      <c r="J24" s="1"/>
      <c r="K24" s="2" t="s">
        <v>96</v>
      </c>
      <c r="L24" s="1" t="s">
        <v>97</v>
      </c>
      <c r="M24" s="5"/>
    </row>
    <row r="25" ht="19.5" customHeight="1">
      <c r="I25" s="1"/>
      <c r="J25" s="1"/>
      <c r="K25" s="2"/>
      <c r="L25" s="1" t="s">
        <v>98</v>
      </c>
      <c r="M25" s="5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B3:O3"/>
  </mergeCells>
  <dataValidations>
    <dataValidation type="list" allowBlank="1" showErrorMessage="1" sqref="L6:L8 L10:L15">
      <formula1>$L$22:$L$25</formula1>
    </dataValidation>
    <dataValidation type="list" allowBlank="1" showErrorMessage="1" sqref="K6:K8 K10:K15">
      <formula1>$K$22:$K$24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35"/>
      <c r="D4" s="35"/>
      <c r="E4" s="35"/>
      <c r="F4" s="5"/>
    </row>
    <row r="5" hidden="1">
      <c r="C5" s="35"/>
      <c r="D5" s="35"/>
      <c r="E5" s="35"/>
      <c r="F5" s="5"/>
    </row>
    <row r="6" ht="39.75" customHeight="1">
      <c r="B6" s="36" t="s">
        <v>99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ht="9.7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ht="30.0" customHeight="1">
      <c r="B9" s="45"/>
      <c r="C9" s="46" t="s">
        <v>1</v>
      </c>
      <c r="D9" s="47"/>
      <c r="E9" s="48" t="s">
        <v>100</v>
      </c>
      <c r="F9" s="38"/>
      <c r="G9" s="47"/>
      <c r="H9" s="48" t="s">
        <v>11</v>
      </c>
      <c r="I9" s="38"/>
      <c r="J9" s="49"/>
      <c r="K9" s="49"/>
      <c r="L9" s="49"/>
      <c r="M9" s="49"/>
      <c r="N9" s="49"/>
      <c r="O9" s="49"/>
      <c r="P9" s="50"/>
    </row>
    <row r="10" ht="30.0" customHeight="1">
      <c r="B10" s="45"/>
      <c r="C10" s="51" t="s">
        <v>15</v>
      </c>
      <c r="D10" s="52"/>
      <c r="E10" s="53" t="str">
        <f>VLOOKUP(C10,'Formato descripción HU'!B6:O15,5,0)</f>
        <v>Visitante y Guardaparques</v>
      </c>
      <c r="F10" s="38"/>
      <c r="G10" s="54"/>
      <c r="H10" s="53" t="str">
        <f>VLOOKUP(C10,'Formato descripción HU'!B6:O255,11,0)</f>
        <v>No iniciado</v>
      </c>
      <c r="I10" s="38"/>
      <c r="J10" s="54"/>
      <c r="K10" s="49"/>
      <c r="L10" s="49"/>
      <c r="M10" s="49"/>
      <c r="N10" s="49"/>
      <c r="O10" s="49"/>
      <c r="P10" s="50"/>
    </row>
    <row r="11" ht="9.75" customHeight="1">
      <c r="B11" s="45"/>
      <c r="C11" s="55"/>
      <c r="D11" s="52"/>
      <c r="E11" s="56"/>
      <c r="F11" s="56"/>
      <c r="G11" s="54"/>
      <c r="H11" s="56"/>
      <c r="I11" s="56"/>
      <c r="J11" s="54"/>
      <c r="K11" s="56"/>
      <c r="L11" s="56"/>
      <c r="M11" s="49"/>
      <c r="N11" s="56"/>
      <c r="O11" s="56"/>
      <c r="P11" s="50"/>
    </row>
    <row r="12" ht="30.0" customHeight="1">
      <c r="B12" s="45"/>
      <c r="C12" s="46" t="s">
        <v>101</v>
      </c>
      <c r="D12" s="52"/>
      <c r="E12" s="48" t="s">
        <v>10</v>
      </c>
      <c r="F12" s="38"/>
      <c r="G12" s="54"/>
      <c r="H12" s="48" t="s">
        <v>102</v>
      </c>
      <c r="I12" s="38"/>
      <c r="J12" s="54"/>
      <c r="K12" s="56"/>
      <c r="L12" s="56"/>
      <c r="M12" s="49"/>
      <c r="N12" s="56"/>
      <c r="O12" s="56"/>
      <c r="P12" s="50"/>
    </row>
    <row r="13" ht="30.0" customHeight="1">
      <c r="B13" s="45"/>
      <c r="C13" s="51">
        <f>VLOOKUP('Historia de Usuario'!C10,'Formato descripción HU'!B6:O15,8,0)</f>
        <v>2</v>
      </c>
      <c r="D13" s="52"/>
      <c r="E13" s="53" t="str">
        <f>VLOOKUP(C10,'Formato descripción HU'!B6:O15,10,0)</f>
        <v>Alta</v>
      </c>
      <c r="F13" s="38"/>
      <c r="G13" s="54"/>
      <c r="H13" s="53" t="str">
        <f>VLOOKUP(C10,'Formato descripción HU'!B6:O15,7,0)</f>
        <v>Kevin Asmal</v>
      </c>
      <c r="I13" s="38"/>
      <c r="J13" s="54"/>
      <c r="K13" s="56"/>
      <c r="L13" s="56"/>
      <c r="M13" s="49"/>
      <c r="N13" s="56"/>
      <c r="O13" s="56"/>
      <c r="P13" s="50"/>
    </row>
    <row r="14" ht="9.75" customHeight="1">
      <c r="B14" s="45"/>
      <c r="C14" s="49"/>
      <c r="D14" s="52"/>
      <c r="E14" s="49"/>
      <c r="F14" s="49"/>
      <c r="G14" s="54"/>
      <c r="H14" s="54"/>
      <c r="I14" s="49"/>
      <c r="J14" s="49"/>
      <c r="K14" s="49"/>
      <c r="L14" s="49"/>
      <c r="M14" s="49"/>
      <c r="N14" s="49"/>
      <c r="O14" s="49"/>
      <c r="P14" s="50"/>
    </row>
    <row r="15" ht="19.5" customHeight="1">
      <c r="B15" s="45"/>
      <c r="C15" s="57" t="s">
        <v>103</v>
      </c>
      <c r="D15" s="58" t="str">
        <f>VLOOKUP(C10,'Formato descripción HU'!B6:O15,3,0)</f>
        <v>El sistema debera permitir el acceso seguro al sistema</v>
      </c>
      <c r="E15" s="59"/>
      <c r="F15" s="49"/>
      <c r="G15" s="57" t="s">
        <v>104</v>
      </c>
      <c r="H15" s="58" t="str">
        <f>VLOOKUP(C10,'Formato descripción HU'!B6:O15,4,0)</f>
        <v>Para garantizar que solo usuarios autorizados usen el sistema</v>
      </c>
      <c r="I15" s="60"/>
      <c r="J15" s="59"/>
      <c r="K15" s="49"/>
      <c r="L15" s="57" t="s">
        <v>105</v>
      </c>
      <c r="M15" s="61" t="str">
        <f>VLOOKUP(C10,'Formato descripción HU'!B6:O15,6,0)</f>
        <v>1. Ingresar a sección "inicio de sesión"
 2. Ingresar credenciales
 3. Validar credenciales
 4. Permitir acceso según rol</v>
      </c>
      <c r="N15" s="60"/>
      <c r="O15" s="59"/>
      <c r="P15" s="50"/>
    </row>
    <row r="16" ht="19.5" customHeight="1">
      <c r="B16" s="45"/>
      <c r="C16" s="62"/>
      <c r="D16" s="63"/>
      <c r="E16" s="64"/>
      <c r="F16" s="49"/>
      <c r="G16" s="62"/>
      <c r="H16" s="63"/>
      <c r="J16" s="64"/>
      <c r="K16" s="49"/>
      <c r="L16" s="62"/>
      <c r="M16" s="63"/>
      <c r="O16" s="64"/>
      <c r="P16" s="50"/>
    </row>
    <row r="17" ht="19.5" customHeight="1">
      <c r="B17" s="45"/>
      <c r="C17" s="65"/>
      <c r="D17" s="66"/>
      <c r="E17" s="67"/>
      <c r="F17" s="49"/>
      <c r="G17" s="65"/>
      <c r="H17" s="66"/>
      <c r="I17" s="68"/>
      <c r="J17" s="67"/>
      <c r="K17" s="49"/>
      <c r="L17" s="65"/>
      <c r="M17" s="66"/>
      <c r="N17" s="68"/>
      <c r="O17" s="67"/>
      <c r="P17" s="50"/>
    </row>
    <row r="18" ht="9.75" customHeight="1">
      <c r="B18" s="45"/>
      <c r="C18" s="49"/>
      <c r="D18" s="49"/>
      <c r="E18" s="49"/>
      <c r="F18" s="49"/>
      <c r="G18" s="54"/>
      <c r="H18" s="54"/>
      <c r="I18" s="54"/>
      <c r="J18" s="49"/>
      <c r="K18" s="49"/>
      <c r="L18" s="49"/>
      <c r="M18" s="49"/>
      <c r="N18" s="49"/>
      <c r="O18" s="49"/>
      <c r="P18" s="50"/>
    </row>
    <row r="19" ht="19.5" customHeight="1">
      <c r="B19" s="45"/>
      <c r="C19" s="69" t="s">
        <v>106</v>
      </c>
      <c r="D19" s="59"/>
      <c r="E19" s="70" t="str">
        <f>VLOOKUP(C10,'Formato descripción HU'!B6:O15,14,0)</f>
        <v>Registro e inicio de sesión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50"/>
    </row>
    <row r="20" ht="19.5" customHeight="1">
      <c r="B20" s="45"/>
      <c r="C20" s="66"/>
      <c r="D20" s="6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50"/>
    </row>
    <row r="21" ht="9.75" customHeight="1">
      <c r="B21" s="4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</row>
    <row r="22" ht="19.5" customHeight="1">
      <c r="B22" s="45"/>
      <c r="C22" s="76" t="s">
        <v>107</v>
      </c>
      <c r="D22" s="59"/>
      <c r="E22" s="61" t="str">
        <f>VLOOKUP(C10,'Formato descripción HU'!B6:O15,12,0)</f>
        <v>Si el usuario está registrado podrá ingresar al sistema sin inconvenientes</v>
      </c>
      <c r="F22" s="60"/>
      <c r="G22" s="60"/>
      <c r="H22" s="59"/>
      <c r="I22" s="49"/>
      <c r="J22" s="76" t="s">
        <v>13</v>
      </c>
      <c r="K22" s="59"/>
      <c r="L22" s="77" t="str">
        <f>VLOOKUP(C10,'Formato descripción HU'!B6:O15,13,0)</f>
        <v/>
      </c>
      <c r="M22" s="60"/>
      <c r="N22" s="60"/>
      <c r="O22" s="59"/>
      <c r="P22" s="50"/>
    </row>
    <row r="23" ht="19.5" customHeight="1">
      <c r="B23" s="45"/>
      <c r="C23" s="63"/>
      <c r="D23" s="64"/>
      <c r="E23" s="63"/>
      <c r="H23" s="64"/>
      <c r="I23" s="49"/>
      <c r="J23" s="63"/>
      <c r="K23" s="64"/>
      <c r="L23" s="63"/>
      <c r="O23" s="64"/>
      <c r="P23" s="50"/>
    </row>
    <row r="24" ht="19.5" customHeight="1">
      <c r="B24" s="45"/>
      <c r="C24" s="66"/>
      <c r="D24" s="67"/>
      <c r="E24" s="66"/>
      <c r="F24" s="68"/>
      <c r="G24" s="68"/>
      <c r="H24" s="67"/>
      <c r="I24" s="49"/>
      <c r="J24" s="66"/>
      <c r="K24" s="67"/>
      <c r="L24" s="66"/>
      <c r="M24" s="68"/>
      <c r="N24" s="68"/>
      <c r="O24" s="67"/>
      <c r="P24" s="50"/>
    </row>
    <row r="25" ht="9.75" customHeight="1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0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HU'!$B$6:$B$15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