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Server\$MyViewer\$Bang1\"/>
    </mc:Choice>
  </mc:AlternateContent>
  <bookViews>
    <workbookView xWindow="0" yWindow="0" windowWidth="23040" windowHeight="11232" activeTab="1"/>
  </bookViews>
  <sheets>
    <sheet name="WHO Mortality Data" sheetId="1" r:id="rId1"/>
    <sheet name="WHO Deaths Respiratory" sheetId="2" r:id="rId2"/>
    <sheet name="Death Rate Curves" sheetId="3" r:id="rId3"/>
    <sheet name="World Population 2020" sheetId="4" r:id="rId4"/>
  </sheets>
  <calcPr calcId="152511"/>
</workbook>
</file>

<file path=xl/calcChain.xml><?xml version="1.0" encoding="utf-8"?>
<calcChain xmlns="http://schemas.openxmlformats.org/spreadsheetml/2006/main">
  <c r="B104" i="4" l="1"/>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D4" i="4"/>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B4" i="4"/>
  <c r="C1"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B10" i="3"/>
  <c r="B11" i="3" s="1"/>
  <c r="B12" i="3" s="1"/>
  <c r="B13" i="3" s="1"/>
  <c r="B14" i="3" s="1"/>
  <c r="B15" i="3" s="1"/>
  <c r="B16" i="3" s="1"/>
  <c r="B17" i="3" s="1"/>
  <c r="B18" i="3" s="1"/>
  <c r="B19" i="3" s="1"/>
  <c r="B20" i="3" s="1"/>
  <c r="B21" i="3" s="1"/>
  <c r="B22" i="3" s="1"/>
  <c r="B23" i="3" s="1"/>
  <c r="B24" i="3" s="1"/>
  <c r="B25" i="3" s="1"/>
  <c r="B26" i="3" s="1"/>
  <c r="B27" i="3" s="1"/>
  <c r="I12" i="3"/>
  <c r="I13" i="3"/>
  <c r="I14" i="3"/>
  <c r="I15" i="3"/>
  <c r="I16" i="3" s="1"/>
  <c r="I17" i="3" s="1"/>
  <c r="I18" i="3" s="1"/>
  <c r="I19" i="3" s="1"/>
  <c r="I20" i="3" s="1"/>
  <c r="I21" i="3" s="1"/>
  <c r="I22" i="3" s="1"/>
  <c r="I6" i="3"/>
  <c r="I7" i="3"/>
  <c r="I8" i="3"/>
  <c r="I9" i="3"/>
  <c r="I10" i="3" s="1"/>
  <c r="I11" i="3" s="1"/>
  <c r="I5" i="3"/>
  <c r="Q7" i="3"/>
  <c r="Q8" i="3"/>
  <c r="Q9" i="3"/>
  <c r="Q6" i="3"/>
  <c r="Q5" i="3"/>
  <c r="Q4" i="3"/>
  <c r="J5" i="3"/>
  <c r="J6" i="3"/>
  <c r="J7" i="3"/>
  <c r="J8" i="3"/>
  <c r="J9" i="3"/>
  <c r="J10" i="3"/>
  <c r="J11" i="3"/>
  <c r="J12" i="3"/>
  <c r="J13" i="3"/>
  <c r="J14" i="3"/>
  <c r="J15" i="3"/>
  <c r="J16" i="3"/>
  <c r="J17" i="3"/>
  <c r="J18" i="3"/>
  <c r="J19" i="3"/>
  <c r="J20" i="3"/>
  <c r="J21" i="3"/>
  <c r="J22" i="3"/>
  <c r="J4" i="3"/>
  <c r="C6" i="2"/>
  <c r="C10" i="2"/>
  <c r="C14" i="2"/>
  <c r="C18" i="2"/>
  <c r="C22" i="2"/>
  <c r="C25" i="2"/>
  <c r="C26" i="2"/>
  <c r="E26" i="2"/>
  <c r="E25" i="2"/>
  <c r="E24" i="2"/>
  <c r="C24" i="2" s="1"/>
  <c r="E23" i="2"/>
  <c r="C23" i="2" s="1"/>
  <c r="E22" i="2"/>
  <c r="E21" i="2"/>
  <c r="C21" i="2" s="1"/>
  <c r="E20" i="2"/>
  <c r="C20" i="2" s="1"/>
  <c r="E19" i="2"/>
  <c r="C19" i="2" s="1"/>
  <c r="E18" i="2"/>
  <c r="E17" i="2"/>
  <c r="C17" i="2" s="1"/>
  <c r="E16" i="2"/>
  <c r="C16" i="2" s="1"/>
  <c r="E15" i="2"/>
  <c r="C15" i="2" s="1"/>
  <c r="E14" i="2"/>
  <c r="E13" i="2"/>
  <c r="C13" i="2" s="1"/>
  <c r="E12" i="2"/>
  <c r="C12" i="2" s="1"/>
  <c r="E11" i="2"/>
  <c r="C11" i="2" s="1"/>
  <c r="E10" i="2"/>
  <c r="E9" i="2"/>
  <c r="C9" i="2" s="1"/>
  <c r="E8" i="2"/>
  <c r="C8" i="2" s="1"/>
  <c r="E7" i="2"/>
  <c r="C7" i="2" s="1"/>
  <c r="E6" i="2"/>
  <c r="E5" i="2"/>
  <c r="C5" i="2" s="1"/>
  <c r="E4" i="2"/>
  <c r="C4" i="2" s="1"/>
  <c r="E3" i="2"/>
  <c r="C3" i="2" s="1"/>
  <c r="B10" i="2" l="1"/>
  <c r="B11" i="2" s="1"/>
  <c r="B12" i="2" s="1"/>
  <c r="B13" i="2" s="1"/>
  <c r="B14" i="2" s="1"/>
  <c r="B15" i="2" s="1"/>
  <c r="B16" i="2" s="1"/>
  <c r="B17" i="2" s="1"/>
  <c r="B18" i="2" s="1"/>
  <c r="B19" i="2" s="1"/>
  <c r="B20" i="2" s="1"/>
  <c r="B21" i="2" s="1"/>
  <c r="B22" i="2" s="1"/>
  <c r="B23" i="2" s="1"/>
  <c r="B24" i="2" s="1"/>
  <c r="B25" i="2" s="1"/>
  <c r="B26" i="2" s="1"/>
  <c r="H57" i="1"/>
  <c r="I57" i="1"/>
  <c r="J57" i="1"/>
  <c r="K57" i="1"/>
  <c r="L57" i="1"/>
  <c r="M57" i="1"/>
  <c r="N57" i="1"/>
  <c r="O57" i="1"/>
  <c r="P57" i="1"/>
  <c r="Q57" i="1"/>
  <c r="R57" i="1"/>
  <c r="S57" i="1"/>
  <c r="T57" i="1"/>
  <c r="U57" i="1"/>
  <c r="V57" i="1"/>
  <c r="W57" i="1"/>
  <c r="X57" i="1"/>
  <c r="Y57" i="1"/>
  <c r="Z57" i="1"/>
  <c r="AA57" i="1"/>
  <c r="AB57" i="1"/>
  <c r="AC57" i="1"/>
  <c r="AD57" i="1"/>
  <c r="AE57" i="1"/>
  <c r="AF57" i="1"/>
  <c r="G57" i="1"/>
</calcChain>
</file>

<file path=xl/sharedStrings.xml><?xml version="1.0" encoding="utf-8"?>
<sst xmlns="http://schemas.openxmlformats.org/spreadsheetml/2006/main" count="600" uniqueCount="180">
  <si>
    <t>Country-years:
   South Africa (2015)
   Nicaragua (2015)
   Panama (2015)
   Peru (2015)
   Saint Vincent and Grenadines (2015)
   United States of America (2015)
   Uruguay (2015)
   Republic of Korea (2015)
   Singapore (2015)
   Thailand (2015)
   Turkey (2015)
   Norway (2015)
   Poland (2015)
   Romania (2015)
   Serbia (2015)
   Slovenia (2015)
   Spain (2015)
   Sweden (2015)
   Switzerland (2015)
   United Kingdom (2015)
   United Kingdom, England and Wales (2015)
   United Kingdom, Northern Ireland (2015)
   United Kingdom, Scotland (2015)</t>
  </si>
  <si>
    <t>Cause groups:
  A:J00-J98</t>
  </si>
  <si>
    <t>Sex: All sexes</t>
  </si>
  <si>
    <t>Data source: WHO mortality database</t>
  </si>
  <si>
    <t>Date: Fri Apr 17 9:28:18 CEST 2020</t>
  </si>
  <si>
    <t>Country</t>
  </si>
  <si>
    <t>Year</t>
  </si>
  <si>
    <t>ICD rev
and list</t>
  </si>
  <si>
    <t>Cause
group</t>
  </si>
  <si>
    <t>Sex</t>
  </si>
  <si>
    <t>Format</t>
  </si>
  <si>
    <t>Sum of
selected
ages</t>
  </si>
  <si>
    <t>&lt; 1 year</t>
  </si>
  <si>
    <t>1 year</t>
  </si>
  <si>
    <t>2 years</t>
  </si>
  <si>
    <t>3 years</t>
  </si>
  <si>
    <t>4 years</t>
  </si>
  <si>
    <t>5 - 9</t>
  </si>
  <si>
    <t>10 - 14</t>
  </si>
  <si>
    <t>15 - 19</t>
  </si>
  <si>
    <t>20 - 24</t>
  </si>
  <si>
    <t>25 - 29</t>
  </si>
  <si>
    <t>30 - 34</t>
  </si>
  <si>
    <t>35 - 39</t>
  </si>
  <si>
    <t>40 - 44</t>
  </si>
  <si>
    <t>45 - 49</t>
  </si>
  <si>
    <t>50 - 54</t>
  </si>
  <si>
    <t>55 - 59</t>
  </si>
  <si>
    <t>60 - 64</t>
  </si>
  <si>
    <t>65 - 69</t>
  </si>
  <si>
    <t>70 - 74</t>
  </si>
  <si>
    <t>75 - 79</t>
  </si>
  <si>
    <t>80 - 84</t>
  </si>
  <si>
    <t>85 - 89</t>
  </si>
  <si>
    <t>90 - 95</t>
  </si>
  <si>
    <t>95 +</t>
  </si>
  <si>
    <t>Unknown</t>
  </si>
  <si>
    <t xml:space="preserve"> Nicaragua</t>
  </si>
  <si>
    <t>104</t>
  </si>
  <si>
    <t>A</t>
  </si>
  <si>
    <t>M</t>
  </si>
  <si>
    <t>00</t>
  </si>
  <si>
    <t>F</t>
  </si>
  <si>
    <t xml:space="preserve"> Norway</t>
  </si>
  <si>
    <t xml:space="preserve"> Panama</t>
  </si>
  <si>
    <t xml:space="preserve"> Peru</t>
  </si>
  <si>
    <t xml:space="preserve"> Poland</t>
  </si>
  <si>
    <t xml:space="preserve"> Republic of Korea</t>
  </si>
  <si>
    <t>103</t>
  </si>
  <si>
    <t xml:space="preserve"> Romania</t>
  </si>
  <si>
    <t xml:space="preserve"> Saint Vincent and Grenadines</t>
  </si>
  <si>
    <t xml:space="preserve"> Serbia</t>
  </si>
  <si>
    <t xml:space="preserve"> Singapore</t>
  </si>
  <si>
    <t>01</t>
  </si>
  <si>
    <t/>
  </si>
  <si>
    <t xml:space="preserve"> Slovenia</t>
  </si>
  <si>
    <t xml:space="preserve"> South Africa</t>
  </si>
  <si>
    <t>U</t>
  </si>
  <si>
    <t xml:space="preserve"> Spain</t>
  </si>
  <si>
    <t xml:space="preserve"> Sweden</t>
  </si>
  <si>
    <t xml:space="preserve"> Switzerland</t>
  </si>
  <si>
    <t xml:space="preserve"> Thailand</t>
  </si>
  <si>
    <t xml:space="preserve"> Turkey</t>
  </si>
  <si>
    <t xml:space="preserve"> United Kingdom</t>
  </si>
  <si>
    <t xml:space="preserve"> United Kingdom, England and Wales</t>
  </si>
  <si>
    <t xml:space="preserve"> United Kingdom, Northern Ireland</t>
  </si>
  <si>
    <t xml:space="preserve"> United Kingdom, Scotland</t>
  </si>
  <si>
    <t xml:space="preserve"> United States of America</t>
  </si>
  <si>
    <t xml:space="preserve"> Uruguay</t>
  </si>
  <si>
    <t>Deaths</t>
  </si>
  <si>
    <t>Ages</t>
  </si>
  <si>
    <t>Age</t>
  </si>
  <si>
    <t>Years of Experience</t>
  </si>
  <si>
    <t>Population Millions</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</si>
  <si>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</si>
  <si>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</si>
  <si>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</si>
  <si>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</si>
  <si>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</si>
  <si>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</si>
  <si>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</si>
  <si>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</si>
  <si>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</si>
  <si>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</si>
  <si>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</si>
  <si>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</si>
  <si>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</si>
  <si>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</si>
  <si>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</si>
  <si>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</si>
  <si>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</si>
  <si>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</si>
  <si>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</si>
  <si>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</si>
  <si>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</si>
  <si>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</si>
  <si>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</si>
  <si>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</si>
  <si>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</si>
  <si>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</si>
  <si>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</si>
  <si>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</si>
  <si>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</si>
  <si>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</si>
  <si>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</si>
  <si>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</si>
  <si>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</si>
  <si>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</si>
  <si>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</si>
  <si>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</si>
  <si>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</si>
  <si>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</si>
  <si>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</si>
  <si>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</si>
  <si>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</si>
  <si>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</si>
  <si>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</si>
  <si>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</si>
  <si>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</si>
  <si>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</si>
  <si>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</si>
  <si>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</si>
  <si>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</si>
  <si>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</si>
  <si>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</si>
  <si>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</si>
  <si>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</si>
  <si>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</si>
  <si>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</si>
  <si>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</si>
  <si>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</si>
  <si>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</si>
  <si>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</si>
  <si>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</si>
  <si>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</si>
  <si>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</si>
  <si>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</si>
  <si>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</si>
  <si>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</si>
  <si>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</si>
  <si>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</si>
  <si>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</si>
  <si>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</si>
  <si>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</si>
  <si>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</si>
  <si>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</si>
  <si>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</si>
  <si>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</si>
  <si>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</si>
  <si>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</si>
  <si>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</si>
  <si>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</si>
  <si>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</si>
  <si>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</si>
  <si>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</si>
  <si>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</si>
  <si>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</si>
  <si>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</si>
  <si>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</si>
  <si>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</si>
  <si>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</si>
  <si>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</si>
  <si>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</si>
  <si>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</si>
  <si>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</si>
  <si>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</si>
  <si>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</si>
  <si>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</si>
  <si>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</si>
  <si>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</si>
  <si>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</si>
  <si>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</si>
  <si>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</si>
  <si>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</si>
  <si>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</si>
  <si>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Population</t>
  </si>
  <si>
    <t>Rate per Million</t>
  </si>
  <si>
    <t>Log10</t>
  </si>
  <si>
    <t>Cumulative Population</t>
  </si>
  <si>
    <t>Cumulative 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</si>
</sst>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0_);_(* \(#,##0.000\);_(* &quot;-&quot;??_);_(@_)"/>
    <numFmt numFmtId="166" formatCode="_(* #,##0.0000_);_(* \(#,##0.000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amily val="2"/>
    </font>
    <font>
      <sz val="10"/>
      <name val="Arial"/>
      <family val="2"/>
    </font>
    <font>
      <sz val="8"/>
      <name val="Tahoma"/>
      <family val="2"/>
    </font>
    <font>
      <b/>
      <sz val="12"/>
      <color theme="1"/>
      <name val="Calibri"/>
      <family val="2"/>
      <scheme val="minor"/>
    </font>
    <font>
      <sz val="8"/>
      <color theme="1"/>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6">
    <xf numFmtId="0" fontId="0" fillId="0" borderId="0" applyFont="0" applyFill="0" applyBorder="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xf numFmtId="43" fontId="22" fillId="0" borderId="0" applyFont="0" applyFill="0" applyBorder="0" applyAlignment="0" applyProtection="0"/>
    <xf numFmtId="9" fontId="22" fillId="0" borderId="0" applyFont="0" applyFill="0" applyBorder="0" applyAlignment="0" applyProtection="0"/>
  </cellStyleXfs>
  <cellXfs count="25">
    <xf numFmtId="0" fontId="0" fillId="0" borderId="0" xfId="0"/>
    <xf numFmtId="0" fontId="18" fillId="0" borderId="0" xfId="0" applyNumberFormat="1" applyFont="1" applyAlignment="1" applyProtection="1">
      <alignment vertical="center" wrapText="1"/>
    </xf>
    <xf numFmtId="0" fontId="19" fillId="33" borderId="10" xfId="0" applyNumberFormat="1" applyFont="1" applyFill="1" applyBorder="1" applyAlignment="1" applyProtection="1">
      <alignment horizontal="center" vertical="center" wrapText="1"/>
    </xf>
    <xf numFmtId="0" fontId="20" fillId="0" borderId="10" xfId="0" applyNumberFormat="1" applyFont="1" applyBorder="1" applyAlignment="1" applyProtection="1">
      <alignment horizontal="left" vertical="center" wrapText="1"/>
    </xf>
    <xf numFmtId="0" fontId="20" fillId="0" borderId="10" xfId="0" applyNumberFormat="1" applyFont="1" applyBorder="1" applyAlignment="1" applyProtection="1">
      <alignment horizontal="center" vertical="center" wrapText="1"/>
    </xf>
    <xf numFmtId="0" fontId="20" fillId="0" borderId="10" xfId="0" applyNumberFormat="1" applyFont="1" applyBorder="1" applyAlignment="1" applyProtection="1">
      <alignment horizontal="right" vertical="center" wrapText="1"/>
    </xf>
    <xf numFmtId="43" fontId="0" fillId="0" borderId="0" xfId="1" applyFont="1"/>
    <xf numFmtId="164" fontId="0" fillId="0" borderId="0" xfId="1" applyNumberFormat="1" applyFont="1"/>
    <xf numFmtId="164" fontId="0" fillId="34" borderId="10" xfId="1" applyNumberFormat="1" applyFont="1" applyFill="1" applyBorder="1"/>
    <xf numFmtId="0" fontId="21" fillId="34" borderId="10" xfId="0" applyFont="1" applyFill="1" applyBorder="1" applyAlignment="1">
      <alignment horizontal="left" vertical="center"/>
    </xf>
    <xf numFmtId="165" fontId="21" fillId="34" borderId="10" xfId="1" applyNumberFormat="1" applyFont="1" applyFill="1" applyBorder="1" applyAlignment="1">
      <alignment horizontal="left" vertical="center"/>
    </xf>
    <xf numFmtId="0" fontId="23" fillId="0" borderId="0" xfId="0" quotePrefix="1" applyFont="1" applyFill="1" applyBorder="1" applyAlignment="1">
      <alignment horizontal="left" vertical="center"/>
    </xf>
    <xf numFmtId="166" fontId="23" fillId="0" borderId="0" xfId="1" applyNumberFormat="1" applyFont="1" applyFill="1" applyBorder="1" applyAlignment="1">
      <alignment horizontal="left" vertical="center"/>
    </xf>
    <xf numFmtId="166" fontId="23" fillId="34" borderId="0" xfId="1" applyNumberFormat="1" applyFont="1" applyFill="1" applyBorder="1" applyAlignment="1">
      <alignment horizontal="left" vertical="center"/>
    </xf>
    <xf numFmtId="166" fontId="0" fillId="0" borderId="0" xfId="0" applyNumberFormat="1"/>
    <xf numFmtId="0" fontId="23" fillId="0" borderId="0" xfId="43" applyFont="1" applyFill="1" applyBorder="1" applyAlignment="1">
      <alignment horizontal="left" vertical="center"/>
    </xf>
    <xf numFmtId="165" fontId="23" fillId="0" borderId="0" xfId="44" applyNumberFormat="1" applyFont="1" applyFill="1" applyBorder="1" applyAlignment="1">
      <alignment horizontal="left" vertical="center"/>
    </xf>
    <xf numFmtId="0" fontId="21" fillId="34" borderId="10" xfId="43" applyFont="1" applyFill="1" applyBorder="1" applyAlignment="1">
      <alignment horizontal="left" vertical="center"/>
    </xf>
    <xf numFmtId="165" fontId="21" fillId="34" borderId="10" xfId="44" applyNumberFormat="1" applyFont="1" applyFill="1" applyBorder="1" applyAlignment="1">
      <alignment horizontal="left" vertical="center"/>
    </xf>
    <xf numFmtId="0" fontId="23" fillId="0" borderId="0" xfId="43" quotePrefix="1" applyFont="1" applyFill="1" applyBorder="1" applyAlignment="1">
      <alignment horizontal="left" vertical="center"/>
    </xf>
    <xf numFmtId="164" fontId="23" fillId="0" borderId="0" xfId="44" applyNumberFormat="1" applyFont="1" applyFill="1" applyBorder="1" applyAlignment="1">
      <alignment horizontal="left" vertical="center"/>
    </xf>
    <xf numFmtId="166" fontId="23" fillId="0" borderId="0" xfId="44" applyNumberFormat="1" applyFont="1" applyFill="1" applyBorder="1" applyAlignment="1">
      <alignment horizontal="left" vertical="center"/>
    </xf>
    <xf numFmtId="10" fontId="23" fillId="0" borderId="0" xfId="45" applyNumberFormat="1" applyFont="1" applyFill="1" applyBorder="1" applyAlignment="1">
      <alignment horizontal="right" vertical="center"/>
    </xf>
    <xf numFmtId="166" fontId="23" fillId="35" borderId="0" xfId="44" applyNumberFormat="1" applyFont="1" applyFill="1" applyBorder="1" applyAlignment="1">
      <alignment horizontal="left" vertical="center"/>
    </xf>
    <xf numFmtId="0" fontId="18" fillId="0" borderId="0" xfId="0" applyNumberFormat="1" applyFont="1" applyAlignment="1" applyProtection="1">
      <alignment vertical="center" wrapText="1"/>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43"/>
    <cellStyle name="Note" xfId="16" builtinId="10" customBuiltin="1"/>
    <cellStyle name="Output" xfId="11" builtinId="21" customBuiltin="1"/>
    <cellStyle name="Percent 2" xfId="4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'WHO Deaths Respiratory'!$D$2</c:f>
              <c:strCache>
                <c:ptCount val="1"/>
                <c:pt idx="0">
                  <c:v>Deaths</c:v>
                </c:pt>
              </c:strCache>
            </c:strRef>
          </c:tx>
          <c:spPr>
            <a:ln w="28575" cap="rnd">
              <a:solidFill>
                <a:schemeClr val="accent1"/>
              </a:solidFill>
              <a:round/>
            </a:ln>
            <a:effectLst/>
          </c:spPr>
          <c:marker>
            <c:symbol val="none"/>
          </c:marker>
          <c:cat>
            <c:strRef>
              <c:f>'WHO Deaths Respiratory'!$A$3:$A$27</c:f>
              <c:strCache>
                <c:ptCount val="25"/>
                <c:pt idx="0">
                  <c:v>&lt; 1 year</c:v>
                </c:pt>
                <c:pt idx="1">
                  <c:v>1 year</c:v>
                </c:pt>
                <c:pt idx="2">
                  <c:v>2 years</c:v>
                </c:pt>
                <c:pt idx="3">
                  <c:v>3 years</c:v>
                </c:pt>
                <c:pt idx="4">
                  <c:v>4 years</c:v>
                </c:pt>
                <c:pt idx="5">
                  <c:v>5 - 9</c:v>
                </c:pt>
                <c:pt idx="6">
                  <c:v>10 - 14</c:v>
                </c:pt>
                <c:pt idx="7">
                  <c:v>15 - 19</c:v>
                </c:pt>
                <c:pt idx="8">
                  <c:v>20 - 24</c:v>
                </c:pt>
                <c:pt idx="9">
                  <c:v>25 - 29</c:v>
                </c:pt>
                <c:pt idx="10">
                  <c:v>30 - 34</c:v>
                </c:pt>
                <c:pt idx="11">
                  <c:v>35 - 39</c:v>
                </c:pt>
                <c:pt idx="12">
                  <c:v>40 - 44</c:v>
                </c:pt>
                <c:pt idx="13">
                  <c:v>45 - 49</c:v>
                </c:pt>
                <c:pt idx="14">
                  <c:v>50 - 54</c:v>
                </c:pt>
                <c:pt idx="15">
                  <c:v>55 - 59</c:v>
                </c:pt>
                <c:pt idx="16">
                  <c:v>60 - 64</c:v>
                </c:pt>
                <c:pt idx="17">
                  <c:v>65 - 69</c:v>
                </c:pt>
                <c:pt idx="18">
                  <c:v>70 - 74</c:v>
                </c:pt>
                <c:pt idx="19">
                  <c:v>75 - 79</c:v>
                </c:pt>
                <c:pt idx="20">
                  <c:v>80 - 84</c:v>
                </c:pt>
                <c:pt idx="21">
                  <c:v>85 - 89</c:v>
                </c:pt>
                <c:pt idx="22">
                  <c:v>90 - 95</c:v>
                </c:pt>
                <c:pt idx="23">
                  <c:v>95 +</c:v>
                </c:pt>
                <c:pt idx="24">
                  <c:v>Unknown</c:v>
                </c:pt>
              </c:strCache>
            </c:strRef>
          </c:cat>
          <c:val>
            <c:numRef>
              <c:f>'WHO Deaths Respiratory'!$D$3:$D$27</c:f>
              <c:numCache>
                <c:formatCode>_(* #,##0_);_(* \(#,##0\);_(* "-"??_);_(@_)</c:formatCode>
                <c:ptCount val="25"/>
                <c:pt idx="0">
                  <c:v>5400</c:v>
                </c:pt>
                <c:pt idx="1">
                  <c:v>1257</c:v>
                </c:pt>
                <c:pt idx="2">
                  <c:v>535</c:v>
                </c:pt>
                <c:pt idx="3">
                  <c:v>297</c:v>
                </c:pt>
                <c:pt idx="4">
                  <c:v>245</c:v>
                </c:pt>
                <c:pt idx="5">
                  <c:v>826</c:v>
                </c:pt>
                <c:pt idx="6">
                  <c:v>819</c:v>
                </c:pt>
                <c:pt idx="7">
                  <c:v>1178</c:v>
                </c:pt>
                <c:pt idx="8">
                  <c:v>1710</c:v>
                </c:pt>
                <c:pt idx="9">
                  <c:v>2712</c:v>
                </c:pt>
                <c:pt idx="10">
                  <c:v>3837</c:v>
                </c:pt>
                <c:pt idx="11">
                  <c:v>4917</c:v>
                </c:pt>
                <c:pt idx="12">
                  <c:v>6673</c:v>
                </c:pt>
                <c:pt idx="13">
                  <c:v>9655</c:v>
                </c:pt>
                <c:pt idx="14">
                  <c:v>16172</c:v>
                </c:pt>
                <c:pt idx="15">
                  <c:v>26055</c:v>
                </c:pt>
                <c:pt idx="16">
                  <c:v>38728</c:v>
                </c:pt>
                <c:pt idx="17">
                  <c:v>56311</c:v>
                </c:pt>
                <c:pt idx="18">
                  <c:v>75361</c:v>
                </c:pt>
                <c:pt idx="19">
                  <c:v>99857</c:v>
                </c:pt>
                <c:pt idx="20">
                  <c:v>124887</c:v>
                </c:pt>
                <c:pt idx="21">
                  <c:v>134245</c:v>
                </c:pt>
                <c:pt idx="22">
                  <c:v>90328</c:v>
                </c:pt>
                <c:pt idx="23">
                  <c:v>41037</c:v>
                </c:pt>
                <c:pt idx="24" formatCode="General">
                  <c:v>110</c:v>
                </c:pt>
              </c:numCache>
            </c:numRef>
          </c:val>
          <c:smooth val="0"/>
        </c:ser>
        <c:dLbls>
          <c:showLegendKey val="0"/>
          <c:showVal val="0"/>
          <c:showCatName val="0"/>
          <c:showSerName val="0"/>
          <c:showPercent val="0"/>
          <c:showBubbleSize val="0"/>
        </c:dLbls>
        <c:smooth val="0"/>
        <c:axId val="339820744"/>
        <c:axId val="339822704"/>
      </c:lineChart>
      <c:catAx>
        <c:axId val="33982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22704"/>
        <c:crosses val="autoZero"/>
        <c:auto val="1"/>
        <c:lblAlgn val="ctr"/>
        <c:lblOffset val="100"/>
        <c:noMultiLvlLbl val="0"/>
      </c:catAx>
      <c:valAx>
        <c:axId val="3398227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20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Population by Single Year of Age</a:t>
            </a:r>
            <a:br>
              <a:rPr lang="en-US"/>
            </a:br>
            <a:r>
              <a:rPr lang="en-US"/>
              <a:t>Cumulative Percent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'World Population 2020'!$E$3</c:f>
              <c:strCache>
                <c:ptCount val="1"/>
                <c:pt idx="0">
                  <c:v>Cumulative Percent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xVal>
          <c:yVal>
            <c:numRef>
              <c:f>'World Population 2020'!$E$4:$E$104</c:f>
              <c:numCache>
                <c:formatCode>0.00%</c:formatCode>
                <c:ptCount val="101"/>
                <c:pt idx="0">
                  <c:v>1.7457501820250014E-2</c:v>
                </c:pt>
                <c:pt idx="1">
                  <c:v>3.4897794344318854E-2</c:v>
                </c:pt>
                <c:pt idx="2">
                  <c:v>5.230631080737428E-2</c:v>
                </c:pt>
                <c:pt idx="3">
                  <c:v>6.9669256241292235E-2</c:v>
                </c:pt>
                <c:pt idx="4">
                  <c:v>8.6973610681923746E-2</c:v>
                </c:pt>
                <c:pt idx="5">
                  <c:v>0.10420712865593224</c:v>
                </c:pt>
                <c:pt idx="6">
                  <c:v>0.1213583375130147</c:v>
                </c:pt>
                <c:pt idx="7">
                  <c:v>0.13841653742590176</c:v>
                </c:pt>
                <c:pt idx="8">
                  <c:v>0.15537180831805414</c:v>
                </c:pt>
                <c:pt idx="9">
                  <c:v>0.17221499626485096</c:v>
                </c:pt>
                <c:pt idx="10">
                  <c:v>0.1889410907456415</c:v>
                </c:pt>
                <c:pt idx="11">
                  <c:v>0.20554921835750201</c:v>
                </c:pt>
                <c:pt idx="12">
                  <c:v>0.22202245743194737</c:v>
                </c:pt>
                <c:pt idx="13">
                  <c:v>0.23833792899465128</c:v>
                </c:pt>
                <c:pt idx="14">
                  <c:v>0.2544836236271214</c:v>
                </c:pt>
                <c:pt idx="15">
                  <c:v>0.27046391180782475</c:v>
                </c:pt>
                <c:pt idx="16">
                  <c:v>0.28627936006838756</c:v>
                </c:pt>
                <c:pt idx="17">
                  <c:v>0.30195420803404821</c:v>
                </c:pt>
                <c:pt idx="18">
                  <c:v>0.31752599612248444</c:v>
                </c:pt>
                <c:pt idx="19">
                  <c:v>0.33302265988502611</c:v>
                </c:pt>
                <c:pt idx="20">
                  <c:v>0.34844953005585177</c:v>
                </c:pt>
                <c:pt idx="21">
                  <c:v>0.3638168033061987</c:v>
                </c:pt>
                <c:pt idx="22">
                  <c:v>0.37913515906511874</c:v>
                </c:pt>
                <c:pt idx="23">
                  <c:v>0.39441335971408897</c:v>
                </c:pt>
                <c:pt idx="24">
                  <c:v>0.40966192906557092</c:v>
                </c:pt>
                <c:pt idx="25">
                  <c:v>0.42487759326979802</c:v>
                </c:pt>
                <c:pt idx="26">
                  <c:v>0.44003887800705782</c:v>
                </c:pt>
                <c:pt idx="27">
                  <c:v>0.45521265248310178</c:v>
                </c:pt>
                <c:pt idx="28">
                  <c:v>0.47050159054850954</c:v>
                </c:pt>
                <c:pt idx="29">
                  <c:v>0.48595538752107792</c:v>
                </c:pt>
                <c:pt idx="30">
                  <c:v>0.50155162960847255</c:v>
                </c:pt>
                <c:pt idx="31">
                  <c:v>0.51730233161739414</c:v>
                </c:pt>
                <c:pt idx="32">
                  <c:v>0.53304911242179687</c:v>
                </c:pt>
                <c:pt idx="33">
                  <c:v>0.54854783820037756</c:v>
                </c:pt>
                <c:pt idx="34">
                  <c:v>0.56363933460583915</c:v>
                </c:pt>
                <c:pt idx="35">
                  <c:v>0.57834064428477439</c:v>
                </c:pt>
                <c:pt idx="36">
                  <c:v>0.59264020003665197</c:v>
                </c:pt>
                <c:pt idx="37">
                  <c:v>0.60656470813154217</c:v>
                </c:pt>
                <c:pt idx="38">
                  <c:v>0.62017984095147771</c:v>
                </c:pt>
                <c:pt idx="39">
                  <c:v>0.63353450572463144</c:v>
                </c:pt>
                <c:pt idx="40">
                  <c:v>0.64661042154280368</c:v>
                </c:pt>
                <c:pt idx="41">
                  <c:v>0.65938900537325218</c:v>
                </c:pt>
                <c:pt idx="42">
                  <c:v>0.67195323280296593</c:v>
                </c:pt>
                <c:pt idx="43">
                  <c:v>0.68442555099616098</c:v>
                </c:pt>
                <c:pt idx="44">
                  <c:v>0.69688301300075817</c:v>
                </c:pt>
                <c:pt idx="45">
                  <c:v>0.70931672750315089</c:v>
                </c:pt>
                <c:pt idx="46">
                  <c:v>0.72173372226658294</c:v>
                </c:pt>
                <c:pt idx="47">
                  <c:v>0.7340946006355823</c:v>
                </c:pt>
                <c:pt idx="48">
                  <c:v>0.74632773535979768</c:v>
                </c:pt>
                <c:pt idx="49">
                  <c:v>0.75838122169940625</c:v>
                </c:pt>
                <c:pt idx="50">
                  <c:v>0.77025850259128592</c:v>
                </c:pt>
                <c:pt idx="51">
                  <c:v>0.78195602528174002</c:v>
                </c:pt>
                <c:pt idx="52">
                  <c:v>0.79343651363188383</c:v>
                </c:pt>
                <c:pt idx="53">
                  <c:v>0.80465271638959324</c:v>
                </c:pt>
                <c:pt idx="54">
                  <c:v>0.8155696993622783</c:v>
                </c:pt>
                <c:pt idx="55">
                  <c:v>0.82617910402751071</c:v>
                </c:pt>
                <c:pt idx="56">
                  <c:v>0.83647243292405982</c:v>
                </c:pt>
                <c:pt idx="57">
                  <c:v>0.84643555958069427</c:v>
                </c:pt>
                <c:pt idx="58">
                  <c:v>0.85605593101132649</c:v>
                </c:pt>
                <c:pt idx="59">
                  <c:v>0.8653271275505181</c:v>
                </c:pt>
                <c:pt idx="60">
                  <c:v>0.87423874277177627</c:v>
                </c:pt>
                <c:pt idx="61">
                  <c:v>0.88277089931772623</c:v>
                </c:pt>
                <c:pt idx="62">
                  <c:v>0.89097143601178919</c:v>
                </c:pt>
                <c:pt idx="63">
                  <c:v>0.89891823478794519</c:v>
                </c:pt>
                <c:pt idx="64">
                  <c:v>0.90665488997259247</c:v>
                </c:pt>
                <c:pt idx="65">
                  <c:v>0.91416981832886512</c:v>
                </c:pt>
                <c:pt idx="66">
                  <c:v>0.92147343898403289</c:v>
                </c:pt>
                <c:pt idx="67">
                  <c:v>0.92849200211850635</c:v>
                </c:pt>
                <c:pt idx="68">
                  <c:v>0.93510780013881212</c:v>
                </c:pt>
                <c:pt idx="69">
                  <c:v>0.94124766412554262</c:v>
                </c:pt>
                <c:pt idx="70">
                  <c:v>0.94692834524887426</c:v>
                </c:pt>
                <c:pt idx="71">
                  <c:v>0.95215032960217927</c:v>
                </c:pt>
                <c:pt idx="72">
                  <c:v>0.95694410033303612</c:v>
                </c:pt>
                <c:pt idx="73">
                  <c:v>0.96136470735548585</c:v>
                </c:pt>
                <c:pt idx="74">
                  <c:v>0.96545320625173492</c:v>
                </c:pt>
                <c:pt idx="75">
                  <c:v>0.96920780582736177</c:v>
                </c:pt>
                <c:pt idx="76">
                  <c:v>0.9726301257521538</c:v>
                </c:pt>
                <c:pt idx="77">
                  <c:v>0.97575956794150065</c:v>
                </c:pt>
                <c:pt idx="78">
                  <c:v>0.97864843060272921</c:v>
                </c:pt>
                <c:pt idx="79">
                  <c:v>0.98133325348624256</c:v>
                </c:pt>
                <c:pt idx="80">
                  <c:v>0.98382441889988648</c:v>
                </c:pt>
                <c:pt idx="81">
                  <c:v>0.98614053463650364</c:v>
                </c:pt>
                <c:pt idx="82">
                  <c:v>0.98826769603944176</c:v>
                </c:pt>
                <c:pt idx="83">
                  <c:v>0.99017412974179164</c:v>
                </c:pt>
                <c:pt idx="84">
                  <c:v>0.99184412834631874</c:v>
                </c:pt>
                <c:pt idx="85">
                  <c:v>0.99329565806419406</c:v>
                </c:pt>
                <c:pt idx="86">
                  <c:v>0.99453963245495347</c:v>
                </c:pt>
                <c:pt idx="87">
                  <c:v>0.99559643267345721</c:v>
                </c:pt>
                <c:pt idx="88">
                  <c:v>0.99649443225540379</c:v>
                </c:pt>
                <c:pt idx="89">
                  <c:v>0.9972562335804217</c:v>
                </c:pt>
                <c:pt idx="90">
                  <c:v>0.99787571615692938</c:v>
                </c:pt>
                <c:pt idx="91">
                  <c:v>0.99838805190014013</c:v>
                </c:pt>
                <c:pt idx="92">
                  <c:v>0.99882536389734644</c:v>
                </c:pt>
                <c:pt idx="93">
                  <c:v>0.99916795426982963</c:v>
                </c:pt>
                <c:pt idx="94">
                  <c:v>0.9993961282178474</c:v>
                </c:pt>
                <c:pt idx="95">
                  <c:v>0.99955476951738464</c:v>
                </c:pt>
                <c:pt idx="96">
                  <c:v>0.99969155739826132</c:v>
                </c:pt>
                <c:pt idx="97">
                  <c:v>0.99980205505573072</c:v>
                </c:pt>
                <c:pt idx="98">
                  <c:v>0.99988182683966231</c:v>
                </c:pt>
                <c:pt idx="99">
                  <c:v>0.99992643517556534</c:v>
                </c:pt>
                <c:pt idx="100">
                  <c:v>0.99999999999999967</c:v>
                </c:pt>
              </c:numCache>
            </c:numRef>
          </c:yVal>
          <c:smooth val="0"/>
        </c:ser>
        <c:dLbls>
          <c:showLegendKey val="0"/>
          <c:showVal val="0"/>
          <c:showCatName val="0"/>
          <c:showSerName val="0"/>
          <c:showPercent val="0"/>
          <c:showBubbleSize val="0"/>
        </c:dLbls>
        <c:axId val="341349272"/>
        <c:axId val="341349664"/>
      </c:scatterChart>
      <c:valAx>
        <c:axId val="341349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9664"/>
        <c:crosses val="autoZero"/>
        <c:crossBetween val="midCat"/>
      </c:valAx>
      <c:valAx>
        <c:axId val="341349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9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'World Population 2020'!$D$3</c:f>
              <c:strCache>
                <c:ptCount val="1"/>
                <c:pt idx="0">
                  <c:v>Cumulative 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xVal>
          <c:yVal>
            <c:numRef>
              <c:f>'World Population 2020'!$D$4:$D$104</c:f>
              <c:numCache>
                <c:formatCode>_(* #,##0.0000_);_(* \(#,##0.0000\);_(* "-"??_);_(@_)</c:formatCode>
                <c:ptCount val="101"/>
                <c:pt idx="0">
                  <c:v>136.07771299999999</c:v>
                </c:pt>
                <c:pt idx="1">
                  <c:v>272.02128299999998</c:v>
                </c:pt>
                <c:pt idx="2">
                  <c:v>407.71716500000002</c:v>
                </c:pt>
                <c:pt idx="3">
                  <c:v>543.05782999999997</c:v>
                </c:pt>
                <c:pt idx="4">
                  <c:v>677.94178999999997</c:v>
                </c:pt>
                <c:pt idx="5">
                  <c:v>812.273594</c:v>
                </c:pt>
                <c:pt idx="6">
                  <c:v>945.96381499999995</c:v>
                </c:pt>
                <c:pt idx="7">
                  <c:v>1078.92905</c:v>
                </c:pt>
                <c:pt idx="8">
                  <c:v>1211.0919739999999</c:v>
                </c:pt>
                <c:pt idx="9">
                  <c:v>1342.3812339999999</c:v>
                </c:pt>
                <c:pt idx="10">
                  <c:v>1472.7577739999999</c:v>
                </c:pt>
                <c:pt idx="11">
                  <c:v>1602.214786</c:v>
                </c:pt>
                <c:pt idx="12">
                  <c:v>1730.620369</c:v>
                </c:pt>
                <c:pt idx="13">
                  <c:v>1857.796186</c:v>
                </c:pt>
                <c:pt idx="14">
                  <c:v>1983.6486260000001</c:v>
                </c:pt>
                <c:pt idx="15">
                  <c:v>2108.2117560000002</c:v>
                </c:pt>
                <c:pt idx="16">
                  <c:v>2231.4899920000003</c:v>
                </c:pt>
                <c:pt idx="17">
                  <c:v>2353.6722770000001</c:v>
                </c:pt>
                <c:pt idx="18">
                  <c:v>2475.0512309999999</c:v>
                </c:pt>
                <c:pt idx="19">
                  <c:v>2595.8446060000001</c:v>
                </c:pt>
                <c:pt idx="20">
                  <c:v>2716.0939539999999</c:v>
                </c:pt>
                <c:pt idx="21">
                  <c:v>2835.8787560000001</c:v>
                </c:pt>
                <c:pt idx="22">
                  <c:v>2955.282256</c:v>
                </c:pt>
                <c:pt idx="23">
                  <c:v>3074.3727549999999</c:v>
                </c:pt>
                <c:pt idx="24">
                  <c:v>3193.2322839999997</c:v>
                </c:pt>
                <c:pt idx="25">
                  <c:v>3311.8353239999997</c:v>
                </c:pt>
                <c:pt idx="26">
                  <c:v>3430.0144869999995</c:v>
                </c:pt>
                <c:pt idx="27">
                  <c:v>3548.2910049999996</c:v>
                </c:pt>
                <c:pt idx="28">
                  <c:v>3667.4651999999996</c:v>
                </c:pt>
                <c:pt idx="29">
                  <c:v>3787.9244369999997</c:v>
                </c:pt>
                <c:pt idx="30">
                  <c:v>3909.4940049999996</c:v>
                </c:pt>
                <c:pt idx="31">
                  <c:v>4032.2675569999997</c:v>
                </c:pt>
                <c:pt idx="32">
                  <c:v>4155.0105439999998</c:v>
                </c:pt>
                <c:pt idx="33">
                  <c:v>4275.8199919999997</c:v>
                </c:pt>
                <c:pt idx="34">
                  <c:v>4393.4551689999998</c:v>
                </c:pt>
                <c:pt idx="35">
                  <c:v>4508.0489189999998</c:v>
                </c:pt>
                <c:pt idx="36">
                  <c:v>4619.5110779999995</c:v>
                </c:pt>
                <c:pt idx="37">
                  <c:v>4728.0498159999997</c:v>
                </c:pt>
                <c:pt idx="38">
                  <c:v>4834.177036</c:v>
                </c:pt>
                <c:pt idx="39">
                  <c:v>4938.2739600000004</c:v>
                </c:pt>
                <c:pt idx="40">
                  <c:v>5040.1980920000005</c:v>
                </c:pt>
                <c:pt idx="41">
                  <c:v>5139.8045810000003</c:v>
                </c:pt>
                <c:pt idx="42">
                  <c:v>5237.7402050000001</c:v>
                </c:pt>
                <c:pt idx="43">
                  <c:v>5334.9594150000003</c:v>
                </c:pt>
                <c:pt idx="44">
                  <c:v>5432.0628240000005</c:v>
                </c:pt>
                <c:pt idx="45">
                  <c:v>5528.9811260000006</c:v>
                </c:pt>
                <c:pt idx="46">
                  <c:v>5625.7691010000008</c:v>
                </c:pt>
                <c:pt idx="47">
                  <c:v>5722.1196600000012</c:v>
                </c:pt>
                <c:pt idx="48">
                  <c:v>5817.4744830000009</c:v>
                </c:pt>
                <c:pt idx="49">
                  <c:v>5911.4289830000007</c:v>
                </c:pt>
                <c:pt idx="50">
                  <c:v>6004.009997000001</c:v>
                </c:pt>
                <c:pt idx="51">
                  <c:v>6095.1898320000009</c:v>
                </c:pt>
                <c:pt idx="52">
                  <c:v>6184.677928000001</c:v>
                </c:pt>
                <c:pt idx="53">
                  <c:v>6272.1059710000009</c:v>
                </c:pt>
                <c:pt idx="54">
                  <c:v>6357.2016560000011</c:v>
                </c:pt>
                <c:pt idx="55">
                  <c:v>6439.8998300000012</c:v>
                </c:pt>
                <c:pt idx="56">
                  <c:v>6520.1342570000015</c:v>
                </c:pt>
                <c:pt idx="57">
                  <c:v>6597.7948240000014</c:v>
                </c:pt>
                <c:pt idx="58">
                  <c:v>6672.7836830000015</c:v>
                </c:pt>
                <c:pt idx="59">
                  <c:v>6745.0507940000016</c:v>
                </c:pt>
                <c:pt idx="60">
                  <c:v>6814.5150410000015</c:v>
                </c:pt>
                <c:pt idx="61">
                  <c:v>6881.0214840000017</c:v>
                </c:pt>
                <c:pt idx="62">
                  <c:v>6944.9430170000014</c:v>
                </c:pt>
                <c:pt idx="63">
                  <c:v>7006.8867140000011</c:v>
                </c:pt>
                <c:pt idx="64">
                  <c:v>7067.1923840000009</c:v>
                </c:pt>
                <c:pt idx="65">
                  <c:v>7125.7697380000009</c:v>
                </c:pt>
                <c:pt idx="66">
                  <c:v>7182.6999910000013</c:v>
                </c:pt>
                <c:pt idx="67">
                  <c:v>7237.4082780000017</c:v>
                </c:pt>
                <c:pt idx="68">
                  <c:v>7288.9770920000019</c:v>
                </c:pt>
                <c:pt idx="69">
                  <c:v>7336.8360960000018</c:v>
                </c:pt>
                <c:pt idx="70">
                  <c:v>7381.1158620000015</c:v>
                </c:pt>
                <c:pt idx="71">
                  <c:v>7421.8201790000012</c:v>
                </c:pt>
                <c:pt idx="72">
                  <c:v>7459.1866570000011</c:v>
                </c:pt>
                <c:pt idx="73">
                  <c:v>7493.6443990000007</c:v>
                </c:pt>
                <c:pt idx="74">
                  <c:v>7525.513425000001</c:v>
                </c:pt>
                <c:pt idx="75">
                  <c:v>7554.7797730000011</c:v>
                </c:pt>
                <c:pt idx="76">
                  <c:v>7581.4560680000013</c:v>
                </c:pt>
                <c:pt idx="77">
                  <c:v>7605.8494400000018</c:v>
                </c:pt>
                <c:pt idx="78">
                  <c:v>7628.3675430000021</c:v>
                </c:pt>
                <c:pt idx="79">
                  <c:v>7649.2951970000022</c:v>
                </c:pt>
                <c:pt idx="80">
                  <c:v>7668.7133300000023</c:v>
                </c:pt>
                <c:pt idx="81">
                  <c:v>7686.7669860000024</c:v>
                </c:pt>
                <c:pt idx="82">
                  <c:v>7703.3477810000022</c:v>
                </c:pt>
                <c:pt idx="83">
                  <c:v>7718.2080480000022</c:v>
                </c:pt>
                <c:pt idx="84">
                  <c:v>7731.2253510000019</c:v>
                </c:pt>
                <c:pt idx="85">
                  <c:v>7742.5397330000014</c:v>
                </c:pt>
                <c:pt idx="86">
                  <c:v>7752.2362630000016</c:v>
                </c:pt>
                <c:pt idx="87">
                  <c:v>7760.4738080000016</c:v>
                </c:pt>
                <c:pt idx="88">
                  <c:v>7767.4735340000016</c:v>
                </c:pt>
                <c:pt idx="89">
                  <c:v>7773.4116220000014</c:v>
                </c:pt>
                <c:pt idx="90">
                  <c:v>7778.2403640000011</c:v>
                </c:pt>
                <c:pt idx="91">
                  <c:v>7782.2339180000008</c:v>
                </c:pt>
                <c:pt idx="92">
                  <c:v>7785.6426770000007</c:v>
                </c:pt>
                <c:pt idx="93">
                  <c:v>7788.3131000000003</c:v>
                </c:pt>
                <c:pt idx="94">
                  <c:v>7790.0916700000007</c:v>
                </c:pt>
                <c:pt idx="95">
                  <c:v>7791.3282470000004</c:v>
                </c:pt>
                <c:pt idx="96">
                  <c:v>7792.3944810000003</c:v>
                </c:pt>
                <c:pt idx="97">
                  <c:v>7793.2557880000004</c:v>
                </c:pt>
                <c:pt idx="98">
                  <c:v>7793.8775930000002</c:v>
                </c:pt>
                <c:pt idx="99">
                  <c:v>7794.2253060000003</c:v>
                </c:pt>
                <c:pt idx="100">
                  <c:v>7794.7987290000001</c:v>
                </c:pt>
              </c:numCache>
            </c:numRef>
          </c:yVal>
          <c:smooth val="0"/>
        </c:ser>
        <c:dLbls>
          <c:showLegendKey val="0"/>
          <c:showVal val="0"/>
          <c:showCatName val="0"/>
          <c:showSerName val="0"/>
          <c:showPercent val="0"/>
          <c:showBubbleSize val="0"/>
        </c:dLbls>
        <c:axId val="341350448"/>
        <c:axId val="335931096"/>
      </c:scatterChart>
      <c:valAx>
        <c:axId val="34135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31096"/>
        <c:crosses val="autoZero"/>
        <c:crossBetween val="midCat"/>
      </c:valAx>
      <c:valAx>
        <c:axId val="335931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5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Millions</a:t>
            </a:r>
            <a:r>
              <a:rPr lang="en-US" baseline="0"/>
              <a:t> of </a:t>
            </a:r>
            <a:r>
              <a:rPr lang="en-US"/>
              <a:t>Years of Life</a:t>
            </a:r>
            <a:r>
              <a:rPr lang="en-US" baseline="0"/>
              <a:t> </a:t>
            </a:r>
            <a:r>
              <a:rPr lang="en-US"/>
              <a:t>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'World Population 2020'!$B$3</c:f>
              <c:strCache>
                <c:ptCount val="1"/>
                <c:pt idx="0">
                  <c:v>Years of Experience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xVal>
          <c:yVal>
            <c:numRef>
              <c:f>'World Population 2020'!$B$4:$B$104</c:f>
              <c:numCache>
                <c:formatCode>_(* #,##0_);_(* \(#,##0\);_(* "-"??_);_(@_)</c:formatCode>
                <c:ptCount val="101"/>
                <c:pt idx="0">
                  <c:v>0</c:v>
                </c:pt>
                <c:pt idx="1">
                  <c:v>135.94356999999999</c:v>
                </c:pt>
                <c:pt idx="2">
                  <c:v>271.39176400000002</c:v>
                </c:pt>
                <c:pt idx="3">
                  <c:v>406.021995</c:v>
                </c:pt>
                <c:pt idx="4">
                  <c:v>539.53584000000001</c:v>
                </c:pt>
                <c:pt idx="5">
                  <c:v>671.65902000000006</c:v>
                </c:pt>
                <c:pt idx="6">
                  <c:v>802.14132599999994</c:v>
                </c:pt>
                <c:pt idx="7">
                  <c:v>930.75664499999982</c:v>
                </c:pt>
                <c:pt idx="8">
                  <c:v>1057.303392</c:v>
                </c:pt>
                <c:pt idx="9">
                  <c:v>1181.6033400000001</c:v>
                </c:pt>
                <c:pt idx="10">
                  <c:v>1303.7654</c:v>
                </c:pt>
                <c:pt idx="11">
                  <c:v>1424.0271319999999</c:v>
                </c:pt>
                <c:pt idx="12">
                  <c:v>1540.8669960000002</c:v>
                </c:pt>
                <c:pt idx="13">
                  <c:v>1653.285621</c:v>
                </c:pt>
                <c:pt idx="14">
                  <c:v>1761.93416</c:v>
                </c:pt>
                <c:pt idx="15">
                  <c:v>1868.44695</c:v>
                </c:pt>
                <c:pt idx="16">
                  <c:v>1972.4517760000001</c:v>
                </c:pt>
                <c:pt idx="17">
                  <c:v>2077.098845</c:v>
                </c:pt>
                <c:pt idx="18">
                  <c:v>2184.8211719999999</c:v>
                </c:pt>
                <c:pt idx="19">
                  <c:v>2295.0741250000001</c:v>
                </c:pt>
                <c:pt idx="20">
                  <c:v>2404.9869600000002</c:v>
                </c:pt>
                <c:pt idx="21">
                  <c:v>2515.4808419999999</c:v>
                </c:pt>
                <c:pt idx="22">
                  <c:v>2626.877</c:v>
                </c:pt>
                <c:pt idx="23">
                  <c:v>2739.0814769999997</c:v>
                </c:pt>
                <c:pt idx="24">
                  <c:v>2852.6286959999998</c:v>
                </c:pt>
                <c:pt idx="25">
                  <c:v>2965.076</c:v>
                </c:pt>
                <c:pt idx="26">
                  <c:v>3072.658238</c:v>
                </c:pt>
                <c:pt idx="27">
                  <c:v>3193.4659859999997</c:v>
                </c:pt>
                <c:pt idx="28">
                  <c:v>3336.8774600000002</c:v>
                </c:pt>
                <c:pt idx="29">
                  <c:v>3493.3178729999995</c:v>
                </c:pt>
                <c:pt idx="30">
                  <c:v>3647.0870400000003</c:v>
                </c:pt>
                <c:pt idx="31">
                  <c:v>3805.9801119999997</c:v>
                </c:pt>
                <c:pt idx="32">
                  <c:v>3927.775584</c:v>
                </c:pt>
                <c:pt idx="33">
                  <c:v>3986.7117840000001</c:v>
                </c:pt>
                <c:pt idx="34">
                  <c:v>3999.5960180000002</c:v>
                </c:pt>
                <c:pt idx="35">
                  <c:v>4010.78125</c:v>
                </c:pt>
                <c:pt idx="36">
                  <c:v>4012.6377240000002</c:v>
                </c:pt>
                <c:pt idx="37">
                  <c:v>4015.9333059999999</c:v>
                </c:pt>
                <c:pt idx="38">
                  <c:v>4032.8343599999998</c:v>
                </c:pt>
                <c:pt idx="39">
                  <c:v>4059.7800360000001</c:v>
                </c:pt>
                <c:pt idx="40">
                  <c:v>4076.9652799999999</c:v>
                </c:pt>
                <c:pt idx="41">
                  <c:v>4083.8660489999997</c:v>
                </c:pt>
                <c:pt idx="42">
                  <c:v>4113.2962079999998</c:v>
                </c:pt>
                <c:pt idx="43">
                  <c:v>4180.4260300000005</c:v>
                </c:pt>
                <c:pt idx="44">
                  <c:v>4272.5499959999997</c:v>
                </c:pt>
                <c:pt idx="45">
                  <c:v>4361.32359</c:v>
                </c:pt>
                <c:pt idx="46">
                  <c:v>4452.2468500000004</c:v>
                </c:pt>
                <c:pt idx="47">
                  <c:v>4528.4762729999993</c:v>
                </c:pt>
                <c:pt idx="48">
                  <c:v>4577.0315040000005</c:v>
                </c:pt>
                <c:pt idx="49">
                  <c:v>4603.7704999999996</c:v>
                </c:pt>
                <c:pt idx="50">
                  <c:v>4629.0506999999998</c:v>
                </c:pt>
                <c:pt idx="51">
                  <c:v>4650.171585000001</c:v>
                </c:pt>
                <c:pt idx="52">
                  <c:v>4653.3809920000058</c:v>
                </c:pt>
                <c:pt idx="53">
                  <c:v>4633.686278999995</c:v>
                </c:pt>
                <c:pt idx="54">
                  <c:v>4595.1669899999997</c:v>
                </c:pt>
                <c:pt idx="55">
                  <c:v>4548.399570000005</c:v>
                </c:pt>
                <c:pt idx="56">
                  <c:v>4493.1279119999999</c:v>
                </c:pt>
                <c:pt idx="57">
                  <c:v>4426.6523189999998</c:v>
                </c:pt>
                <c:pt idx="58">
                  <c:v>4349.3538219999991</c:v>
                </c:pt>
                <c:pt idx="59">
                  <c:v>4263.7595490000003</c:v>
                </c:pt>
                <c:pt idx="60">
                  <c:v>4167.8548200000005</c:v>
                </c:pt>
                <c:pt idx="61">
                  <c:v>4056.8930230000001</c:v>
                </c:pt>
                <c:pt idx="62">
                  <c:v>3963.1350460000003</c:v>
                </c:pt>
                <c:pt idx="63">
                  <c:v>3902.4529109999999</c:v>
                </c:pt>
                <c:pt idx="64">
                  <c:v>3859.56288</c:v>
                </c:pt>
                <c:pt idx="65">
                  <c:v>3807.52801</c:v>
                </c:pt>
                <c:pt idx="66">
                  <c:v>3757.396698</c:v>
                </c:pt>
                <c:pt idx="67">
                  <c:v>3665.4552289999997</c:v>
                </c:pt>
                <c:pt idx="68">
                  <c:v>3506.6793520000069</c:v>
                </c:pt>
                <c:pt idx="69">
                  <c:v>3302.2712759999999</c:v>
                </c:pt>
                <c:pt idx="70">
                  <c:v>3099.5836200000003</c:v>
                </c:pt>
                <c:pt idx="71">
                  <c:v>2890.0065070000001</c:v>
                </c:pt>
                <c:pt idx="72">
                  <c:v>2690.3864160000003</c:v>
                </c:pt>
                <c:pt idx="73">
                  <c:v>2515.4151659999998</c:v>
                </c:pt>
                <c:pt idx="74">
                  <c:v>2358.3079240000002</c:v>
                </c:pt>
                <c:pt idx="75">
                  <c:v>2194.9760999999999</c:v>
                </c:pt>
                <c:pt idx="76">
                  <c:v>2027.39842</c:v>
                </c:pt>
                <c:pt idx="77">
                  <c:v>1878.289644</c:v>
                </c:pt>
                <c:pt idx="78">
                  <c:v>1756.4120339999999</c:v>
                </c:pt>
                <c:pt idx="79">
                  <c:v>1653.2846659999998</c:v>
                </c:pt>
                <c:pt idx="80">
                  <c:v>1553.45064</c:v>
                </c:pt>
                <c:pt idx="81">
                  <c:v>1462.3461360000001</c:v>
                </c:pt>
                <c:pt idx="82">
                  <c:v>1359.62519</c:v>
                </c:pt>
                <c:pt idx="83">
                  <c:v>1233.402161</c:v>
                </c:pt>
                <c:pt idx="84">
                  <c:v>1093.453452</c:v>
                </c:pt>
                <c:pt idx="85">
                  <c:v>961.72247000000004</c:v>
                </c:pt>
                <c:pt idx="86">
                  <c:v>833.90158000000008</c:v>
                </c:pt>
                <c:pt idx="87">
                  <c:v>716.66641500000003</c:v>
                </c:pt>
                <c:pt idx="88">
                  <c:v>615.97588799999994</c:v>
                </c:pt>
                <c:pt idx="89">
                  <c:v>528.48983199999998</c:v>
                </c:pt>
                <c:pt idx="90">
                  <c:v>434.58678000000003</c:v>
                </c:pt>
                <c:pt idx="91">
                  <c:v>363.41341399999999</c:v>
                </c:pt>
                <c:pt idx="92">
                  <c:v>313.60582799999997</c:v>
                </c:pt>
                <c:pt idx="93">
                  <c:v>248.34933899999999</c:v>
                </c:pt>
                <c:pt idx="94">
                  <c:v>167.18557999999999</c:v>
                </c:pt>
                <c:pt idx="95">
                  <c:v>117.47481500000001</c:v>
                </c:pt>
                <c:pt idx="96">
                  <c:v>102.358464</c:v>
                </c:pt>
                <c:pt idx="97">
                  <c:v>83.546779000000001</c:v>
                </c:pt>
                <c:pt idx="98">
                  <c:v>60.936889999999991</c:v>
                </c:pt>
                <c:pt idx="99">
                  <c:v>34.423587000000005</c:v>
                </c:pt>
                <c:pt idx="100">
                  <c:v>57.342300000000002</c:v>
                </c:pt>
              </c:numCache>
            </c:numRef>
          </c:yVal>
          <c:smooth val="0"/>
        </c:ser>
        <c:dLbls>
          <c:showLegendKey val="0"/>
          <c:showVal val="0"/>
          <c:showCatName val="0"/>
          <c:showSerName val="0"/>
          <c:showPercent val="0"/>
          <c:showBubbleSize val="0"/>
        </c:dLbls>
        <c:axId val="335931880"/>
        <c:axId val="335932272"/>
      </c:scatterChart>
      <c:valAx>
        <c:axId val="3359318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32272"/>
        <c:crosses val="autoZero"/>
        <c:crossBetween val="midCat"/>
      </c:valAx>
      <c:valAx>
        <c:axId val="3359322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31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'WHO Deaths Respiratory'!$D$2</c:f>
              <c:strCache>
                <c:ptCount val="1"/>
                <c:pt idx="0">
                  <c:v>Deaths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Respiratory'!$D$3:$D$26</c:f>
              <c:numCache>
                <c:formatCode>_(* #,##0_);_(* \(#,##0\);_(* "-"??_);_(@_)</c:formatCode>
                <c:ptCount val="24"/>
                <c:pt idx="0">
                  <c:v>5400</c:v>
                </c:pt>
                <c:pt idx="1">
                  <c:v>1257</c:v>
                </c:pt>
                <c:pt idx="2">
                  <c:v>535</c:v>
                </c:pt>
                <c:pt idx="3">
                  <c:v>297</c:v>
                </c:pt>
                <c:pt idx="4">
                  <c:v>245</c:v>
                </c:pt>
                <c:pt idx="5">
                  <c:v>826</c:v>
                </c:pt>
                <c:pt idx="6">
                  <c:v>819</c:v>
                </c:pt>
                <c:pt idx="7">
                  <c:v>1178</c:v>
                </c:pt>
                <c:pt idx="8">
                  <c:v>1710</c:v>
                </c:pt>
                <c:pt idx="9">
                  <c:v>2712</c:v>
                </c:pt>
                <c:pt idx="10">
                  <c:v>3837</c:v>
                </c:pt>
                <c:pt idx="11">
                  <c:v>4917</c:v>
                </c:pt>
                <c:pt idx="12">
                  <c:v>6673</c:v>
                </c:pt>
                <c:pt idx="13">
                  <c:v>9655</c:v>
                </c:pt>
                <c:pt idx="14">
                  <c:v>16172</c:v>
                </c:pt>
                <c:pt idx="15">
                  <c:v>26055</c:v>
                </c:pt>
                <c:pt idx="16">
                  <c:v>38728</c:v>
                </c:pt>
                <c:pt idx="17">
                  <c:v>56311</c:v>
                </c:pt>
                <c:pt idx="18">
                  <c:v>75361</c:v>
                </c:pt>
                <c:pt idx="19">
                  <c:v>99857</c:v>
                </c:pt>
                <c:pt idx="20">
                  <c:v>124887</c:v>
                </c:pt>
                <c:pt idx="21">
                  <c:v>134245</c:v>
                </c:pt>
                <c:pt idx="22">
                  <c:v>90328</c:v>
                </c:pt>
                <c:pt idx="23">
                  <c:v>41037</c:v>
                </c:pt>
              </c:numCache>
            </c:numRef>
          </c:yVal>
          <c:smooth val="1"/>
        </c:ser>
        <c:dLbls>
          <c:showLegendKey val="0"/>
          <c:showVal val="0"/>
          <c:showCatName val="0"/>
          <c:showSerName val="0"/>
          <c:showPercent val="0"/>
          <c:showBubbleSize val="0"/>
        </c:dLbls>
        <c:axId val="264856728"/>
        <c:axId val="264855944"/>
      </c:scatterChart>
      <c:valAx>
        <c:axId val="264856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55944"/>
        <c:crosses val="autoZero"/>
        <c:crossBetween val="midCat"/>
      </c:valAx>
      <c:valAx>
        <c:axId val="2648559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56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'WHO Deaths Respiratory'!$C$2</c:f>
              <c:strCache>
                <c:ptCount val="1"/>
                <c:pt idx="0">
                  <c:v>Rate per Million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Respiratory'!$C$3:$C$26</c:f>
              <c:numCache>
                <c:formatCode>_(* #,##0.00_);_(* \(#,##0.00\);_(* "-"??_);_(@_)</c:formatCode>
                <c:ptCount val="24"/>
                <c:pt idx="0">
                  <c:v>39.683206610034667</c:v>
                </c:pt>
                <c:pt idx="1">
                  <c:v>9.2464836696579322</c:v>
                </c:pt>
                <c:pt idx="2">
                  <c:v>3.9426399100305782</c:v>
                </c:pt>
                <c:pt idx="3">
                  <c:v>2.1944623960581247</c:v>
                </c:pt>
                <c:pt idx="4">
                  <c:v>1.8163760909747904</c:v>
                </c:pt>
                <c:pt idx="5">
                  <c:v>1.2431531683721053</c:v>
                </c:pt>
                <c:pt idx="6">
                  <c:v>1.2771583433326981</c:v>
                </c:pt>
                <c:pt idx="7">
                  <c:v>1.9242204105946596</c:v>
                </c:pt>
                <c:pt idx="8">
                  <c:v>2.862462790871291</c:v>
                </c:pt>
                <c:pt idx="9">
                  <c:v>4.5603426685873893</c:v>
                </c:pt>
                <c:pt idx="10">
                  <c:v>6.3365900312389103</c:v>
                </c:pt>
                <c:pt idx="11">
                  <c:v>9.0250191095189312</c:v>
                </c:pt>
                <c:pt idx="12">
                  <c:v>13.513873006257187</c:v>
                </c:pt>
                <c:pt idx="13">
                  <c:v>20.141179803224283</c:v>
                </c:pt>
                <c:pt idx="14">
                  <c:v>36.27858094387944</c:v>
                </c:pt>
                <c:pt idx="15">
                  <c:v>67.178182048711918</c:v>
                </c:pt>
                <c:pt idx="16">
                  <c:v>120.22042853889185</c:v>
                </c:pt>
                <c:pt idx="17">
                  <c:v>208.83483461316536</c:v>
                </c:pt>
                <c:pt idx="18">
                  <c:v>399.4173566024989</c:v>
                </c:pt>
                <c:pt idx="19">
                  <c:v>806.71813294125411</c:v>
                </c:pt>
                <c:pt idx="20">
                  <c:v>1524.3105731254943</c:v>
                </c:pt>
                <c:pt idx="21">
                  <c:v>3182.1964069779947</c:v>
                </c:pt>
                <c:pt idx="22">
                  <c:v>5041.5745152895706</c:v>
                </c:pt>
                <c:pt idx="23">
                  <c:v>8718.1826274112991</c:v>
                </c:pt>
              </c:numCache>
            </c:numRef>
          </c:yVal>
          <c:smooth val="0"/>
        </c:ser>
        <c:ser>
          <c:idx val="0"/>
          <c:order val="1"/>
          <c:tx>
            <c:strRef>
              <c:f>'WHO Deaths Respiratory'!$C$2</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og"/>
            <c:dispRSqr val="0"/>
            <c:dispEq val="0"/>
          </c:trendline>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Respiratory'!$C$3:$C$26</c:f>
              <c:numCache>
                <c:formatCode>_(* #,##0.00_);_(* \(#,##0.00\);_(* "-"??_);_(@_)</c:formatCode>
                <c:ptCount val="24"/>
                <c:pt idx="0">
                  <c:v>39.683206610034667</c:v>
                </c:pt>
                <c:pt idx="1">
                  <c:v>9.2464836696579322</c:v>
                </c:pt>
                <c:pt idx="2">
                  <c:v>3.9426399100305782</c:v>
                </c:pt>
                <c:pt idx="3">
                  <c:v>2.1944623960581247</c:v>
                </c:pt>
                <c:pt idx="4">
                  <c:v>1.8163760909747904</c:v>
                </c:pt>
                <c:pt idx="5">
                  <c:v>1.2431531683721053</c:v>
                </c:pt>
                <c:pt idx="6">
                  <c:v>1.2771583433326981</c:v>
                </c:pt>
                <c:pt idx="7">
                  <c:v>1.9242204105946596</c:v>
                </c:pt>
                <c:pt idx="8">
                  <c:v>2.862462790871291</c:v>
                </c:pt>
                <c:pt idx="9">
                  <c:v>4.5603426685873893</c:v>
                </c:pt>
                <c:pt idx="10">
                  <c:v>6.3365900312389103</c:v>
                </c:pt>
                <c:pt idx="11">
                  <c:v>9.0250191095189312</c:v>
                </c:pt>
                <c:pt idx="12">
                  <c:v>13.513873006257187</c:v>
                </c:pt>
                <c:pt idx="13">
                  <c:v>20.141179803224283</c:v>
                </c:pt>
                <c:pt idx="14">
                  <c:v>36.27858094387944</c:v>
                </c:pt>
                <c:pt idx="15">
                  <c:v>67.178182048711918</c:v>
                </c:pt>
                <c:pt idx="16">
                  <c:v>120.22042853889185</c:v>
                </c:pt>
                <c:pt idx="17">
                  <c:v>208.83483461316536</c:v>
                </c:pt>
                <c:pt idx="18">
                  <c:v>399.4173566024989</c:v>
                </c:pt>
                <c:pt idx="19">
                  <c:v>806.71813294125411</c:v>
                </c:pt>
                <c:pt idx="20">
                  <c:v>1524.3105731254943</c:v>
                </c:pt>
                <c:pt idx="21">
                  <c:v>3182.1964069779947</c:v>
                </c:pt>
                <c:pt idx="22">
                  <c:v>5041.5745152895706</c:v>
                </c:pt>
                <c:pt idx="23">
                  <c:v>8718.1826274112991</c:v>
                </c:pt>
              </c:numCache>
            </c:numRef>
          </c:yVal>
          <c:smooth val="0"/>
        </c:ser>
        <c:dLbls>
          <c:showLegendKey val="0"/>
          <c:showVal val="0"/>
          <c:showCatName val="0"/>
          <c:showSerName val="0"/>
          <c:showPercent val="0"/>
          <c:showBubbleSize val="0"/>
        </c:dLbls>
        <c:axId val="335761904"/>
        <c:axId val="335762296"/>
      </c:scatterChart>
      <c:valAx>
        <c:axId val="33576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2296"/>
        <c:crosses val="autoZero"/>
        <c:crossBetween val="midCat"/>
      </c:valAx>
      <c:valAx>
        <c:axId val="3357622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1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'WHO Deaths Respiratory'!$C$2</c:f>
              <c:strCache>
                <c:ptCount val="1"/>
                <c:pt idx="0">
                  <c:v>Rate per Million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Respiratory'!$C$3:$C$26</c:f>
              <c:numCache>
                <c:formatCode>_(* #,##0.00_);_(* \(#,##0.00\);_(* "-"??_);_(@_)</c:formatCode>
                <c:ptCount val="24"/>
                <c:pt idx="0">
                  <c:v>39.683206610034667</c:v>
                </c:pt>
                <c:pt idx="1">
                  <c:v>9.2464836696579322</c:v>
                </c:pt>
                <c:pt idx="2">
                  <c:v>3.9426399100305782</c:v>
                </c:pt>
                <c:pt idx="3">
                  <c:v>2.1944623960581247</c:v>
                </c:pt>
                <c:pt idx="4">
                  <c:v>1.8163760909747904</c:v>
                </c:pt>
                <c:pt idx="5">
                  <c:v>1.2431531683721053</c:v>
                </c:pt>
                <c:pt idx="6">
                  <c:v>1.2771583433326981</c:v>
                </c:pt>
                <c:pt idx="7">
                  <c:v>1.9242204105946596</c:v>
                </c:pt>
                <c:pt idx="8">
                  <c:v>2.862462790871291</c:v>
                </c:pt>
                <c:pt idx="9">
                  <c:v>4.5603426685873893</c:v>
                </c:pt>
                <c:pt idx="10">
                  <c:v>6.3365900312389103</c:v>
                </c:pt>
                <c:pt idx="11">
                  <c:v>9.0250191095189312</c:v>
                </c:pt>
                <c:pt idx="12">
                  <c:v>13.513873006257187</c:v>
                </c:pt>
                <c:pt idx="13">
                  <c:v>20.141179803224283</c:v>
                </c:pt>
                <c:pt idx="14">
                  <c:v>36.27858094387944</c:v>
                </c:pt>
                <c:pt idx="15">
                  <c:v>67.178182048711918</c:v>
                </c:pt>
                <c:pt idx="16">
                  <c:v>120.22042853889185</c:v>
                </c:pt>
                <c:pt idx="17">
                  <c:v>208.83483461316536</c:v>
                </c:pt>
                <c:pt idx="18">
                  <c:v>399.4173566024989</c:v>
                </c:pt>
                <c:pt idx="19">
                  <c:v>806.71813294125411</c:v>
                </c:pt>
                <c:pt idx="20">
                  <c:v>1524.3105731254943</c:v>
                </c:pt>
                <c:pt idx="21">
                  <c:v>3182.1964069779947</c:v>
                </c:pt>
                <c:pt idx="22">
                  <c:v>5041.5745152895706</c:v>
                </c:pt>
                <c:pt idx="23">
                  <c:v>8718.1826274112991</c:v>
                </c:pt>
              </c:numCache>
            </c:numRef>
          </c:yVal>
          <c:smooth val="0"/>
        </c:ser>
        <c:ser>
          <c:idx val="0"/>
          <c:order val="1"/>
          <c:tx>
            <c:strRef>
              <c:f>'WHO Deaths Respiratory'!$C$2</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og"/>
            <c:dispRSqr val="0"/>
            <c:dispEq val="0"/>
          </c:trendline>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Respiratory'!$C$3:$C$26</c:f>
              <c:numCache>
                <c:formatCode>_(* #,##0.00_);_(* \(#,##0.00\);_(* "-"??_);_(@_)</c:formatCode>
                <c:ptCount val="24"/>
                <c:pt idx="0">
                  <c:v>39.683206610034667</c:v>
                </c:pt>
                <c:pt idx="1">
                  <c:v>9.2464836696579322</c:v>
                </c:pt>
                <c:pt idx="2">
                  <c:v>3.9426399100305782</c:v>
                </c:pt>
                <c:pt idx="3">
                  <c:v>2.1944623960581247</c:v>
                </c:pt>
                <c:pt idx="4">
                  <c:v>1.8163760909747904</c:v>
                </c:pt>
                <c:pt idx="5">
                  <c:v>1.2431531683721053</c:v>
                </c:pt>
                <c:pt idx="6">
                  <c:v>1.2771583433326981</c:v>
                </c:pt>
                <c:pt idx="7">
                  <c:v>1.9242204105946596</c:v>
                </c:pt>
                <c:pt idx="8">
                  <c:v>2.862462790871291</c:v>
                </c:pt>
                <c:pt idx="9">
                  <c:v>4.5603426685873893</c:v>
                </c:pt>
                <c:pt idx="10">
                  <c:v>6.3365900312389103</c:v>
                </c:pt>
                <c:pt idx="11">
                  <c:v>9.0250191095189312</c:v>
                </c:pt>
                <c:pt idx="12">
                  <c:v>13.513873006257187</c:v>
                </c:pt>
                <c:pt idx="13">
                  <c:v>20.141179803224283</c:v>
                </c:pt>
                <c:pt idx="14">
                  <c:v>36.27858094387944</c:v>
                </c:pt>
                <c:pt idx="15">
                  <c:v>67.178182048711918</c:v>
                </c:pt>
                <c:pt idx="16">
                  <c:v>120.22042853889185</c:v>
                </c:pt>
                <c:pt idx="17">
                  <c:v>208.83483461316536</c:v>
                </c:pt>
                <c:pt idx="18">
                  <c:v>399.4173566024989</c:v>
                </c:pt>
                <c:pt idx="19">
                  <c:v>806.71813294125411</c:v>
                </c:pt>
                <c:pt idx="20">
                  <c:v>1524.3105731254943</c:v>
                </c:pt>
                <c:pt idx="21">
                  <c:v>3182.1964069779947</c:v>
                </c:pt>
                <c:pt idx="22">
                  <c:v>5041.5745152895706</c:v>
                </c:pt>
                <c:pt idx="23">
                  <c:v>8718.1826274112991</c:v>
                </c:pt>
              </c:numCache>
            </c:numRef>
          </c:yVal>
          <c:smooth val="0"/>
        </c:ser>
        <c:dLbls>
          <c:showLegendKey val="0"/>
          <c:showVal val="0"/>
          <c:showCatName val="0"/>
          <c:showSerName val="0"/>
          <c:showPercent val="0"/>
          <c:showBubbleSize val="0"/>
        </c:dLbls>
        <c:axId val="335762688"/>
        <c:axId val="335763080"/>
      </c:scatterChart>
      <c:valAx>
        <c:axId val="3357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3080"/>
        <c:crosses val="autoZero"/>
        <c:crossBetween val="midCat"/>
      </c:valAx>
      <c:valAx>
        <c:axId val="33576308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2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Respiratory</a:t>
            </a:r>
            <a:r>
              <a:rPr lang="en-US" baseline="0"/>
              <a:t> Death </a:t>
            </a:r>
            <a:r>
              <a:rPr lang="en-US"/>
              <a:t>Rate per Million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Curves'!$R$3</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power"/>
            <c:dispRSqr val="0"/>
            <c:dispEq val="0"/>
          </c:trendline>
          <c:xVal>
            <c:numRef>
              <c:f>'Death Rate Curves'!$P$4:$P$9</c:f>
              <c:numCache>
                <c:formatCode>General</c:formatCode>
                <c:ptCount val="6"/>
                <c:pt idx="0">
                  <c:v>0.1</c:v>
                </c:pt>
                <c:pt idx="1">
                  <c:v>1</c:v>
                </c:pt>
                <c:pt idx="2">
                  <c:v>2</c:v>
                </c:pt>
                <c:pt idx="3">
                  <c:v>3</c:v>
                </c:pt>
                <c:pt idx="4">
                  <c:v>4</c:v>
                </c:pt>
                <c:pt idx="5">
                  <c:v>7.5</c:v>
                </c:pt>
              </c:numCache>
            </c:numRef>
          </c:xVal>
          <c:yVal>
            <c:numRef>
              <c:f>'Death Rate Curves'!$R$4:$R$9</c:f>
              <c:numCache>
                <c:formatCode>_(* #,##0.00_);_(* \(#,##0.00\);_(* "-"??_);_(@_)</c:formatCode>
                <c:ptCount val="6"/>
                <c:pt idx="0">
                  <c:v>39.683206610034667</c:v>
                </c:pt>
                <c:pt idx="1">
                  <c:v>9.2464836696579322</c:v>
                </c:pt>
                <c:pt idx="2">
                  <c:v>3.9426399100305782</c:v>
                </c:pt>
                <c:pt idx="3">
                  <c:v>2.1944623960581247</c:v>
                </c:pt>
                <c:pt idx="4">
                  <c:v>1.8163760909747904</c:v>
                </c:pt>
                <c:pt idx="5">
                  <c:v>1.2431531683721053</c:v>
                </c:pt>
              </c:numCache>
            </c:numRef>
          </c:yVal>
          <c:smooth val="1"/>
        </c:ser>
        <c:dLbls>
          <c:showLegendKey val="0"/>
          <c:showVal val="0"/>
          <c:showCatName val="0"/>
          <c:showSerName val="0"/>
          <c:showPercent val="0"/>
          <c:showBubbleSize val="0"/>
        </c:dLbls>
        <c:axId val="335761120"/>
        <c:axId val="335763472"/>
      </c:scatterChart>
      <c:valAx>
        <c:axId val="33576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3472"/>
        <c:crosses val="autoZero"/>
        <c:crossBetween val="midCat"/>
      </c:valAx>
      <c:valAx>
        <c:axId val="3357634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1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Respiratory</a:t>
            </a:r>
            <a:r>
              <a:rPr lang="en-US" baseline="0"/>
              <a:t> Death </a:t>
            </a:r>
            <a:r>
              <a:rPr lang="en-US"/>
              <a:t>Rate per Million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Curves'!$K$3</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'Death Rate Curves'!$I$4:$I$22</c:f>
              <c:numCache>
                <c:formatCode>General</c:formatCode>
                <c:ptCount val="19"/>
                <c:pt idx="0">
                  <c:v>7.5</c:v>
                </c:pt>
                <c:pt idx="1">
                  <c:v>12.5</c:v>
                </c:pt>
                <c:pt idx="2">
                  <c:v>17.5</c:v>
                </c:pt>
                <c:pt idx="3">
                  <c:v>22.5</c:v>
                </c:pt>
                <c:pt idx="4">
                  <c:v>27.5</c:v>
                </c:pt>
                <c:pt idx="5">
                  <c:v>32.5</c:v>
                </c:pt>
                <c:pt idx="6">
                  <c:v>37.5</c:v>
                </c:pt>
                <c:pt idx="7">
                  <c:v>42.5</c:v>
                </c:pt>
                <c:pt idx="8">
                  <c:v>47.5</c:v>
                </c:pt>
                <c:pt idx="9">
                  <c:v>52.5</c:v>
                </c:pt>
                <c:pt idx="10">
                  <c:v>57.5</c:v>
                </c:pt>
                <c:pt idx="11">
                  <c:v>62.5</c:v>
                </c:pt>
                <c:pt idx="12">
                  <c:v>67.5</c:v>
                </c:pt>
                <c:pt idx="13">
                  <c:v>72.5</c:v>
                </c:pt>
                <c:pt idx="14">
                  <c:v>77.5</c:v>
                </c:pt>
                <c:pt idx="15">
                  <c:v>82.5</c:v>
                </c:pt>
                <c:pt idx="16">
                  <c:v>87.5</c:v>
                </c:pt>
                <c:pt idx="17">
                  <c:v>92.5</c:v>
                </c:pt>
                <c:pt idx="18">
                  <c:v>97.5</c:v>
                </c:pt>
              </c:numCache>
            </c:numRef>
          </c:xVal>
          <c:yVal>
            <c:numRef>
              <c:f>'Death Rate Curves'!$K$4:$K$22</c:f>
              <c:numCache>
                <c:formatCode>_(* #,##0.00_);_(* \(#,##0.00\);_(* "-"??_);_(@_)</c:formatCode>
                <c:ptCount val="19"/>
                <c:pt idx="0">
                  <c:v>1.2431531683721053</c:v>
                </c:pt>
                <c:pt idx="1">
                  <c:v>1.2771583433326981</c:v>
                </c:pt>
                <c:pt idx="2">
                  <c:v>1.9242204105946596</c:v>
                </c:pt>
                <c:pt idx="3">
                  <c:v>2.862462790871291</c:v>
                </c:pt>
                <c:pt idx="4">
                  <c:v>4.5603426685873893</c:v>
                </c:pt>
                <c:pt idx="5">
                  <c:v>6.3365900312389103</c:v>
                </c:pt>
                <c:pt idx="6">
                  <c:v>9.0250191095189312</c:v>
                </c:pt>
                <c:pt idx="7">
                  <c:v>13.513873006257187</c:v>
                </c:pt>
                <c:pt idx="8">
                  <c:v>20.141179803224283</c:v>
                </c:pt>
                <c:pt idx="9">
                  <c:v>36.27858094387944</c:v>
                </c:pt>
                <c:pt idx="10">
                  <c:v>67.178182048711918</c:v>
                </c:pt>
                <c:pt idx="11">
                  <c:v>120.22042853889185</c:v>
                </c:pt>
                <c:pt idx="12">
                  <c:v>208.83483461316536</c:v>
                </c:pt>
                <c:pt idx="13">
                  <c:v>399.4173566024989</c:v>
                </c:pt>
                <c:pt idx="14">
                  <c:v>806.71813294125411</c:v>
                </c:pt>
                <c:pt idx="15">
                  <c:v>1524.3105731254943</c:v>
                </c:pt>
                <c:pt idx="16">
                  <c:v>3182.1964069779947</c:v>
                </c:pt>
                <c:pt idx="17">
                  <c:v>5041.5745152895706</c:v>
                </c:pt>
                <c:pt idx="18">
                  <c:v>8718.1826274112991</c:v>
                </c:pt>
              </c:numCache>
            </c:numRef>
          </c:yVal>
          <c:smooth val="1"/>
        </c:ser>
        <c:dLbls>
          <c:showLegendKey val="0"/>
          <c:showVal val="0"/>
          <c:showCatName val="0"/>
          <c:showSerName val="0"/>
          <c:showPercent val="0"/>
          <c:showBubbleSize val="0"/>
        </c:dLbls>
        <c:axId val="259497248"/>
        <c:axId val="259494896"/>
      </c:scatterChart>
      <c:valAx>
        <c:axId val="25949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94896"/>
        <c:crosses val="autoZero"/>
        <c:crossBetween val="midCat"/>
      </c:valAx>
      <c:valAx>
        <c:axId val="2594948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9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Log10</a:t>
            </a:r>
            <a:r>
              <a:rPr lang="en-US" baseline="0"/>
              <a:t> Death Rate per Million</a:t>
            </a:r>
            <a:endParaRPr lang="en-US"/>
          </a:p>
        </c:rich>
      </c:tx>
      <c:layout>
        <c:manualLayout>
          <c:xMode val="edge"/>
          <c:yMode val="edge"/>
          <c:x val="9.9930446194225739E-2"/>
          <c:y val="0.310185185185185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Curves'!$J$3</c:f>
              <c:strCache>
                <c:ptCount val="1"/>
                <c:pt idx="0">
                  <c:v>Log10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poly"/>
            <c:order val="3"/>
            <c:dispRSqr val="1"/>
            <c:dispEq val="1"/>
            <c:trendlineLbl>
              <c:layout>
                <c:manualLayout>
                  <c:x val="-7.927209098862642E-2"/>
                  <c:y val="-0.171712962962962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'Death Rate Curves'!$I$4:$I$22</c:f>
              <c:numCache>
                <c:formatCode>General</c:formatCode>
                <c:ptCount val="19"/>
                <c:pt idx="0">
                  <c:v>7.5</c:v>
                </c:pt>
                <c:pt idx="1">
                  <c:v>12.5</c:v>
                </c:pt>
                <c:pt idx="2">
                  <c:v>17.5</c:v>
                </c:pt>
                <c:pt idx="3">
                  <c:v>22.5</c:v>
                </c:pt>
                <c:pt idx="4">
                  <c:v>27.5</c:v>
                </c:pt>
                <c:pt idx="5">
                  <c:v>32.5</c:v>
                </c:pt>
                <c:pt idx="6">
                  <c:v>37.5</c:v>
                </c:pt>
                <c:pt idx="7">
                  <c:v>42.5</c:v>
                </c:pt>
                <c:pt idx="8">
                  <c:v>47.5</c:v>
                </c:pt>
                <c:pt idx="9">
                  <c:v>52.5</c:v>
                </c:pt>
                <c:pt idx="10">
                  <c:v>57.5</c:v>
                </c:pt>
                <c:pt idx="11">
                  <c:v>62.5</c:v>
                </c:pt>
                <c:pt idx="12">
                  <c:v>67.5</c:v>
                </c:pt>
                <c:pt idx="13">
                  <c:v>72.5</c:v>
                </c:pt>
                <c:pt idx="14">
                  <c:v>77.5</c:v>
                </c:pt>
                <c:pt idx="15">
                  <c:v>82.5</c:v>
                </c:pt>
                <c:pt idx="16">
                  <c:v>87.5</c:v>
                </c:pt>
                <c:pt idx="17">
                  <c:v>92.5</c:v>
                </c:pt>
                <c:pt idx="18">
                  <c:v>97.5</c:v>
                </c:pt>
              </c:numCache>
            </c:numRef>
          </c:xVal>
          <c:yVal>
            <c:numRef>
              <c:f>'Death Rate Curves'!$J$4:$J$22</c:f>
              <c:numCache>
                <c:formatCode>_(* #,##0.00_);_(* \(#,##0.00\);_(* "-"??_);_(@_)</c:formatCode>
                <c:ptCount val="19"/>
                <c:pt idx="0">
                  <c:v>9.4524641176381444E-2</c:v>
                </c:pt>
                <c:pt idx="1">
                  <c:v>0.10624474485348702</c:v>
                </c:pt>
                <c:pt idx="2">
                  <c:v>0.28425481698582938</c:v>
                </c:pt>
                <c:pt idx="3">
                  <c:v>0.45673984999447564</c:v>
                </c:pt>
                <c:pt idx="4">
                  <c:v>0.65899747720068047</c:v>
                </c:pt>
                <c:pt idx="5">
                  <c:v>0.8018556097715589</c:v>
                </c:pt>
                <c:pt idx="6">
                  <c:v>0.95544813015108476</c:v>
                </c:pt>
                <c:pt idx="7">
                  <c:v>1.1307798334182531</c:v>
                </c:pt>
                <c:pt idx="8">
                  <c:v>1.3040849064868607</c:v>
                </c:pt>
                <c:pt idx="9">
                  <c:v>1.5596502910590682</c:v>
                </c:pt>
                <c:pt idx="10">
                  <c:v>1.8272282469469134</c:v>
                </c:pt>
                <c:pt idx="11">
                  <c:v>2.0799782717256301</c:v>
                </c:pt>
                <c:pt idx="12">
                  <c:v>2.3198029426944804</c:v>
                </c:pt>
                <c:pt idx="13">
                  <c:v>2.6014269331258428</c:v>
                </c:pt>
                <c:pt idx="14">
                  <c:v>2.9067218188715884</c:v>
                </c:pt>
                <c:pt idx="15">
                  <c:v>3.1830734620514849</c:v>
                </c:pt>
                <c:pt idx="16">
                  <c:v>3.5027269810410346</c:v>
                </c:pt>
                <c:pt idx="17">
                  <c:v>3.7025661905155229</c:v>
                </c:pt>
                <c:pt idx="18">
                  <c:v>3.9404259623240412</c:v>
                </c:pt>
              </c:numCache>
            </c:numRef>
          </c:yVal>
          <c:smooth val="1"/>
        </c:ser>
        <c:dLbls>
          <c:showLegendKey val="0"/>
          <c:showVal val="0"/>
          <c:showCatName val="0"/>
          <c:showSerName val="0"/>
          <c:showPercent val="0"/>
          <c:showBubbleSize val="0"/>
        </c:dLbls>
        <c:axId val="335764256"/>
        <c:axId val="339823880"/>
      </c:scatterChart>
      <c:valAx>
        <c:axId val="335764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23880"/>
        <c:crosses val="autoZero"/>
        <c:crossBetween val="midCat"/>
      </c:valAx>
      <c:valAx>
        <c:axId val="33982388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4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Log10 Death</a:t>
            </a:r>
            <a:r>
              <a:rPr lang="en-US" baseline="0"/>
              <a:t> Rate Per Million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Curves'!$Q$3</c:f>
              <c:strCache>
                <c:ptCount val="1"/>
                <c:pt idx="0">
                  <c:v>Log10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poly"/>
            <c:order val="4"/>
            <c:dispRSqr val="1"/>
            <c:dispEq val="1"/>
            <c:trendlineLbl>
              <c:layout>
                <c:manualLayout>
                  <c:x val="2.8184383202099737E-2"/>
                  <c:y val="-0.596443205016039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'Death Rate Curves'!$P$4:$P$9</c:f>
              <c:numCache>
                <c:formatCode>General</c:formatCode>
                <c:ptCount val="6"/>
                <c:pt idx="0">
                  <c:v>0.1</c:v>
                </c:pt>
                <c:pt idx="1">
                  <c:v>1</c:v>
                </c:pt>
                <c:pt idx="2">
                  <c:v>2</c:v>
                </c:pt>
                <c:pt idx="3">
                  <c:v>3</c:v>
                </c:pt>
                <c:pt idx="4">
                  <c:v>4</c:v>
                </c:pt>
                <c:pt idx="5">
                  <c:v>7.5</c:v>
                </c:pt>
              </c:numCache>
            </c:numRef>
          </c:xVal>
          <c:yVal>
            <c:numRef>
              <c:f>'Death Rate Curves'!$Q$4:$Q$9</c:f>
              <c:numCache>
                <c:formatCode>_(* #,##0.00_);_(* \(#,##0.00\);_(* "-"??_);_(@_)</c:formatCode>
                <c:ptCount val="6"/>
                <c:pt idx="0">
                  <c:v>1.5986067581589798</c:v>
                </c:pt>
                <c:pt idx="1">
                  <c:v>0.96597660698758925</c:v>
                </c:pt>
                <c:pt idx="2">
                  <c:v>0.59578711381479355</c:v>
                </c:pt>
                <c:pt idx="3">
                  <c:v>0.34132814324689426</c:v>
                </c:pt>
                <c:pt idx="4">
                  <c:v>0.25920577663233385</c:v>
                </c:pt>
                <c:pt idx="5">
                  <c:v>9.4524641176381444E-2</c:v>
                </c:pt>
              </c:numCache>
            </c:numRef>
          </c:yVal>
          <c:smooth val="1"/>
        </c:ser>
        <c:dLbls>
          <c:showLegendKey val="0"/>
          <c:showVal val="0"/>
          <c:showCatName val="0"/>
          <c:showSerName val="0"/>
          <c:showPercent val="0"/>
          <c:showBubbleSize val="0"/>
        </c:dLbls>
        <c:axId val="341346920"/>
        <c:axId val="341347312"/>
      </c:scatterChart>
      <c:valAx>
        <c:axId val="341346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7312"/>
        <c:crosses val="autoZero"/>
        <c:crossBetween val="midCat"/>
      </c:valAx>
      <c:valAx>
        <c:axId val="3413473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6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Population by Single</a:t>
            </a:r>
            <a:r>
              <a:rPr lang="en-US" baseline="0"/>
              <a:t> Year of </a:t>
            </a:r>
            <a:r>
              <a:rPr lang="en-US"/>
              <a:t>Age </a:t>
            </a:r>
          </a:p>
          <a:p>
            <a:pPr>
              <a:defRPr/>
            </a:pPr>
            <a:r>
              <a:rPr lang="en-US"/>
              <a:t>Projection</a:t>
            </a:r>
            <a:r>
              <a:rPr lang="en-US" baseline="0"/>
              <a:t> </a:t>
            </a:r>
            <a:r>
              <a:rPr lang="en-US"/>
              <a:t>2020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'World Population 2020'!$C$3</c:f>
              <c:strCache>
                <c:ptCount val="1"/>
                <c:pt idx="0">
                  <c:v>Population Millions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'World Population 2020'!$C$4:$C$104</c:f>
              <c:numCache>
                <c:formatCode>_(* #,##0.0000_);_(* \(#,##0.0000\);_(* "-"??_);_(@_)</c:formatCode>
                <c:ptCount val="101"/>
                <c:pt idx="0">
                  <c:v>136.07771299999999</c:v>
                </c:pt>
                <c:pt idx="1">
                  <c:v>135.94356999999999</c:v>
                </c:pt>
                <c:pt idx="2">
                  <c:v>135.69588200000001</c:v>
                </c:pt>
                <c:pt idx="3">
                  <c:v>135.340665</c:v>
                </c:pt>
                <c:pt idx="4">
                  <c:v>134.88396</c:v>
                </c:pt>
                <c:pt idx="5">
                  <c:v>134.33180400000001</c:v>
                </c:pt>
                <c:pt idx="6">
                  <c:v>133.69022099999998</c:v>
                </c:pt>
                <c:pt idx="7">
                  <c:v>132.96523499999998</c:v>
                </c:pt>
                <c:pt idx="8">
                  <c:v>132.162924</c:v>
                </c:pt>
                <c:pt idx="9">
                  <c:v>131.28926000000001</c:v>
                </c:pt>
                <c:pt idx="10">
                  <c:v>130.37654000000001</c:v>
                </c:pt>
                <c:pt idx="11">
                  <c:v>129.45701199999999</c:v>
                </c:pt>
                <c:pt idx="12">
                  <c:v>128.40558300000001</c:v>
                </c:pt>
                <c:pt idx="13">
                  <c:v>127.175817</c:v>
                </c:pt>
                <c:pt idx="14">
                  <c:v>125.85244</c:v>
                </c:pt>
                <c:pt idx="15">
                  <c:v>124.56313</c:v>
                </c:pt>
                <c:pt idx="16">
                  <c:v>123.27823600000001</c:v>
                </c:pt>
                <c:pt idx="17">
                  <c:v>122.18228500000001</c:v>
                </c:pt>
                <c:pt idx="18">
                  <c:v>121.37895399999999</c:v>
                </c:pt>
                <c:pt idx="19">
                  <c:v>120.793375</c:v>
                </c:pt>
                <c:pt idx="20">
                  <c:v>120.249348</c:v>
                </c:pt>
                <c:pt idx="21">
                  <c:v>119.784802</c:v>
                </c:pt>
                <c:pt idx="22">
                  <c:v>119.40349999999999</c:v>
                </c:pt>
                <c:pt idx="23">
                  <c:v>119.09049899999999</c:v>
                </c:pt>
                <c:pt idx="24">
                  <c:v>118.85952899999999</c:v>
                </c:pt>
                <c:pt idx="25">
                  <c:v>118.60303999999999</c:v>
                </c:pt>
                <c:pt idx="26">
                  <c:v>118.179163</c:v>
                </c:pt>
                <c:pt idx="27">
                  <c:v>118.276518</c:v>
                </c:pt>
                <c:pt idx="28">
                  <c:v>119.17419500000001</c:v>
                </c:pt>
                <c:pt idx="29">
                  <c:v>120.45923699999999</c:v>
                </c:pt>
                <c:pt idx="30">
                  <c:v>121.569568</c:v>
                </c:pt>
                <c:pt idx="31">
                  <c:v>122.773552</c:v>
                </c:pt>
                <c:pt idx="32">
                  <c:v>122.742987</c:v>
                </c:pt>
                <c:pt idx="33">
                  <c:v>120.809448</c:v>
                </c:pt>
                <c:pt idx="34">
                  <c:v>117.635177</c:v>
                </c:pt>
                <c:pt idx="35">
                  <c:v>114.59375</c:v>
                </c:pt>
                <c:pt idx="36">
                  <c:v>111.462159</c:v>
                </c:pt>
                <c:pt idx="37">
                  <c:v>108.538738</c:v>
                </c:pt>
                <c:pt idx="38">
                  <c:v>106.12721999999999</c:v>
                </c:pt>
                <c:pt idx="39">
                  <c:v>104.096924</c:v>
                </c:pt>
                <c:pt idx="40">
                  <c:v>101.924132</c:v>
                </c:pt>
                <c:pt idx="41">
                  <c:v>99.606488999999996</c:v>
                </c:pt>
                <c:pt idx="42">
                  <c:v>97.93562399999999</c:v>
                </c:pt>
                <c:pt idx="43">
                  <c:v>97.219210000000004</c:v>
                </c:pt>
                <c:pt idx="44">
                  <c:v>97.103408999999999</c:v>
                </c:pt>
                <c:pt idx="45">
                  <c:v>96.918301999999997</c:v>
                </c:pt>
                <c:pt idx="46">
                  <c:v>96.787975000000003</c:v>
                </c:pt>
                <c:pt idx="47">
                  <c:v>96.35055899999999</c:v>
                </c:pt>
                <c:pt idx="48">
                  <c:v>95.35482300000001</c:v>
                </c:pt>
                <c:pt idx="49">
                  <c:v>93.954499999999996</c:v>
                </c:pt>
                <c:pt idx="50">
                  <c:v>92.581013999999996</c:v>
                </c:pt>
                <c:pt idx="51">
                  <c:v>91.179835000000011</c:v>
                </c:pt>
                <c:pt idx="52">
                  <c:v>89.488096000000112</c:v>
                </c:pt>
                <c:pt idx="53">
                  <c:v>87.428042999999903</c:v>
                </c:pt>
                <c:pt idx="54">
                  <c:v>85.095685000000003</c:v>
                </c:pt>
                <c:pt idx="55">
                  <c:v>82.698174000000094</c:v>
                </c:pt>
                <c:pt idx="56">
                  <c:v>80.234426999999997</c:v>
                </c:pt>
                <c:pt idx="57">
                  <c:v>77.660567</c:v>
                </c:pt>
                <c:pt idx="58">
                  <c:v>74.988858999999991</c:v>
                </c:pt>
                <c:pt idx="59">
                  <c:v>72.267111</c:v>
                </c:pt>
                <c:pt idx="60">
                  <c:v>69.464247</c:v>
                </c:pt>
                <c:pt idx="61">
                  <c:v>66.506443000000004</c:v>
                </c:pt>
                <c:pt idx="62">
                  <c:v>63.921533000000004</c:v>
                </c:pt>
                <c:pt idx="63">
                  <c:v>61.943697</c:v>
                </c:pt>
                <c:pt idx="64">
                  <c:v>60.305669999999999</c:v>
                </c:pt>
                <c:pt idx="65">
                  <c:v>58.577354</c:v>
                </c:pt>
                <c:pt idx="66">
                  <c:v>56.930253</c:v>
                </c:pt>
                <c:pt idx="67">
                  <c:v>54.708286999999999</c:v>
                </c:pt>
                <c:pt idx="68">
                  <c:v>51.568814000000103</c:v>
                </c:pt>
                <c:pt idx="69">
                  <c:v>47.859003999999999</c:v>
                </c:pt>
                <c:pt idx="70">
                  <c:v>44.279766000000002</c:v>
                </c:pt>
                <c:pt idx="71">
                  <c:v>40.704317000000003</c:v>
                </c:pt>
                <c:pt idx="72">
                  <c:v>37.366478000000001</c:v>
                </c:pt>
                <c:pt idx="73">
                  <c:v>34.457741999999996</c:v>
                </c:pt>
                <c:pt idx="74">
                  <c:v>31.869026000000002</c:v>
                </c:pt>
                <c:pt idx="75">
                  <c:v>29.266348000000001</c:v>
                </c:pt>
                <c:pt idx="76">
                  <c:v>26.676295</c:v>
                </c:pt>
                <c:pt idx="77">
                  <c:v>24.393371999999999</c:v>
                </c:pt>
                <c:pt idx="78">
                  <c:v>22.518103</c:v>
                </c:pt>
                <c:pt idx="79">
                  <c:v>20.927653999999997</c:v>
                </c:pt>
                <c:pt idx="80">
                  <c:v>19.418133000000001</c:v>
                </c:pt>
                <c:pt idx="81">
                  <c:v>18.053656</c:v>
                </c:pt>
                <c:pt idx="82">
                  <c:v>16.580794999999998</c:v>
                </c:pt>
                <c:pt idx="83">
                  <c:v>14.860267</c:v>
                </c:pt>
                <c:pt idx="84">
                  <c:v>13.017303</c:v>
                </c:pt>
                <c:pt idx="85">
                  <c:v>11.314382</c:v>
                </c:pt>
                <c:pt idx="86">
                  <c:v>9.696530000000001</c:v>
                </c:pt>
                <c:pt idx="87">
                  <c:v>8.2375450000000008</c:v>
                </c:pt>
                <c:pt idx="88">
                  <c:v>6.9997259999999999</c:v>
                </c:pt>
                <c:pt idx="89">
                  <c:v>5.9380879999999996</c:v>
                </c:pt>
                <c:pt idx="90">
                  <c:v>4.8287420000000001</c:v>
                </c:pt>
                <c:pt idx="91">
                  <c:v>3.993554</c:v>
                </c:pt>
                <c:pt idx="92">
                  <c:v>3.4087589999999999</c:v>
                </c:pt>
                <c:pt idx="93">
                  <c:v>2.670423</c:v>
                </c:pt>
                <c:pt idx="94">
                  <c:v>1.77857</c:v>
                </c:pt>
                <c:pt idx="95">
                  <c:v>1.236577</c:v>
                </c:pt>
                <c:pt idx="96">
                  <c:v>1.0662339999999999</c:v>
                </c:pt>
                <c:pt idx="97">
                  <c:v>0.86130700000000004</c:v>
                </c:pt>
                <c:pt idx="98">
                  <c:v>0.62180499999999994</c:v>
                </c:pt>
                <c:pt idx="99">
                  <c:v>0.34771300000000005</c:v>
                </c:pt>
                <c:pt idx="100">
                  <c:v>0.57342300000000002</c:v>
                </c:pt>
              </c:numCache>
            </c:numRef>
          </c:val>
          <c:smooth val="0"/>
        </c:ser>
        <c:dLbls>
          <c:showLegendKey val="0"/>
          <c:showVal val="0"/>
          <c:showCatName val="0"/>
          <c:showSerName val="0"/>
          <c:showPercent val="0"/>
          <c:showBubbleSize val="0"/>
        </c:dLbls>
        <c:marker val="1"/>
        <c:smooth val="0"/>
        <c:axId val="341348096"/>
        <c:axId val="341348488"/>
      </c:lineChart>
      <c:catAx>
        <c:axId val="34134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8488"/>
        <c:crosses val="autoZero"/>
        <c:auto val="1"/>
        <c:lblAlgn val="ctr"/>
        <c:lblOffset val="100"/>
        <c:noMultiLvlLbl val="0"/>
      </c:catAx>
      <c:valAx>
        <c:axId val="341348488"/>
        <c:scaling>
          <c:orientation val="minMax"/>
        </c:scaling>
        <c:delete val="0"/>
        <c:axPos val="l"/>
        <c:majorGridlines>
          <c:spPr>
            <a:ln w="9525" cap="flat" cmpd="sng" algn="ctr">
              <a:solidFill>
                <a:schemeClr val="tx1">
                  <a:lumMod val="15000"/>
                  <a:lumOff val="85000"/>
                </a:schemeClr>
              </a:solidFill>
              <a:round/>
            </a:ln>
            <a:effectLst/>
          </c:spPr>
        </c:majorGridlines>
        <c:numFmt formatCode="_(* #,##0.0000_);_(* \(#,##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17</xdr:col>
      <xdr:colOff>190500</xdr:colOff>
      <xdr:row>1</xdr:row>
      <xdr:rowOff>3810</xdr:rowOff>
    </xdr:from>
    <xdr:to>
      <xdr:col>24</xdr:col>
      <xdr:colOff>495300</xdr:colOff>
      <xdr:row>15</xdr:row>
      <xdr:rowOff>186690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342900</xdr:colOff>
      <xdr:row>18</xdr:row>
      <xdr:rowOff>41910</xdr:rowOff>
    </xdr:from>
    <xdr:to>
      <xdr:col>24</xdr:col>
      <xdr:colOff>38100</xdr:colOff>
      <xdr:row>33</xdr:row>
      <xdr:rowOff>41910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0</xdr:row>
      <xdr:rowOff>118110</xdr:rowOff>
    </xdr:from>
    <xdr:to>
      <xdr:col>12</xdr:col>
      <xdr:colOff>533400</xdr:colOff>
      <xdr:row>14</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121920</xdr:colOff>
      <xdr:row>15</xdr:row>
      <xdr:rowOff>175260</xdr:rowOff>
    </xdr:from>
    <xdr:to>
      <xdr:col>12</xdr:col>
      <xdr:colOff>426720</xdr:colOff>
      <xdr:row>29</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114300</xdr:colOff>
      <xdr:row>38</xdr:row>
      <xdr:rowOff>26670</xdr:rowOff>
    </xdr:from>
    <xdr:to>
      <xdr:col>21</xdr:col>
      <xdr:colOff>586740</xdr:colOff>
      <xdr:row>53</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38</xdr:row>
      <xdr:rowOff>64770</xdr:rowOff>
    </xdr:from>
    <xdr:to>
      <xdr:col>13</xdr:col>
      <xdr:colOff>579120</xdr:colOff>
      <xdr:row>53</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441960</xdr:colOff>
      <xdr:row>23</xdr:row>
      <xdr:rowOff>49530</xdr:rowOff>
    </xdr:from>
    <xdr:to>
      <xdr:col>13</xdr:col>
      <xdr:colOff>137160</xdr:colOff>
      <xdr:row>38</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91440</xdr:colOff>
      <xdr:row>22</xdr:row>
      <xdr:rowOff>133350</xdr:rowOff>
    </xdr:from>
    <xdr:to>
      <xdr:col>21</xdr:col>
      <xdr:colOff>396240</xdr:colOff>
      <xdr:row>37</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140677</xdr:colOff>
      <xdr:row>0</xdr:row>
      <xdr:rowOff>32238</xdr:rowOff>
    </xdr:from>
    <xdr:to>
      <xdr:col>17</xdr:col>
      <xdr:colOff>334108</xdr:colOff>
      <xdr:row>14</xdr:row>
      <xdr:rowOff>184639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23446</xdr:colOff>
      <xdr:row>29</xdr:row>
      <xdr:rowOff>155330</xdr:rowOff>
    </xdr:from>
    <xdr:to>
      <xdr:col>17</xdr:col>
      <xdr:colOff>216877</xdr:colOff>
      <xdr:row>43</xdr:row>
      <xdr:rowOff>108438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29308</xdr:colOff>
      <xdr:row>15</xdr:row>
      <xdr:rowOff>90853</xdr:rowOff>
    </xdr:from>
    <xdr:to>
      <xdr:col>17</xdr:col>
      <xdr:colOff>222739</xdr:colOff>
      <xdr:row>29</xdr:row>
      <xdr:rowOff>43961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1143000</xdr:colOff>
      <xdr:row>5</xdr:row>
      <xdr:rowOff>20515</xdr:rowOff>
    </xdr:from>
    <xdr:to>
      <xdr:col>7</xdr:col>
      <xdr:colOff>187569</xdr:colOff>
      <xdr:row>18</xdr:row>
      <xdr:rowOff>172915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7"/>
  <sheetViews>
    <sheetView topLeftCell="A4" zoomScale="130" zoomScaleNormal="130" workbookViewId="0">
      <selection activeCell="E8" sqref="E8"/>
    </sheetView>
  </sheetViews>
  <sheetFormatPr defaultRowHeight="14.4" x14ac:dyDescent="0.3"/>
  <cols>
    <col min="1" max="1" width="37" customWidth="1"/>
    <col min="7" max="7" width="11.109375" bestFit="1" customWidth="1"/>
  </cols>
  <sheetData>
    <row r="1" spans="1:32" ht="312" customHeight="1" x14ac:dyDescent="0.3">
      <c r="A1" s="24" t="s">
        <v>0</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row>
    <row r="2" spans="1:32" ht="25.95" customHeight="1" x14ac:dyDescent="0.3">
      <c r="A2" s="24" t="s">
        <v>1</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row>
    <row r="3" spans="1:32" x14ac:dyDescent="0.3">
      <c r="A3" s="24" t="s">
        <v>2</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row>
    <row r="4" spans="1:32" x14ac:dyDescent="0.3">
      <c r="A4" s="24" t="s">
        <v>3</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row>
    <row r="5" spans="1:32" x14ac:dyDescent="0.3">
      <c r="A5" s="24" t="s">
        <v>4</v>
      </c>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spans="1:32"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spans="1:32" ht="40.049999999999997" customHeight="1" x14ac:dyDescent="0.3">
      <c r="A7" s="2" t="s">
        <v>5</v>
      </c>
      <c r="B7" s="2" t="s">
        <v>6</v>
      </c>
      <c r="C7" s="2" t="s">
        <v>7</v>
      </c>
      <c r="D7" s="2" t="s">
        <v>8</v>
      </c>
      <c r="E7" s="2" t="s">
        <v>9</v>
      </c>
      <c r="F7" s="2" t="s">
        <v>10</v>
      </c>
      <c r="G7" s="2" t="s">
        <v>11</v>
      </c>
      <c r="H7" s="2" t="s">
        <v>12</v>
      </c>
      <c r="I7" s="2" t="s">
        <v>13</v>
      </c>
      <c r="J7" s="2" t="s">
        <v>14</v>
      </c>
      <c r="K7" s="2" t="s">
        <v>15</v>
      </c>
      <c r="L7" s="2" t="s">
        <v>16</v>
      </c>
      <c r="M7" s="2" t="s">
        <v>17</v>
      </c>
      <c r="N7" s="2" t="s">
        <v>18</v>
      </c>
      <c r="O7" s="2" t="s">
        <v>19</v>
      </c>
      <c r="P7" s="2" t="s">
        <v>20</v>
      </c>
      <c r="Q7" s="2" t="s">
        <v>21</v>
      </c>
      <c r="R7" s="2" t="s">
        <v>22</v>
      </c>
      <c r="S7" s="2" t="s">
        <v>23</v>
      </c>
      <c r="T7" s="2" t="s">
        <v>24</v>
      </c>
      <c r="U7" s="2" t="s">
        <v>25</v>
      </c>
      <c r="V7" s="2" t="s">
        <v>26</v>
      </c>
      <c r="W7" s="2" t="s">
        <v>27</v>
      </c>
      <c r="X7" s="2" t="s">
        <v>28</v>
      </c>
      <c r="Y7" s="2" t="s">
        <v>29</v>
      </c>
      <c r="Z7" s="2" t="s">
        <v>30</v>
      </c>
      <c r="AA7" s="2" t="s">
        <v>31</v>
      </c>
      <c r="AB7" s="2" t="s">
        <v>32</v>
      </c>
      <c r="AC7" s="2" t="s">
        <v>33</v>
      </c>
      <c r="AD7" s="2" t="s">
        <v>34</v>
      </c>
      <c r="AE7" s="2" t="s">
        <v>35</v>
      </c>
      <c r="AF7" s="2" t="s">
        <v>36</v>
      </c>
    </row>
    <row r="8" spans="1:32" x14ac:dyDescent="0.3">
      <c r="A8" s="3" t="s">
        <v>37</v>
      </c>
      <c r="B8" s="4">
        <v>2015</v>
      </c>
      <c r="C8" s="4" t="s">
        <v>38</v>
      </c>
      <c r="D8" s="4" t="s">
        <v>39</v>
      </c>
      <c r="E8" s="4" t="s">
        <v>42</v>
      </c>
      <c r="F8" s="4" t="s">
        <v>41</v>
      </c>
      <c r="G8" s="5">
        <v>889</v>
      </c>
      <c r="H8" s="5">
        <v>69</v>
      </c>
      <c r="I8" s="5">
        <v>15</v>
      </c>
      <c r="J8" s="5">
        <v>8</v>
      </c>
      <c r="K8" s="5">
        <v>2</v>
      </c>
      <c r="L8" s="5">
        <v>5</v>
      </c>
      <c r="M8" s="5">
        <v>7</v>
      </c>
      <c r="N8" s="5">
        <v>6</v>
      </c>
      <c r="O8" s="5">
        <v>11</v>
      </c>
      <c r="P8" s="5">
        <v>8</v>
      </c>
      <c r="Q8" s="5">
        <v>3</v>
      </c>
      <c r="R8" s="5">
        <v>7</v>
      </c>
      <c r="S8" s="5">
        <v>10</v>
      </c>
      <c r="T8" s="5">
        <v>17</v>
      </c>
      <c r="U8" s="5">
        <v>18</v>
      </c>
      <c r="V8" s="5">
        <v>23</v>
      </c>
      <c r="W8" s="5">
        <v>27</v>
      </c>
      <c r="X8" s="5">
        <v>50</v>
      </c>
      <c r="Y8" s="5">
        <v>55</v>
      </c>
      <c r="Z8" s="5">
        <v>77</v>
      </c>
      <c r="AA8" s="5">
        <v>103</v>
      </c>
      <c r="AB8" s="5">
        <v>102</v>
      </c>
      <c r="AC8" s="5">
        <v>114</v>
      </c>
      <c r="AD8" s="5">
        <v>85</v>
      </c>
      <c r="AE8" s="5">
        <v>67</v>
      </c>
      <c r="AF8" s="5">
        <v>0</v>
      </c>
    </row>
    <row r="9" spans="1:32" x14ac:dyDescent="0.3">
      <c r="A9" s="3" t="s">
        <v>43</v>
      </c>
      <c r="B9" s="4">
        <v>2015</v>
      </c>
      <c r="C9" s="4" t="s">
        <v>38</v>
      </c>
      <c r="D9" s="4" t="s">
        <v>39</v>
      </c>
      <c r="E9" s="4" t="s">
        <v>42</v>
      </c>
      <c r="F9" s="4" t="s">
        <v>41</v>
      </c>
      <c r="G9" s="5">
        <v>2155</v>
      </c>
      <c r="H9" s="5">
        <v>0</v>
      </c>
      <c r="I9" s="5">
        <v>0</v>
      </c>
      <c r="J9" s="5">
        <v>0</v>
      </c>
      <c r="K9" s="5">
        <v>0</v>
      </c>
      <c r="L9" s="5">
        <v>0</v>
      </c>
      <c r="M9" s="5">
        <v>0</v>
      </c>
      <c r="N9" s="5">
        <v>0</v>
      </c>
      <c r="O9" s="5">
        <v>0</v>
      </c>
      <c r="P9" s="5">
        <v>0</v>
      </c>
      <c r="Q9" s="5">
        <v>0</v>
      </c>
      <c r="R9" s="5">
        <v>0</v>
      </c>
      <c r="S9" s="5">
        <v>2</v>
      </c>
      <c r="T9" s="5">
        <v>0</v>
      </c>
      <c r="U9" s="5">
        <v>7</v>
      </c>
      <c r="V9" s="5">
        <v>18</v>
      </c>
      <c r="W9" s="5">
        <v>16</v>
      </c>
      <c r="X9" s="5">
        <v>53</v>
      </c>
      <c r="Y9" s="5">
        <v>128</v>
      </c>
      <c r="Z9" s="5">
        <v>185</v>
      </c>
      <c r="AA9" s="5">
        <v>249</v>
      </c>
      <c r="AB9" s="5">
        <v>330</v>
      </c>
      <c r="AC9" s="5">
        <v>480</v>
      </c>
      <c r="AD9" s="5">
        <v>452</v>
      </c>
      <c r="AE9" s="5">
        <v>235</v>
      </c>
      <c r="AF9" s="5">
        <v>0</v>
      </c>
    </row>
    <row r="10" spans="1:32" x14ac:dyDescent="0.3">
      <c r="A10" s="3" t="s">
        <v>44</v>
      </c>
      <c r="B10" s="4">
        <v>2015</v>
      </c>
      <c r="C10" s="4" t="s">
        <v>38</v>
      </c>
      <c r="D10" s="4" t="s">
        <v>39</v>
      </c>
      <c r="E10" s="4" t="s">
        <v>42</v>
      </c>
      <c r="F10" s="4" t="s">
        <v>41</v>
      </c>
      <c r="G10" s="5">
        <v>766</v>
      </c>
      <c r="H10" s="5">
        <v>49</v>
      </c>
      <c r="I10" s="5">
        <v>14</v>
      </c>
      <c r="J10" s="5">
        <v>6</v>
      </c>
      <c r="K10" s="5">
        <v>3</v>
      </c>
      <c r="L10" s="5">
        <v>1</v>
      </c>
      <c r="M10" s="5">
        <v>4</v>
      </c>
      <c r="N10" s="5">
        <v>1</v>
      </c>
      <c r="O10" s="5">
        <v>5</v>
      </c>
      <c r="P10" s="5">
        <v>5</v>
      </c>
      <c r="Q10" s="5">
        <v>6</v>
      </c>
      <c r="R10" s="5">
        <v>8</v>
      </c>
      <c r="S10" s="5">
        <v>6</v>
      </c>
      <c r="T10" s="5">
        <v>8</v>
      </c>
      <c r="U10" s="5">
        <v>11</v>
      </c>
      <c r="V10" s="5">
        <v>14</v>
      </c>
      <c r="W10" s="5">
        <v>28</v>
      </c>
      <c r="X10" s="5">
        <v>31</v>
      </c>
      <c r="Y10" s="5">
        <v>33</v>
      </c>
      <c r="Z10" s="5">
        <v>42</v>
      </c>
      <c r="AA10" s="5">
        <v>69</v>
      </c>
      <c r="AB10" s="5">
        <v>103</v>
      </c>
      <c r="AC10" s="5">
        <v>116</v>
      </c>
      <c r="AD10" s="5">
        <v>117</v>
      </c>
      <c r="AE10" s="5">
        <v>85</v>
      </c>
      <c r="AF10" s="5">
        <v>1</v>
      </c>
    </row>
    <row r="11" spans="1:32" x14ac:dyDescent="0.3">
      <c r="A11" s="3" t="s">
        <v>45</v>
      </c>
      <c r="B11" s="4">
        <v>2015</v>
      </c>
      <c r="C11" s="4" t="s">
        <v>38</v>
      </c>
      <c r="D11" s="4" t="s">
        <v>39</v>
      </c>
      <c r="E11" s="4" t="s">
        <v>42</v>
      </c>
      <c r="F11" s="4" t="s">
        <v>41</v>
      </c>
      <c r="G11" s="5">
        <v>10033</v>
      </c>
      <c r="H11" s="5">
        <v>191</v>
      </c>
      <c r="I11" s="5">
        <v>50</v>
      </c>
      <c r="J11" s="5">
        <v>34</v>
      </c>
      <c r="K11" s="5">
        <v>10</v>
      </c>
      <c r="L11" s="5">
        <v>11</v>
      </c>
      <c r="M11" s="5">
        <v>34</v>
      </c>
      <c r="N11" s="5">
        <v>39</v>
      </c>
      <c r="O11" s="5">
        <v>46</v>
      </c>
      <c r="P11" s="5">
        <v>56</v>
      </c>
      <c r="Q11" s="5">
        <v>74</v>
      </c>
      <c r="R11" s="5">
        <v>46</v>
      </c>
      <c r="S11" s="5">
        <v>84</v>
      </c>
      <c r="T11" s="5">
        <v>101</v>
      </c>
      <c r="U11" s="5">
        <v>155</v>
      </c>
      <c r="V11" s="5">
        <v>167</v>
      </c>
      <c r="W11" s="5">
        <v>222</v>
      </c>
      <c r="X11" s="5">
        <v>356</v>
      </c>
      <c r="Y11" s="5">
        <v>492</v>
      </c>
      <c r="Z11" s="5">
        <v>766</v>
      </c>
      <c r="AA11" s="5">
        <v>1099</v>
      </c>
      <c r="AB11" s="5">
        <v>1650</v>
      </c>
      <c r="AC11" s="5">
        <v>1910</v>
      </c>
      <c r="AD11" s="5">
        <v>1529</v>
      </c>
      <c r="AE11" s="5">
        <v>911</v>
      </c>
      <c r="AF11" s="5">
        <v>0</v>
      </c>
    </row>
    <row r="12" spans="1:32" x14ac:dyDescent="0.3">
      <c r="A12" s="3" t="s">
        <v>46</v>
      </c>
      <c r="B12" s="4">
        <v>2015</v>
      </c>
      <c r="C12" s="4" t="s">
        <v>38</v>
      </c>
      <c r="D12" s="4" t="s">
        <v>39</v>
      </c>
      <c r="E12" s="4" t="s">
        <v>42</v>
      </c>
      <c r="F12" s="4" t="s">
        <v>41</v>
      </c>
      <c r="G12" s="5">
        <v>10889</v>
      </c>
      <c r="H12" s="5">
        <v>19</v>
      </c>
      <c r="I12" s="5">
        <v>6</v>
      </c>
      <c r="J12" s="5">
        <v>2</v>
      </c>
      <c r="K12" s="5">
        <v>2</v>
      </c>
      <c r="L12" s="5">
        <v>5</v>
      </c>
      <c r="M12" s="5">
        <v>4</v>
      </c>
      <c r="N12" s="5">
        <v>8</v>
      </c>
      <c r="O12" s="5">
        <v>17</v>
      </c>
      <c r="P12" s="5">
        <v>23</v>
      </c>
      <c r="Q12" s="5">
        <v>16</v>
      </c>
      <c r="R12" s="5">
        <v>27</v>
      </c>
      <c r="S12" s="5">
        <v>47</v>
      </c>
      <c r="T12" s="5">
        <v>48</v>
      </c>
      <c r="U12" s="5">
        <v>75</v>
      </c>
      <c r="V12" s="5">
        <v>132</v>
      </c>
      <c r="W12" s="5">
        <v>311</v>
      </c>
      <c r="X12" s="5">
        <v>597</v>
      </c>
      <c r="Y12" s="5">
        <v>757</v>
      </c>
      <c r="Z12" s="5">
        <v>783</v>
      </c>
      <c r="AA12" s="5">
        <v>1405</v>
      </c>
      <c r="AB12" s="5">
        <v>2103</v>
      </c>
      <c r="AC12" s="5">
        <v>2538</v>
      </c>
      <c r="AD12" s="5">
        <v>1507</v>
      </c>
      <c r="AE12" s="5">
        <v>457</v>
      </c>
      <c r="AF12" s="5">
        <v>0</v>
      </c>
    </row>
    <row r="13" spans="1:32" x14ac:dyDescent="0.3">
      <c r="A13" s="3" t="s">
        <v>47</v>
      </c>
      <c r="B13" s="4">
        <v>2015</v>
      </c>
      <c r="C13" s="4" t="s">
        <v>48</v>
      </c>
      <c r="D13" s="4" t="s">
        <v>39</v>
      </c>
      <c r="E13" s="4" t="s">
        <v>42</v>
      </c>
      <c r="F13" s="4" t="s">
        <v>41</v>
      </c>
      <c r="G13" s="5">
        <v>12288</v>
      </c>
      <c r="H13" s="5">
        <v>8</v>
      </c>
      <c r="I13" s="5">
        <v>2</v>
      </c>
      <c r="J13" s="5">
        <v>1</v>
      </c>
      <c r="K13" s="5">
        <v>1</v>
      </c>
      <c r="L13" s="5">
        <v>0</v>
      </c>
      <c r="M13" s="5">
        <v>3</v>
      </c>
      <c r="N13" s="5">
        <v>1</v>
      </c>
      <c r="O13" s="5">
        <v>4</v>
      </c>
      <c r="P13" s="5">
        <v>5</v>
      </c>
      <c r="Q13" s="5">
        <v>12</v>
      </c>
      <c r="R13" s="5">
        <v>15</v>
      </c>
      <c r="S13" s="5">
        <v>15</v>
      </c>
      <c r="T13" s="5">
        <v>26</v>
      </c>
      <c r="U13" s="5">
        <v>51</v>
      </c>
      <c r="V13" s="5">
        <v>64</v>
      </c>
      <c r="W13" s="5">
        <v>114</v>
      </c>
      <c r="X13" s="5">
        <v>162</v>
      </c>
      <c r="Y13" s="5">
        <v>325</v>
      </c>
      <c r="Z13" s="5">
        <v>742</v>
      </c>
      <c r="AA13" s="5">
        <v>1623</v>
      </c>
      <c r="AB13" s="5">
        <v>2668</v>
      </c>
      <c r="AC13" s="5">
        <v>3141</v>
      </c>
      <c r="AD13" s="5">
        <v>2343</v>
      </c>
      <c r="AE13" s="5">
        <v>962</v>
      </c>
      <c r="AF13" s="5">
        <v>0</v>
      </c>
    </row>
    <row r="14" spans="1:32" x14ac:dyDescent="0.3">
      <c r="A14" s="3" t="s">
        <v>49</v>
      </c>
      <c r="B14" s="4">
        <v>2015</v>
      </c>
      <c r="C14" s="4" t="s">
        <v>38</v>
      </c>
      <c r="D14" s="4" t="s">
        <v>39</v>
      </c>
      <c r="E14" s="4" t="s">
        <v>42</v>
      </c>
      <c r="F14" s="4" t="s">
        <v>41</v>
      </c>
      <c r="G14" s="5">
        <v>5856</v>
      </c>
      <c r="H14" s="5">
        <v>165</v>
      </c>
      <c r="I14" s="5">
        <v>14</v>
      </c>
      <c r="J14" s="5">
        <v>10</v>
      </c>
      <c r="K14" s="5">
        <v>3</v>
      </c>
      <c r="L14" s="5">
        <v>0</v>
      </c>
      <c r="M14" s="5">
        <v>15</v>
      </c>
      <c r="N14" s="5">
        <v>17</v>
      </c>
      <c r="O14" s="5">
        <v>19</v>
      </c>
      <c r="P14" s="5">
        <v>12</v>
      </c>
      <c r="Q14" s="5">
        <v>26</v>
      </c>
      <c r="R14" s="5">
        <v>19</v>
      </c>
      <c r="S14" s="5">
        <v>34</v>
      </c>
      <c r="T14" s="5">
        <v>66</v>
      </c>
      <c r="U14" s="5">
        <v>88</v>
      </c>
      <c r="V14" s="5">
        <v>111</v>
      </c>
      <c r="W14" s="5">
        <v>205</v>
      </c>
      <c r="X14" s="5">
        <v>366</v>
      </c>
      <c r="Y14" s="5">
        <v>418</v>
      </c>
      <c r="Z14" s="5">
        <v>568</v>
      </c>
      <c r="AA14" s="5">
        <v>1028</v>
      </c>
      <c r="AB14" s="5">
        <v>1158</v>
      </c>
      <c r="AC14" s="5">
        <v>978</v>
      </c>
      <c r="AD14" s="5">
        <v>448</v>
      </c>
      <c r="AE14" s="5">
        <v>88</v>
      </c>
      <c r="AF14" s="5">
        <v>0</v>
      </c>
    </row>
    <row r="15" spans="1:32" x14ac:dyDescent="0.3">
      <c r="A15" s="3" t="s">
        <v>50</v>
      </c>
      <c r="B15" s="4">
        <v>2015</v>
      </c>
      <c r="C15" s="4" t="s">
        <v>38</v>
      </c>
      <c r="D15" s="4" t="s">
        <v>39</v>
      </c>
      <c r="E15" s="4" t="s">
        <v>42</v>
      </c>
      <c r="F15" s="4" t="s">
        <v>41</v>
      </c>
      <c r="G15" s="5">
        <v>29</v>
      </c>
      <c r="H15" s="5">
        <v>1</v>
      </c>
      <c r="I15" s="5">
        <v>0</v>
      </c>
      <c r="J15" s="5">
        <v>0</v>
      </c>
      <c r="K15" s="5">
        <v>0</v>
      </c>
      <c r="L15" s="5">
        <v>0</v>
      </c>
      <c r="M15" s="5">
        <v>0</v>
      </c>
      <c r="N15" s="5">
        <v>1</v>
      </c>
      <c r="O15" s="5">
        <v>0</v>
      </c>
      <c r="P15" s="5">
        <v>0</v>
      </c>
      <c r="Q15" s="5">
        <v>3</v>
      </c>
      <c r="R15" s="5">
        <v>0</v>
      </c>
      <c r="S15" s="5">
        <v>1</v>
      </c>
      <c r="T15" s="5">
        <v>1</v>
      </c>
      <c r="U15" s="5">
        <v>2</v>
      </c>
      <c r="V15" s="5">
        <v>0</v>
      </c>
      <c r="W15" s="5">
        <v>0</v>
      </c>
      <c r="X15" s="5">
        <v>2</v>
      </c>
      <c r="Y15" s="5">
        <v>1</v>
      </c>
      <c r="Z15" s="5">
        <v>0</v>
      </c>
      <c r="AA15" s="5">
        <v>5</v>
      </c>
      <c r="AB15" s="5">
        <v>4</v>
      </c>
      <c r="AC15" s="5">
        <v>3</v>
      </c>
      <c r="AD15" s="5">
        <v>5</v>
      </c>
      <c r="AE15" s="5">
        <v>0</v>
      </c>
      <c r="AF15" s="5">
        <v>0</v>
      </c>
    </row>
    <row r="16" spans="1:32" x14ac:dyDescent="0.3">
      <c r="A16" s="3" t="s">
        <v>51</v>
      </c>
      <c r="B16" s="4">
        <v>2015</v>
      </c>
      <c r="C16" s="4" t="s">
        <v>38</v>
      </c>
      <c r="D16" s="4" t="s">
        <v>39</v>
      </c>
      <c r="E16" s="4" t="s">
        <v>42</v>
      </c>
      <c r="F16" s="4" t="s">
        <v>41</v>
      </c>
      <c r="G16" s="5">
        <v>2311</v>
      </c>
      <c r="H16" s="5">
        <v>3</v>
      </c>
      <c r="I16" s="5">
        <v>0</v>
      </c>
      <c r="J16" s="5">
        <v>0</v>
      </c>
      <c r="K16" s="5">
        <v>0</v>
      </c>
      <c r="L16" s="5">
        <v>0</v>
      </c>
      <c r="M16" s="5">
        <v>1</v>
      </c>
      <c r="N16" s="5">
        <v>4</v>
      </c>
      <c r="O16" s="5">
        <v>3</v>
      </c>
      <c r="P16" s="5">
        <v>3</v>
      </c>
      <c r="Q16" s="5">
        <v>3</v>
      </c>
      <c r="R16" s="5">
        <v>8</v>
      </c>
      <c r="S16" s="5">
        <v>5</v>
      </c>
      <c r="T16" s="5">
        <v>19</v>
      </c>
      <c r="U16" s="5">
        <v>25</v>
      </c>
      <c r="V16" s="5">
        <v>49</v>
      </c>
      <c r="W16" s="5">
        <v>86</v>
      </c>
      <c r="X16" s="5">
        <v>160</v>
      </c>
      <c r="Y16" s="5">
        <v>227</v>
      </c>
      <c r="Z16" s="5">
        <v>250</v>
      </c>
      <c r="AA16" s="5">
        <v>421</v>
      </c>
      <c r="AB16" s="5">
        <v>541</v>
      </c>
      <c r="AC16" s="5">
        <v>356</v>
      </c>
      <c r="AD16" s="5">
        <v>129</v>
      </c>
      <c r="AE16" s="5">
        <v>18</v>
      </c>
      <c r="AF16" s="5">
        <v>0</v>
      </c>
    </row>
    <row r="17" spans="1:32" x14ac:dyDescent="0.3">
      <c r="A17" s="3" t="s">
        <v>52</v>
      </c>
      <c r="B17" s="4">
        <v>2015</v>
      </c>
      <c r="C17" s="4" t="s">
        <v>38</v>
      </c>
      <c r="D17" s="4" t="s">
        <v>39</v>
      </c>
      <c r="E17" s="4" t="s">
        <v>42</v>
      </c>
      <c r="F17" s="4" t="s">
        <v>53</v>
      </c>
      <c r="G17" s="5">
        <v>2059</v>
      </c>
      <c r="H17" s="5">
        <v>0</v>
      </c>
      <c r="I17" s="5">
        <v>0</v>
      </c>
      <c r="J17" s="5">
        <v>0</v>
      </c>
      <c r="K17" s="5">
        <v>1</v>
      </c>
      <c r="L17" s="5">
        <v>0</v>
      </c>
      <c r="M17" s="5">
        <v>0</v>
      </c>
      <c r="N17" s="5">
        <v>0</v>
      </c>
      <c r="O17" s="5">
        <v>0</v>
      </c>
      <c r="P17" s="5">
        <v>3</v>
      </c>
      <c r="Q17" s="5">
        <v>1</v>
      </c>
      <c r="R17" s="5">
        <v>1</v>
      </c>
      <c r="S17" s="5">
        <v>6</v>
      </c>
      <c r="T17" s="5">
        <v>5</v>
      </c>
      <c r="U17" s="5">
        <v>11</v>
      </c>
      <c r="V17" s="5">
        <v>21</v>
      </c>
      <c r="W17" s="5">
        <v>28</v>
      </c>
      <c r="X17" s="5">
        <v>53</v>
      </c>
      <c r="Y17" s="5">
        <v>81</v>
      </c>
      <c r="Z17" s="5">
        <v>106</v>
      </c>
      <c r="AA17" s="5">
        <v>228</v>
      </c>
      <c r="AB17" s="5">
        <v>347</v>
      </c>
      <c r="AC17" s="5">
        <v>1167</v>
      </c>
      <c r="AD17" s="5" t="s">
        <v>54</v>
      </c>
      <c r="AE17" s="5" t="s">
        <v>54</v>
      </c>
      <c r="AF17" s="5">
        <v>0</v>
      </c>
    </row>
    <row r="18" spans="1:32" x14ac:dyDescent="0.3">
      <c r="A18" s="3" t="s">
        <v>55</v>
      </c>
      <c r="B18" s="4">
        <v>2015</v>
      </c>
      <c r="C18" s="4" t="s">
        <v>48</v>
      </c>
      <c r="D18" s="4" t="s">
        <v>39</v>
      </c>
      <c r="E18" s="4" t="s">
        <v>42</v>
      </c>
      <c r="F18" s="4" t="s">
        <v>53</v>
      </c>
      <c r="G18" s="5">
        <v>675</v>
      </c>
      <c r="H18" s="5">
        <v>0</v>
      </c>
      <c r="I18" s="5">
        <v>0</v>
      </c>
      <c r="J18" s="5">
        <v>0</v>
      </c>
      <c r="K18" s="5">
        <v>0</v>
      </c>
      <c r="L18" s="5">
        <v>0</v>
      </c>
      <c r="M18" s="5">
        <v>0</v>
      </c>
      <c r="N18" s="5">
        <v>0</v>
      </c>
      <c r="O18" s="5">
        <v>0</v>
      </c>
      <c r="P18" s="5">
        <v>0</v>
      </c>
      <c r="Q18" s="5">
        <v>0</v>
      </c>
      <c r="R18" s="5">
        <v>1</v>
      </c>
      <c r="S18" s="5">
        <v>1</v>
      </c>
      <c r="T18" s="5">
        <v>1</v>
      </c>
      <c r="U18" s="5">
        <v>0</v>
      </c>
      <c r="V18" s="5">
        <v>5</v>
      </c>
      <c r="W18" s="5">
        <v>7</v>
      </c>
      <c r="X18" s="5">
        <v>17</v>
      </c>
      <c r="Y18" s="5">
        <v>12</v>
      </c>
      <c r="Z18" s="5">
        <v>23</v>
      </c>
      <c r="AA18" s="5">
        <v>73</v>
      </c>
      <c r="AB18" s="5">
        <v>146</v>
      </c>
      <c r="AC18" s="5">
        <v>389</v>
      </c>
      <c r="AD18" s="5" t="s">
        <v>54</v>
      </c>
      <c r="AE18" s="5" t="s">
        <v>54</v>
      </c>
      <c r="AF18" s="5">
        <v>0</v>
      </c>
    </row>
    <row r="19" spans="1:32" x14ac:dyDescent="0.3">
      <c r="A19" s="3" t="s">
        <v>56</v>
      </c>
      <c r="B19" s="4">
        <v>2015</v>
      </c>
      <c r="C19" s="4" t="s">
        <v>48</v>
      </c>
      <c r="D19" s="4" t="s">
        <v>39</v>
      </c>
      <c r="E19" s="4" t="s">
        <v>42</v>
      </c>
      <c r="F19" s="4" t="s">
        <v>41</v>
      </c>
      <c r="G19" s="5">
        <v>19891</v>
      </c>
      <c r="H19" s="5">
        <v>1444</v>
      </c>
      <c r="I19" s="5">
        <v>294</v>
      </c>
      <c r="J19" s="5">
        <v>104</v>
      </c>
      <c r="K19" s="5">
        <v>63</v>
      </c>
      <c r="L19" s="5">
        <v>39</v>
      </c>
      <c r="M19" s="5">
        <v>124</v>
      </c>
      <c r="N19" s="5">
        <v>120</v>
      </c>
      <c r="O19" s="5">
        <v>189</v>
      </c>
      <c r="P19" s="5">
        <v>378</v>
      </c>
      <c r="Q19" s="5">
        <v>748</v>
      </c>
      <c r="R19" s="5">
        <v>985</v>
      </c>
      <c r="S19" s="5">
        <v>1010</v>
      </c>
      <c r="T19" s="5">
        <v>1034</v>
      </c>
      <c r="U19" s="5">
        <v>959</v>
      </c>
      <c r="V19" s="5">
        <v>1091</v>
      </c>
      <c r="W19" s="5">
        <v>1259</v>
      </c>
      <c r="X19" s="5">
        <v>1350</v>
      </c>
      <c r="Y19" s="5">
        <v>1448</v>
      </c>
      <c r="Z19" s="5">
        <v>1505</v>
      </c>
      <c r="AA19" s="5">
        <v>1582</v>
      </c>
      <c r="AB19" s="5">
        <v>1594</v>
      </c>
      <c r="AC19" s="5">
        <v>1304</v>
      </c>
      <c r="AD19" s="5">
        <v>743</v>
      </c>
      <c r="AE19" s="5">
        <v>511</v>
      </c>
      <c r="AF19" s="5">
        <v>13</v>
      </c>
    </row>
    <row r="20" spans="1:32" x14ac:dyDescent="0.3">
      <c r="A20" s="3" t="s">
        <v>58</v>
      </c>
      <c r="B20" s="4">
        <v>2015</v>
      </c>
      <c r="C20" s="4" t="s">
        <v>38</v>
      </c>
      <c r="D20" s="4" t="s">
        <v>39</v>
      </c>
      <c r="E20" s="4" t="s">
        <v>42</v>
      </c>
      <c r="F20" s="4" t="s">
        <v>41</v>
      </c>
      <c r="G20" s="5">
        <v>22918</v>
      </c>
      <c r="H20" s="5">
        <v>8</v>
      </c>
      <c r="I20" s="5">
        <v>3</v>
      </c>
      <c r="J20" s="5">
        <v>1</v>
      </c>
      <c r="K20" s="5">
        <v>1</v>
      </c>
      <c r="L20" s="5">
        <v>0</v>
      </c>
      <c r="M20" s="5">
        <v>4</v>
      </c>
      <c r="N20" s="5">
        <v>3</v>
      </c>
      <c r="O20" s="5">
        <v>4</v>
      </c>
      <c r="P20" s="5">
        <v>9</v>
      </c>
      <c r="Q20" s="5">
        <v>9</v>
      </c>
      <c r="R20" s="5">
        <v>20</v>
      </c>
      <c r="S20" s="5">
        <v>30</v>
      </c>
      <c r="T20" s="5">
        <v>44</v>
      </c>
      <c r="U20" s="5">
        <v>80</v>
      </c>
      <c r="V20" s="5">
        <v>122</v>
      </c>
      <c r="W20" s="5">
        <v>212</v>
      </c>
      <c r="X20" s="5">
        <v>270</v>
      </c>
      <c r="Y20" s="5">
        <v>459</v>
      </c>
      <c r="Z20" s="5">
        <v>776</v>
      </c>
      <c r="AA20" s="5">
        <v>1623</v>
      </c>
      <c r="AB20" s="5">
        <v>3869</v>
      </c>
      <c r="AC20" s="5">
        <v>6086</v>
      </c>
      <c r="AD20" s="5">
        <v>6025</v>
      </c>
      <c r="AE20" s="5">
        <v>3260</v>
      </c>
      <c r="AF20" s="5">
        <v>0</v>
      </c>
    </row>
    <row r="21" spans="1:32" x14ac:dyDescent="0.3">
      <c r="A21" s="3" t="s">
        <v>59</v>
      </c>
      <c r="B21" s="4">
        <v>2015</v>
      </c>
      <c r="C21" s="4" t="s">
        <v>38</v>
      </c>
      <c r="D21" s="4" t="s">
        <v>39</v>
      </c>
      <c r="E21" s="4" t="s">
        <v>42</v>
      </c>
      <c r="F21" s="4" t="s">
        <v>41</v>
      </c>
      <c r="G21" s="5">
        <v>3339</v>
      </c>
      <c r="H21" s="5">
        <v>2</v>
      </c>
      <c r="I21" s="5">
        <v>1</v>
      </c>
      <c r="J21" s="5">
        <v>0</v>
      </c>
      <c r="K21" s="5">
        <v>0</v>
      </c>
      <c r="L21" s="5">
        <v>1</v>
      </c>
      <c r="M21" s="5">
        <v>1</v>
      </c>
      <c r="N21" s="5">
        <v>1</v>
      </c>
      <c r="O21" s="5">
        <v>1</v>
      </c>
      <c r="P21" s="5">
        <v>0</v>
      </c>
      <c r="Q21" s="5">
        <v>2</v>
      </c>
      <c r="R21" s="5">
        <v>2</v>
      </c>
      <c r="S21" s="5">
        <v>2</v>
      </c>
      <c r="T21" s="5">
        <v>9</v>
      </c>
      <c r="U21" s="5">
        <v>11</v>
      </c>
      <c r="V21" s="5">
        <v>12</v>
      </c>
      <c r="W21" s="5">
        <v>49</v>
      </c>
      <c r="X21" s="5">
        <v>76</v>
      </c>
      <c r="Y21" s="5">
        <v>201</v>
      </c>
      <c r="Z21" s="5">
        <v>316</v>
      </c>
      <c r="AA21" s="5">
        <v>423</v>
      </c>
      <c r="AB21" s="5">
        <v>596</v>
      </c>
      <c r="AC21" s="5">
        <v>686</v>
      </c>
      <c r="AD21" s="5">
        <v>621</v>
      </c>
      <c r="AE21" s="5">
        <v>326</v>
      </c>
      <c r="AF21" s="5">
        <v>0</v>
      </c>
    </row>
    <row r="22" spans="1:32" x14ac:dyDescent="0.3">
      <c r="A22" s="3" t="s">
        <v>60</v>
      </c>
      <c r="B22" s="4">
        <v>2015</v>
      </c>
      <c r="C22" s="4" t="s">
        <v>38</v>
      </c>
      <c r="D22" s="4" t="s">
        <v>39</v>
      </c>
      <c r="E22" s="4" t="s">
        <v>42</v>
      </c>
      <c r="F22" s="4" t="s">
        <v>41</v>
      </c>
      <c r="G22" s="5">
        <v>2299</v>
      </c>
      <c r="H22" s="5">
        <v>1</v>
      </c>
      <c r="I22" s="5">
        <v>1</v>
      </c>
      <c r="J22" s="5">
        <v>0</v>
      </c>
      <c r="K22" s="5">
        <v>0</v>
      </c>
      <c r="L22" s="5">
        <v>0</v>
      </c>
      <c r="M22" s="5">
        <v>1</v>
      </c>
      <c r="N22" s="5">
        <v>1</v>
      </c>
      <c r="O22" s="5">
        <v>3</v>
      </c>
      <c r="P22" s="5">
        <v>0</v>
      </c>
      <c r="Q22" s="5">
        <v>0</v>
      </c>
      <c r="R22" s="5">
        <v>0</v>
      </c>
      <c r="S22" s="5">
        <v>2</v>
      </c>
      <c r="T22" s="5">
        <v>0</v>
      </c>
      <c r="U22" s="5">
        <v>8</v>
      </c>
      <c r="V22" s="5">
        <v>18</v>
      </c>
      <c r="W22" s="5">
        <v>19</v>
      </c>
      <c r="X22" s="5">
        <v>62</v>
      </c>
      <c r="Y22" s="5">
        <v>104</v>
      </c>
      <c r="Z22" s="5">
        <v>170</v>
      </c>
      <c r="AA22" s="5">
        <v>217</v>
      </c>
      <c r="AB22" s="5">
        <v>389</v>
      </c>
      <c r="AC22" s="5">
        <v>529</v>
      </c>
      <c r="AD22" s="5">
        <v>493</v>
      </c>
      <c r="AE22" s="5">
        <v>281</v>
      </c>
      <c r="AF22" s="5">
        <v>0</v>
      </c>
    </row>
    <row r="23" spans="1:32" x14ac:dyDescent="0.3">
      <c r="A23" s="3" t="s">
        <v>61</v>
      </c>
      <c r="B23" s="4">
        <v>2015</v>
      </c>
      <c r="C23" s="4" t="s">
        <v>48</v>
      </c>
      <c r="D23" s="4" t="s">
        <v>39</v>
      </c>
      <c r="E23" s="4" t="s">
        <v>42</v>
      </c>
      <c r="F23" s="4" t="s">
        <v>53</v>
      </c>
      <c r="G23" s="5">
        <v>15522</v>
      </c>
      <c r="H23" s="5">
        <v>84</v>
      </c>
      <c r="I23" s="5">
        <v>39</v>
      </c>
      <c r="J23" s="5">
        <v>29</v>
      </c>
      <c r="K23" s="5">
        <v>14</v>
      </c>
      <c r="L23" s="5">
        <v>9</v>
      </c>
      <c r="M23" s="5">
        <v>45</v>
      </c>
      <c r="N23" s="5">
        <v>38</v>
      </c>
      <c r="O23" s="5">
        <v>66</v>
      </c>
      <c r="P23" s="5">
        <v>82</v>
      </c>
      <c r="Q23" s="5">
        <v>109</v>
      </c>
      <c r="R23" s="5">
        <v>141</v>
      </c>
      <c r="S23" s="5">
        <v>219</v>
      </c>
      <c r="T23" s="5">
        <v>282</v>
      </c>
      <c r="U23" s="5">
        <v>412</v>
      </c>
      <c r="V23" s="5">
        <v>535</v>
      </c>
      <c r="W23" s="5">
        <v>661</v>
      </c>
      <c r="X23" s="5">
        <v>992</v>
      </c>
      <c r="Y23" s="5">
        <v>1340</v>
      </c>
      <c r="Z23" s="5">
        <v>1669</v>
      </c>
      <c r="AA23" s="5">
        <v>2371</v>
      </c>
      <c r="AB23" s="5">
        <v>2647</v>
      </c>
      <c r="AC23" s="5">
        <v>3738</v>
      </c>
      <c r="AD23" s="5" t="s">
        <v>54</v>
      </c>
      <c r="AE23" s="5" t="s">
        <v>54</v>
      </c>
      <c r="AF23" s="5">
        <v>0</v>
      </c>
    </row>
    <row r="24" spans="1:32" x14ac:dyDescent="0.3">
      <c r="A24" s="3" t="s">
        <v>62</v>
      </c>
      <c r="B24" s="4">
        <v>2015</v>
      </c>
      <c r="C24" s="4" t="s">
        <v>38</v>
      </c>
      <c r="D24" s="4" t="s">
        <v>39</v>
      </c>
      <c r="E24" s="4" t="s">
        <v>42</v>
      </c>
      <c r="F24" s="4" t="s">
        <v>41</v>
      </c>
      <c r="G24" s="5">
        <v>18227</v>
      </c>
      <c r="H24" s="5">
        <v>168</v>
      </c>
      <c r="I24" s="5">
        <v>51</v>
      </c>
      <c r="J24" s="5">
        <v>31</v>
      </c>
      <c r="K24" s="5">
        <v>11</v>
      </c>
      <c r="L24" s="5">
        <v>13</v>
      </c>
      <c r="M24" s="5">
        <v>36</v>
      </c>
      <c r="N24" s="5">
        <v>27</v>
      </c>
      <c r="O24" s="5">
        <v>46</v>
      </c>
      <c r="P24" s="5">
        <v>32</v>
      </c>
      <c r="Q24" s="5">
        <v>52</v>
      </c>
      <c r="R24" s="5">
        <v>65</v>
      </c>
      <c r="S24" s="5">
        <v>90</v>
      </c>
      <c r="T24" s="5">
        <v>116</v>
      </c>
      <c r="U24" s="5">
        <v>209</v>
      </c>
      <c r="V24" s="5">
        <v>348</v>
      </c>
      <c r="W24" s="5">
        <v>484</v>
      </c>
      <c r="X24" s="5">
        <v>757</v>
      </c>
      <c r="Y24" s="5">
        <v>1304</v>
      </c>
      <c r="Z24" s="5">
        <v>1915</v>
      </c>
      <c r="AA24" s="5">
        <v>2972</v>
      </c>
      <c r="AB24" s="5">
        <v>3941</v>
      </c>
      <c r="AC24" s="5">
        <v>3580</v>
      </c>
      <c r="AD24" s="5">
        <v>1495</v>
      </c>
      <c r="AE24" s="5">
        <v>484</v>
      </c>
      <c r="AF24" s="5">
        <v>0</v>
      </c>
    </row>
    <row r="25" spans="1:32" x14ac:dyDescent="0.3">
      <c r="A25" s="3" t="s">
        <v>63</v>
      </c>
      <c r="B25" s="4">
        <v>2015</v>
      </c>
      <c r="C25" s="4" t="s">
        <v>38</v>
      </c>
      <c r="D25" s="4" t="s">
        <v>39</v>
      </c>
      <c r="E25" s="4" t="s">
        <v>42</v>
      </c>
      <c r="F25" s="4" t="s">
        <v>41</v>
      </c>
      <c r="G25" s="5">
        <v>44752</v>
      </c>
      <c r="H25" s="5">
        <v>17</v>
      </c>
      <c r="I25" s="5">
        <v>14</v>
      </c>
      <c r="J25" s="5">
        <v>4</v>
      </c>
      <c r="K25" s="5">
        <v>5</v>
      </c>
      <c r="L25" s="5">
        <v>3</v>
      </c>
      <c r="M25" s="5">
        <v>18</v>
      </c>
      <c r="N25" s="5">
        <v>15</v>
      </c>
      <c r="O25" s="5">
        <v>16</v>
      </c>
      <c r="P25" s="5">
        <v>21</v>
      </c>
      <c r="Q25" s="5">
        <v>25</v>
      </c>
      <c r="R25" s="5">
        <v>30</v>
      </c>
      <c r="S25" s="5">
        <v>61</v>
      </c>
      <c r="T25" s="5">
        <v>114</v>
      </c>
      <c r="U25" s="5">
        <v>206</v>
      </c>
      <c r="V25" s="5">
        <v>419</v>
      </c>
      <c r="W25" s="5">
        <v>645</v>
      </c>
      <c r="X25" s="5">
        <v>1226</v>
      </c>
      <c r="Y25" s="5">
        <v>2294</v>
      </c>
      <c r="Z25" s="5">
        <v>3341</v>
      </c>
      <c r="AA25" s="5">
        <v>5071</v>
      </c>
      <c r="AB25" s="5">
        <v>7517</v>
      </c>
      <c r="AC25" s="5">
        <v>9414</v>
      </c>
      <c r="AD25" s="5">
        <v>9102</v>
      </c>
      <c r="AE25" s="5">
        <v>5174</v>
      </c>
      <c r="AF25" s="5">
        <v>0</v>
      </c>
    </row>
    <row r="26" spans="1:32" x14ac:dyDescent="0.3">
      <c r="A26" s="3" t="s">
        <v>64</v>
      </c>
      <c r="B26" s="4">
        <v>2015</v>
      </c>
      <c r="C26" s="4" t="s">
        <v>38</v>
      </c>
      <c r="D26" s="4" t="s">
        <v>39</v>
      </c>
      <c r="E26" s="4" t="s">
        <v>42</v>
      </c>
      <c r="F26" s="4" t="s">
        <v>41</v>
      </c>
      <c r="G26" s="5">
        <v>39423</v>
      </c>
      <c r="H26" s="5">
        <v>15</v>
      </c>
      <c r="I26" s="5">
        <v>12</v>
      </c>
      <c r="J26" s="5">
        <v>4</v>
      </c>
      <c r="K26" s="5">
        <v>5</v>
      </c>
      <c r="L26" s="5">
        <v>2</v>
      </c>
      <c r="M26" s="5">
        <v>16</v>
      </c>
      <c r="N26" s="5">
        <v>14</v>
      </c>
      <c r="O26" s="5">
        <v>16</v>
      </c>
      <c r="P26" s="5">
        <v>20</v>
      </c>
      <c r="Q26" s="5">
        <v>23</v>
      </c>
      <c r="R26" s="5">
        <v>25</v>
      </c>
      <c r="S26" s="5">
        <v>53</v>
      </c>
      <c r="T26" s="5">
        <v>93</v>
      </c>
      <c r="U26" s="5">
        <v>179</v>
      </c>
      <c r="V26" s="5">
        <v>363</v>
      </c>
      <c r="W26" s="5">
        <v>537</v>
      </c>
      <c r="X26" s="5">
        <v>1064</v>
      </c>
      <c r="Y26" s="5">
        <v>1996</v>
      </c>
      <c r="Z26" s="5">
        <v>2893</v>
      </c>
      <c r="AA26" s="5">
        <v>4380</v>
      </c>
      <c r="AB26" s="5">
        <v>6545</v>
      </c>
      <c r="AC26" s="5">
        <v>8380</v>
      </c>
      <c r="AD26" s="5">
        <v>8156</v>
      </c>
      <c r="AE26" s="5">
        <v>4632</v>
      </c>
      <c r="AF26" s="5">
        <v>0</v>
      </c>
    </row>
    <row r="27" spans="1:32" x14ac:dyDescent="0.3">
      <c r="A27" s="3" t="s">
        <v>65</v>
      </c>
      <c r="B27" s="4">
        <v>2015</v>
      </c>
      <c r="C27" s="4" t="s">
        <v>38</v>
      </c>
      <c r="D27" s="4" t="s">
        <v>39</v>
      </c>
      <c r="E27" s="4" t="s">
        <v>42</v>
      </c>
      <c r="F27" s="4" t="s">
        <v>41</v>
      </c>
      <c r="G27" s="5">
        <v>1182</v>
      </c>
      <c r="H27" s="5">
        <v>2</v>
      </c>
      <c r="I27" s="5">
        <v>1</v>
      </c>
      <c r="J27" s="5">
        <v>0</v>
      </c>
      <c r="K27" s="5">
        <v>0</v>
      </c>
      <c r="L27" s="5">
        <v>1</v>
      </c>
      <c r="M27" s="5">
        <v>2</v>
      </c>
      <c r="N27" s="5">
        <v>0</v>
      </c>
      <c r="O27" s="5">
        <v>0</v>
      </c>
      <c r="P27" s="5">
        <v>0</v>
      </c>
      <c r="Q27" s="5">
        <v>0</v>
      </c>
      <c r="R27" s="5">
        <v>1</v>
      </c>
      <c r="S27" s="5">
        <v>1</v>
      </c>
      <c r="T27" s="5">
        <v>2</v>
      </c>
      <c r="U27" s="5">
        <v>5</v>
      </c>
      <c r="V27" s="5">
        <v>11</v>
      </c>
      <c r="W27" s="5">
        <v>16</v>
      </c>
      <c r="X27" s="5">
        <v>30</v>
      </c>
      <c r="Y27" s="5">
        <v>63</v>
      </c>
      <c r="Z27" s="5">
        <v>93</v>
      </c>
      <c r="AA27" s="5">
        <v>129</v>
      </c>
      <c r="AB27" s="5">
        <v>200</v>
      </c>
      <c r="AC27" s="5">
        <v>237</v>
      </c>
      <c r="AD27" s="5">
        <v>231</v>
      </c>
      <c r="AE27" s="5">
        <v>157</v>
      </c>
      <c r="AF27" s="5">
        <v>0</v>
      </c>
    </row>
    <row r="28" spans="1:32" x14ac:dyDescent="0.3">
      <c r="A28" s="3" t="s">
        <v>66</v>
      </c>
      <c r="B28" s="4">
        <v>2015</v>
      </c>
      <c r="C28" s="4" t="s">
        <v>38</v>
      </c>
      <c r="D28" s="4" t="s">
        <v>39</v>
      </c>
      <c r="E28" s="4" t="s">
        <v>42</v>
      </c>
      <c r="F28" s="4" t="s">
        <v>41</v>
      </c>
      <c r="G28" s="5">
        <v>4147</v>
      </c>
      <c r="H28" s="5">
        <v>0</v>
      </c>
      <c r="I28" s="5">
        <v>1</v>
      </c>
      <c r="J28" s="5">
        <v>0</v>
      </c>
      <c r="K28" s="5">
        <v>0</v>
      </c>
      <c r="L28" s="5">
        <v>0</v>
      </c>
      <c r="M28" s="5">
        <v>0</v>
      </c>
      <c r="N28" s="5">
        <v>1</v>
      </c>
      <c r="O28" s="5">
        <v>0</v>
      </c>
      <c r="P28" s="5">
        <v>1</v>
      </c>
      <c r="Q28" s="5">
        <v>2</v>
      </c>
      <c r="R28" s="5">
        <v>4</v>
      </c>
      <c r="S28" s="5">
        <v>7</v>
      </c>
      <c r="T28" s="5">
        <v>19</v>
      </c>
      <c r="U28" s="5">
        <v>22</v>
      </c>
      <c r="V28" s="5">
        <v>45</v>
      </c>
      <c r="W28" s="5">
        <v>92</v>
      </c>
      <c r="X28" s="5">
        <v>132</v>
      </c>
      <c r="Y28" s="5">
        <v>235</v>
      </c>
      <c r="Z28" s="5">
        <v>355</v>
      </c>
      <c r="AA28" s="5">
        <v>562</v>
      </c>
      <c r="AB28" s="5">
        <v>772</v>
      </c>
      <c r="AC28" s="5">
        <v>797</v>
      </c>
      <c r="AD28" s="5">
        <v>715</v>
      </c>
      <c r="AE28" s="5">
        <v>385</v>
      </c>
      <c r="AF28" s="5">
        <v>0</v>
      </c>
    </row>
    <row r="29" spans="1:32" x14ac:dyDescent="0.3">
      <c r="A29" s="3" t="s">
        <v>67</v>
      </c>
      <c r="B29" s="4">
        <v>2015</v>
      </c>
      <c r="C29" s="4" t="s">
        <v>38</v>
      </c>
      <c r="D29" s="4" t="s">
        <v>39</v>
      </c>
      <c r="E29" s="4" t="s">
        <v>42</v>
      </c>
      <c r="F29" s="4" t="s">
        <v>41</v>
      </c>
      <c r="G29" s="5">
        <v>140639</v>
      </c>
      <c r="H29" s="5">
        <v>213</v>
      </c>
      <c r="I29" s="5">
        <v>47</v>
      </c>
      <c r="J29" s="5">
        <v>25</v>
      </c>
      <c r="K29" s="5">
        <v>12</v>
      </c>
      <c r="L29" s="5">
        <v>14</v>
      </c>
      <c r="M29" s="5">
        <v>74</v>
      </c>
      <c r="N29" s="5">
        <v>77</v>
      </c>
      <c r="O29" s="5">
        <v>80</v>
      </c>
      <c r="P29" s="5">
        <v>134</v>
      </c>
      <c r="Q29" s="5">
        <v>190</v>
      </c>
      <c r="R29" s="5">
        <v>242</v>
      </c>
      <c r="S29" s="5">
        <v>339</v>
      </c>
      <c r="T29" s="5">
        <v>659</v>
      </c>
      <c r="U29" s="5">
        <v>1269</v>
      </c>
      <c r="V29" s="5">
        <v>2916</v>
      </c>
      <c r="W29" s="5">
        <v>5300</v>
      </c>
      <c r="X29" s="5">
        <v>7609</v>
      </c>
      <c r="Y29" s="5">
        <v>11325</v>
      </c>
      <c r="Z29" s="5">
        <v>15550</v>
      </c>
      <c r="AA29" s="5">
        <v>18617</v>
      </c>
      <c r="AB29" s="5">
        <v>22034</v>
      </c>
      <c r="AC29" s="5">
        <v>24565</v>
      </c>
      <c r="AD29" s="5">
        <v>19435</v>
      </c>
      <c r="AE29" s="5">
        <v>9912</v>
      </c>
      <c r="AF29" s="5">
        <v>1</v>
      </c>
    </row>
    <row r="30" spans="1:32" x14ac:dyDescent="0.3">
      <c r="A30" s="3" t="s">
        <v>68</v>
      </c>
      <c r="B30" s="4">
        <v>2015</v>
      </c>
      <c r="C30" s="4" t="s">
        <v>38</v>
      </c>
      <c r="D30" s="4" t="s">
        <v>39</v>
      </c>
      <c r="E30" s="4" t="s">
        <v>42</v>
      </c>
      <c r="F30" s="4" t="s">
        <v>41</v>
      </c>
      <c r="G30" s="5">
        <v>1664</v>
      </c>
      <c r="H30" s="5">
        <v>2</v>
      </c>
      <c r="I30" s="5">
        <v>1</v>
      </c>
      <c r="J30" s="5">
        <v>1</v>
      </c>
      <c r="K30" s="5">
        <v>0</v>
      </c>
      <c r="L30" s="5">
        <v>0</v>
      </c>
      <c r="M30" s="5">
        <v>0</v>
      </c>
      <c r="N30" s="5">
        <v>0</v>
      </c>
      <c r="O30" s="5">
        <v>2</v>
      </c>
      <c r="P30" s="5">
        <v>6</v>
      </c>
      <c r="Q30" s="5">
        <v>1</v>
      </c>
      <c r="R30" s="5">
        <v>4</v>
      </c>
      <c r="S30" s="5">
        <v>3</v>
      </c>
      <c r="T30" s="5">
        <v>8</v>
      </c>
      <c r="U30" s="5">
        <v>9</v>
      </c>
      <c r="V30" s="5">
        <v>21</v>
      </c>
      <c r="W30" s="5">
        <v>48</v>
      </c>
      <c r="X30" s="5">
        <v>64</v>
      </c>
      <c r="Y30" s="5">
        <v>70</v>
      </c>
      <c r="Z30" s="5">
        <v>119</v>
      </c>
      <c r="AA30" s="5">
        <v>166</v>
      </c>
      <c r="AB30" s="5">
        <v>291</v>
      </c>
      <c r="AC30" s="5">
        <v>373</v>
      </c>
      <c r="AD30" s="5">
        <v>307</v>
      </c>
      <c r="AE30" s="5">
        <v>161</v>
      </c>
      <c r="AF30" s="5">
        <v>7</v>
      </c>
    </row>
    <row r="31" spans="1:32" x14ac:dyDescent="0.3">
      <c r="A31" s="3" t="s">
        <v>37</v>
      </c>
      <c r="B31" s="4">
        <v>2015</v>
      </c>
      <c r="C31" s="4" t="s">
        <v>38</v>
      </c>
      <c r="D31" s="4" t="s">
        <v>39</v>
      </c>
      <c r="E31" s="4" t="s">
        <v>40</v>
      </c>
      <c r="F31" s="4" t="s">
        <v>41</v>
      </c>
      <c r="G31" s="5">
        <v>960</v>
      </c>
      <c r="H31" s="5">
        <v>98</v>
      </c>
      <c r="I31" s="5">
        <v>15</v>
      </c>
      <c r="J31" s="5">
        <v>10</v>
      </c>
      <c r="K31" s="5">
        <v>7</v>
      </c>
      <c r="L31" s="5">
        <v>3</v>
      </c>
      <c r="M31" s="5">
        <v>7</v>
      </c>
      <c r="N31" s="5">
        <v>2</v>
      </c>
      <c r="O31" s="5">
        <v>11</v>
      </c>
      <c r="P31" s="5">
        <v>7</v>
      </c>
      <c r="Q31" s="5">
        <v>9</v>
      </c>
      <c r="R31" s="5">
        <v>20</v>
      </c>
      <c r="S31" s="5">
        <v>13</v>
      </c>
      <c r="T31" s="5">
        <v>18</v>
      </c>
      <c r="U31" s="5">
        <v>20</v>
      </c>
      <c r="V31" s="5">
        <v>30</v>
      </c>
      <c r="W31" s="5">
        <v>31</v>
      </c>
      <c r="X31" s="5">
        <v>46</v>
      </c>
      <c r="Y31" s="5">
        <v>57</v>
      </c>
      <c r="Z31" s="5">
        <v>72</v>
      </c>
      <c r="AA31" s="5">
        <v>110</v>
      </c>
      <c r="AB31" s="5">
        <v>134</v>
      </c>
      <c r="AC31" s="5">
        <v>115</v>
      </c>
      <c r="AD31" s="5">
        <v>73</v>
      </c>
      <c r="AE31" s="5">
        <v>52</v>
      </c>
      <c r="AF31" s="5">
        <v>0</v>
      </c>
    </row>
    <row r="32" spans="1:32" x14ac:dyDescent="0.3">
      <c r="A32" s="3" t="s">
        <v>43</v>
      </c>
      <c r="B32" s="4">
        <v>2015</v>
      </c>
      <c r="C32" s="4" t="s">
        <v>38</v>
      </c>
      <c r="D32" s="4" t="s">
        <v>39</v>
      </c>
      <c r="E32" s="4" t="s">
        <v>40</v>
      </c>
      <c r="F32" s="4" t="s">
        <v>41</v>
      </c>
      <c r="G32" s="5">
        <v>2069</v>
      </c>
      <c r="H32" s="5">
        <v>1</v>
      </c>
      <c r="I32" s="5">
        <v>1</v>
      </c>
      <c r="J32" s="5">
        <v>1</v>
      </c>
      <c r="K32" s="5">
        <v>1</v>
      </c>
      <c r="L32" s="5">
        <v>0</v>
      </c>
      <c r="M32" s="5">
        <v>0</v>
      </c>
      <c r="N32" s="5">
        <v>1</v>
      </c>
      <c r="O32" s="5">
        <v>0</v>
      </c>
      <c r="P32" s="5">
        <v>0</v>
      </c>
      <c r="Q32" s="5">
        <v>0</v>
      </c>
      <c r="R32" s="5">
        <v>1</v>
      </c>
      <c r="S32" s="5">
        <v>0</v>
      </c>
      <c r="T32" s="5">
        <v>3</v>
      </c>
      <c r="U32" s="5">
        <v>5</v>
      </c>
      <c r="V32" s="5">
        <v>11</v>
      </c>
      <c r="W32" s="5">
        <v>35</v>
      </c>
      <c r="X32" s="5">
        <v>80</v>
      </c>
      <c r="Y32" s="5">
        <v>151</v>
      </c>
      <c r="Z32" s="5">
        <v>227</v>
      </c>
      <c r="AA32" s="5">
        <v>279</v>
      </c>
      <c r="AB32" s="5">
        <v>385</v>
      </c>
      <c r="AC32" s="5">
        <v>451</v>
      </c>
      <c r="AD32" s="5">
        <v>320</v>
      </c>
      <c r="AE32" s="5">
        <v>116</v>
      </c>
      <c r="AF32" s="5">
        <v>0</v>
      </c>
    </row>
    <row r="33" spans="1:32" x14ac:dyDescent="0.3">
      <c r="A33" s="3" t="s">
        <v>44</v>
      </c>
      <c r="B33" s="4">
        <v>2015</v>
      </c>
      <c r="C33" s="4" t="s">
        <v>38</v>
      </c>
      <c r="D33" s="4" t="s">
        <v>39</v>
      </c>
      <c r="E33" s="4" t="s">
        <v>40</v>
      </c>
      <c r="F33" s="4" t="s">
        <v>41</v>
      </c>
      <c r="G33" s="5">
        <v>815</v>
      </c>
      <c r="H33" s="5">
        <v>48</v>
      </c>
      <c r="I33" s="5">
        <v>19</v>
      </c>
      <c r="J33" s="5">
        <v>7</v>
      </c>
      <c r="K33" s="5">
        <v>3</v>
      </c>
      <c r="L33" s="5">
        <v>1</v>
      </c>
      <c r="M33" s="5">
        <v>5</v>
      </c>
      <c r="N33" s="5">
        <v>4</v>
      </c>
      <c r="O33" s="5">
        <v>5</v>
      </c>
      <c r="P33" s="5">
        <v>5</v>
      </c>
      <c r="Q33" s="5">
        <v>8</v>
      </c>
      <c r="R33" s="5">
        <v>8</v>
      </c>
      <c r="S33" s="5">
        <v>9</v>
      </c>
      <c r="T33" s="5">
        <v>12</v>
      </c>
      <c r="U33" s="5">
        <v>20</v>
      </c>
      <c r="V33" s="5">
        <v>9</v>
      </c>
      <c r="W33" s="5">
        <v>31</v>
      </c>
      <c r="X33" s="5">
        <v>34</v>
      </c>
      <c r="Y33" s="5">
        <v>39</v>
      </c>
      <c r="Z33" s="5">
        <v>62</v>
      </c>
      <c r="AA33" s="5">
        <v>98</v>
      </c>
      <c r="AB33" s="5">
        <v>111</v>
      </c>
      <c r="AC33" s="5">
        <v>112</v>
      </c>
      <c r="AD33" s="5">
        <v>91</v>
      </c>
      <c r="AE33" s="5">
        <v>71</v>
      </c>
      <c r="AF33" s="5">
        <v>3</v>
      </c>
    </row>
    <row r="34" spans="1:32" x14ac:dyDescent="0.3">
      <c r="A34" s="3" t="s">
        <v>45</v>
      </c>
      <c r="B34" s="4">
        <v>2015</v>
      </c>
      <c r="C34" s="4" t="s">
        <v>38</v>
      </c>
      <c r="D34" s="4" t="s">
        <v>39</v>
      </c>
      <c r="E34" s="4" t="s">
        <v>40</v>
      </c>
      <c r="F34" s="4" t="s">
        <v>41</v>
      </c>
      <c r="G34" s="5">
        <v>10681</v>
      </c>
      <c r="H34" s="5">
        <v>227</v>
      </c>
      <c r="I34" s="5">
        <v>69</v>
      </c>
      <c r="J34" s="5">
        <v>33</v>
      </c>
      <c r="K34" s="5">
        <v>16</v>
      </c>
      <c r="L34" s="5">
        <v>21</v>
      </c>
      <c r="M34" s="5">
        <v>55</v>
      </c>
      <c r="N34" s="5">
        <v>44</v>
      </c>
      <c r="O34" s="5">
        <v>65</v>
      </c>
      <c r="P34" s="5">
        <v>68</v>
      </c>
      <c r="Q34" s="5">
        <v>98</v>
      </c>
      <c r="R34" s="5">
        <v>100</v>
      </c>
      <c r="S34" s="5">
        <v>97</v>
      </c>
      <c r="T34" s="5">
        <v>137</v>
      </c>
      <c r="U34" s="5">
        <v>150</v>
      </c>
      <c r="V34" s="5">
        <v>267</v>
      </c>
      <c r="W34" s="5">
        <v>317</v>
      </c>
      <c r="X34" s="5">
        <v>434</v>
      </c>
      <c r="Y34" s="5">
        <v>641</v>
      </c>
      <c r="Z34" s="5">
        <v>901</v>
      </c>
      <c r="AA34" s="5">
        <v>1358</v>
      </c>
      <c r="AB34" s="5">
        <v>1797</v>
      </c>
      <c r="AC34" s="5">
        <v>1858</v>
      </c>
      <c r="AD34" s="5">
        <v>1342</v>
      </c>
      <c r="AE34" s="5">
        <v>586</v>
      </c>
      <c r="AF34" s="5">
        <v>0</v>
      </c>
    </row>
    <row r="35" spans="1:32" x14ac:dyDescent="0.3">
      <c r="A35" s="3" t="s">
        <v>46</v>
      </c>
      <c r="B35" s="4">
        <v>2015</v>
      </c>
      <c r="C35" s="4" t="s">
        <v>38</v>
      </c>
      <c r="D35" s="4" t="s">
        <v>39</v>
      </c>
      <c r="E35" s="4" t="s">
        <v>40</v>
      </c>
      <c r="F35" s="4" t="s">
        <v>41</v>
      </c>
      <c r="G35" s="5">
        <v>13390</v>
      </c>
      <c r="H35" s="5">
        <v>16</v>
      </c>
      <c r="I35" s="5">
        <v>4</v>
      </c>
      <c r="J35" s="5">
        <v>1</v>
      </c>
      <c r="K35" s="5">
        <v>2</v>
      </c>
      <c r="L35" s="5">
        <v>1</v>
      </c>
      <c r="M35" s="5">
        <v>6</v>
      </c>
      <c r="N35" s="5">
        <v>12</v>
      </c>
      <c r="O35" s="5">
        <v>22</v>
      </c>
      <c r="P35" s="5">
        <v>27</v>
      </c>
      <c r="Q35" s="5">
        <v>54</v>
      </c>
      <c r="R35" s="5">
        <v>68</v>
      </c>
      <c r="S35" s="5">
        <v>106</v>
      </c>
      <c r="T35" s="5">
        <v>138</v>
      </c>
      <c r="U35" s="5">
        <v>199</v>
      </c>
      <c r="V35" s="5">
        <v>380</v>
      </c>
      <c r="W35" s="5">
        <v>752</v>
      </c>
      <c r="X35" s="5">
        <v>1138</v>
      </c>
      <c r="Y35" s="5">
        <v>1388</v>
      </c>
      <c r="Z35" s="5">
        <v>1389</v>
      </c>
      <c r="AA35" s="5">
        <v>2031</v>
      </c>
      <c r="AB35" s="5">
        <v>2550</v>
      </c>
      <c r="AC35" s="5">
        <v>2051</v>
      </c>
      <c r="AD35" s="5">
        <v>837</v>
      </c>
      <c r="AE35" s="5">
        <v>218</v>
      </c>
      <c r="AF35" s="5">
        <v>0</v>
      </c>
    </row>
    <row r="36" spans="1:32" x14ac:dyDescent="0.3">
      <c r="A36" s="3" t="s">
        <v>47</v>
      </c>
      <c r="B36" s="4">
        <v>2015</v>
      </c>
      <c r="C36" s="4" t="s">
        <v>48</v>
      </c>
      <c r="D36" s="4" t="s">
        <v>39</v>
      </c>
      <c r="E36" s="4" t="s">
        <v>40</v>
      </c>
      <c r="F36" s="4" t="s">
        <v>41</v>
      </c>
      <c r="G36" s="5">
        <v>15484</v>
      </c>
      <c r="H36" s="5">
        <v>8</v>
      </c>
      <c r="I36" s="5">
        <v>2</v>
      </c>
      <c r="J36" s="5">
        <v>2</v>
      </c>
      <c r="K36" s="5">
        <v>1</v>
      </c>
      <c r="L36" s="5">
        <v>2</v>
      </c>
      <c r="M36" s="5">
        <v>4</v>
      </c>
      <c r="N36" s="5">
        <v>2</v>
      </c>
      <c r="O36" s="5">
        <v>3</v>
      </c>
      <c r="P36" s="5">
        <v>8</v>
      </c>
      <c r="Q36" s="5">
        <v>10</v>
      </c>
      <c r="R36" s="5">
        <v>20</v>
      </c>
      <c r="S36" s="5">
        <v>24</v>
      </c>
      <c r="T36" s="5">
        <v>53</v>
      </c>
      <c r="U36" s="5">
        <v>118</v>
      </c>
      <c r="V36" s="5">
        <v>240</v>
      </c>
      <c r="W36" s="5">
        <v>403</v>
      </c>
      <c r="X36" s="5">
        <v>602</v>
      </c>
      <c r="Y36" s="5">
        <v>982</v>
      </c>
      <c r="Z36" s="5">
        <v>1956</v>
      </c>
      <c r="AA36" s="5">
        <v>3267</v>
      </c>
      <c r="AB36" s="5">
        <v>3483</v>
      </c>
      <c r="AC36" s="5">
        <v>2639</v>
      </c>
      <c r="AD36" s="5">
        <v>1310</v>
      </c>
      <c r="AE36" s="5">
        <v>345</v>
      </c>
      <c r="AF36" s="5">
        <v>0</v>
      </c>
    </row>
    <row r="37" spans="1:32" x14ac:dyDescent="0.3">
      <c r="A37" s="3" t="s">
        <v>49</v>
      </c>
      <c r="B37" s="4">
        <v>2015</v>
      </c>
      <c r="C37" s="4" t="s">
        <v>38</v>
      </c>
      <c r="D37" s="4" t="s">
        <v>39</v>
      </c>
      <c r="E37" s="4" t="s">
        <v>40</v>
      </c>
      <c r="F37" s="4" t="s">
        <v>41</v>
      </c>
      <c r="G37" s="5">
        <v>9146</v>
      </c>
      <c r="H37" s="5">
        <v>201</v>
      </c>
      <c r="I37" s="5">
        <v>20</v>
      </c>
      <c r="J37" s="5">
        <v>9</v>
      </c>
      <c r="K37" s="5">
        <v>5</v>
      </c>
      <c r="L37" s="5">
        <v>7</v>
      </c>
      <c r="M37" s="5">
        <v>20</v>
      </c>
      <c r="N37" s="5">
        <v>22</v>
      </c>
      <c r="O37" s="5">
        <v>29</v>
      </c>
      <c r="P37" s="5">
        <v>27</v>
      </c>
      <c r="Q37" s="5">
        <v>51</v>
      </c>
      <c r="R37" s="5">
        <v>70</v>
      </c>
      <c r="S37" s="5">
        <v>114</v>
      </c>
      <c r="T37" s="5">
        <v>167</v>
      </c>
      <c r="U37" s="5">
        <v>315</v>
      </c>
      <c r="V37" s="5">
        <v>357</v>
      </c>
      <c r="W37" s="5">
        <v>649</v>
      </c>
      <c r="X37" s="5">
        <v>925</v>
      </c>
      <c r="Y37" s="5">
        <v>974</v>
      </c>
      <c r="Z37" s="5">
        <v>1024</v>
      </c>
      <c r="AA37" s="5">
        <v>1426</v>
      </c>
      <c r="AB37" s="5">
        <v>1382</v>
      </c>
      <c r="AC37" s="5">
        <v>958</v>
      </c>
      <c r="AD37" s="5">
        <v>351</v>
      </c>
      <c r="AE37" s="5">
        <v>43</v>
      </c>
      <c r="AF37" s="5">
        <v>0</v>
      </c>
    </row>
    <row r="38" spans="1:32" x14ac:dyDescent="0.3">
      <c r="A38" s="3" t="s">
        <v>50</v>
      </c>
      <c r="B38" s="4">
        <v>2015</v>
      </c>
      <c r="C38" s="4" t="s">
        <v>38</v>
      </c>
      <c r="D38" s="4" t="s">
        <v>39</v>
      </c>
      <c r="E38" s="4" t="s">
        <v>40</v>
      </c>
      <c r="F38" s="4" t="s">
        <v>41</v>
      </c>
      <c r="G38" s="5">
        <v>38</v>
      </c>
      <c r="H38" s="5">
        <v>1</v>
      </c>
      <c r="I38" s="5">
        <v>0</v>
      </c>
      <c r="J38" s="5">
        <v>0</v>
      </c>
      <c r="K38" s="5">
        <v>0</v>
      </c>
      <c r="L38" s="5">
        <v>0</v>
      </c>
      <c r="M38" s="5">
        <v>0</v>
      </c>
      <c r="N38" s="5">
        <v>0</v>
      </c>
      <c r="O38" s="5">
        <v>1</v>
      </c>
      <c r="P38" s="5">
        <v>0</v>
      </c>
      <c r="Q38" s="5">
        <v>0</v>
      </c>
      <c r="R38" s="5">
        <v>0</v>
      </c>
      <c r="S38" s="5">
        <v>1</v>
      </c>
      <c r="T38" s="5">
        <v>3</v>
      </c>
      <c r="U38" s="5">
        <v>4</v>
      </c>
      <c r="V38" s="5">
        <v>2</v>
      </c>
      <c r="W38" s="5">
        <v>2</v>
      </c>
      <c r="X38" s="5">
        <v>7</v>
      </c>
      <c r="Y38" s="5">
        <v>5</v>
      </c>
      <c r="Z38" s="5">
        <v>1</v>
      </c>
      <c r="AA38" s="5">
        <v>3</v>
      </c>
      <c r="AB38" s="5">
        <v>4</v>
      </c>
      <c r="AC38" s="5">
        <v>1</v>
      </c>
      <c r="AD38" s="5">
        <v>1</v>
      </c>
      <c r="AE38" s="5">
        <v>2</v>
      </c>
      <c r="AF38" s="5">
        <v>0</v>
      </c>
    </row>
    <row r="39" spans="1:32" x14ac:dyDescent="0.3">
      <c r="A39" s="3" t="s">
        <v>51</v>
      </c>
      <c r="B39" s="4">
        <v>2015</v>
      </c>
      <c r="C39" s="4" t="s">
        <v>38</v>
      </c>
      <c r="D39" s="4" t="s">
        <v>39</v>
      </c>
      <c r="E39" s="4" t="s">
        <v>40</v>
      </c>
      <c r="F39" s="4" t="s">
        <v>41</v>
      </c>
      <c r="G39" s="5">
        <v>3250</v>
      </c>
      <c r="H39" s="5">
        <v>1</v>
      </c>
      <c r="I39" s="5">
        <v>0</v>
      </c>
      <c r="J39" s="5">
        <v>0</v>
      </c>
      <c r="K39" s="5">
        <v>1</v>
      </c>
      <c r="L39" s="5">
        <v>0</v>
      </c>
      <c r="M39" s="5">
        <v>0</v>
      </c>
      <c r="N39" s="5">
        <v>4</v>
      </c>
      <c r="O39" s="5">
        <v>4</v>
      </c>
      <c r="P39" s="5">
        <v>4</v>
      </c>
      <c r="Q39" s="5">
        <v>3</v>
      </c>
      <c r="R39" s="5">
        <v>9</v>
      </c>
      <c r="S39" s="5">
        <v>15</v>
      </c>
      <c r="T39" s="5">
        <v>22</v>
      </c>
      <c r="U39" s="5">
        <v>42</v>
      </c>
      <c r="V39" s="5">
        <v>76</v>
      </c>
      <c r="W39" s="5">
        <v>173</v>
      </c>
      <c r="X39" s="5">
        <v>331</v>
      </c>
      <c r="Y39" s="5">
        <v>401</v>
      </c>
      <c r="Z39" s="5">
        <v>390</v>
      </c>
      <c r="AA39" s="5">
        <v>593</v>
      </c>
      <c r="AB39" s="5">
        <v>682</v>
      </c>
      <c r="AC39" s="5">
        <v>365</v>
      </c>
      <c r="AD39" s="5">
        <v>116</v>
      </c>
      <c r="AE39" s="5">
        <v>16</v>
      </c>
      <c r="AF39" s="5">
        <v>2</v>
      </c>
    </row>
    <row r="40" spans="1:32" x14ac:dyDescent="0.3">
      <c r="A40" s="3" t="s">
        <v>52</v>
      </c>
      <c r="B40" s="4">
        <v>2015</v>
      </c>
      <c r="C40" s="4" t="s">
        <v>38</v>
      </c>
      <c r="D40" s="4" t="s">
        <v>39</v>
      </c>
      <c r="E40" s="4" t="s">
        <v>40</v>
      </c>
      <c r="F40" s="4" t="s">
        <v>53</v>
      </c>
      <c r="G40" s="5">
        <v>2235</v>
      </c>
      <c r="H40" s="5">
        <v>2</v>
      </c>
      <c r="I40" s="5">
        <v>1</v>
      </c>
      <c r="J40" s="5">
        <v>0</v>
      </c>
      <c r="K40" s="5">
        <v>0</v>
      </c>
      <c r="L40" s="5">
        <v>0</v>
      </c>
      <c r="M40" s="5">
        <v>0</v>
      </c>
      <c r="N40" s="5">
        <v>1</v>
      </c>
      <c r="O40" s="5">
        <v>0</v>
      </c>
      <c r="P40" s="5">
        <v>0</v>
      </c>
      <c r="Q40" s="5">
        <v>1</v>
      </c>
      <c r="R40" s="5">
        <v>2</v>
      </c>
      <c r="S40" s="5">
        <v>10</v>
      </c>
      <c r="T40" s="5">
        <v>8</v>
      </c>
      <c r="U40" s="5">
        <v>24</v>
      </c>
      <c r="V40" s="5">
        <v>38</v>
      </c>
      <c r="W40" s="5">
        <v>84</v>
      </c>
      <c r="X40" s="5">
        <v>121</v>
      </c>
      <c r="Y40" s="5">
        <v>169</v>
      </c>
      <c r="Z40" s="5">
        <v>241</v>
      </c>
      <c r="AA40" s="5">
        <v>370</v>
      </c>
      <c r="AB40" s="5">
        <v>406</v>
      </c>
      <c r="AC40" s="5">
        <v>757</v>
      </c>
      <c r="AD40" s="5" t="s">
        <v>54</v>
      </c>
      <c r="AE40" s="5" t="s">
        <v>54</v>
      </c>
      <c r="AF40" s="5">
        <v>0</v>
      </c>
    </row>
    <row r="41" spans="1:32" x14ac:dyDescent="0.3">
      <c r="A41" s="3" t="s">
        <v>55</v>
      </c>
      <c r="B41" s="4">
        <v>2015</v>
      </c>
      <c r="C41" s="4" t="s">
        <v>48</v>
      </c>
      <c r="D41" s="4" t="s">
        <v>39</v>
      </c>
      <c r="E41" s="4" t="s">
        <v>40</v>
      </c>
      <c r="F41" s="4" t="s">
        <v>53</v>
      </c>
      <c r="G41" s="5">
        <v>631</v>
      </c>
      <c r="H41" s="5">
        <v>0</v>
      </c>
      <c r="I41" s="5">
        <v>0</v>
      </c>
      <c r="J41" s="5">
        <v>0</v>
      </c>
      <c r="K41" s="5">
        <v>0</v>
      </c>
      <c r="L41" s="5">
        <v>0</v>
      </c>
      <c r="M41" s="5">
        <v>1</v>
      </c>
      <c r="N41" s="5">
        <v>0</v>
      </c>
      <c r="O41" s="5">
        <v>0</v>
      </c>
      <c r="P41" s="5">
        <v>0</v>
      </c>
      <c r="Q41" s="5">
        <v>1</v>
      </c>
      <c r="R41" s="5">
        <v>0</v>
      </c>
      <c r="S41" s="5">
        <v>0</v>
      </c>
      <c r="T41" s="5">
        <v>1</v>
      </c>
      <c r="U41" s="5">
        <v>6</v>
      </c>
      <c r="V41" s="5">
        <v>4</v>
      </c>
      <c r="W41" s="5">
        <v>13</v>
      </c>
      <c r="X41" s="5">
        <v>18</v>
      </c>
      <c r="Y41" s="5">
        <v>39</v>
      </c>
      <c r="Z41" s="5">
        <v>70</v>
      </c>
      <c r="AA41" s="5">
        <v>88</v>
      </c>
      <c r="AB41" s="5">
        <v>158</v>
      </c>
      <c r="AC41" s="5">
        <v>232</v>
      </c>
      <c r="AD41" s="5" t="s">
        <v>54</v>
      </c>
      <c r="AE41" s="5" t="s">
        <v>54</v>
      </c>
      <c r="AF41" s="5">
        <v>0</v>
      </c>
    </row>
    <row r="42" spans="1:32" x14ac:dyDescent="0.3">
      <c r="A42" s="3" t="s">
        <v>56</v>
      </c>
      <c r="B42" s="4">
        <v>2015</v>
      </c>
      <c r="C42" s="4" t="s">
        <v>48</v>
      </c>
      <c r="D42" s="4" t="s">
        <v>39</v>
      </c>
      <c r="E42" s="4" t="s">
        <v>40</v>
      </c>
      <c r="F42" s="4" t="s">
        <v>41</v>
      </c>
      <c r="G42" s="5">
        <v>24267</v>
      </c>
      <c r="H42" s="5">
        <v>1521</v>
      </c>
      <c r="I42" s="5">
        <v>326</v>
      </c>
      <c r="J42" s="5">
        <v>101</v>
      </c>
      <c r="K42" s="5">
        <v>61</v>
      </c>
      <c r="L42" s="5">
        <v>46</v>
      </c>
      <c r="M42" s="5">
        <v>120</v>
      </c>
      <c r="N42" s="5">
        <v>131</v>
      </c>
      <c r="O42" s="5">
        <v>174</v>
      </c>
      <c r="P42" s="5">
        <v>244</v>
      </c>
      <c r="Q42" s="5">
        <v>555</v>
      </c>
      <c r="R42" s="5">
        <v>971</v>
      </c>
      <c r="S42" s="5">
        <v>1186</v>
      </c>
      <c r="T42" s="5">
        <v>1456</v>
      </c>
      <c r="U42" s="5">
        <v>1582</v>
      </c>
      <c r="V42" s="5">
        <v>1925</v>
      </c>
      <c r="W42" s="5">
        <v>2332</v>
      </c>
      <c r="X42" s="5">
        <v>2543</v>
      </c>
      <c r="Y42" s="5">
        <v>2360</v>
      </c>
      <c r="Z42" s="5">
        <v>2089</v>
      </c>
      <c r="AA42" s="5">
        <v>1835</v>
      </c>
      <c r="AB42" s="5">
        <v>1225</v>
      </c>
      <c r="AC42" s="5">
        <v>866</v>
      </c>
      <c r="AD42" s="5">
        <v>392</v>
      </c>
      <c r="AE42" s="5">
        <v>186</v>
      </c>
      <c r="AF42" s="5">
        <v>40</v>
      </c>
    </row>
    <row r="43" spans="1:32" x14ac:dyDescent="0.3">
      <c r="A43" s="3" t="s">
        <v>58</v>
      </c>
      <c r="B43" s="4">
        <v>2015</v>
      </c>
      <c r="C43" s="4" t="s">
        <v>38</v>
      </c>
      <c r="D43" s="4" t="s">
        <v>39</v>
      </c>
      <c r="E43" s="4" t="s">
        <v>40</v>
      </c>
      <c r="F43" s="4" t="s">
        <v>41</v>
      </c>
      <c r="G43" s="5">
        <v>28930</v>
      </c>
      <c r="H43" s="5">
        <v>11</v>
      </c>
      <c r="I43" s="5">
        <v>3</v>
      </c>
      <c r="J43" s="5">
        <v>2</v>
      </c>
      <c r="K43" s="5">
        <v>1</v>
      </c>
      <c r="L43" s="5">
        <v>0</v>
      </c>
      <c r="M43" s="5">
        <v>3</v>
      </c>
      <c r="N43" s="5">
        <v>4</v>
      </c>
      <c r="O43" s="5">
        <v>11</v>
      </c>
      <c r="P43" s="5">
        <v>14</v>
      </c>
      <c r="Q43" s="5">
        <v>32</v>
      </c>
      <c r="R43" s="5">
        <v>30</v>
      </c>
      <c r="S43" s="5">
        <v>68</v>
      </c>
      <c r="T43" s="5">
        <v>122</v>
      </c>
      <c r="U43" s="5">
        <v>149</v>
      </c>
      <c r="V43" s="5">
        <v>315</v>
      </c>
      <c r="W43" s="5">
        <v>525</v>
      </c>
      <c r="X43" s="5">
        <v>780</v>
      </c>
      <c r="Y43" s="5">
        <v>1385</v>
      </c>
      <c r="Z43" s="5">
        <v>2250</v>
      </c>
      <c r="AA43" s="5">
        <v>3655</v>
      </c>
      <c r="AB43" s="5">
        <v>6289</v>
      </c>
      <c r="AC43" s="5">
        <v>7048</v>
      </c>
      <c r="AD43" s="5">
        <v>4660</v>
      </c>
      <c r="AE43" s="5">
        <v>1573</v>
      </c>
      <c r="AF43" s="5">
        <v>0</v>
      </c>
    </row>
    <row r="44" spans="1:32" x14ac:dyDescent="0.3">
      <c r="A44" s="3" t="s">
        <v>59</v>
      </c>
      <c r="B44" s="4">
        <v>2015</v>
      </c>
      <c r="C44" s="4" t="s">
        <v>38</v>
      </c>
      <c r="D44" s="4" t="s">
        <v>39</v>
      </c>
      <c r="E44" s="4" t="s">
        <v>40</v>
      </c>
      <c r="F44" s="4" t="s">
        <v>41</v>
      </c>
      <c r="G44" s="5">
        <v>3062</v>
      </c>
      <c r="H44" s="5">
        <v>5</v>
      </c>
      <c r="I44" s="5">
        <v>0</v>
      </c>
      <c r="J44" s="5">
        <v>0</v>
      </c>
      <c r="K44" s="5">
        <v>1</v>
      </c>
      <c r="L44" s="5">
        <v>1</v>
      </c>
      <c r="M44" s="5">
        <v>1</v>
      </c>
      <c r="N44" s="5">
        <v>1</v>
      </c>
      <c r="O44" s="5">
        <v>1</v>
      </c>
      <c r="P44" s="5">
        <v>1</v>
      </c>
      <c r="Q44" s="5">
        <v>1</v>
      </c>
      <c r="R44" s="5">
        <v>7</v>
      </c>
      <c r="S44" s="5">
        <v>3</v>
      </c>
      <c r="T44" s="5">
        <v>5</v>
      </c>
      <c r="U44" s="5">
        <v>10</v>
      </c>
      <c r="V44" s="5">
        <v>26</v>
      </c>
      <c r="W44" s="5">
        <v>42</v>
      </c>
      <c r="X44" s="5">
        <v>90</v>
      </c>
      <c r="Y44" s="5">
        <v>209</v>
      </c>
      <c r="Z44" s="5">
        <v>302</v>
      </c>
      <c r="AA44" s="5">
        <v>484</v>
      </c>
      <c r="AB44" s="5">
        <v>565</v>
      </c>
      <c r="AC44" s="5">
        <v>649</v>
      </c>
      <c r="AD44" s="5">
        <v>491</v>
      </c>
      <c r="AE44" s="5">
        <v>167</v>
      </c>
      <c r="AF44" s="5">
        <v>0</v>
      </c>
    </row>
    <row r="45" spans="1:32" x14ac:dyDescent="0.3">
      <c r="A45" s="3" t="s">
        <v>60</v>
      </c>
      <c r="B45" s="4">
        <v>2015</v>
      </c>
      <c r="C45" s="4" t="s">
        <v>38</v>
      </c>
      <c r="D45" s="4" t="s">
        <v>39</v>
      </c>
      <c r="E45" s="4" t="s">
        <v>40</v>
      </c>
      <c r="F45" s="4" t="s">
        <v>41</v>
      </c>
      <c r="G45" s="5">
        <v>2315</v>
      </c>
      <c r="H45" s="5">
        <v>1</v>
      </c>
      <c r="I45" s="5">
        <v>0</v>
      </c>
      <c r="J45" s="5">
        <v>0</v>
      </c>
      <c r="K45" s="5">
        <v>0</v>
      </c>
      <c r="L45" s="5">
        <v>0</v>
      </c>
      <c r="M45" s="5">
        <v>1</v>
      </c>
      <c r="N45" s="5">
        <v>0</v>
      </c>
      <c r="O45" s="5">
        <v>0</v>
      </c>
      <c r="P45" s="5">
        <v>1</v>
      </c>
      <c r="Q45" s="5">
        <v>2</v>
      </c>
      <c r="R45" s="5">
        <v>3</v>
      </c>
      <c r="S45" s="5">
        <v>4</v>
      </c>
      <c r="T45" s="5">
        <v>6</v>
      </c>
      <c r="U45" s="5">
        <v>19</v>
      </c>
      <c r="V45" s="5">
        <v>22</v>
      </c>
      <c r="W45" s="5">
        <v>50</v>
      </c>
      <c r="X45" s="5">
        <v>83</v>
      </c>
      <c r="Y45" s="5">
        <v>142</v>
      </c>
      <c r="Z45" s="5">
        <v>249</v>
      </c>
      <c r="AA45" s="5">
        <v>356</v>
      </c>
      <c r="AB45" s="5">
        <v>430</v>
      </c>
      <c r="AC45" s="5">
        <v>476</v>
      </c>
      <c r="AD45" s="5">
        <v>350</v>
      </c>
      <c r="AE45" s="5">
        <v>120</v>
      </c>
      <c r="AF45" s="5">
        <v>0</v>
      </c>
    </row>
    <row r="46" spans="1:32" x14ac:dyDescent="0.3">
      <c r="A46" s="3" t="s">
        <v>61</v>
      </c>
      <c r="B46" s="4">
        <v>2015</v>
      </c>
      <c r="C46" s="4" t="s">
        <v>48</v>
      </c>
      <c r="D46" s="4" t="s">
        <v>39</v>
      </c>
      <c r="E46" s="4" t="s">
        <v>40</v>
      </c>
      <c r="F46" s="4" t="s">
        <v>53</v>
      </c>
      <c r="G46" s="5">
        <v>24437</v>
      </c>
      <c r="H46" s="5">
        <v>171</v>
      </c>
      <c r="I46" s="5">
        <v>46</v>
      </c>
      <c r="J46" s="5">
        <v>26</v>
      </c>
      <c r="K46" s="5">
        <v>20</v>
      </c>
      <c r="L46" s="5">
        <v>22</v>
      </c>
      <c r="M46" s="5">
        <v>48</v>
      </c>
      <c r="N46" s="5">
        <v>59</v>
      </c>
      <c r="O46" s="5">
        <v>118</v>
      </c>
      <c r="P46" s="5">
        <v>148</v>
      </c>
      <c r="Q46" s="5">
        <v>188</v>
      </c>
      <c r="R46" s="5">
        <v>323</v>
      </c>
      <c r="S46" s="5">
        <v>518</v>
      </c>
      <c r="T46" s="5">
        <v>716</v>
      </c>
      <c r="U46" s="5">
        <v>980</v>
      </c>
      <c r="V46" s="5">
        <v>1221</v>
      </c>
      <c r="W46" s="5">
        <v>1524</v>
      </c>
      <c r="X46" s="5">
        <v>1863</v>
      </c>
      <c r="Y46" s="5">
        <v>2329</v>
      </c>
      <c r="Z46" s="5">
        <v>2841</v>
      </c>
      <c r="AA46" s="5">
        <v>3599</v>
      </c>
      <c r="AB46" s="5">
        <v>3668</v>
      </c>
      <c r="AC46" s="5">
        <v>4009</v>
      </c>
      <c r="AD46" s="5" t="s">
        <v>54</v>
      </c>
      <c r="AE46" s="5" t="s">
        <v>54</v>
      </c>
      <c r="AF46" s="5">
        <v>0</v>
      </c>
    </row>
    <row r="47" spans="1:32" x14ac:dyDescent="0.3">
      <c r="A47" s="3" t="s">
        <v>62</v>
      </c>
      <c r="B47" s="4">
        <v>2015</v>
      </c>
      <c r="C47" s="4" t="s">
        <v>38</v>
      </c>
      <c r="D47" s="4" t="s">
        <v>39</v>
      </c>
      <c r="E47" s="4" t="s">
        <v>40</v>
      </c>
      <c r="F47" s="4" t="s">
        <v>41</v>
      </c>
      <c r="G47" s="5">
        <v>25593</v>
      </c>
      <c r="H47" s="5">
        <v>198</v>
      </c>
      <c r="I47" s="5">
        <v>73</v>
      </c>
      <c r="J47" s="5">
        <v>30</v>
      </c>
      <c r="K47" s="5">
        <v>16</v>
      </c>
      <c r="L47" s="5">
        <v>10</v>
      </c>
      <c r="M47" s="5">
        <v>46</v>
      </c>
      <c r="N47" s="5">
        <v>26</v>
      </c>
      <c r="O47" s="5">
        <v>63</v>
      </c>
      <c r="P47" s="5">
        <v>64</v>
      </c>
      <c r="Q47" s="5">
        <v>67</v>
      </c>
      <c r="R47" s="5">
        <v>93</v>
      </c>
      <c r="S47" s="5">
        <v>106</v>
      </c>
      <c r="T47" s="5">
        <v>173</v>
      </c>
      <c r="U47" s="5">
        <v>320</v>
      </c>
      <c r="V47" s="5">
        <v>637</v>
      </c>
      <c r="W47" s="5">
        <v>1242</v>
      </c>
      <c r="X47" s="5">
        <v>1809</v>
      </c>
      <c r="Y47" s="5">
        <v>2649</v>
      </c>
      <c r="Z47" s="5">
        <v>3568</v>
      </c>
      <c r="AA47" s="5">
        <v>4520</v>
      </c>
      <c r="AB47" s="5">
        <v>5396</v>
      </c>
      <c r="AC47" s="5">
        <v>3221</v>
      </c>
      <c r="AD47" s="5">
        <v>1090</v>
      </c>
      <c r="AE47" s="5">
        <v>176</v>
      </c>
      <c r="AF47" s="5">
        <v>0</v>
      </c>
    </row>
    <row r="48" spans="1:32" x14ac:dyDescent="0.3">
      <c r="A48" s="3" t="s">
        <v>63</v>
      </c>
      <c r="B48" s="4">
        <v>2015</v>
      </c>
      <c r="C48" s="4" t="s">
        <v>38</v>
      </c>
      <c r="D48" s="4" t="s">
        <v>39</v>
      </c>
      <c r="E48" s="4" t="s">
        <v>40</v>
      </c>
      <c r="F48" s="4" t="s">
        <v>41</v>
      </c>
      <c r="G48" s="5">
        <v>40693</v>
      </c>
      <c r="H48" s="5">
        <v>32</v>
      </c>
      <c r="I48" s="5">
        <v>14</v>
      </c>
      <c r="J48" s="5">
        <v>11</v>
      </c>
      <c r="K48" s="5">
        <v>4</v>
      </c>
      <c r="L48" s="5">
        <v>5</v>
      </c>
      <c r="M48" s="5">
        <v>12</v>
      </c>
      <c r="N48" s="5">
        <v>18</v>
      </c>
      <c r="O48" s="5">
        <v>17</v>
      </c>
      <c r="P48" s="5">
        <v>23</v>
      </c>
      <c r="Q48" s="5">
        <v>32</v>
      </c>
      <c r="R48" s="5">
        <v>54</v>
      </c>
      <c r="S48" s="5">
        <v>79</v>
      </c>
      <c r="T48" s="5">
        <v>148</v>
      </c>
      <c r="U48" s="5">
        <v>301</v>
      </c>
      <c r="V48" s="5">
        <v>525</v>
      </c>
      <c r="W48" s="5">
        <v>835</v>
      </c>
      <c r="X48" s="5">
        <v>1562</v>
      </c>
      <c r="Y48" s="5">
        <v>2862</v>
      </c>
      <c r="Z48" s="5">
        <v>4176</v>
      </c>
      <c r="AA48" s="5">
        <v>5980</v>
      </c>
      <c r="AB48" s="5">
        <v>7634</v>
      </c>
      <c r="AC48" s="5">
        <v>8306</v>
      </c>
      <c r="AD48" s="5">
        <v>5854</v>
      </c>
      <c r="AE48" s="5">
        <v>2209</v>
      </c>
      <c r="AF48" s="5">
        <v>0</v>
      </c>
    </row>
    <row r="49" spans="1:32" x14ac:dyDescent="0.3">
      <c r="A49" s="3" t="s">
        <v>64</v>
      </c>
      <c r="B49" s="4">
        <v>2015</v>
      </c>
      <c r="C49" s="4" t="s">
        <v>38</v>
      </c>
      <c r="D49" s="4" t="s">
        <v>39</v>
      </c>
      <c r="E49" s="4" t="s">
        <v>40</v>
      </c>
      <c r="F49" s="4" t="s">
        <v>41</v>
      </c>
      <c r="G49" s="5">
        <v>36116</v>
      </c>
      <c r="H49" s="5">
        <v>28</v>
      </c>
      <c r="I49" s="5">
        <v>12</v>
      </c>
      <c r="J49" s="5">
        <v>10</v>
      </c>
      <c r="K49" s="5">
        <v>4</v>
      </c>
      <c r="L49" s="5">
        <v>5</v>
      </c>
      <c r="M49" s="5">
        <v>12</v>
      </c>
      <c r="N49" s="5">
        <v>16</v>
      </c>
      <c r="O49" s="5">
        <v>15</v>
      </c>
      <c r="P49" s="5">
        <v>22</v>
      </c>
      <c r="Q49" s="5">
        <v>32</v>
      </c>
      <c r="R49" s="5">
        <v>49</v>
      </c>
      <c r="S49" s="5">
        <v>69</v>
      </c>
      <c r="T49" s="5">
        <v>130</v>
      </c>
      <c r="U49" s="5">
        <v>259</v>
      </c>
      <c r="V49" s="5">
        <v>469</v>
      </c>
      <c r="W49" s="5">
        <v>704</v>
      </c>
      <c r="X49" s="5">
        <v>1371</v>
      </c>
      <c r="Y49" s="5">
        <v>2496</v>
      </c>
      <c r="Z49" s="5">
        <v>3629</v>
      </c>
      <c r="AA49" s="5">
        <v>5248</v>
      </c>
      <c r="AB49" s="5">
        <v>6792</v>
      </c>
      <c r="AC49" s="5">
        <v>7423</v>
      </c>
      <c r="AD49" s="5">
        <v>5313</v>
      </c>
      <c r="AE49" s="5">
        <v>2008</v>
      </c>
      <c r="AF49" s="5">
        <v>0</v>
      </c>
    </row>
    <row r="50" spans="1:32" x14ac:dyDescent="0.3">
      <c r="A50" s="3" t="s">
        <v>65</v>
      </c>
      <c r="B50" s="4">
        <v>2015</v>
      </c>
      <c r="C50" s="4" t="s">
        <v>38</v>
      </c>
      <c r="D50" s="4" t="s">
        <v>39</v>
      </c>
      <c r="E50" s="4" t="s">
        <v>40</v>
      </c>
      <c r="F50" s="4" t="s">
        <v>41</v>
      </c>
      <c r="G50" s="5">
        <v>1054</v>
      </c>
      <c r="H50" s="5">
        <v>1</v>
      </c>
      <c r="I50" s="5">
        <v>1</v>
      </c>
      <c r="J50" s="5">
        <v>0</v>
      </c>
      <c r="K50" s="5">
        <v>0</v>
      </c>
      <c r="L50" s="5">
        <v>0</v>
      </c>
      <c r="M50" s="5">
        <v>0</v>
      </c>
      <c r="N50" s="5">
        <v>0</v>
      </c>
      <c r="O50" s="5">
        <v>0</v>
      </c>
      <c r="P50" s="5">
        <v>0</v>
      </c>
      <c r="Q50" s="5">
        <v>0</v>
      </c>
      <c r="R50" s="5">
        <v>2</v>
      </c>
      <c r="S50" s="5">
        <v>2</v>
      </c>
      <c r="T50" s="5">
        <v>1</v>
      </c>
      <c r="U50" s="5">
        <v>5</v>
      </c>
      <c r="V50" s="5">
        <v>16</v>
      </c>
      <c r="W50" s="5">
        <v>22</v>
      </c>
      <c r="X50" s="5">
        <v>42</v>
      </c>
      <c r="Y50" s="5">
        <v>86</v>
      </c>
      <c r="Z50" s="5">
        <v>123</v>
      </c>
      <c r="AA50" s="5">
        <v>165</v>
      </c>
      <c r="AB50" s="5">
        <v>188</v>
      </c>
      <c r="AC50" s="5">
        <v>203</v>
      </c>
      <c r="AD50" s="5">
        <v>145</v>
      </c>
      <c r="AE50" s="5">
        <v>52</v>
      </c>
      <c r="AF50" s="5">
        <v>0</v>
      </c>
    </row>
    <row r="51" spans="1:32" x14ac:dyDescent="0.3">
      <c r="A51" s="3" t="s">
        <v>66</v>
      </c>
      <c r="B51" s="4">
        <v>2015</v>
      </c>
      <c r="C51" s="4" t="s">
        <v>38</v>
      </c>
      <c r="D51" s="4" t="s">
        <v>39</v>
      </c>
      <c r="E51" s="4" t="s">
        <v>40</v>
      </c>
      <c r="F51" s="4" t="s">
        <v>41</v>
      </c>
      <c r="G51" s="5">
        <v>3523</v>
      </c>
      <c r="H51" s="5">
        <v>3</v>
      </c>
      <c r="I51" s="5">
        <v>1</v>
      </c>
      <c r="J51" s="5">
        <v>1</v>
      </c>
      <c r="K51" s="5">
        <v>0</v>
      </c>
      <c r="L51" s="5">
        <v>0</v>
      </c>
      <c r="M51" s="5">
        <v>0</v>
      </c>
      <c r="N51" s="5">
        <v>2</v>
      </c>
      <c r="O51" s="5">
        <v>2</v>
      </c>
      <c r="P51" s="5">
        <v>1</v>
      </c>
      <c r="Q51" s="5">
        <v>0</v>
      </c>
      <c r="R51" s="5">
        <v>3</v>
      </c>
      <c r="S51" s="5">
        <v>8</v>
      </c>
      <c r="T51" s="5">
        <v>17</v>
      </c>
      <c r="U51" s="5">
        <v>37</v>
      </c>
      <c r="V51" s="5">
        <v>40</v>
      </c>
      <c r="W51" s="5">
        <v>109</v>
      </c>
      <c r="X51" s="5">
        <v>149</v>
      </c>
      <c r="Y51" s="5">
        <v>280</v>
      </c>
      <c r="Z51" s="5">
        <v>424</v>
      </c>
      <c r="AA51" s="5">
        <v>567</v>
      </c>
      <c r="AB51" s="5">
        <v>654</v>
      </c>
      <c r="AC51" s="5">
        <v>680</v>
      </c>
      <c r="AD51" s="5">
        <v>396</v>
      </c>
      <c r="AE51" s="5">
        <v>149</v>
      </c>
      <c r="AF51" s="5">
        <v>0</v>
      </c>
    </row>
    <row r="52" spans="1:32" x14ac:dyDescent="0.3">
      <c r="A52" s="3" t="s">
        <v>67</v>
      </c>
      <c r="B52" s="4">
        <v>2015</v>
      </c>
      <c r="C52" s="4" t="s">
        <v>38</v>
      </c>
      <c r="D52" s="4" t="s">
        <v>39</v>
      </c>
      <c r="E52" s="4" t="s">
        <v>40</v>
      </c>
      <c r="F52" s="4" t="s">
        <v>41</v>
      </c>
      <c r="G52" s="5">
        <v>130590</v>
      </c>
      <c r="H52" s="5">
        <v>324</v>
      </c>
      <c r="I52" s="5">
        <v>75</v>
      </c>
      <c r="J52" s="5">
        <v>31</v>
      </c>
      <c r="K52" s="5">
        <v>21</v>
      </c>
      <c r="L52" s="5">
        <v>17</v>
      </c>
      <c r="M52" s="5">
        <v>93</v>
      </c>
      <c r="N52" s="5">
        <v>93</v>
      </c>
      <c r="O52" s="5">
        <v>106</v>
      </c>
      <c r="P52" s="5">
        <v>241</v>
      </c>
      <c r="Q52" s="5">
        <v>251</v>
      </c>
      <c r="R52" s="5">
        <v>333</v>
      </c>
      <c r="S52" s="5">
        <v>439</v>
      </c>
      <c r="T52" s="5">
        <v>647</v>
      </c>
      <c r="U52" s="5">
        <v>1251</v>
      </c>
      <c r="V52" s="5">
        <v>3026</v>
      </c>
      <c r="W52" s="5">
        <v>5743</v>
      </c>
      <c r="X52" s="5">
        <v>9114</v>
      </c>
      <c r="Y52" s="5">
        <v>13133</v>
      </c>
      <c r="Z52" s="5">
        <v>16926</v>
      </c>
      <c r="AA52" s="5">
        <v>19152</v>
      </c>
      <c r="AB52" s="5">
        <v>21069</v>
      </c>
      <c r="AC52" s="5">
        <v>20645</v>
      </c>
      <c r="AD52" s="5">
        <v>13088</v>
      </c>
      <c r="AE52" s="5">
        <v>4764</v>
      </c>
      <c r="AF52" s="5">
        <v>8</v>
      </c>
    </row>
    <row r="53" spans="1:32" x14ac:dyDescent="0.3">
      <c r="A53" s="3" t="s">
        <v>68</v>
      </c>
      <c r="B53" s="4">
        <v>2015</v>
      </c>
      <c r="C53" s="4" t="s">
        <v>38</v>
      </c>
      <c r="D53" s="4" t="s">
        <v>39</v>
      </c>
      <c r="E53" s="4" t="s">
        <v>40</v>
      </c>
      <c r="F53" s="4" t="s">
        <v>41</v>
      </c>
      <c r="G53" s="5">
        <v>1750</v>
      </c>
      <c r="H53" s="5">
        <v>4</v>
      </c>
      <c r="I53" s="5">
        <v>2</v>
      </c>
      <c r="J53" s="5">
        <v>0</v>
      </c>
      <c r="K53" s="5">
        <v>0</v>
      </c>
      <c r="L53" s="5">
        <v>0</v>
      </c>
      <c r="M53" s="5">
        <v>2</v>
      </c>
      <c r="N53" s="5">
        <v>1</v>
      </c>
      <c r="O53" s="5">
        <v>2</v>
      </c>
      <c r="P53" s="5">
        <v>3</v>
      </c>
      <c r="Q53" s="5">
        <v>2</v>
      </c>
      <c r="R53" s="5">
        <v>2</v>
      </c>
      <c r="S53" s="5">
        <v>8</v>
      </c>
      <c r="T53" s="5">
        <v>9</v>
      </c>
      <c r="U53" s="5">
        <v>16</v>
      </c>
      <c r="V53" s="5">
        <v>21</v>
      </c>
      <c r="W53" s="5">
        <v>65</v>
      </c>
      <c r="X53" s="5">
        <v>99</v>
      </c>
      <c r="Y53" s="5">
        <v>161</v>
      </c>
      <c r="Z53" s="5">
        <v>205</v>
      </c>
      <c r="AA53" s="5">
        <v>253</v>
      </c>
      <c r="AB53" s="5">
        <v>337</v>
      </c>
      <c r="AC53" s="5">
        <v>298</v>
      </c>
      <c r="AD53" s="5">
        <v>169</v>
      </c>
      <c r="AE53" s="5">
        <v>78</v>
      </c>
      <c r="AF53" s="5">
        <v>13</v>
      </c>
    </row>
    <row r="54" spans="1:32" x14ac:dyDescent="0.3">
      <c r="A54" s="3" t="s">
        <v>56</v>
      </c>
      <c r="B54" s="4">
        <v>2015</v>
      </c>
      <c r="C54" s="4" t="s">
        <v>48</v>
      </c>
      <c r="D54" s="4" t="s">
        <v>39</v>
      </c>
      <c r="E54" s="4" t="s">
        <v>57</v>
      </c>
      <c r="F54" s="4" t="s">
        <v>41</v>
      </c>
      <c r="G54" s="5">
        <v>168</v>
      </c>
      <c r="H54" s="5">
        <v>37</v>
      </c>
      <c r="I54" s="5">
        <v>7</v>
      </c>
      <c r="J54" s="5">
        <v>0</v>
      </c>
      <c r="K54" s="5">
        <v>0</v>
      </c>
      <c r="L54" s="5">
        <v>0</v>
      </c>
      <c r="M54" s="5">
        <v>1</v>
      </c>
      <c r="N54" s="5">
        <v>2</v>
      </c>
      <c r="O54" s="5">
        <v>1</v>
      </c>
      <c r="P54" s="5">
        <v>4</v>
      </c>
      <c r="Q54" s="5">
        <v>10</v>
      </c>
      <c r="R54" s="5">
        <v>18</v>
      </c>
      <c r="S54" s="5">
        <v>10</v>
      </c>
      <c r="T54" s="5">
        <v>9</v>
      </c>
      <c r="U54" s="5">
        <v>10</v>
      </c>
      <c r="V54" s="5">
        <v>10</v>
      </c>
      <c r="W54" s="5">
        <v>6</v>
      </c>
      <c r="X54" s="5">
        <v>8</v>
      </c>
      <c r="Y54" s="5">
        <v>5</v>
      </c>
      <c r="Z54" s="5">
        <v>2</v>
      </c>
      <c r="AA54" s="5">
        <v>4</v>
      </c>
      <c r="AB54" s="5">
        <v>1</v>
      </c>
      <c r="AC54" s="5">
        <v>0</v>
      </c>
      <c r="AD54" s="5">
        <v>1</v>
      </c>
      <c r="AE54" s="5">
        <v>0</v>
      </c>
      <c r="AF54" s="5">
        <v>22</v>
      </c>
    </row>
    <row r="55" spans="1:32" x14ac:dyDescent="0.3">
      <c r="A55" s="3" t="s">
        <v>62</v>
      </c>
      <c r="B55" s="4">
        <v>2015</v>
      </c>
      <c r="C55" s="4" t="s">
        <v>38</v>
      </c>
      <c r="D55" s="4" t="s">
        <v>39</v>
      </c>
      <c r="E55" s="4" t="s">
        <v>57</v>
      </c>
      <c r="F55" s="4" t="s">
        <v>41</v>
      </c>
      <c r="G55" s="5">
        <v>1</v>
      </c>
      <c r="H55" s="5">
        <v>0</v>
      </c>
      <c r="I55" s="5">
        <v>0</v>
      </c>
      <c r="J55" s="5">
        <v>0</v>
      </c>
      <c r="K55" s="5">
        <v>0</v>
      </c>
      <c r="L55" s="5">
        <v>0</v>
      </c>
      <c r="M55" s="5">
        <v>0</v>
      </c>
      <c r="N55" s="5">
        <v>0</v>
      </c>
      <c r="O55" s="5">
        <v>0</v>
      </c>
      <c r="P55" s="5">
        <v>0</v>
      </c>
      <c r="Q55" s="5">
        <v>0</v>
      </c>
      <c r="R55" s="5">
        <v>0</v>
      </c>
      <c r="S55" s="5">
        <v>0</v>
      </c>
      <c r="T55" s="5">
        <v>0</v>
      </c>
      <c r="U55" s="5">
        <v>1</v>
      </c>
      <c r="V55" s="5">
        <v>0</v>
      </c>
      <c r="W55" s="5">
        <v>0</v>
      </c>
      <c r="X55" s="5">
        <v>0</v>
      </c>
      <c r="Y55" s="5">
        <v>0</v>
      </c>
      <c r="Z55" s="5">
        <v>0</v>
      </c>
      <c r="AA55" s="5">
        <v>0</v>
      </c>
      <c r="AB55" s="5">
        <v>0</v>
      </c>
      <c r="AC55" s="5">
        <v>0</v>
      </c>
      <c r="AD55" s="5">
        <v>0</v>
      </c>
      <c r="AE55" s="5">
        <v>0</v>
      </c>
      <c r="AF55" s="5">
        <v>0</v>
      </c>
    </row>
    <row r="56" spans="1:32" x14ac:dyDescent="0.3">
      <c r="A56" s="3" t="s">
        <v>68</v>
      </c>
      <c r="B56" s="4">
        <v>2015</v>
      </c>
      <c r="C56" s="4" t="s">
        <v>38</v>
      </c>
      <c r="D56" s="4" t="s">
        <v>39</v>
      </c>
      <c r="E56" s="4" t="s">
        <v>57</v>
      </c>
      <c r="F56" s="4" t="s">
        <v>41</v>
      </c>
      <c r="G56" s="5">
        <v>1</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5">
        <v>0</v>
      </c>
      <c r="Z56" s="5">
        <v>0</v>
      </c>
      <c r="AA56" s="5">
        <v>0</v>
      </c>
      <c r="AB56" s="5">
        <v>0</v>
      </c>
      <c r="AC56" s="5">
        <v>1</v>
      </c>
      <c r="AD56" s="5">
        <v>0</v>
      </c>
      <c r="AE56" s="5">
        <v>0</v>
      </c>
      <c r="AF56" s="5">
        <v>0</v>
      </c>
    </row>
    <row r="57" spans="1:32" x14ac:dyDescent="0.3">
      <c r="G57" s="8">
        <f t="shared" ref="G57:AF57" si="0">SUM(G8:G56)</f>
        <v>743152</v>
      </c>
      <c r="H57" s="8">
        <f t="shared" si="0"/>
        <v>5400</v>
      </c>
      <c r="I57" s="8">
        <f t="shared" si="0"/>
        <v>1257</v>
      </c>
      <c r="J57" s="8">
        <f t="shared" si="0"/>
        <v>535</v>
      </c>
      <c r="K57" s="8">
        <f t="shared" si="0"/>
        <v>297</v>
      </c>
      <c r="L57" s="8">
        <f t="shared" si="0"/>
        <v>245</v>
      </c>
      <c r="M57" s="8">
        <f t="shared" si="0"/>
        <v>826</v>
      </c>
      <c r="N57" s="8">
        <f t="shared" si="0"/>
        <v>819</v>
      </c>
      <c r="O57" s="8">
        <f t="shared" si="0"/>
        <v>1178</v>
      </c>
      <c r="P57" s="8">
        <f t="shared" si="0"/>
        <v>1710</v>
      </c>
      <c r="Q57" s="8">
        <f t="shared" si="0"/>
        <v>2712</v>
      </c>
      <c r="R57" s="8">
        <f t="shared" si="0"/>
        <v>3837</v>
      </c>
      <c r="S57" s="8">
        <f t="shared" si="0"/>
        <v>4917</v>
      </c>
      <c r="T57" s="8">
        <f t="shared" si="0"/>
        <v>6673</v>
      </c>
      <c r="U57" s="8">
        <f t="shared" si="0"/>
        <v>9655</v>
      </c>
      <c r="V57" s="8">
        <f t="shared" si="0"/>
        <v>16172</v>
      </c>
      <c r="W57" s="8">
        <f t="shared" si="0"/>
        <v>26055</v>
      </c>
      <c r="X57" s="8">
        <f t="shared" si="0"/>
        <v>38728</v>
      </c>
      <c r="Y57" s="8">
        <f t="shared" si="0"/>
        <v>56311</v>
      </c>
      <c r="Z57" s="8">
        <f t="shared" si="0"/>
        <v>75361</v>
      </c>
      <c r="AA57" s="8">
        <f t="shared" si="0"/>
        <v>99857</v>
      </c>
      <c r="AB57" s="8">
        <f t="shared" si="0"/>
        <v>124887</v>
      </c>
      <c r="AC57" s="8">
        <f t="shared" si="0"/>
        <v>134245</v>
      </c>
      <c r="AD57" s="8">
        <f t="shared" si="0"/>
        <v>90328</v>
      </c>
      <c r="AE57" s="8">
        <f t="shared" si="0"/>
        <v>41037</v>
      </c>
      <c r="AF57" s="8">
        <f t="shared" si="0"/>
        <v>110</v>
      </c>
    </row>
  </sheetData>
  <sortState ref="A8:AF57">
    <sortCondition ref="E8:E57"/>
    <sortCondition ref="A8:A57"/>
  </sortState>
  <mergeCells count="5">
    <mergeCell ref="A1:AF1"/>
    <mergeCell ref="A2:AF2"/>
    <mergeCell ref="A3:AF3"/>
    <mergeCell ref="A4:AF4"/>
    <mergeCell ref="A5:AF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3"/>
  <sheetViews>
    <sheetView tabSelected="1" workbookViewId="0">
      <selection activeCell="A2" sqref="A2:E27"/>
    </sheetView>
  </sheetViews>
  <sheetFormatPr defaultRowHeight="14.4" x14ac:dyDescent="0.3"/>
  <cols>
    <col min="3" max="3" width="12" bestFit="1" customWidth="1"/>
    <col min="4" max="4" width="11.109375" bestFit="1" customWidth="1"/>
    <col min="5" max="5" width="10.21875" bestFit="1" customWidth="1"/>
    <col min="15" max="15" width="13.6640625" customWidth="1"/>
  </cols>
  <sheetData>
    <row r="2" spans="1:15" ht="15.6" x14ac:dyDescent="0.3">
      <c r="A2" t="s">
        <v>70</v>
      </c>
      <c r="B2" t="s">
        <v>71</v>
      </c>
      <c r="C2" t="s">
        <v>176</v>
      </c>
      <c r="D2" t="s">
        <v>69</v>
      </c>
      <c r="E2" t="s">
        <v>175</v>
      </c>
      <c r="N2" s="9" t="s">
        <v>71</v>
      </c>
      <c r="O2" s="10" t="s">
        <v>73</v>
      </c>
    </row>
    <row r="3" spans="1:15" ht="15.6" x14ac:dyDescent="0.3">
      <c r="A3" t="s">
        <v>12</v>
      </c>
      <c r="B3">
        <v>0</v>
      </c>
      <c r="C3" s="6">
        <f t="shared" ref="C3:C26" si="0">D3/E3</f>
        <v>39.683206610034667</v>
      </c>
      <c r="D3" s="7">
        <v>5400</v>
      </c>
      <c r="E3" s="14">
        <f>+O3</f>
        <v>136.07771299999999</v>
      </c>
      <c r="N3" s="11" t="s">
        <v>74</v>
      </c>
      <c r="O3" s="12">
        <v>136.07771299999999</v>
      </c>
    </row>
    <row r="4" spans="1:15" ht="15.6" x14ac:dyDescent="0.3">
      <c r="A4" t="s">
        <v>13</v>
      </c>
      <c r="B4">
        <v>1</v>
      </c>
      <c r="C4" s="6">
        <f t="shared" si="0"/>
        <v>9.2464836696579322</v>
      </c>
      <c r="D4" s="7">
        <v>1257</v>
      </c>
      <c r="E4" s="14">
        <f>+O4</f>
        <v>135.94356999999999</v>
      </c>
      <c r="N4" s="11" t="s">
        <v>75</v>
      </c>
      <c r="O4" s="12">
        <v>135.94356999999999</v>
      </c>
    </row>
    <row r="5" spans="1:15" ht="15.6" x14ac:dyDescent="0.3">
      <c r="A5" t="s">
        <v>14</v>
      </c>
      <c r="B5">
        <v>2</v>
      </c>
      <c r="C5" s="6">
        <f t="shared" si="0"/>
        <v>3.9426399100305782</v>
      </c>
      <c r="D5" s="7">
        <v>535</v>
      </c>
      <c r="E5" s="14">
        <f>+O5</f>
        <v>135.69588200000001</v>
      </c>
      <c r="N5" s="11" t="s">
        <v>76</v>
      </c>
      <c r="O5" s="12">
        <v>135.69588200000001</v>
      </c>
    </row>
    <row r="6" spans="1:15" ht="15.6" x14ac:dyDescent="0.3">
      <c r="A6" t="s">
        <v>15</v>
      </c>
      <c r="B6">
        <v>3</v>
      </c>
      <c r="C6" s="6">
        <f t="shared" si="0"/>
        <v>2.1944623960581247</v>
      </c>
      <c r="D6" s="7">
        <v>297</v>
      </c>
      <c r="E6" s="14">
        <f>+O6</f>
        <v>135.340665</v>
      </c>
      <c r="N6" s="11" t="s">
        <v>77</v>
      </c>
      <c r="O6" s="12">
        <v>135.340665</v>
      </c>
    </row>
    <row r="7" spans="1:15" ht="15.6" x14ac:dyDescent="0.3">
      <c r="A7" t="s">
        <v>16</v>
      </c>
      <c r="B7">
        <v>4</v>
      </c>
      <c r="C7" s="6">
        <f t="shared" si="0"/>
        <v>1.8163760909747904</v>
      </c>
      <c r="D7" s="7">
        <v>245</v>
      </c>
      <c r="E7" s="14">
        <f>+O7</f>
        <v>134.88396</v>
      </c>
      <c r="N7" s="11" t="s">
        <v>78</v>
      </c>
      <c r="O7" s="12">
        <v>134.88396</v>
      </c>
    </row>
    <row r="8" spans="1:15" ht="15.6" x14ac:dyDescent="0.3">
      <c r="A8" t="s">
        <v>17</v>
      </c>
      <c r="B8">
        <v>7</v>
      </c>
      <c r="C8" s="6">
        <f t="shared" si="0"/>
        <v>1.2431531683721053</v>
      </c>
      <c r="D8" s="7">
        <v>826</v>
      </c>
      <c r="E8" s="14">
        <f>SUM(O8:O12)</f>
        <v>664.43944399999998</v>
      </c>
      <c r="N8" s="11" t="s">
        <v>79</v>
      </c>
      <c r="O8" s="12">
        <v>134.33180400000001</v>
      </c>
    </row>
    <row r="9" spans="1:15" ht="15.6" x14ac:dyDescent="0.3">
      <c r="A9" t="s">
        <v>18</v>
      </c>
      <c r="B9">
        <v>12</v>
      </c>
      <c r="C9" s="6">
        <f t="shared" si="0"/>
        <v>1.2771583433326981</v>
      </c>
      <c r="D9" s="7">
        <v>819</v>
      </c>
      <c r="E9" s="14">
        <f>SUM(O13:O17)</f>
        <v>641.26739200000009</v>
      </c>
      <c r="N9" s="11" t="s">
        <v>80</v>
      </c>
      <c r="O9" s="12">
        <v>133.69022099999998</v>
      </c>
    </row>
    <row r="10" spans="1:15" ht="15.6" x14ac:dyDescent="0.3">
      <c r="A10" t="s">
        <v>19</v>
      </c>
      <c r="B10">
        <f>(15+19)/2</f>
        <v>17</v>
      </c>
      <c r="C10" s="6">
        <f t="shared" si="0"/>
        <v>1.9242204105946596</v>
      </c>
      <c r="D10" s="7">
        <v>1178</v>
      </c>
      <c r="E10" s="14">
        <f>SUM(O18:O22)</f>
        <v>612.19597999999996</v>
      </c>
      <c r="N10" s="11" t="s">
        <v>81</v>
      </c>
      <c r="O10" s="12">
        <v>132.96523499999998</v>
      </c>
    </row>
    <row r="11" spans="1:15" ht="15.6" x14ac:dyDescent="0.3">
      <c r="A11" t="s">
        <v>20</v>
      </c>
      <c r="B11">
        <f>+B10+5</f>
        <v>22</v>
      </c>
      <c r="C11" s="6">
        <f t="shared" si="0"/>
        <v>2.862462790871291</v>
      </c>
      <c r="D11" s="7">
        <v>1710</v>
      </c>
      <c r="E11" s="14">
        <f>SUM(O23:O27)</f>
        <v>597.38767799999994</v>
      </c>
      <c r="N11" s="11" t="s">
        <v>82</v>
      </c>
      <c r="O11" s="12">
        <v>132.162924</v>
      </c>
    </row>
    <row r="12" spans="1:15" ht="15.6" x14ac:dyDescent="0.3">
      <c r="A12" t="s">
        <v>21</v>
      </c>
      <c r="B12">
        <f t="shared" ref="B12:B26" si="1">+B11+5</f>
        <v>27</v>
      </c>
      <c r="C12" s="6">
        <f t="shared" si="0"/>
        <v>4.5603426685873893</v>
      </c>
      <c r="D12" s="7">
        <v>2712</v>
      </c>
      <c r="E12" s="14">
        <f>SUM(O28:O32)</f>
        <v>594.69215299999996</v>
      </c>
      <c r="N12" s="11" t="s">
        <v>83</v>
      </c>
      <c r="O12" s="12">
        <v>131.28926000000001</v>
      </c>
    </row>
    <row r="13" spans="1:15" ht="15.6" x14ac:dyDescent="0.3">
      <c r="A13" t="s">
        <v>22</v>
      </c>
      <c r="B13">
        <f t="shared" si="1"/>
        <v>32</v>
      </c>
      <c r="C13" s="6">
        <f t="shared" si="0"/>
        <v>6.3365900312389103</v>
      </c>
      <c r="D13" s="7">
        <v>3837</v>
      </c>
      <c r="E13" s="14">
        <f>SUM(O33:O37)</f>
        <v>605.53073199999994</v>
      </c>
      <c r="N13" s="11" t="s">
        <v>84</v>
      </c>
      <c r="O13" s="12">
        <v>130.37654000000001</v>
      </c>
    </row>
    <row r="14" spans="1:15" ht="15.6" x14ac:dyDescent="0.3">
      <c r="A14" t="s">
        <v>23</v>
      </c>
      <c r="B14">
        <f t="shared" si="1"/>
        <v>37</v>
      </c>
      <c r="C14" s="6">
        <f t="shared" si="0"/>
        <v>9.0250191095189312</v>
      </c>
      <c r="D14" s="7">
        <v>4917</v>
      </c>
      <c r="E14" s="14">
        <f>SUM(O38:O42)</f>
        <v>544.81879099999992</v>
      </c>
      <c r="N14" s="11" t="s">
        <v>85</v>
      </c>
      <c r="O14" s="12">
        <v>129.45701199999999</v>
      </c>
    </row>
    <row r="15" spans="1:15" ht="15.6" x14ac:dyDescent="0.3">
      <c r="A15" t="s">
        <v>24</v>
      </c>
      <c r="B15">
        <f t="shared" si="1"/>
        <v>42</v>
      </c>
      <c r="C15" s="6">
        <f t="shared" si="0"/>
        <v>13.513873006257187</v>
      </c>
      <c r="D15" s="7">
        <v>6673</v>
      </c>
      <c r="E15" s="14">
        <f>SUM(O43:O47)</f>
        <v>493.78886399999993</v>
      </c>
      <c r="N15" s="11" t="s">
        <v>86</v>
      </c>
      <c r="O15" s="12">
        <v>128.40558300000001</v>
      </c>
    </row>
    <row r="16" spans="1:15" ht="15.6" x14ac:dyDescent="0.3">
      <c r="A16" t="s">
        <v>25</v>
      </c>
      <c r="B16">
        <f t="shared" si="1"/>
        <v>47</v>
      </c>
      <c r="C16" s="6">
        <f t="shared" si="0"/>
        <v>20.141179803224283</v>
      </c>
      <c r="D16" s="7">
        <v>9655</v>
      </c>
      <c r="E16" s="14">
        <f>SUM(O48:O52)</f>
        <v>479.36615899999998</v>
      </c>
      <c r="N16" s="11" t="s">
        <v>87</v>
      </c>
      <c r="O16" s="12">
        <v>127.175817</v>
      </c>
    </row>
    <row r="17" spans="1:15" ht="15.6" x14ac:dyDescent="0.3">
      <c r="A17" t="s">
        <v>26</v>
      </c>
      <c r="B17">
        <f t="shared" si="1"/>
        <v>52</v>
      </c>
      <c r="C17" s="6">
        <f t="shared" si="0"/>
        <v>36.27858094387944</v>
      </c>
      <c r="D17" s="7">
        <v>16172</v>
      </c>
      <c r="E17" s="14">
        <f>SUM(O53:O57)</f>
        <v>445.772673</v>
      </c>
      <c r="N17" s="11" t="s">
        <v>88</v>
      </c>
      <c r="O17" s="12">
        <v>125.85244</v>
      </c>
    </row>
    <row r="18" spans="1:15" ht="15.6" x14ac:dyDescent="0.3">
      <c r="A18" t="s">
        <v>27</v>
      </c>
      <c r="B18">
        <f t="shared" si="1"/>
        <v>57</v>
      </c>
      <c r="C18" s="6">
        <f t="shared" si="0"/>
        <v>67.178182048711918</v>
      </c>
      <c r="D18" s="7">
        <v>26055</v>
      </c>
      <c r="E18" s="14">
        <f>SUM(O58:O62)</f>
        <v>387.8491380000001</v>
      </c>
      <c r="N18" s="11" t="s">
        <v>89</v>
      </c>
      <c r="O18" s="12">
        <v>124.56313</v>
      </c>
    </row>
    <row r="19" spans="1:15" ht="15.6" x14ac:dyDescent="0.3">
      <c r="A19" t="s">
        <v>28</v>
      </c>
      <c r="B19">
        <f t="shared" si="1"/>
        <v>62</v>
      </c>
      <c r="C19" s="6">
        <f t="shared" si="0"/>
        <v>120.22042853889185</v>
      </c>
      <c r="D19" s="7">
        <v>38728</v>
      </c>
      <c r="E19" s="14">
        <f>SUM(O63:O67)</f>
        <v>322.14159000000001</v>
      </c>
      <c r="N19" s="11" t="s">
        <v>90</v>
      </c>
      <c r="O19" s="12">
        <v>123.27823600000001</v>
      </c>
    </row>
    <row r="20" spans="1:15" ht="15.6" x14ac:dyDescent="0.3">
      <c r="A20" t="s">
        <v>29</v>
      </c>
      <c r="B20">
        <f t="shared" si="1"/>
        <v>67</v>
      </c>
      <c r="C20" s="6">
        <f t="shared" si="0"/>
        <v>208.83483461316536</v>
      </c>
      <c r="D20" s="7">
        <v>56311</v>
      </c>
      <c r="E20" s="14">
        <f>SUM(O68:O72)</f>
        <v>269.64371200000005</v>
      </c>
      <c r="N20" s="11" t="s">
        <v>91</v>
      </c>
      <c r="O20" s="12">
        <v>122.18228500000001</v>
      </c>
    </row>
    <row r="21" spans="1:15" ht="15.6" x14ac:dyDescent="0.3">
      <c r="A21" t="s">
        <v>30</v>
      </c>
      <c r="B21">
        <f t="shared" si="1"/>
        <v>72</v>
      </c>
      <c r="C21" s="6">
        <f t="shared" si="0"/>
        <v>399.4173566024989</v>
      </c>
      <c r="D21" s="7">
        <v>75361</v>
      </c>
      <c r="E21" s="14">
        <f>SUM(O73:O77)</f>
        <v>188.67732899999999</v>
      </c>
      <c r="N21" s="11" t="s">
        <v>92</v>
      </c>
      <c r="O21" s="12">
        <v>121.37895399999999</v>
      </c>
    </row>
    <row r="22" spans="1:15" ht="15.6" x14ac:dyDescent="0.3">
      <c r="A22" t="s">
        <v>31</v>
      </c>
      <c r="B22">
        <f t="shared" si="1"/>
        <v>77</v>
      </c>
      <c r="C22" s="6">
        <f t="shared" si="0"/>
        <v>806.71813294125411</v>
      </c>
      <c r="D22" s="7">
        <v>99857</v>
      </c>
      <c r="E22" s="14">
        <f>SUM(O78:O82)</f>
        <v>123.78177199999999</v>
      </c>
      <c r="N22" s="11" t="s">
        <v>93</v>
      </c>
      <c r="O22" s="12">
        <v>120.793375</v>
      </c>
    </row>
    <row r="23" spans="1:15" ht="15.6" x14ac:dyDescent="0.3">
      <c r="A23" t="s">
        <v>32</v>
      </c>
      <c r="B23">
        <f t="shared" si="1"/>
        <v>82</v>
      </c>
      <c r="C23" s="6">
        <f t="shared" si="0"/>
        <v>1524.3105731254943</v>
      </c>
      <c r="D23" s="7">
        <v>124887</v>
      </c>
      <c r="E23" s="14">
        <f>SUM(O83:O87)</f>
        <v>81.930153999999987</v>
      </c>
      <c r="N23" s="11" t="s">
        <v>94</v>
      </c>
      <c r="O23" s="12">
        <v>120.249348</v>
      </c>
    </row>
    <row r="24" spans="1:15" ht="15.6" x14ac:dyDescent="0.3">
      <c r="A24" t="s">
        <v>33</v>
      </c>
      <c r="B24">
        <f t="shared" si="1"/>
        <v>87</v>
      </c>
      <c r="C24" s="6">
        <f t="shared" si="0"/>
        <v>3182.1964069779947</v>
      </c>
      <c r="D24" s="7">
        <v>134245</v>
      </c>
      <c r="E24" s="14">
        <f>SUM(O88:O92)</f>
        <v>42.186271000000005</v>
      </c>
      <c r="N24" s="11" t="s">
        <v>95</v>
      </c>
      <c r="O24" s="12">
        <v>119.784802</v>
      </c>
    </row>
    <row r="25" spans="1:15" ht="15.6" x14ac:dyDescent="0.3">
      <c r="A25" t="s">
        <v>34</v>
      </c>
      <c r="B25">
        <f t="shared" si="1"/>
        <v>92</v>
      </c>
      <c r="C25" s="6">
        <f t="shared" si="0"/>
        <v>5041.5745152895706</v>
      </c>
      <c r="D25" s="7">
        <v>90328</v>
      </c>
      <c r="E25" s="14">
        <f>SUM(O93:O98)</f>
        <v>17.916625</v>
      </c>
      <c r="N25" s="11" t="s">
        <v>96</v>
      </c>
      <c r="O25" s="12">
        <v>119.40349999999999</v>
      </c>
    </row>
    <row r="26" spans="1:15" ht="15.6" x14ac:dyDescent="0.3">
      <c r="A26" t="s">
        <v>35</v>
      </c>
      <c r="B26">
        <f t="shared" si="1"/>
        <v>97</v>
      </c>
      <c r="C26" s="6">
        <f t="shared" si="0"/>
        <v>8718.1826274112991</v>
      </c>
      <c r="D26" s="7">
        <v>41037</v>
      </c>
      <c r="E26" s="14">
        <f>SUM(O98:O103)</f>
        <v>4.7070590000000001</v>
      </c>
      <c r="N26" s="11" t="s">
        <v>97</v>
      </c>
      <c r="O26" s="12">
        <v>119.09049899999999</v>
      </c>
    </row>
    <row r="27" spans="1:15" ht="15.6" x14ac:dyDescent="0.3">
      <c r="A27" t="s">
        <v>36</v>
      </c>
      <c r="D27">
        <v>110</v>
      </c>
      <c r="N27" s="11" t="s">
        <v>98</v>
      </c>
      <c r="O27" s="12">
        <v>118.85952899999999</v>
      </c>
    </row>
    <row r="28" spans="1:15" ht="15.6" x14ac:dyDescent="0.3">
      <c r="N28" s="11" t="s">
        <v>99</v>
      </c>
      <c r="O28" s="12">
        <v>118.60303999999999</v>
      </c>
    </row>
    <row r="29" spans="1:15" ht="15.6" x14ac:dyDescent="0.3">
      <c r="N29" s="11" t="s">
        <v>100</v>
      </c>
      <c r="O29" s="12">
        <v>118.179163</v>
      </c>
    </row>
    <row r="30" spans="1:15" ht="15.6" x14ac:dyDescent="0.3">
      <c r="N30" s="11" t="s">
        <v>101</v>
      </c>
      <c r="O30" s="12">
        <v>118.276518</v>
      </c>
    </row>
    <row r="31" spans="1:15" ht="15.6" x14ac:dyDescent="0.3">
      <c r="N31" s="11" t="s">
        <v>102</v>
      </c>
      <c r="O31" s="12">
        <v>119.17419500000001</v>
      </c>
    </row>
    <row r="32" spans="1:15" ht="15.6" x14ac:dyDescent="0.3">
      <c r="N32" s="11" t="s">
        <v>103</v>
      </c>
      <c r="O32" s="12">
        <v>120.45923699999999</v>
      </c>
    </row>
    <row r="33" spans="14:15" ht="15.6" x14ac:dyDescent="0.3">
      <c r="N33" s="11" t="s">
        <v>104</v>
      </c>
      <c r="O33" s="12">
        <v>121.569568</v>
      </c>
    </row>
    <row r="34" spans="14:15" ht="15.6" x14ac:dyDescent="0.3">
      <c r="N34" s="11" t="s">
        <v>105</v>
      </c>
      <c r="O34" s="12">
        <v>122.773552</v>
      </c>
    </row>
    <row r="35" spans="14:15" ht="15.6" x14ac:dyDescent="0.3">
      <c r="N35" s="11" t="s">
        <v>106</v>
      </c>
      <c r="O35" s="12">
        <v>122.742987</v>
      </c>
    </row>
    <row r="36" spans="14:15" ht="15.6" x14ac:dyDescent="0.3">
      <c r="N36" s="11" t="s">
        <v>107</v>
      </c>
      <c r="O36" s="12">
        <v>120.809448</v>
      </c>
    </row>
    <row r="37" spans="14:15" ht="15.6" x14ac:dyDescent="0.3">
      <c r="N37" s="11" t="s">
        <v>108</v>
      </c>
      <c r="O37" s="12">
        <v>117.635177</v>
      </c>
    </row>
    <row r="38" spans="14:15" ht="15.6" x14ac:dyDescent="0.3">
      <c r="N38" s="11" t="s">
        <v>109</v>
      </c>
      <c r="O38" s="12">
        <v>114.59375</v>
      </c>
    </row>
    <row r="39" spans="14:15" ht="15.6" x14ac:dyDescent="0.3">
      <c r="N39" s="11" t="s">
        <v>110</v>
      </c>
      <c r="O39" s="12">
        <v>111.462159</v>
      </c>
    </row>
    <row r="40" spans="14:15" ht="15.6" x14ac:dyDescent="0.3">
      <c r="N40" s="11" t="s">
        <v>111</v>
      </c>
      <c r="O40" s="12">
        <v>108.538738</v>
      </c>
    </row>
    <row r="41" spans="14:15" ht="15.6" x14ac:dyDescent="0.3">
      <c r="N41" s="11" t="s">
        <v>112</v>
      </c>
      <c r="O41" s="12">
        <v>106.12721999999999</v>
      </c>
    </row>
    <row r="42" spans="14:15" ht="15.6" x14ac:dyDescent="0.3">
      <c r="N42" s="11" t="s">
        <v>113</v>
      </c>
      <c r="O42" s="12">
        <v>104.096924</v>
      </c>
    </row>
    <row r="43" spans="14:15" ht="15.6" x14ac:dyDescent="0.3">
      <c r="N43" s="11" t="s">
        <v>114</v>
      </c>
      <c r="O43" s="12">
        <v>101.924132</v>
      </c>
    </row>
    <row r="44" spans="14:15" ht="15.6" x14ac:dyDescent="0.3">
      <c r="N44" s="11" t="s">
        <v>115</v>
      </c>
      <c r="O44" s="12">
        <v>99.606488999999996</v>
      </c>
    </row>
    <row r="45" spans="14:15" ht="15.6" x14ac:dyDescent="0.3">
      <c r="N45" s="11" t="s">
        <v>116</v>
      </c>
      <c r="O45" s="12">
        <v>97.93562399999999</v>
      </c>
    </row>
    <row r="46" spans="14:15" ht="15.6" x14ac:dyDescent="0.3">
      <c r="N46" s="11" t="s">
        <v>117</v>
      </c>
      <c r="O46" s="12">
        <v>97.219210000000004</v>
      </c>
    </row>
    <row r="47" spans="14:15" ht="15.6" x14ac:dyDescent="0.3">
      <c r="N47" s="11" t="s">
        <v>118</v>
      </c>
      <c r="O47" s="12">
        <v>97.103408999999999</v>
      </c>
    </row>
    <row r="48" spans="14:15" ht="15.6" x14ac:dyDescent="0.3">
      <c r="N48" s="11" t="s">
        <v>119</v>
      </c>
      <c r="O48" s="12">
        <v>96.918301999999997</v>
      </c>
    </row>
    <row r="49" spans="14:15" ht="15.6" x14ac:dyDescent="0.3">
      <c r="N49" s="11" t="s">
        <v>120</v>
      </c>
      <c r="O49" s="12">
        <v>96.787975000000003</v>
      </c>
    </row>
    <row r="50" spans="14:15" ht="15.6" x14ac:dyDescent="0.3">
      <c r="N50" s="11" t="s">
        <v>121</v>
      </c>
      <c r="O50" s="12">
        <v>96.35055899999999</v>
      </c>
    </row>
    <row r="51" spans="14:15" ht="15.6" x14ac:dyDescent="0.3">
      <c r="N51" s="11" t="s">
        <v>122</v>
      </c>
      <c r="O51" s="12">
        <v>95.35482300000001</v>
      </c>
    </row>
    <row r="52" spans="14:15" ht="15.6" x14ac:dyDescent="0.3">
      <c r="N52" s="11" t="s">
        <v>123</v>
      </c>
      <c r="O52" s="12">
        <v>93.954499999999996</v>
      </c>
    </row>
    <row r="53" spans="14:15" ht="15.6" x14ac:dyDescent="0.3">
      <c r="N53" s="11" t="s">
        <v>124</v>
      </c>
      <c r="O53" s="12">
        <v>92.581013999999996</v>
      </c>
    </row>
    <row r="54" spans="14:15" ht="15.6" x14ac:dyDescent="0.3">
      <c r="N54" s="11" t="s">
        <v>125</v>
      </c>
      <c r="O54" s="12">
        <v>91.179835000000011</v>
      </c>
    </row>
    <row r="55" spans="14:15" ht="15.6" x14ac:dyDescent="0.3">
      <c r="N55" s="11" t="s">
        <v>126</v>
      </c>
      <c r="O55" s="12">
        <v>89.488096000000112</v>
      </c>
    </row>
    <row r="56" spans="14:15" ht="15.6" x14ac:dyDescent="0.3">
      <c r="N56" s="11" t="s">
        <v>127</v>
      </c>
      <c r="O56" s="12">
        <v>87.428042999999903</v>
      </c>
    </row>
    <row r="57" spans="14:15" ht="15.6" x14ac:dyDescent="0.3">
      <c r="N57" s="11" t="s">
        <v>128</v>
      </c>
      <c r="O57" s="12">
        <v>85.095685000000003</v>
      </c>
    </row>
    <row r="58" spans="14:15" ht="15.6" x14ac:dyDescent="0.3">
      <c r="N58" s="11" t="s">
        <v>129</v>
      </c>
      <c r="O58" s="12">
        <v>82.698174000000094</v>
      </c>
    </row>
    <row r="59" spans="14:15" ht="15.6" x14ac:dyDescent="0.3">
      <c r="N59" s="11" t="s">
        <v>130</v>
      </c>
      <c r="O59" s="12">
        <v>80.234426999999997</v>
      </c>
    </row>
    <row r="60" spans="14:15" ht="15.6" x14ac:dyDescent="0.3">
      <c r="N60" s="11" t="s">
        <v>131</v>
      </c>
      <c r="O60" s="12">
        <v>77.660567</v>
      </c>
    </row>
    <row r="61" spans="14:15" ht="15.6" x14ac:dyDescent="0.3">
      <c r="N61" s="11" t="s">
        <v>132</v>
      </c>
      <c r="O61" s="12">
        <v>74.988858999999991</v>
      </c>
    </row>
    <row r="62" spans="14:15" ht="15.6" x14ac:dyDescent="0.3">
      <c r="N62" s="11" t="s">
        <v>133</v>
      </c>
      <c r="O62" s="12">
        <v>72.267111</v>
      </c>
    </row>
    <row r="63" spans="14:15" ht="15.6" x14ac:dyDescent="0.3">
      <c r="N63" s="11" t="s">
        <v>134</v>
      </c>
      <c r="O63" s="12">
        <v>69.464247</v>
      </c>
    </row>
    <row r="64" spans="14:15" ht="15.6" x14ac:dyDescent="0.3">
      <c r="N64" s="11" t="s">
        <v>135</v>
      </c>
      <c r="O64" s="12">
        <v>66.506443000000004</v>
      </c>
    </row>
    <row r="65" spans="14:15" ht="15.6" x14ac:dyDescent="0.3">
      <c r="N65" s="11" t="s">
        <v>136</v>
      </c>
      <c r="O65" s="12">
        <v>63.921533000000004</v>
      </c>
    </row>
    <row r="66" spans="14:15" ht="15.6" x14ac:dyDescent="0.3">
      <c r="N66" s="11" t="s">
        <v>137</v>
      </c>
      <c r="O66" s="12">
        <v>61.943697</v>
      </c>
    </row>
    <row r="67" spans="14:15" ht="15.6" x14ac:dyDescent="0.3">
      <c r="N67" s="11" t="s">
        <v>138</v>
      </c>
      <c r="O67" s="12">
        <v>60.305669999999999</v>
      </c>
    </row>
    <row r="68" spans="14:15" ht="15.6" x14ac:dyDescent="0.3">
      <c r="N68" s="11" t="s">
        <v>139</v>
      </c>
      <c r="O68" s="12">
        <v>58.577354</v>
      </c>
    </row>
    <row r="69" spans="14:15" ht="15.6" x14ac:dyDescent="0.3">
      <c r="N69" s="11" t="s">
        <v>140</v>
      </c>
      <c r="O69" s="13">
        <v>56.930253</v>
      </c>
    </row>
    <row r="70" spans="14:15" ht="15.6" x14ac:dyDescent="0.3">
      <c r="N70" s="11" t="s">
        <v>141</v>
      </c>
      <c r="O70" s="13">
        <v>54.708286999999999</v>
      </c>
    </row>
    <row r="71" spans="14:15" ht="15.6" x14ac:dyDescent="0.3">
      <c r="N71" s="11" t="s">
        <v>142</v>
      </c>
      <c r="O71" s="13">
        <v>51.568814000000103</v>
      </c>
    </row>
    <row r="72" spans="14:15" ht="15.6" x14ac:dyDescent="0.3">
      <c r="N72" s="11" t="s">
        <v>143</v>
      </c>
      <c r="O72" s="13">
        <v>47.859003999999999</v>
      </c>
    </row>
    <row r="73" spans="14:15" ht="15.6" x14ac:dyDescent="0.3">
      <c r="N73" s="11" t="s">
        <v>144</v>
      </c>
      <c r="O73" s="13">
        <v>44.279766000000002</v>
      </c>
    </row>
    <row r="74" spans="14:15" ht="15.6" x14ac:dyDescent="0.3">
      <c r="N74" s="11" t="s">
        <v>145</v>
      </c>
      <c r="O74" s="13">
        <v>40.704317000000003</v>
      </c>
    </row>
    <row r="75" spans="14:15" ht="15.6" x14ac:dyDescent="0.3">
      <c r="N75" s="11" t="s">
        <v>146</v>
      </c>
      <c r="O75" s="13">
        <v>37.366478000000001</v>
      </c>
    </row>
    <row r="76" spans="14:15" ht="15.6" x14ac:dyDescent="0.3">
      <c r="N76" s="11" t="s">
        <v>147</v>
      </c>
      <c r="O76" s="13">
        <v>34.457741999999996</v>
      </c>
    </row>
    <row r="77" spans="14:15" ht="15.6" x14ac:dyDescent="0.3">
      <c r="N77" s="11" t="s">
        <v>148</v>
      </c>
      <c r="O77" s="13">
        <v>31.869026000000002</v>
      </c>
    </row>
    <row r="78" spans="14:15" ht="15.6" x14ac:dyDescent="0.3">
      <c r="N78" s="11" t="s">
        <v>149</v>
      </c>
      <c r="O78" s="13">
        <v>29.266348000000001</v>
      </c>
    </row>
    <row r="79" spans="14:15" ht="15.6" x14ac:dyDescent="0.3">
      <c r="N79" s="11" t="s">
        <v>150</v>
      </c>
      <c r="O79" s="12">
        <v>26.676295</v>
      </c>
    </row>
    <row r="80" spans="14:15" ht="15.6" x14ac:dyDescent="0.3">
      <c r="N80" s="11" t="s">
        <v>151</v>
      </c>
      <c r="O80" s="12">
        <v>24.393371999999999</v>
      </c>
    </row>
    <row r="81" spans="14:15" ht="15.6" x14ac:dyDescent="0.3">
      <c r="N81" s="11" t="s">
        <v>152</v>
      </c>
      <c r="O81" s="12">
        <v>22.518103</v>
      </c>
    </row>
    <row r="82" spans="14:15" ht="15.6" x14ac:dyDescent="0.3">
      <c r="N82" s="11" t="s">
        <v>153</v>
      </c>
      <c r="O82" s="12">
        <v>20.927653999999997</v>
      </c>
    </row>
    <row r="83" spans="14:15" ht="15.6" x14ac:dyDescent="0.3">
      <c r="N83" s="11" t="s">
        <v>154</v>
      </c>
      <c r="O83" s="12">
        <v>19.418133000000001</v>
      </c>
    </row>
    <row r="84" spans="14:15" ht="15.6" x14ac:dyDescent="0.3">
      <c r="N84" s="11" t="s">
        <v>155</v>
      </c>
      <c r="O84" s="12">
        <v>18.053656</v>
      </c>
    </row>
    <row r="85" spans="14:15" ht="15.6" x14ac:dyDescent="0.3">
      <c r="N85" s="11" t="s">
        <v>156</v>
      </c>
      <c r="O85" s="12">
        <v>16.580794999999998</v>
      </c>
    </row>
    <row r="86" spans="14:15" ht="15.6" x14ac:dyDescent="0.3">
      <c r="N86" s="11" t="s">
        <v>157</v>
      </c>
      <c r="O86" s="12">
        <v>14.860267</v>
      </c>
    </row>
    <row r="87" spans="14:15" ht="15.6" x14ac:dyDescent="0.3">
      <c r="N87" s="11" t="s">
        <v>158</v>
      </c>
      <c r="O87" s="12">
        <v>13.017303</v>
      </c>
    </row>
    <row r="88" spans="14:15" ht="15.6" x14ac:dyDescent="0.3">
      <c r="N88" s="11" t="s">
        <v>159</v>
      </c>
      <c r="O88" s="12">
        <v>11.314382</v>
      </c>
    </row>
    <row r="89" spans="14:15" ht="15.6" x14ac:dyDescent="0.3">
      <c r="N89" s="11" t="s">
        <v>160</v>
      </c>
      <c r="O89" s="12">
        <v>9.696530000000001</v>
      </c>
    </row>
    <row r="90" spans="14:15" ht="15.6" x14ac:dyDescent="0.3">
      <c r="N90" s="11" t="s">
        <v>161</v>
      </c>
      <c r="O90" s="12">
        <v>8.2375450000000008</v>
      </c>
    </row>
    <row r="91" spans="14:15" ht="15.6" x14ac:dyDescent="0.3">
      <c r="N91" s="11" t="s">
        <v>162</v>
      </c>
      <c r="O91" s="12">
        <v>6.9997259999999999</v>
      </c>
    </row>
    <row r="92" spans="14:15" ht="15.6" x14ac:dyDescent="0.3">
      <c r="N92" s="11" t="s">
        <v>163</v>
      </c>
      <c r="O92" s="12">
        <v>5.9380879999999996</v>
      </c>
    </row>
    <row r="93" spans="14:15" ht="15.6" x14ac:dyDescent="0.3">
      <c r="N93" s="11" t="s">
        <v>164</v>
      </c>
      <c r="O93" s="12">
        <v>4.8287420000000001</v>
      </c>
    </row>
    <row r="94" spans="14:15" ht="15.6" x14ac:dyDescent="0.3">
      <c r="N94" s="11" t="s">
        <v>165</v>
      </c>
      <c r="O94" s="12">
        <v>3.993554</v>
      </c>
    </row>
    <row r="95" spans="14:15" ht="15.6" x14ac:dyDescent="0.3">
      <c r="N95" s="11" t="s">
        <v>166</v>
      </c>
      <c r="O95" s="12">
        <v>3.4087589999999999</v>
      </c>
    </row>
    <row r="96" spans="14:15" ht="15.6" x14ac:dyDescent="0.3">
      <c r="N96" s="11" t="s">
        <v>167</v>
      </c>
      <c r="O96" s="12">
        <v>2.670423</v>
      </c>
    </row>
    <row r="97" spans="14:15" ht="15.6" x14ac:dyDescent="0.3">
      <c r="N97" s="11" t="s">
        <v>168</v>
      </c>
      <c r="O97" s="12">
        <v>1.77857</v>
      </c>
    </row>
    <row r="98" spans="14:15" ht="15.6" x14ac:dyDescent="0.3">
      <c r="N98" s="11" t="s">
        <v>169</v>
      </c>
      <c r="O98" s="12">
        <v>1.236577</v>
      </c>
    </row>
    <row r="99" spans="14:15" ht="15.6" x14ac:dyDescent="0.3">
      <c r="N99" s="11" t="s">
        <v>170</v>
      </c>
      <c r="O99" s="12">
        <v>1.0662339999999999</v>
      </c>
    </row>
    <row r="100" spans="14:15" ht="15.6" x14ac:dyDescent="0.3">
      <c r="N100" s="11" t="s">
        <v>171</v>
      </c>
      <c r="O100" s="12">
        <v>0.86130700000000004</v>
      </c>
    </row>
    <row r="101" spans="14:15" ht="15.6" x14ac:dyDescent="0.3">
      <c r="N101" s="11" t="s">
        <v>172</v>
      </c>
      <c r="O101" s="12">
        <v>0.62180499999999994</v>
      </c>
    </row>
    <row r="102" spans="14:15" ht="15.6" x14ac:dyDescent="0.3">
      <c r="N102" s="11" t="s">
        <v>173</v>
      </c>
      <c r="O102" s="12">
        <v>0.34771300000000005</v>
      </c>
    </row>
    <row r="103" spans="14:15" ht="15.6" x14ac:dyDescent="0.3">
      <c r="N103" s="11" t="s">
        <v>174</v>
      </c>
      <c r="O103" s="12">
        <v>0.57342300000000002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8"/>
  <sheetViews>
    <sheetView topLeftCell="A7" workbookViewId="0">
      <selection activeCell="R18" sqref="R18"/>
    </sheetView>
  </sheetViews>
  <sheetFormatPr defaultRowHeight="14.4" x14ac:dyDescent="0.3"/>
  <cols>
    <col min="3" max="3" width="9.109375" bestFit="1" customWidth="1"/>
  </cols>
  <sheetData>
    <row r="3" spans="1:20" x14ac:dyDescent="0.3">
      <c r="A3" t="s">
        <v>70</v>
      </c>
      <c r="B3" t="s">
        <v>71</v>
      </c>
      <c r="C3" t="s">
        <v>176</v>
      </c>
      <c r="D3" t="s">
        <v>69</v>
      </c>
      <c r="E3" t="s">
        <v>175</v>
      </c>
      <c r="H3" t="s">
        <v>70</v>
      </c>
      <c r="I3" t="s">
        <v>71</v>
      </c>
      <c r="J3" t="s">
        <v>177</v>
      </c>
      <c r="K3" t="s">
        <v>176</v>
      </c>
      <c r="L3" t="s">
        <v>69</v>
      </c>
      <c r="M3" t="s">
        <v>175</v>
      </c>
      <c r="O3" t="s">
        <v>70</v>
      </c>
      <c r="P3" t="s">
        <v>71</v>
      </c>
      <c r="Q3" t="s">
        <v>177</v>
      </c>
      <c r="R3" t="s">
        <v>176</v>
      </c>
      <c r="S3" t="s">
        <v>69</v>
      </c>
      <c r="T3" t="s">
        <v>175</v>
      </c>
    </row>
    <row r="4" spans="1:20" x14ac:dyDescent="0.3">
      <c r="A4" t="s">
        <v>12</v>
      </c>
      <c r="B4">
        <v>0.1</v>
      </c>
      <c r="C4" s="6">
        <v>39.683206610034667</v>
      </c>
      <c r="D4">
        <v>5400</v>
      </c>
      <c r="E4" s="6">
        <v>136.07771299999999</v>
      </c>
      <c r="H4" t="s">
        <v>17</v>
      </c>
      <c r="I4">
        <v>7.5</v>
      </c>
      <c r="J4" s="6">
        <f t="shared" ref="J4:J22" si="0">LOG10(K4)</f>
        <v>9.4524641176381444E-2</v>
      </c>
      <c r="K4" s="6">
        <v>1.2431531683721053</v>
      </c>
      <c r="L4">
        <v>826</v>
      </c>
      <c r="M4" s="6">
        <v>664.43944399999998</v>
      </c>
      <c r="O4" t="s">
        <v>12</v>
      </c>
      <c r="P4">
        <v>0.1</v>
      </c>
      <c r="Q4" s="6">
        <f>LOG10(R4)</f>
        <v>1.5986067581589798</v>
      </c>
      <c r="R4" s="6">
        <v>39.683206610034667</v>
      </c>
      <c r="S4">
        <v>5400</v>
      </c>
      <c r="T4" s="6">
        <v>136.07771299999999</v>
      </c>
    </row>
    <row r="5" spans="1:20" x14ac:dyDescent="0.3">
      <c r="A5" t="s">
        <v>13</v>
      </c>
      <c r="B5">
        <v>1</v>
      </c>
      <c r="C5" s="6">
        <v>9.2464836696579322</v>
      </c>
      <c r="D5">
        <v>1257</v>
      </c>
      <c r="E5" s="6">
        <v>135.94356999999999</v>
      </c>
      <c r="H5" t="s">
        <v>18</v>
      </c>
      <c r="I5">
        <f>+I4+5</f>
        <v>12.5</v>
      </c>
      <c r="J5" s="6">
        <f t="shared" si="0"/>
        <v>0.10624474485348702</v>
      </c>
      <c r="K5" s="6">
        <v>1.2771583433326981</v>
      </c>
      <c r="L5">
        <v>819</v>
      </c>
      <c r="M5" s="6">
        <v>641.26739200000009</v>
      </c>
      <c r="O5" t="s">
        <v>13</v>
      </c>
      <c r="P5">
        <v>1</v>
      </c>
      <c r="Q5" s="6">
        <f>LOG10(R5)</f>
        <v>0.96597660698758925</v>
      </c>
      <c r="R5" s="6">
        <v>9.2464836696579322</v>
      </c>
      <c r="S5">
        <v>1257</v>
      </c>
      <c r="T5" s="6">
        <v>135.94356999999999</v>
      </c>
    </row>
    <row r="6" spans="1:20" x14ac:dyDescent="0.3">
      <c r="A6" t="s">
        <v>14</v>
      </c>
      <c r="B6">
        <v>2</v>
      </c>
      <c r="C6" s="6">
        <v>3.9426399100305782</v>
      </c>
      <c r="D6">
        <v>535</v>
      </c>
      <c r="E6" s="6">
        <v>135.69588200000001</v>
      </c>
      <c r="H6" t="s">
        <v>19</v>
      </c>
      <c r="I6">
        <f t="shared" ref="I6:I22" si="1">+I5+5</f>
        <v>17.5</v>
      </c>
      <c r="J6" s="6">
        <f t="shared" si="0"/>
        <v>0.28425481698582938</v>
      </c>
      <c r="K6" s="6">
        <v>1.9242204105946596</v>
      </c>
      <c r="L6">
        <v>1178</v>
      </c>
      <c r="M6" s="6">
        <v>612.19597999999996</v>
      </c>
      <c r="O6" t="s">
        <v>14</v>
      </c>
      <c r="P6">
        <v>2</v>
      </c>
      <c r="Q6" s="6">
        <f>LOG10(R6)</f>
        <v>0.59578711381479355</v>
      </c>
      <c r="R6" s="6">
        <v>3.9426399100305782</v>
      </c>
      <c r="S6">
        <v>535</v>
      </c>
      <c r="T6" s="6">
        <v>135.69588200000001</v>
      </c>
    </row>
    <row r="7" spans="1:20" x14ac:dyDescent="0.3">
      <c r="A7" t="s">
        <v>15</v>
      </c>
      <c r="B7">
        <v>3</v>
      </c>
      <c r="C7" s="6">
        <v>2.1944623960581247</v>
      </c>
      <c r="D7">
        <v>297</v>
      </c>
      <c r="E7" s="6">
        <v>135.340665</v>
      </c>
      <c r="H7" t="s">
        <v>20</v>
      </c>
      <c r="I7">
        <f t="shared" si="1"/>
        <v>22.5</v>
      </c>
      <c r="J7" s="6">
        <f t="shared" si="0"/>
        <v>0.45673984999447564</v>
      </c>
      <c r="K7" s="6">
        <v>2.862462790871291</v>
      </c>
      <c r="L7">
        <v>1710</v>
      </c>
      <c r="M7" s="6">
        <v>597.38767799999994</v>
      </c>
      <c r="O7" t="s">
        <v>15</v>
      </c>
      <c r="P7">
        <v>3</v>
      </c>
      <c r="Q7" s="6">
        <f t="shared" ref="Q7:Q9" si="2">LOG10(R7)</f>
        <v>0.34132814324689426</v>
      </c>
      <c r="R7" s="6">
        <v>2.1944623960581247</v>
      </c>
      <c r="S7">
        <v>297</v>
      </c>
      <c r="T7" s="6">
        <v>135.340665</v>
      </c>
    </row>
    <row r="8" spans="1:20" x14ac:dyDescent="0.3">
      <c r="A8" t="s">
        <v>16</v>
      </c>
      <c r="B8">
        <v>4</v>
      </c>
      <c r="C8" s="6">
        <v>1.8163760909747904</v>
      </c>
      <c r="D8">
        <v>245</v>
      </c>
      <c r="E8" s="6">
        <v>134.88396</v>
      </c>
      <c r="H8" t="s">
        <v>21</v>
      </c>
      <c r="I8">
        <f t="shared" si="1"/>
        <v>27.5</v>
      </c>
      <c r="J8" s="6">
        <f t="shared" si="0"/>
        <v>0.65899747720068047</v>
      </c>
      <c r="K8" s="6">
        <v>4.5603426685873893</v>
      </c>
      <c r="L8">
        <v>2712</v>
      </c>
      <c r="M8" s="6">
        <v>594.69215299999996</v>
      </c>
      <c r="O8" t="s">
        <v>16</v>
      </c>
      <c r="P8">
        <v>4</v>
      </c>
      <c r="Q8" s="6">
        <f t="shared" si="2"/>
        <v>0.25920577663233385</v>
      </c>
      <c r="R8" s="6">
        <v>1.8163760909747904</v>
      </c>
      <c r="S8">
        <v>245</v>
      </c>
      <c r="T8" s="6">
        <v>134.88396</v>
      </c>
    </row>
    <row r="9" spans="1:20" x14ac:dyDescent="0.3">
      <c r="A9" t="s">
        <v>17</v>
      </c>
      <c r="B9">
        <v>7.5</v>
      </c>
      <c r="C9" s="6">
        <v>1.2431531683721053</v>
      </c>
      <c r="D9">
        <v>826</v>
      </c>
      <c r="E9" s="6">
        <v>664.43944399999998</v>
      </c>
      <c r="H9" t="s">
        <v>22</v>
      </c>
      <c r="I9">
        <f t="shared" si="1"/>
        <v>32.5</v>
      </c>
      <c r="J9" s="6">
        <f t="shared" si="0"/>
        <v>0.8018556097715589</v>
      </c>
      <c r="K9" s="6">
        <v>6.3365900312389103</v>
      </c>
      <c r="L9">
        <v>3837</v>
      </c>
      <c r="M9" s="6">
        <v>605.53073199999994</v>
      </c>
      <c r="O9" t="s">
        <v>17</v>
      </c>
      <c r="P9">
        <v>7.5</v>
      </c>
      <c r="Q9" s="6">
        <f t="shared" si="2"/>
        <v>9.4524641176381444E-2</v>
      </c>
      <c r="R9" s="6">
        <v>1.2431531683721053</v>
      </c>
      <c r="S9">
        <v>826</v>
      </c>
      <c r="T9" s="6">
        <v>664.43944399999998</v>
      </c>
    </row>
    <row r="10" spans="1:20" x14ac:dyDescent="0.3">
      <c r="A10" t="s">
        <v>18</v>
      </c>
      <c r="B10">
        <f t="shared" ref="B10:B27" si="3">+B9+5</f>
        <v>12.5</v>
      </c>
      <c r="C10" s="6">
        <v>1.2771583433326981</v>
      </c>
      <c r="D10">
        <v>819</v>
      </c>
      <c r="E10" s="6">
        <v>641.26739200000009</v>
      </c>
      <c r="H10" t="s">
        <v>23</v>
      </c>
      <c r="I10">
        <f t="shared" si="1"/>
        <v>37.5</v>
      </c>
      <c r="J10" s="6">
        <f t="shared" si="0"/>
        <v>0.95544813015108476</v>
      </c>
      <c r="K10" s="6">
        <v>9.0250191095189312</v>
      </c>
      <c r="L10">
        <v>4917</v>
      </c>
      <c r="M10" s="6">
        <v>544.81879099999992</v>
      </c>
    </row>
    <row r="11" spans="1:20" x14ac:dyDescent="0.3">
      <c r="A11" t="s">
        <v>19</v>
      </c>
      <c r="B11">
        <f t="shared" si="3"/>
        <v>17.5</v>
      </c>
      <c r="C11" s="6">
        <v>1.9242204105946596</v>
      </c>
      <c r="D11">
        <v>1178</v>
      </c>
      <c r="E11" s="6">
        <v>612.19597999999996</v>
      </c>
      <c r="H11" t="s">
        <v>24</v>
      </c>
      <c r="I11">
        <f t="shared" si="1"/>
        <v>42.5</v>
      </c>
      <c r="J11" s="6">
        <f t="shared" si="0"/>
        <v>1.1307798334182531</v>
      </c>
      <c r="K11" s="6">
        <v>13.513873006257187</v>
      </c>
      <c r="L11">
        <v>6673</v>
      </c>
      <c r="M11" s="6">
        <v>493.78886399999993</v>
      </c>
    </row>
    <row r="12" spans="1:20" x14ac:dyDescent="0.3">
      <c r="A12" t="s">
        <v>20</v>
      </c>
      <c r="B12">
        <f t="shared" si="3"/>
        <v>22.5</v>
      </c>
      <c r="C12" s="6">
        <v>2.862462790871291</v>
      </c>
      <c r="D12">
        <v>1710</v>
      </c>
      <c r="E12" s="6">
        <v>597.38767799999994</v>
      </c>
      <c r="H12" t="s">
        <v>25</v>
      </c>
      <c r="I12">
        <f t="shared" si="1"/>
        <v>47.5</v>
      </c>
      <c r="J12" s="6">
        <f t="shared" si="0"/>
        <v>1.3040849064868607</v>
      </c>
      <c r="K12" s="6">
        <v>20.141179803224283</v>
      </c>
      <c r="L12">
        <v>9655</v>
      </c>
      <c r="M12" s="6">
        <v>479.36615899999998</v>
      </c>
    </row>
    <row r="13" spans="1:20" x14ac:dyDescent="0.3">
      <c r="A13" t="s">
        <v>21</v>
      </c>
      <c r="B13">
        <f t="shared" si="3"/>
        <v>27.5</v>
      </c>
      <c r="C13" s="6">
        <v>4.5603426685873893</v>
      </c>
      <c r="D13">
        <v>2712</v>
      </c>
      <c r="E13" s="6">
        <v>594.69215299999996</v>
      </c>
      <c r="H13" t="s">
        <v>26</v>
      </c>
      <c r="I13">
        <f t="shared" si="1"/>
        <v>52.5</v>
      </c>
      <c r="J13" s="6">
        <f t="shared" si="0"/>
        <v>1.5596502910590682</v>
      </c>
      <c r="K13" s="6">
        <v>36.27858094387944</v>
      </c>
      <c r="L13">
        <v>16172</v>
      </c>
      <c r="M13" s="6">
        <v>445.772673</v>
      </c>
    </row>
    <row r="14" spans="1:20" x14ac:dyDescent="0.3">
      <c r="A14" t="s">
        <v>22</v>
      </c>
      <c r="B14">
        <f t="shared" si="3"/>
        <v>32.5</v>
      </c>
      <c r="C14" s="6">
        <v>6.3365900312389103</v>
      </c>
      <c r="D14">
        <v>3837</v>
      </c>
      <c r="E14" s="6">
        <v>605.53073199999994</v>
      </c>
      <c r="H14" t="s">
        <v>27</v>
      </c>
      <c r="I14">
        <f t="shared" si="1"/>
        <v>57.5</v>
      </c>
      <c r="J14" s="6">
        <f t="shared" si="0"/>
        <v>1.8272282469469134</v>
      </c>
      <c r="K14" s="6">
        <v>67.178182048711918</v>
      </c>
      <c r="L14">
        <v>26055</v>
      </c>
      <c r="M14" s="6">
        <v>387.8491380000001</v>
      </c>
    </row>
    <row r="15" spans="1:20" x14ac:dyDescent="0.3">
      <c r="A15" t="s">
        <v>23</v>
      </c>
      <c r="B15">
        <f t="shared" si="3"/>
        <v>37.5</v>
      </c>
      <c r="C15" s="6">
        <v>9.0250191095189312</v>
      </c>
      <c r="D15">
        <v>4917</v>
      </c>
      <c r="E15" s="6">
        <v>544.81879099999992</v>
      </c>
      <c r="H15" t="s">
        <v>28</v>
      </c>
      <c r="I15">
        <f t="shared" si="1"/>
        <v>62.5</v>
      </c>
      <c r="J15" s="6">
        <f t="shared" si="0"/>
        <v>2.0799782717256301</v>
      </c>
      <c r="K15" s="6">
        <v>120.22042853889185</v>
      </c>
      <c r="L15">
        <v>38728</v>
      </c>
      <c r="M15" s="6">
        <v>322.14159000000001</v>
      </c>
    </row>
    <row r="16" spans="1:20" x14ac:dyDescent="0.3">
      <c r="A16" t="s">
        <v>24</v>
      </c>
      <c r="B16">
        <f t="shared" si="3"/>
        <v>42.5</v>
      </c>
      <c r="C16" s="6">
        <v>13.513873006257187</v>
      </c>
      <c r="D16">
        <v>6673</v>
      </c>
      <c r="E16" s="6">
        <v>493.78886399999993</v>
      </c>
      <c r="H16" t="s">
        <v>29</v>
      </c>
      <c r="I16">
        <f t="shared" si="1"/>
        <v>67.5</v>
      </c>
      <c r="J16" s="6">
        <f t="shared" si="0"/>
        <v>2.3198029426944804</v>
      </c>
      <c r="K16" s="6">
        <v>208.83483461316536</v>
      </c>
      <c r="L16">
        <v>56311</v>
      </c>
      <c r="M16" s="6">
        <v>269.64371200000005</v>
      </c>
    </row>
    <row r="17" spans="1:13" x14ac:dyDescent="0.3">
      <c r="A17" t="s">
        <v>25</v>
      </c>
      <c r="B17">
        <f t="shared" si="3"/>
        <v>47.5</v>
      </c>
      <c r="C17" s="6">
        <v>20.141179803224283</v>
      </c>
      <c r="D17">
        <v>9655</v>
      </c>
      <c r="E17" s="6">
        <v>479.36615899999998</v>
      </c>
      <c r="H17" t="s">
        <v>30</v>
      </c>
      <c r="I17">
        <f t="shared" si="1"/>
        <v>72.5</v>
      </c>
      <c r="J17" s="6">
        <f t="shared" si="0"/>
        <v>2.6014269331258428</v>
      </c>
      <c r="K17" s="6">
        <v>399.4173566024989</v>
      </c>
      <c r="L17">
        <v>75361</v>
      </c>
      <c r="M17" s="6">
        <v>188.67732899999999</v>
      </c>
    </row>
    <row r="18" spans="1:13" x14ac:dyDescent="0.3">
      <c r="A18" t="s">
        <v>26</v>
      </c>
      <c r="B18">
        <f t="shared" si="3"/>
        <v>52.5</v>
      </c>
      <c r="C18" s="6">
        <v>36.27858094387944</v>
      </c>
      <c r="D18">
        <v>16172</v>
      </c>
      <c r="E18" s="6">
        <v>445.772673</v>
      </c>
      <c r="H18" t="s">
        <v>31</v>
      </c>
      <c r="I18">
        <f t="shared" si="1"/>
        <v>77.5</v>
      </c>
      <c r="J18" s="6">
        <f t="shared" si="0"/>
        <v>2.9067218188715884</v>
      </c>
      <c r="K18" s="6">
        <v>806.71813294125411</v>
      </c>
      <c r="L18">
        <v>99857</v>
      </c>
      <c r="M18" s="6">
        <v>123.78177199999999</v>
      </c>
    </row>
    <row r="19" spans="1:13" x14ac:dyDescent="0.3">
      <c r="A19" t="s">
        <v>27</v>
      </c>
      <c r="B19">
        <f t="shared" si="3"/>
        <v>57.5</v>
      </c>
      <c r="C19" s="6">
        <v>67.178182048711918</v>
      </c>
      <c r="D19">
        <v>26055</v>
      </c>
      <c r="E19" s="6">
        <v>387.8491380000001</v>
      </c>
      <c r="H19" t="s">
        <v>32</v>
      </c>
      <c r="I19">
        <f t="shared" si="1"/>
        <v>82.5</v>
      </c>
      <c r="J19" s="6">
        <f t="shared" si="0"/>
        <v>3.1830734620514849</v>
      </c>
      <c r="K19" s="6">
        <v>1524.3105731254943</v>
      </c>
      <c r="L19">
        <v>124887</v>
      </c>
      <c r="M19" s="6">
        <v>81.930153999999987</v>
      </c>
    </row>
    <row r="20" spans="1:13" x14ac:dyDescent="0.3">
      <c r="A20" t="s">
        <v>28</v>
      </c>
      <c r="B20">
        <f t="shared" si="3"/>
        <v>62.5</v>
      </c>
      <c r="C20" s="6">
        <v>120.22042853889185</v>
      </c>
      <c r="D20">
        <v>38728</v>
      </c>
      <c r="E20" s="6">
        <v>322.14159000000001</v>
      </c>
      <c r="H20" t="s">
        <v>33</v>
      </c>
      <c r="I20">
        <f t="shared" si="1"/>
        <v>87.5</v>
      </c>
      <c r="J20" s="6">
        <f t="shared" si="0"/>
        <v>3.5027269810410346</v>
      </c>
      <c r="K20" s="6">
        <v>3182.1964069779947</v>
      </c>
      <c r="L20">
        <v>134245</v>
      </c>
      <c r="M20" s="6">
        <v>42.186271000000005</v>
      </c>
    </row>
    <row r="21" spans="1:13" x14ac:dyDescent="0.3">
      <c r="A21" t="s">
        <v>29</v>
      </c>
      <c r="B21">
        <f t="shared" si="3"/>
        <v>67.5</v>
      </c>
      <c r="C21" s="6">
        <v>208.83483461316536</v>
      </c>
      <c r="D21">
        <v>56311</v>
      </c>
      <c r="E21" s="6">
        <v>269.64371200000005</v>
      </c>
      <c r="H21" t="s">
        <v>34</v>
      </c>
      <c r="I21">
        <f t="shared" si="1"/>
        <v>92.5</v>
      </c>
      <c r="J21" s="6">
        <f t="shared" si="0"/>
        <v>3.7025661905155229</v>
      </c>
      <c r="K21" s="6">
        <v>5041.5745152895706</v>
      </c>
      <c r="L21">
        <v>90328</v>
      </c>
      <c r="M21" s="6">
        <v>17.916625</v>
      </c>
    </row>
    <row r="22" spans="1:13" x14ac:dyDescent="0.3">
      <c r="A22" t="s">
        <v>30</v>
      </c>
      <c r="B22">
        <f t="shared" si="3"/>
        <v>72.5</v>
      </c>
      <c r="C22" s="6">
        <v>399.4173566024989</v>
      </c>
      <c r="D22">
        <v>75361</v>
      </c>
      <c r="E22" s="6">
        <v>188.67732899999999</v>
      </c>
      <c r="H22" t="s">
        <v>35</v>
      </c>
      <c r="I22">
        <f t="shared" si="1"/>
        <v>97.5</v>
      </c>
      <c r="J22" s="6">
        <f t="shared" si="0"/>
        <v>3.9404259623240412</v>
      </c>
      <c r="K22" s="6">
        <v>8718.1826274112991</v>
      </c>
      <c r="L22">
        <v>41037</v>
      </c>
      <c r="M22" s="6">
        <v>4.7070590000000001</v>
      </c>
    </row>
    <row r="23" spans="1:13" x14ac:dyDescent="0.3">
      <c r="A23" t="s">
        <v>31</v>
      </c>
      <c r="B23">
        <f t="shared" si="3"/>
        <v>77.5</v>
      </c>
      <c r="C23" s="6">
        <v>806.71813294125411</v>
      </c>
      <c r="D23">
        <v>99857</v>
      </c>
      <c r="E23" s="6">
        <v>123.78177199999999</v>
      </c>
    </row>
    <row r="24" spans="1:13" x14ac:dyDescent="0.3">
      <c r="A24" t="s">
        <v>32</v>
      </c>
      <c r="B24">
        <f t="shared" si="3"/>
        <v>82.5</v>
      </c>
      <c r="C24" s="6">
        <v>1524.3105731254943</v>
      </c>
      <c r="D24">
        <v>124887</v>
      </c>
      <c r="E24" s="6">
        <v>81.930153999999987</v>
      </c>
    </row>
    <row r="25" spans="1:13" x14ac:dyDescent="0.3">
      <c r="A25" t="s">
        <v>33</v>
      </c>
      <c r="B25">
        <f t="shared" si="3"/>
        <v>87.5</v>
      </c>
      <c r="C25" s="6">
        <v>3182.1964069779947</v>
      </c>
      <c r="D25">
        <v>134245</v>
      </c>
      <c r="E25" s="6">
        <v>42.186271000000005</v>
      </c>
    </row>
    <row r="26" spans="1:13" x14ac:dyDescent="0.3">
      <c r="A26" t="s">
        <v>34</v>
      </c>
      <c r="B26">
        <f t="shared" si="3"/>
        <v>92.5</v>
      </c>
      <c r="C26" s="6">
        <v>5041.5745152895706</v>
      </c>
      <c r="D26">
        <v>90328</v>
      </c>
      <c r="E26" s="6">
        <v>17.916625</v>
      </c>
    </row>
    <row r="27" spans="1:13" x14ac:dyDescent="0.3">
      <c r="A27" t="s">
        <v>35</v>
      </c>
      <c r="B27">
        <f t="shared" si="3"/>
        <v>97.5</v>
      </c>
      <c r="C27" s="6">
        <v>8718.1826274112991</v>
      </c>
      <c r="D27">
        <v>41037</v>
      </c>
      <c r="E27" s="6">
        <v>4.7070590000000001</v>
      </c>
    </row>
    <row r="28" spans="1:13" x14ac:dyDescent="0.3">
      <c r="A28" t="s">
        <v>36</v>
      </c>
      <c r="D28">
        <v>110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topLeftCell="E1" zoomScale="130" zoomScaleNormal="130" workbookViewId="0">
      <selection activeCell="E76" sqref="E76"/>
    </sheetView>
  </sheetViews>
  <sheetFormatPr defaultRowHeight="15.6" x14ac:dyDescent="0.3"/>
  <cols>
    <col min="1" max="1" width="8.88671875" style="15"/>
    <col min="2" max="2" width="24.33203125" style="16" customWidth="1"/>
    <col min="3" max="3" width="21" style="16" bestFit="1" customWidth="1"/>
    <col min="4" max="4" width="24.33203125" style="16" bestFit="1" customWidth="1"/>
    <col min="5" max="5" width="21" style="15" bestFit="1" customWidth="1"/>
    <col min="6" max="16384" width="8.88671875" style="15"/>
  </cols>
  <sheetData>
    <row r="1" spans="1:5" x14ac:dyDescent="0.3">
      <c r="C1" s="16">
        <f>SUM(C4:C104)</f>
        <v>7794.7987290000001</v>
      </c>
    </row>
    <row r="3" spans="1:5" x14ac:dyDescent="0.3">
      <c r="A3" s="17" t="s">
        <v>71</v>
      </c>
      <c r="B3" s="18" t="s">
        <v>72</v>
      </c>
      <c r="C3" s="18" t="s">
        <v>73</v>
      </c>
      <c r="D3" s="18" t="s">
        <v>178</v>
      </c>
      <c r="E3" s="18" t="s">
        <v>179</v>
      </c>
    </row>
    <row r="4" spans="1:5" x14ac:dyDescent="0.3">
      <c r="A4" s="19" t="s">
        <v>74</v>
      </c>
      <c r="B4" s="20">
        <f t="shared" ref="B4:B67" si="0">A4*C4</f>
        <v>0</v>
      </c>
      <c r="C4" s="21">
        <v>136.07771299999999</v>
      </c>
      <c r="D4" s="21">
        <f>C4</f>
        <v>136.07771299999999</v>
      </c>
      <c r="E4" s="22">
        <f>C4/$C$1</f>
        <v>1.7457501820250014E-2</v>
      </c>
    </row>
    <row r="5" spans="1:5" x14ac:dyDescent="0.3">
      <c r="A5" s="19" t="s">
        <v>75</v>
      </c>
      <c r="B5" s="20">
        <f t="shared" si="0"/>
        <v>135.94356999999999</v>
      </c>
      <c r="C5" s="21">
        <v>135.94356999999999</v>
      </c>
      <c r="D5" s="21">
        <f>+D4+C5</f>
        <v>272.02128299999998</v>
      </c>
      <c r="E5" s="22">
        <f t="shared" ref="E5:E68" si="1">+E4+(C5/$C$1)</f>
        <v>3.4897794344318854E-2</v>
      </c>
    </row>
    <row r="6" spans="1:5" x14ac:dyDescent="0.3">
      <c r="A6" s="19" t="s">
        <v>76</v>
      </c>
      <c r="B6" s="20">
        <f t="shared" si="0"/>
        <v>271.39176400000002</v>
      </c>
      <c r="C6" s="21">
        <v>135.69588200000001</v>
      </c>
      <c r="D6" s="21">
        <f t="shared" ref="D6:D69" si="2">+D5+C6</f>
        <v>407.71716500000002</v>
      </c>
      <c r="E6" s="22">
        <f t="shared" si="1"/>
        <v>5.230631080737428E-2</v>
      </c>
    </row>
    <row r="7" spans="1:5" x14ac:dyDescent="0.3">
      <c r="A7" s="19" t="s">
        <v>77</v>
      </c>
      <c r="B7" s="20">
        <f t="shared" si="0"/>
        <v>406.021995</v>
      </c>
      <c r="C7" s="21">
        <v>135.340665</v>
      </c>
      <c r="D7" s="21">
        <f t="shared" si="2"/>
        <v>543.05782999999997</v>
      </c>
      <c r="E7" s="22">
        <f t="shared" si="1"/>
        <v>6.9669256241292235E-2</v>
      </c>
    </row>
    <row r="8" spans="1:5" x14ac:dyDescent="0.3">
      <c r="A8" s="19" t="s">
        <v>78</v>
      </c>
      <c r="B8" s="20">
        <f t="shared" si="0"/>
        <v>539.53584000000001</v>
      </c>
      <c r="C8" s="21">
        <v>134.88396</v>
      </c>
      <c r="D8" s="21">
        <f t="shared" si="2"/>
        <v>677.94178999999997</v>
      </c>
      <c r="E8" s="22">
        <f t="shared" si="1"/>
        <v>8.6973610681923746E-2</v>
      </c>
    </row>
    <row r="9" spans="1:5" x14ac:dyDescent="0.3">
      <c r="A9" s="19" t="s">
        <v>79</v>
      </c>
      <c r="B9" s="20">
        <f t="shared" si="0"/>
        <v>671.65902000000006</v>
      </c>
      <c r="C9" s="21">
        <v>134.33180400000001</v>
      </c>
      <c r="D9" s="21">
        <f t="shared" si="2"/>
        <v>812.273594</v>
      </c>
      <c r="E9" s="22">
        <f t="shared" si="1"/>
        <v>0.10420712865593224</v>
      </c>
    </row>
    <row r="10" spans="1:5" x14ac:dyDescent="0.3">
      <c r="A10" s="19" t="s">
        <v>80</v>
      </c>
      <c r="B10" s="20">
        <f t="shared" si="0"/>
        <v>802.14132599999994</v>
      </c>
      <c r="C10" s="21">
        <v>133.69022099999998</v>
      </c>
      <c r="D10" s="21">
        <f t="shared" si="2"/>
        <v>945.96381499999995</v>
      </c>
      <c r="E10" s="22">
        <f t="shared" si="1"/>
        <v>0.1213583375130147</v>
      </c>
    </row>
    <row r="11" spans="1:5" x14ac:dyDescent="0.3">
      <c r="A11" s="19" t="s">
        <v>81</v>
      </c>
      <c r="B11" s="20">
        <f t="shared" si="0"/>
        <v>930.75664499999982</v>
      </c>
      <c r="C11" s="21">
        <v>132.96523499999998</v>
      </c>
      <c r="D11" s="21">
        <f t="shared" si="2"/>
        <v>1078.92905</v>
      </c>
      <c r="E11" s="22">
        <f t="shared" si="1"/>
        <v>0.13841653742590176</v>
      </c>
    </row>
    <row r="12" spans="1:5" x14ac:dyDescent="0.3">
      <c r="A12" s="19" t="s">
        <v>82</v>
      </c>
      <c r="B12" s="20">
        <f t="shared" si="0"/>
        <v>1057.303392</v>
      </c>
      <c r="C12" s="21">
        <v>132.162924</v>
      </c>
      <c r="D12" s="21">
        <f t="shared" si="2"/>
        <v>1211.0919739999999</v>
      </c>
      <c r="E12" s="22">
        <f t="shared" si="1"/>
        <v>0.15537180831805414</v>
      </c>
    </row>
    <row r="13" spans="1:5" x14ac:dyDescent="0.3">
      <c r="A13" s="19" t="s">
        <v>83</v>
      </c>
      <c r="B13" s="20">
        <f t="shared" si="0"/>
        <v>1181.6033400000001</v>
      </c>
      <c r="C13" s="21">
        <v>131.28926000000001</v>
      </c>
      <c r="D13" s="21">
        <f t="shared" si="2"/>
        <v>1342.3812339999999</v>
      </c>
      <c r="E13" s="22">
        <f t="shared" si="1"/>
        <v>0.17221499626485096</v>
      </c>
    </row>
    <row r="14" spans="1:5" x14ac:dyDescent="0.3">
      <c r="A14" s="19" t="s">
        <v>84</v>
      </c>
      <c r="B14" s="20">
        <f t="shared" si="0"/>
        <v>1303.7654</v>
      </c>
      <c r="C14" s="21">
        <v>130.37654000000001</v>
      </c>
      <c r="D14" s="21">
        <f t="shared" si="2"/>
        <v>1472.7577739999999</v>
      </c>
      <c r="E14" s="22">
        <f t="shared" si="1"/>
        <v>0.1889410907456415</v>
      </c>
    </row>
    <row r="15" spans="1:5" x14ac:dyDescent="0.3">
      <c r="A15" s="19" t="s">
        <v>85</v>
      </c>
      <c r="B15" s="20">
        <f t="shared" si="0"/>
        <v>1424.0271319999999</v>
      </c>
      <c r="C15" s="21">
        <v>129.45701199999999</v>
      </c>
      <c r="D15" s="21">
        <f t="shared" si="2"/>
        <v>1602.214786</v>
      </c>
      <c r="E15" s="22">
        <f t="shared" si="1"/>
        <v>0.20554921835750201</v>
      </c>
    </row>
    <row r="16" spans="1:5" x14ac:dyDescent="0.3">
      <c r="A16" s="19" t="s">
        <v>86</v>
      </c>
      <c r="B16" s="20">
        <f t="shared" si="0"/>
        <v>1540.8669960000002</v>
      </c>
      <c r="C16" s="21">
        <v>128.40558300000001</v>
      </c>
      <c r="D16" s="21">
        <f t="shared" si="2"/>
        <v>1730.620369</v>
      </c>
      <c r="E16" s="22">
        <f t="shared" si="1"/>
        <v>0.22202245743194737</v>
      </c>
    </row>
    <row r="17" spans="1:5" x14ac:dyDescent="0.3">
      <c r="A17" s="19" t="s">
        <v>87</v>
      </c>
      <c r="B17" s="20">
        <f t="shared" si="0"/>
        <v>1653.285621</v>
      </c>
      <c r="C17" s="21">
        <v>127.175817</v>
      </c>
      <c r="D17" s="21">
        <f t="shared" si="2"/>
        <v>1857.796186</v>
      </c>
      <c r="E17" s="22">
        <f t="shared" si="1"/>
        <v>0.23833792899465128</v>
      </c>
    </row>
    <row r="18" spans="1:5" x14ac:dyDescent="0.3">
      <c r="A18" s="19" t="s">
        <v>88</v>
      </c>
      <c r="B18" s="20">
        <f t="shared" si="0"/>
        <v>1761.93416</v>
      </c>
      <c r="C18" s="21">
        <v>125.85244</v>
      </c>
      <c r="D18" s="21">
        <f t="shared" si="2"/>
        <v>1983.6486260000001</v>
      </c>
      <c r="E18" s="22">
        <f t="shared" si="1"/>
        <v>0.2544836236271214</v>
      </c>
    </row>
    <row r="19" spans="1:5" x14ac:dyDescent="0.3">
      <c r="A19" s="19" t="s">
        <v>89</v>
      </c>
      <c r="B19" s="20">
        <f t="shared" si="0"/>
        <v>1868.44695</v>
      </c>
      <c r="C19" s="21">
        <v>124.56313</v>
      </c>
      <c r="D19" s="21">
        <f t="shared" si="2"/>
        <v>2108.2117560000002</v>
      </c>
      <c r="E19" s="22">
        <f t="shared" si="1"/>
        <v>0.27046391180782475</v>
      </c>
    </row>
    <row r="20" spans="1:5" x14ac:dyDescent="0.3">
      <c r="A20" s="19" t="s">
        <v>90</v>
      </c>
      <c r="B20" s="20">
        <f t="shared" si="0"/>
        <v>1972.4517760000001</v>
      </c>
      <c r="C20" s="21">
        <v>123.27823600000001</v>
      </c>
      <c r="D20" s="21">
        <f t="shared" si="2"/>
        <v>2231.4899920000003</v>
      </c>
      <c r="E20" s="22">
        <f t="shared" si="1"/>
        <v>0.28627936006838756</v>
      </c>
    </row>
    <row r="21" spans="1:5" x14ac:dyDescent="0.3">
      <c r="A21" s="19" t="s">
        <v>91</v>
      </c>
      <c r="B21" s="20">
        <f t="shared" si="0"/>
        <v>2077.098845</v>
      </c>
      <c r="C21" s="21">
        <v>122.18228500000001</v>
      </c>
      <c r="D21" s="21">
        <f t="shared" si="2"/>
        <v>2353.6722770000001</v>
      </c>
      <c r="E21" s="22">
        <f t="shared" si="1"/>
        <v>0.30195420803404821</v>
      </c>
    </row>
    <row r="22" spans="1:5" x14ac:dyDescent="0.3">
      <c r="A22" s="19" t="s">
        <v>92</v>
      </c>
      <c r="B22" s="20">
        <f t="shared" si="0"/>
        <v>2184.8211719999999</v>
      </c>
      <c r="C22" s="21">
        <v>121.37895399999999</v>
      </c>
      <c r="D22" s="21">
        <f t="shared" si="2"/>
        <v>2475.0512309999999</v>
      </c>
      <c r="E22" s="22">
        <f t="shared" si="1"/>
        <v>0.31752599612248444</v>
      </c>
    </row>
    <row r="23" spans="1:5" x14ac:dyDescent="0.3">
      <c r="A23" s="19" t="s">
        <v>93</v>
      </c>
      <c r="B23" s="20">
        <f t="shared" si="0"/>
        <v>2295.0741250000001</v>
      </c>
      <c r="C23" s="21">
        <v>120.793375</v>
      </c>
      <c r="D23" s="21">
        <f t="shared" si="2"/>
        <v>2595.8446060000001</v>
      </c>
      <c r="E23" s="22">
        <f t="shared" si="1"/>
        <v>0.33302265988502611</v>
      </c>
    </row>
    <row r="24" spans="1:5" x14ac:dyDescent="0.3">
      <c r="A24" s="19" t="s">
        <v>94</v>
      </c>
      <c r="B24" s="20">
        <f t="shared" si="0"/>
        <v>2404.9869600000002</v>
      </c>
      <c r="C24" s="21">
        <v>120.249348</v>
      </c>
      <c r="D24" s="21">
        <f t="shared" si="2"/>
        <v>2716.0939539999999</v>
      </c>
      <c r="E24" s="22">
        <f t="shared" si="1"/>
        <v>0.34844953005585177</v>
      </c>
    </row>
    <row r="25" spans="1:5" x14ac:dyDescent="0.3">
      <c r="A25" s="19" t="s">
        <v>95</v>
      </c>
      <c r="B25" s="20">
        <f t="shared" si="0"/>
        <v>2515.4808419999999</v>
      </c>
      <c r="C25" s="21">
        <v>119.784802</v>
      </c>
      <c r="D25" s="21">
        <f t="shared" si="2"/>
        <v>2835.8787560000001</v>
      </c>
      <c r="E25" s="22">
        <f t="shared" si="1"/>
        <v>0.3638168033061987</v>
      </c>
    </row>
    <row r="26" spans="1:5" x14ac:dyDescent="0.3">
      <c r="A26" s="19" t="s">
        <v>96</v>
      </c>
      <c r="B26" s="20">
        <f t="shared" si="0"/>
        <v>2626.877</v>
      </c>
      <c r="C26" s="21">
        <v>119.40349999999999</v>
      </c>
      <c r="D26" s="21">
        <f t="shared" si="2"/>
        <v>2955.282256</v>
      </c>
      <c r="E26" s="22">
        <f t="shared" si="1"/>
        <v>0.37913515906511874</v>
      </c>
    </row>
    <row r="27" spans="1:5" x14ac:dyDescent="0.3">
      <c r="A27" s="19" t="s">
        <v>97</v>
      </c>
      <c r="B27" s="20">
        <f t="shared" si="0"/>
        <v>2739.0814769999997</v>
      </c>
      <c r="C27" s="21">
        <v>119.09049899999999</v>
      </c>
      <c r="D27" s="21">
        <f t="shared" si="2"/>
        <v>3074.3727549999999</v>
      </c>
      <c r="E27" s="22">
        <f t="shared" si="1"/>
        <v>0.39441335971408897</v>
      </c>
    </row>
    <row r="28" spans="1:5" x14ac:dyDescent="0.3">
      <c r="A28" s="19" t="s">
        <v>98</v>
      </c>
      <c r="B28" s="20">
        <f t="shared" si="0"/>
        <v>2852.6286959999998</v>
      </c>
      <c r="C28" s="21">
        <v>118.85952899999999</v>
      </c>
      <c r="D28" s="21">
        <f t="shared" si="2"/>
        <v>3193.2322839999997</v>
      </c>
      <c r="E28" s="22">
        <f t="shared" si="1"/>
        <v>0.40966192906557092</v>
      </c>
    </row>
    <row r="29" spans="1:5" x14ac:dyDescent="0.3">
      <c r="A29" s="19" t="s">
        <v>99</v>
      </c>
      <c r="B29" s="20">
        <f t="shared" si="0"/>
        <v>2965.076</v>
      </c>
      <c r="C29" s="21">
        <v>118.60303999999999</v>
      </c>
      <c r="D29" s="21">
        <f t="shared" si="2"/>
        <v>3311.8353239999997</v>
      </c>
      <c r="E29" s="22">
        <f t="shared" si="1"/>
        <v>0.42487759326979802</v>
      </c>
    </row>
    <row r="30" spans="1:5" x14ac:dyDescent="0.3">
      <c r="A30" s="19" t="s">
        <v>100</v>
      </c>
      <c r="B30" s="20">
        <f t="shared" si="0"/>
        <v>3072.658238</v>
      </c>
      <c r="C30" s="21">
        <v>118.179163</v>
      </c>
      <c r="D30" s="21">
        <f t="shared" si="2"/>
        <v>3430.0144869999995</v>
      </c>
      <c r="E30" s="22">
        <f t="shared" si="1"/>
        <v>0.44003887800705782</v>
      </c>
    </row>
    <row r="31" spans="1:5" x14ac:dyDescent="0.3">
      <c r="A31" s="19" t="s">
        <v>101</v>
      </c>
      <c r="B31" s="20">
        <f t="shared" si="0"/>
        <v>3193.4659859999997</v>
      </c>
      <c r="C31" s="21">
        <v>118.276518</v>
      </c>
      <c r="D31" s="21">
        <f t="shared" si="2"/>
        <v>3548.2910049999996</v>
      </c>
      <c r="E31" s="22">
        <f t="shared" si="1"/>
        <v>0.45521265248310178</v>
      </c>
    </row>
    <row r="32" spans="1:5" x14ac:dyDescent="0.3">
      <c r="A32" s="19" t="s">
        <v>102</v>
      </c>
      <c r="B32" s="20">
        <f t="shared" si="0"/>
        <v>3336.8774600000002</v>
      </c>
      <c r="C32" s="21">
        <v>119.17419500000001</v>
      </c>
      <c r="D32" s="21">
        <f t="shared" si="2"/>
        <v>3667.4651999999996</v>
      </c>
      <c r="E32" s="22">
        <f t="shared" si="1"/>
        <v>0.47050159054850954</v>
      </c>
    </row>
    <row r="33" spans="1:5" x14ac:dyDescent="0.3">
      <c r="A33" s="19" t="s">
        <v>103</v>
      </c>
      <c r="B33" s="20">
        <f t="shared" si="0"/>
        <v>3493.3178729999995</v>
      </c>
      <c r="C33" s="21">
        <v>120.45923699999999</v>
      </c>
      <c r="D33" s="21">
        <f t="shared" si="2"/>
        <v>3787.9244369999997</v>
      </c>
      <c r="E33" s="22">
        <f t="shared" si="1"/>
        <v>0.48595538752107792</v>
      </c>
    </row>
    <row r="34" spans="1:5" x14ac:dyDescent="0.3">
      <c r="A34" s="19" t="s">
        <v>104</v>
      </c>
      <c r="B34" s="20">
        <f t="shared" si="0"/>
        <v>3647.0870400000003</v>
      </c>
      <c r="C34" s="21">
        <v>121.569568</v>
      </c>
      <c r="D34" s="21">
        <f t="shared" si="2"/>
        <v>3909.4940049999996</v>
      </c>
      <c r="E34" s="22">
        <f t="shared" si="1"/>
        <v>0.50155162960847255</v>
      </c>
    </row>
    <row r="35" spans="1:5" x14ac:dyDescent="0.3">
      <c r="A35" s="19" t="s">
        <v>105</v>
      </c>
      <c r="B35" s="20">
        <f t="shared" si="0"/>
        <v>3805.9801119999997</v>
      </c>
      <c r="C35" s="21">
        <v>122.773552</v>
      </c>
      <c r="D35" s="21">
        <f t="shared" si="2"/>
        <v>4032.2675569999997</v>
      </c>
      <c r="E35" s="22">
        <f t="shared" si="1"/>
        <v>0.51730233161739414</v>
      </c>
    </row>
    <row r="36" spans="1:5" x14ac:dyDescent="0.3">
      <c r="A36" s="19" t="s">
        <v>106</v>
      </c>
      <c r="B36" s="20">
        <f t="shared" si="0"/>
        <v>3927.775584</v>
      </c>
      <c r="C36" s="21">
        <v>122.742987</v>
      </c>
      <c r="D36" s="21">
        <f t="shared" si="2"/>
        <v>4155.0105439999998</v>
      </c>
      <c r="E36" s="22">
        <f t="shared" si="1"/>
        <v>0.53304911242179687</v>
      </c>
    </row>
    <row r="37" spans="1:5" x14ac:dyDescent="0.3">
      <c r="A37" s="19" t="s">
        <v>107</v>
      </c>
      <c r="B37" s="20">
        <f t="shared" si="0"/>
        <v>3986.7117840000001</v>
      </c>
      <c r="C37" s="21">
        <v>120.809448</v>
      </c>
      <c r="D37" s="21">
        <f t="shared" si="2"/>
        <v>4275.8199919999997</v>
      </c>
      <c r="E37" s="22">
        <f t="shared" si="1"/>
        <v>0.54854783820037756</v>
      </c>
    </row>
    <row r="38" spans="1:5" x14ac:dyDescent="0.3">
      <c r="A38" s="19" t="s">
        <v>108</v>
      </c>
      <c r="B38" s="20">
        <f t="shared" si="0"/>
        <v>3999.5960180000002</v>
      </c>
      <c r="C38" s="21">
        <v>117.635177</v>
      </c>
      <c r="D38" s="21">
        <f t="shared" si="2"/>
        <v>4393.4551689999998</v>
      </c>
      <c r="E38" s="22">
        <f t="shared" si="1"/>
        <v>0.56363933460583915</v>
      </c>
    </row>
    <row r="39" spans="1:5" x14ac:dyDescent="0.3">
      <c r="A39" s="19" t="s">
        <v>109</v>
      </c>
      <c r="B39" s="20">
        <f t="shared" si="0"/>
        <v>4010.78125</v>
      </c>
      <c r="C39" s="21">
        <v>114.59375</v>
      </c>
      <c r="D39" s="21">
        <f t="shared" si="2"/>
        <v>4508.0489189999998</v>
      </c>
      <c r="E39" s="22">
        <f t="shared" si="1"/>
        <v>0.57834064428477439</v>
      </c>
    </row>
    <row r="40" spans="1:5" x14ac:dyDescent="0.3">
      <c r="A40" s="19" t="s">
        <v>110</v>
      </c>
      <c r="B40" s="20">
        <f t="shared" si="0"/>
        <v>4012.6377240000002</v>
      </c>
      <c r="C40" s="21">
        <v>111.462159</v>
      </c>
      <c r="D40" s="21">
        <f t="shared" si="2"/>
        <v>4619.5110779999995</v>
      </c>
      <c r="E40" s="22">
        <f t="shared" si="1"/>
        <v>0.59264020003665197</v>
      </c>
    </row>
    <row r="41" spans="1:5" x14ac:dyDescent="0.3">
      <c r="A41" s="19" t="s">
        <v>111</v>
      </c>
      <c r="B41" s="20">
        <f t="shared" si="0"/>
        <v>4015.9333059999999</v>
      </c>
      <c r="C41" s="21">
        <v>108.538738</v>
      </c>
      <c r="D41" s="21">
        <f t="shared" si="2"/>
        <v>4728.0498159999997</v>
      </c>
      <c r="E41" s="22">
        <f t="shared" si="1"/>
        <v>0.60656470813154217</v>
      </c>
    </row>
    <row r="42" spans="1:5" x14ac:dyDescent="0.3">
      <c r="A42" s="19" t="s">
        <v>112</v>
      </c>
      <c r="B42" s="20">
        <f t="shared" si="0"/>
        <v>4032.8343599999998</v>
      </c>
      <c r="C42" s="21">
        <v>106.12721999999999</v>
      </c>
      <c r="D42" s="21">
        <f t="shared" si="2"/>
        <v>4834.177036</v>
      </c>
      <c r="E42" s="22">
        <f t="shared" si="1"/>
        <v>0.62017984095147771</v>
      </c>
    </row>
    <row r="43" spans="1:5" x14ac:dyDescent="0.3">
      <c r="A43" s="19" t="s">
        <v>113</v>
      </c>
      <c r="B43" s="20">
        <f t="shared" si="0"/>
        <v>4059.7800360000001</v>
      </c>
      <c r="C43" s="21">
        <v>104.096924</v>
      </c>
      <c r="D43" s="21">
        <f t="shared" si="2"/>
        <v>4938.2739600000004</v>
      </c>
      <c r="E43" s="22">
        <f t="shared" si="1"/>
        <v>0.63353450572463144</v>
      </c>
    </row>
    <row r="44" spans="1:5" x14ac:dyDescent="0.3">
      <c r="A44" s="19" t="s">
        <v>114</v>
      </c>
      <c r="B44" s="20">
        <f t="shared" si="0"/>
        <v>4076.9652799999999</v>
      </c>
      <c r="C44" s="21">
        <v>101.924132</v>
      </c>
      <c r="D44" s="21">
        <f t="shared" si="2"/>
        <v>5040.1980920000005</v>
      </c>
      <c r="E44" s="22">
        <f t="shared" si="1"/>
        <v>0.64661042154280368</v>
      </c>
    </row>
    <row r="45" spans="1:5" x14ac:dyDescent="0.3">
      <c r="A45" s="19" t="s">
        <v>115</v>
      </c>
      <c r="B45" s="20">
        <f t="shared" si="0"/>
        <v>4083.8660489999997</v>
      </c>
      <c r="C45" s="21">
        <v>99.606488999999996</v>
      </c>
      <c r="D45" s="21">
        <f t="shared" si="2"/>
        <v>5139.8045810000003</v>
      </c>
      <c r="E45" s="22">
        <f t="shared" si="1"/>
        <v>0.65938900537325218</v>
      </c>
    </row>
    <row r="46" spans="1:5" x14ac:dyDescent="0.3">
      <c r="A46" s="19" t="s">
        <v>116</v>
      </c>
      <c r="B46" s="20">
        <f t="shared" si="0"/>
        <v>4113.2962079999998</v>
      </c>
      <c r="C46" s="21">
        <v>97.93562399999999</v>
      </c>
      <c r="D46" s="21">
        <f t="shared" si="2"/>
        <v>5237.7402050000001</v>
      </c>
      <c r="E46" s="22">
        <f t="shared" si="1"/>
        <v>0.67195323280296593</v>
      </c>
    </row>
    <row r="47" spans="1:5" x14ac:dyDescent="0.3">
      <c r="A47" s="19" t="s">
        <v>117</v>
      </c>
      <c r="B47" s="20">
        <f t="shared" si="0"/>
        <v>4180.4260300000005</v>
      </c>
      <c r="C47" s="21">
        <v>97.219210000000004</v>
      </c>
      <c r="D47" s="21">
        <f t="shared" si="2"/>
        <v>5334.9594150000003</v>
      </c>
      <c r="E47" s="22">
        <f t="shared" si="1"/>
        <v>0.68442555099616098</v>
      </c>
    </row>
    <row r="48" spans="1:5" x14ac:dyDescent="0.3">
      <c r="A48" s="19" t="s">
        <v>118</v>
      </c>
      <c r="B48" s="20">
        <f t="shared" si="0"/>
        <v>4272.5499959999997</v>
      </c>
      <c r="C48" s="21">
        <v>97.103408999999999</v>
      </c>
      <c r="D48" s="21">
        <f t="shared" si="2"/>
        <v>5432.0628240000005</v>
      </c>
      <c r="E48" s="22">
        <f t="shared" si="1"/>
        <v>0.69688301300075817</v>
      </c>
    </row>
    <row r="49" spans="1:5" x14ac:dyDescent="0.3">
      <c r="A49" s="19" t="s">
        <v>119</v>
      </c>
      <c r="B49" s="20">
        <f t="shared" si="0"/>
        <v>4361.32359</v>
      </c>
      <c r="C49" s="21">
        <v>96.918301999999997</v>
      </c>
      <c r="D49" s="21">
        <f t="shared" si="2"/>
        <v>5528.9811260000006</v>
      </c>
      <c r="E49" s="22">
        <f t="shared" si="1"/>
        <v>0.70931672750315089</v>
      </c>
    </row>
    <row r="50" spans="1:5" x14ac:dyDescent="0.3">
      <c r="A50" s="19" t="s">
        <v>120</v>
      </c>
      <c r="B50" s="20">
        <f t="shared" si="0"/>
        <v>4452.2468500000004</v>
      </c>
      <c r="C50" s="21">
        <v>96.787975000000003</v>
      </c>
      <c r="D50" s="21">
        <f t="shared" si="2"/>
        <v>5625.7691010000008</v>
      </c>
      <c r="E50" s="22">
        <f t="shared" si="1"/>
        <v>0.72173372226658294</v>
      </c>
    </row>
    <row r="51" spans="1:5" x14ac:dyDescent="0.3">
      <c r="A51" s="19" t="s">
        <v>121</v>
      </c>
      <c r="B51" s="20">
        <f t="shared" si="0"/>
        <v>4528.4762729999993</v>
      </c>
      <c r="C51" s="21">
        <v>96.35055899999999</v>
      </c>
      <c r="D51" s="21">
        <f t="shared" si="2"/>
        <v>5722.1196600000012</v>
      </c>
      <c r="E51" s="22">
        <f t="shared" si="1"/>
        <v>0.7340946006355823</v>
      </c>
    </row>
    <row r="52" spans="1:5" x14ac:dyDescent="0.3">
      <c r="A52" s="19" t="s">
        <v>122</v>
      </c>
      <c r="B52" s="20">
        <f t="shared" si="0"/>
        <v>4577.0315040000005</v>
      </c>
      <c r="C52" s="21">
        <v>95.35482300000001</v>
      </c>
      <c r="D52" s="21">
        <f t="shared" si="2"/>
        <v>5817.4744830000009</v>
      </c>
      <c r="E52" s="22">
        <f t="shared" si="1"/>
        <v>0.74632773535979768</v>
      </c>
    </row>
    <row r="53" spans="1:5" x14ac:dyDescent="0.3">
      <c r="A53" s="19" t="s">
        <v>123</v>
      </c>
      <c r="B53" s="20">
        <f t="shared" si="0"/>
        <v>4603.7704999999996</v>
      </c>
      <c r="C53" s="21">
        <v>93.954499999999996</v>
      </c>
      <c r="D53" s="21">
        <f t="shared" si="2"/>
        <v>5911.4289830000007</v>
      </c>
      <c r="E53" s="22">
        <f t="shared" si="1"/>
        <v>0.75838122169940625</v>
      </c>
    </row>
    <row r="54" spans="1:5" x14ac:dyDescent="0.3">
      <c r="A54" s="19" t="s">
        <v>124</v>
      </c>
      <c r="B54" s="20">
        <f t="shared" si="0"/>
        <v>4629.0506999999998</v>
      </c>
      <c r="C54" s="21">
        <v>92.581013999999996</v>
      </c>
      <c r="D54" s="21">
        <f t="shared" si="2"/>
        <v>6004.009997000001</v>
      </c>
      <c r="E54" s="22">
        <f t="shared" si="1"/>
        <v>0.77025850259128592</v>
      </c>
    </row>
    <row r="55" spans="1:5" x14ac:dyDescent="0.3">
      <c r="A55" s="19" t="s">
        <v>125</v>
      </c>
      <c r="B55" s="20">
        <f t="shared" si="0"/>
        <v>4650.171585000001</v>
      </c>
      <c r="C55" s="21">
        <v>91.179835000000011</v>
      </c>
      <c r="D55" s="21">
        <f t="shared" si="2"/>
        <v>6095.1898320000009</v>
      </c>
      <c r="E55" s="22">
        <f t="shared" si="1"/>
        <v>0.78195602528174002</v>
      </c>
    </row>
    <row r="56" spans="1:5" x14ac:dyDescent="0.3">
      <c r="A56" s="19" t="s">
        <v>126</v>
      </c>
      <c r="B56" s="20">
        <f t="shared" si="0"/>
        <v>4653.3809920000058</v>
      </c>
      <c r="C56" s="21">
        <v>89.488096000000112</v>
      </c>
      <c r="D56" s="21">
        <f t="shared" si="2"/>
        <v>6184.677928000001</v>
      </c>
      <c r="E56" s="22">
        <f t="shared" si="1"/>
        <v>0.79343651363188383</v>
      </c>
    </row>
    <row r="57" spans="1:5" x14ac:dyDescent="0.3">
      <c r="A57" s="19" t="s">
        <v>127</v>
      </c>
      <c r="B57" s="20">
        <f t="shared" si="0"/>
        <v>4633.686278999995</v>
      </c>
      <c r="C57" s="21">
        <v>87.428042999999903</v>
      </c>
      <c r="D57" s="21">
        <f t="shared" si="2"/>
        <v>6272.1059710000009</v>
      </c>
      <c r="E57" s="22">
        <f t="shared" si="1"/>
        <v>0.80465271638959324</v>
      </c>
    </row>
    <row r="58" spans="1:5" x14ac:dyDescent="0.3">
      <c r="A58" s="19" t="s">
        <v>128</v>
      </c>
      <c r="B58" s="20">
        <f t="shared" si="0"/>
        <v>4595.1669899999997</v>
      </c>
      <c r="C58" s="21">
        <v>85.095685000000003</v>
      </c>
      <c r="D58" s="21">
        <f t="shared" si="2"/>
        <v>6357.2016560000011</v>
      </c>
      <c r="E58" s="22">
        <f t="shared" si="1"/>
        <v>0.8155696993622783</v>
      </c>
    </row>
    <row r="59" spans="1:5" x14ac:dyDescent="0.3">
      <c r="A59" s="19" t="s">
        <v>129</v>
      </c>
      <c r="B59" s="20">
        <f t="shared" si="0"/>
        <v>4548.399570000005</v>
      </c>
      <c r="C59" s="21">
        <v>82.698174000000094</v>
      </c>
      <c r="D59" s="21">
        <f t="shared" si="2"/>
        <v>6439.8998300000012</v>
      </c>
      <c r="E59" s="22">
        <f t="shared" si="1"/>
        <v>0.82617910402751071</v>
      </c>
    </row>
    <row r="60" spans="1:5" x14ac:dyDescent="0.3">
      <c r="A60" s="19" t="s">
        <v>130</v>
      </c>
      <c r="B60" s="20">
        <f t="shared" si="0"/>
        <v>4493.1279119999999</v>
      </c>
      <c r="C60" s="21">
        <v>80.234426999999997</v>
      </c>
      <c r="D60" s="21">
        <f t="shared" si="2"/>
        <v>6520.1342570000015</v>
      </c>
      <c r="E60" s="22">
        <f t="shared" si="1"/>
        <v>0.83647243292405982</v>
      </c>
    </row>
    <row r="61" spans="1:5" x14ac:dyDescent="0.3">
      <c r="A61" s="19" t="s">
        <v>131</v>
      </c>
      <c r="B61" s="20">
        <f t="shared" si="0"/>
        <v>4426.6523189999998</v>
      </c>
      <c r="C61" s="21">
        <v>77.660567</v>
      </c>
      <c r="D61" s="21">
        <f t="shared" si="2"/>
        <v>6597.7948240000014</v>
      </c>
      <c r="E61" s="22">
        <f t="shared" si="1"/>
        <v>0.84643555958069427</v>
      </c>
    </row>
    <row r="62" spans="1:5" x14ac:dyDescent="0.3">
      <c r="A62" s="19" t="s">
        <v>132</v>
      </c>
      <c r="B62" s="20">
        <f t="shared" si="0"/>
        <v>4349.3538219999991</v>
      </c>
      <c r="C62" s="21">
        <v>74.988858999999991</v>
      </c>
      <c r="D62" s="21">
        <f t="shared" si="2"/>
        <v>6672.7836830000015</v>
      </c>
      <c r="E62" s="22">
        <f t="shared" si="1"/>
        <v>0.85605593101132649</v>
      </c>
    </row>
    <row r="63" spans="1:5" x14ac:dyDescent="0.3">
      <c r="A63" s="19" t="s">
        <v>133</v>
      </c>
      <c r="B63" s="20">
        <f t="shared" si="0"/>
        <v>4263.7595490000003</v>
      </c>
      <c r="C63" s="21">
        <v>72.267111</v>
      </c>
      <c r="D63" s="21">
        <f t="shared" si="2"/>
        <v>6745.0507940000016</v>
      </c>
      <c r="E63" s="22">
        <f t="shared" si="1"/>
        <v>0.8653271275505181</v>
      </c>
    </row>
    <row r="64" spans="1:5" x14ac:dyDescent="0.3">
      <c r="A64" s="19" t="s">
        <v>134</v>
      </c>
      <c r="B64" s="20">
        <f t="shared" si="0"/>
        <v>4167.8548200000005</v>
      </c>
      <c r="C64" s="21">
        <v>69.464247</v>
      </c>
      <c r="D64" s="21">
        <f t="shared" si="2"/>
        <v>6814.5150410000015</v>
      </c>
      <c r="E64" s="22">
        <f t="shared" si="1"/>
        <v>0.87423874277177627</v>
      </c>
    </row>
    <row r="65" spans="1:5" x14ac:dyDescent="0.3">
      <c r="A65" s="19" t="s">
        <v>135</v>
      </c>
      <c r="B65" s="20">
        <f t="shared" si="0"/>
        <v>4056.8930230000001</v>
      </c>
      <c r="C65" s="21">
        <v>66.506443000000004</v>
      </c>
      <c r="D65" s="21">
        <f t="shared" si="2"/>
        <v>6881.0214840000017</v>
      </c>
      <c r="E65" s="22">
        <f t="shared" si="1"/>
        <v>0.88277089931772623</v>
      </c>
    </row>
    <row r="66" spans="1:5" x14ac:dyDescent="0.3">
      <c r="A66" s="19" t="s">
        <v>136</v>
      </c>
      <c r="B66" s="20">
        <f t="shared" si="0"/>
        <v>3963.1350460000003</v>
      </c>
      <c r="C66" s="21">
        <v>63.921533000000004</v>
      </c>
      <c r="D66" s="21">
        <f t="shared" si="2"/>
        <v>6944.9430170000014</v>
      </c>
      <c r="E66" s="22">
        <f t="shared" si="1"/>
        <v>0.89097143601178919</v>
      </c>
    </row>
    <row r="67" spans="1:5" x14ac:dyDescent="0.3">
      <c r="A67" s="19" t="s">
        <v>137</v>
      </c>
      <c r="B67" s="20">
        <f t="shared" si="0"/>
        <v>3902.4529109999999</v>
      </c>
      <c r="C67" s="21">
        <v>61.943697</v>
      </c>
      <c r="D67" s="21">
        <f t="shared" si="2"/>
        <v>7006.8867140000011</v>
      </c>
      <c r="E67" s="22">
        <f t="shared" si="1"/>
        <v>0.89891823478794519</v>
      </c>
    </row>
    <row r="68" spans="1:5" x14ac:dyDescent="0.3">
      <c r="A68" s="19" t="s">
        <v>138</v>
      </c>
      <c r="B68" s="20">
        <f t="shared" ref="B68:B104" si="3">A68*C68</f>
        <v>3859.56288</v>
      </c>
      <c r="C68" s="21">
        <v>60.305669999999999</v>
      </c>
      <c r="D68" s="21">
        <f t="shared" si="2"/>
        <v>7067.1923840000009</v>
      </c>
      <c r="E68" s="22">
        <f t="shared" si="1"/>
        <v>0.90665488997259247</v>
      </c>
    </row>
    <row r="69" spans="1:5" x14ac:dyDescent="0.3">
      <c r="A69" s="19" t="s">
        <v>139</v>
      </c>
      <c r="B69" s="20">
        <f t="shared" si="3"/>
        <v>3807.52801</v>
      </c>
      <c r="C69" s="21">
        <v>58.577354</v>
      </c>
      <c r="D69" s="21">
        <f t="shared" si="2"/>
        <v>7125.7697380000009</v>
      </c>
      <c r="E69" s="22">
        <f t="shared" ref="E69:E104" si="4">+E68+(C69/$C$1)</f>
        <v>0.91416981832886512</v>
      </c>
    </row>
    <row r="70" spans="1:5" x14ac:dyDescent="0.3">
      <c r="A70" s="19" t="s">
        <v>140</v>
      </c>
      <c r="B70" s="20">
        <f t="shared" si="3"/>
        <v>3757.396698</v>
      </c>
      <c r="C70" s="23">
        <v>56.930253</v>
      </c>
      <c r="D70" s="21">
        <f t="shared" ref="D70:D104" si="5">+D69+C70</f>
        <v>7182.6999910000013</v>
      </c>
      <c r="E70" s="22">
        <f t="shared" si="4"/>
        <v>0.92147343898403289</v>
      </c>
    </row>
    <row r="71" spans="1:5" x14ac:dyDescent="0.3">
      <c r="A71" s="19" t="s">
        <v>141</v>
      </c>
      <c r="B71" s="20">
        <f t="shared" si="3"/>
        <v>3665.4552289999997</v>
      </c>
      <c r="C71" s="23">
        <v>54.708286999999999</v>
      </c>
      <c r="D71" s="21">
        <f t="shared" si="5"/>
        <v>7237.4082780000017</v>
      </c>
      <c r="E71" s="22">
        <f t="shared" si="4"/>
        <v>0.92849200211850635</v>
      </c>
    </row>
    <row r="72" spans="1:5" x14ac:dyDescent="0.3">
      <c r="A72" s="19" t="s">
        <v>142</v>
      </c>
      <c r="B72" s="20">
        <f t="shared" si="3"/>
        <v>3506.6793520000069</v>
      </c>
      <c r="C72" s="23">
        <v>51.568814000000103</v>
      </c>
      <c r="D72" s="21">
        <f t="shared" si="5"/>
        <v>7288.9770920000019</v>
      </c>
      <c r="E72" s="22">
        <f t="shared" si="4"/>
        <v>0.93510780013881212</v>
      </c>
    </row>
    <row r="73" spans="1:5" x14ac:dyDescent="0.3">
      <c r="A73" s="19" t="s">
        <v>143</v>
      </c>
      <c r="B73" s="20">
        <f t="shared" si="3"/>
        <v>3302.2712759999999</v>
      </c>
      <c r="C73" s="23">
        <v>47.859003999999999</v>
      </c>
      <c r="D73" s="21">
        <f t="shared" si="5"/>
        <v>7336.8360960000018</v>
      </c>
      <c r="E73" s="22">
        <f t="shared" si="4"/>
        <v>0.94124766412554262</v>
      </c>
    </row>
    <row r="74" spans="1:5" x14ac:dyDescent="0.3">
      <c r="A74" s="19" t="s">
        <v>144</v>
      </c>
      <c r="B74" s="20">
        <f t="shared" si="3"/>
        <v>3099.5836200000003</v>
      </c>
      <c r="C74" s="23">
        <v>44.279766000000002</v>
      </c>
      <c r="D74" s="21">
        <f t="shared" si="5"/>
        <v>7381.1158620000015</v>
      </c>
      <c r="E74" s="22">
        <f t="shared" si="4"/>
        <v>0.94692834524887426</v>
      </c>
    </row>
    <row r="75" spans="1:5" x14ac:dyDescent="0.3">
      <c r="A75" s="19" t="s">
        <v>145</v>
      </c>
      <c r="B75" s="20">
        <f t="shared" si="3"/>
        <v>2890.0065070000001</v>
      </c>
      <c r="C75" s="23">
        <v>40.704317000000003</v>
      </c>
      <c r="D75" s="21">
        <f t="shared" si="5"/>
        <v>7421.8201790000012</v>
      </c>
      <c r="E75" s="22">
        <f t="shared" si="4"/>
        <v>0.95215032960217927</v>
      </c>
    </row>
    <row r="76" spans="1:5" x14ac:dyDescent="0.3">
      <c r="A76" s="19" t="s">
        <v>146</v>
      </c>
      <c r="B76" s="20">
        <f t="shared" si="3"/>
        <v>2690.3864160000003</v>
      </c>
      <c r="C76" s="23">
        <v>37.366478000000001</v>
      </c>
      <c r="D76" s="21">
        <f t="shared" si="5"/>
        <v>7459.1866570000011</v>
      </c>
      <c r="E76" s="22">
        <f t="shared" si="4"/>
        <v>0.95694410033303612</v>
      </c>
    </row>
    <row r="77" spans="1:5" x14ac:dyDescent="0.3">
      <c r="A77" s="19" t="s">
        <v>147</v>
      </c>
      <c r="B77" s="20">
        <f t="shared" si="3"/>
        <v>2515.4151659999998</v>
      </c>
      <c r="C77" s="23">
        <v>34.457741999999996</v>
      </c>
      <c r="D77" s="21">
        <f t="shared" si="5"/>
        <v>7493.6443990000007</v>
      </c>
      <c r="E77" s="22">
        <f t="shared" si="4"/>
        <v>0.96136470735548585</v>
      </c>
    </row>
    <row r="78" spans="1:5" x14ac:dyDescent="0.3">
      <c r="A78" s="19" t="s">
        <v>148</v>
      </c>
      <c r="B78" s="20">
        <f t="shared" si="3"/>
        <v>2358.3079240000002</v>
      </c>
      <c r="C78" s="23">
        <v>31.869026000000002</v>
      </c>
      <c r="D78" s="21">
        <f t="shared" si="5"/>
        <v>7525.513425000001</v>
      </c>
      <c r="E78" s="22">
        <f t="shared" si="4"/>
        <v>0.96545320625173492</v>
      </c>
    </row>
    <row r="79" spans="1:5" x14ac:dyDescent="0.3">
      <c r="A79" s="19" t="s">
        <v>149</v>
      </c>
      <c r="B79" s="20">
        <f t="shared" si="3"/>
        <v>2194.9760999999999</v>
      </c>
      <c r="C79" s="23">
        <v>29.266348000000001</v>
      </c>
      <c r="D79" s="21">
        <f t="shared" si="5"/>
        <v>7554.7797730000011</v>
      </c>
      <c r="E79" s="22">
        <f t="shared" si="4"/>
        <v>0.96920780582736177</v>
      </c>
    </row>
    <row r="80" spans="1:5" x14ac:dyDescent="0.3">
      <c r="A80" s="19" t="s">
        <v>150</v>
      </c>
      <c r="B80" s="20">
        <f t="shared" si="3"/>
        <v>2027.39842</v>
      </c>
      <c r="C80" s="21">
        <v>26.676295</v>
      </c>
      <c r="D80" s="21">
        <f t="shared" si="5"/>
        <v>7581.4560680000013</v>
      </c>
      <c r="E80" s="22">
        <f t="shared" si="4"/>
        <v>0.9726301257521538</v>
      </c>
    </row>
    <row r="81" spans="1:5" x14ac:dyDescent="0.3">
      <c r="A81" s="19" t="s">
        <v>151</v>
      </c>
      <c r="B81" s="20">
        <f t="shared" si="3"/>
        <v>1878.289644</v>
      </c>
      <c r="C81" s="21">
        <v>24.393371999999999</v>
      </c>
      <c r="D81" s="21">
        <f t="shared" si="5"/>
        <v>7605.8494400000018</v>
      </c>
      <c r="E81" s="22">
        <f t="shared" si="4"/>
        <v>0.97575956794150065</v>
      </c>
    </row>
    <row r="82" spans="1:5" x14ac:dyDescent="0.3">
      <c r="A82" s="19" t="s">
        <v>152</v>
      </c>
      <c r="B82" s="20">
        <f t="shared" si="3"/>
        <v>1756.4120339999999</v>
      </c>
      <c r="C82" s="21">
        <v>22.518103</v>
      </c>
      <c r="D82" s="21">
        <f t="shared" si="5"/>
        <v>7628.3675430000021</v>
      </c>
      <c r="E82" s="22">
        <f t="shared" si="4"/>
        <v>0.97864843060272921</v>
      </c>
    </row>
    <row r="83" spans="1:5" x14ac:dyDescent="0.3">
      <c r="A83" s="19" t="s">
        <v>153</v>
      </c>
      <c r="B83" s="20">
        <f t="shared" si="3"/>
        <v>1653.2846659999998</v>
      </c>
      <c r="C83" s="21">
        <v>20.927653999999997</v>
      </c>
      <c r="D83" s="21">
        <f t="shared" si="5"/>
        <v>7649.2951970000022</v>
      </c>
      <c r="E83" s="22">
        <f t="shared" si="4"/>
        <v>0.98133325348624256</v>
      </c>
    </row>
    <row r="84" spans="1:5" x14ac:dyDescent="0.3">
      <c r="A84" s="19" t="s">
        <v>154</v>
      </c>
      <c r="B84" s="20">
        <f t="shared" si="3"/>
        <v>1553.45064</v>
      </c>
      <c r="C84" s="21">
        <v>19.418133000000001</v>
      </c>
      <c r="D84" s="21">
        <f t="shared" si="5"/>
        <v>7668.7133300000023</v>
      </c>
      <c r="E84" s="22">
        <f t="shared" si="4"/>
        <v>0.98382441889988648</v>
      </c>
    </row>
    <row r="85" spans="1:5" x14ac:dyDescent="0.3">
      <c r="A85" s="19" t="s">
        <v>155</v>
      </c>
      <c r="B85" s="20">
        <f t="shared" si="3"/>
        <v>1462.3461360000001</v>
      </c>
      <c r="C85" s="21">
        <v>18.053656</v>
      </c>
      <c r="D85" s="21">
        <f t="shared" si="5"/>
        <v>7686.7669860000024</v>
      </c>
      <c r="E85" s="22">
        <f t="shared" si="4"/>
        <v>0.98614053463650364</v>
      </c>
    </row>
    <row r="86" spans="1:5" x14ac:dyDescent="0.3">
      <c r="A86" s="19" t="s">
        <v>156</v>
      </c>
      <c r="B86" s="20">
        <f t="shared" si="3"/>
        <v>1359.62519</v>
      </c>
      <c r="C86" s="21">
        <v>16.580794999999998</v>
      </c>
      <c r="D86" s="21">
        <f t="shared" si="5"/>
        <v>7703.3477810000022</v>
      </c>
      <c r="E86" s="22">
        <f t="shared" si="4"/>
        <v>0.98826769603944176</v>
      </c>
    </row>
    <row r="87" spans="1:5" x14ac:dyDescent="0.3">
      <c r="A87" s="19" t="s">
        <v>157</v>
      </c>
      <c r="B87" s="20">
        <f t="shared" si="3"/>
        <v>1233.402161</v>
      </c>
      <c r="C87" s="21">
        <v>14.860267</v>
      </c>
      <c r="D87" s="21">
        <f t="shared" si="5"/>
        <v>7718.2080480000022</v>
      </c>
      <c r="E87" s="22">
        <f t="shared" si="4"/>
        <v>0.99017412974179164</v>
      </c>
    </row>
    <row r="88" spans="1:5" x14ac:dyDescent="0.3">
      <c r="A88" s="19" t="s">
        <v>158</v>
      </c>
      <c r="B88" s="20">
        <f t="shared" si="3"/>
        <v>1093.453452</v>
      </c>
      <c r="C88" s="21">
        <v>13.017303</v>
      </c>
      <c r="D88" s="21">
        <f t="shared" si="5"/>
        <v>7731.2253510000019</v>
      </c>
      <c r="E88" s="22">
        <f t="shared" si="4"/>
        <v>0.99184412834631874</v>
      </c>
    </row>
    <row r="89" spans="1:5" x14ac:dyDescent="0.3">
      <c r="A89" s="19" t="s">
        <v>159</v>
      </c>
      <c r="B89" s="20">
        <f t="shared" si="3"/>
        <v>961.72247000000004</v>
      </c>
      <c r="C89" s="21">
        <v>11.314382</v>
      </c>
      <c r="D89" s="21">
        <f t="shared" si="5"/>
        <v>7742.5397330000014</v>
      </c>
      <c r="E89" s="22">
        <f t="shared" si="4"/>
        <v>0.99329565806419406</v>
      </c>
    </row>
    <row r="90" spans="1:5" x14ac:dyDescent="0.3">
      <c r="A90" s="19" t="s">
        <v>160</v>
      </c>
      <c r="B90" s="20">
        <f t="shared" si="3"/>
        <v>833.90158000000008</v>
      </c>
      <c r="C90" s="21">
        <v>9.696530000000001</v>
      </c>
      <c r="D90" s="21">
        <f t="shared" si="5"/>
        <v>7752.2362630000016</v>
      </c>
      <c r="E90" s="22">
        <f t="shared" si="4"/>
        <v>0.99453963245495347</v>
      </c>
    </row>
    <row r="91" spans="1:5" x14ac:dyDescent="0.3">
      <c r="A91" s="19" t="s">
        <v>161</v>
      </c>
      <c r="B91" s="20">
        <f t="shared" si="3"/>
        <v>716.66641500000003</v>
      </c>
      <c r="C91" s="21">
        <v>8.2375450000000008</v>
      </c>
      <c r="D91" s="21">
        <f t="shared" si="5"/>
        <v>7760.4738080000016</v>
      </c>
      <c r="E91" s="22">
        <f t="shared" si="4"/>
        <v>0.99559643267345721</v>
      </c>
    </row>
    <row r="92" spans="1:5" x14ac:dyDescent="0.3">
      <c r="A92" s="19" t="s">
        <v>162</v>
      </c>
      <c r="B92" s="20">
        <f t="shared" si="3"/>
        <v>615.97588799999994</v>
      </c>
      <c r="C92" s="21">
        <v>6.9997259999999999</v>
      </c>
      <c r="D92" s="21">
        <f t="shared" si="5"/>
        <v>7767.4735340000016</v>
      </c>
      <c r="E92" s="22">
        <f t="shared" si="4"/>
        <v>0.99649443225540379</v>
      </c>
    </row>
    <row r="93" spans="1:5" x14ac:dyDescent="0.3">
      <c r="A93" s="19" t="s">
        <v>163</v>
      </c>
      <c r="B93" s="20">
        <f t="shared" si="3"/>
        <v>528.48983199999998</v>
      </c>
      <c r="C93" s="21">
        <v>5.9380879999999996</v>
      </c>
      <c r="D93" s="21">
        <f t="shared" si="5"/>
        <v>7773.4116220000014</v>
      </c>
      <c r="E93" s="22">
        <f t="shared" si="4"/>
        <v>0.9972562335804217</v>
      </c>
    </row>
    <row r="94" spans="1:5" x14ac:dyDescent="0.3">
      <c r="A94" s="19" t="s">
        <v>164</v>
      </c>
      <c r="B94" s="20">
        <f t="shared" si="3"/>
        <v>434.58678000000003</v>
      </c>
      <c r="C94" s="21">
        <v>4.8287420000000001</v>
      </c>
      <c r="D94" s="21">
        <f t="shared" si="5"/>
        <v>7778.2403640000011</v>
      </c>
      <c r="E94" s="22">
        <f t="shared" si="4"/>
        <v>0.99787571615692938</v>
      </c>
    </row>
    <row r="95" spans="1:5" x14ac:dyDescent="0.3">
      <c r="A95" s="19" t="s">
        <v>165</v>
      </c>
      <c r="B95" s="20">
        <f t="shared" si="3"/>
        <v>363.41341399999999</v>
      </c>
      <c r="C95" s="21">
        <v>3.993554</v>
      </c>
      <c r="D95" s="21">
        <f t="shared" si="5"/>
        <v>7782.2339180000008</v>
      </c>
      <c r="E95" s="22">
        <f t="shared" si="4"/>
        <v>0.99838805190014013</v>
      </c>
    </row>
    <row r="96" spans="1:5" x14ac:dyDescent="0.3">
      <c r="A96" s="19" t="s">
        <v>166</v>
      </c>
      <c r="B96" s="20">
        <f t="shared" si="3"/>
        <v>313.60582799999997</v>
      </c>
      <c r="C96" s="21">
        <v>3.4087589999999999</v>
      </c>
      <c r="D96" s="21">
        <f t="shared" si="5"/>
        <v>7785.6426770000007</v>
      </c>
      <c r="E96" s="22">
        <f t="shared" si="4"/>
        <v>0.99882536389734644</v>
      </c>
    </row>
    <row r="97" spans="1:5" x14ac:dyDescent="0.3">
      <c r="A97" s="19" t="s">
        <v>167</v>
      </c>
      <c r="B97" s="20">
        <f t="shared" si="3"/>
        <v>248.34933899999999</v>
      </c>
      <c r="C97" s="21">
        <v>2.670423</v>
      </c>
      <c r="D97" s="21">
        <f t="shared" si="5"/>
        <v>7788.3131000000003</v>
      </c>
      <c r="E97" s="22">
        <f t="shared" si="4"/>
        <v>0.99916795426982963</v>
      </c>
    </row>
    <row r="98" spans="1:5" x14ac:dyDescent="0.3">
      <c r="A98" s="19" t="s">
        <v>168</v>
      </c>
      <c r="B98" s="20">
        <f t="shared" si="3"/>
        <v>167.18557999999999</v>
      </c>
      <c r="C98" s="21">
        <v>1.77857</v>
      </c>
      <c r="D98" s="21">
        <f t="shared" si="5"/>
        <v>7790.0916700000007</v>
      </c>
      <c r="E98" s="22">
        <f t="shared" si="4"/>
        <v>0.9993961282178474</v>
      </c>
    </row>
    <row r="99" spans="1:5" x14ac:dyDescent="0.3">
      <c r="A99" s="19" t="s">
        <v>169</v>
      </c>
      <c r="B99" s="20">
        <f t="shared" si="3"/>
        <v>117.47481500000001</v>
      </c>
      <c r="C99" s="21">
        <v>1.236577</v>
      </c>
      <c r="D99" s="21">
        <f t="shared" si="5"/>
        <v>7791.3282470000004</v>
      </c>
      <c r="E99" s="22">
        <f t="shared" si="4"/>
        <v>0.99955476951738464</v>
      </c>
    </row>
    <row r="100" spans="1:5" x14ac:dyDescent="0.3">
      <c r="A100" s="19" t="s">
        <v>170</v>
      </c>
      <c r="B100" s="20">
        <f t="shared" si="3"/>
        <v>102.358464</v>
      </c>
      <c r="C100" s="21">
        <v>1.0662339999999999</v>
      </c>
      <c r="D100" s="21">
        <f t="shared" si="5"/>
        <v>7792.3944810000003</v>
      </c>
      <c r="E100" s="22">
        <f t="shared" si="4"/>
        <v>0.99969155739826132</v>
      </c>
    </row>
    <row r="101" spans="1:5" x14ac:dyDescent="0.3">
      <c r="A101" s="19" t="s">
        <v>171</v>
      </c>
      <c r="B101" s="20">
        <f t="shared" si="3"/>
        <v>83.546779000000001</v>
      </c>
      <c r="C101" s="21">
        <v>0.86130700000000004</v>
      </c>
      <c r="D101" s="21">
        <f t="shared" si="5"/>
        <v>7793.2557880000004</v>
      </c>
      <c r="E101" s="22">
        <f t="shared" si="4"/>
        <v>0.99980205505573072</v>
      </c>
    </row>
    <row r="102" spans="1:5" x14ac:dyDescent="0.3">
      <c r="A102" s="19" t="s">
        <v>172</v>
      </c>
      <c r="B102" s="20">
        <f t="shared" si="3"/>
        <v>60.936889999999991</v>
      </c>
      <c r="C102" s="21">
        <v>0.62180499999999994</v>
      </c>
      <c r="D102" s="21">
        <f t="shared" si="5"/>
        <v>7793.8775930000002</v>
      </c>
      <c r="E102" s="22">
        <f t="shared" si="4"/>
        <v>0.99988182683966231</v>
      </c>
    </row>
    <row r="103" spans="1:5" x14ac:dyDescent="0.3">
      <c r="A103" s="19" t="s">
        <v>173</v>
      </c>
      <c r="B103" s="20">
        <f t="shared" si="3"/>
        <v>34.423587000000005</v>
      </c>
      <c r="C103" s="21">
        <v>0.34771300000000005</v>
      </c>
      <c r="D103" s="21">
        <f t="shared" si="5"/>
        <v>7794.2253060000003</v>
      </c>
      <c r="E103" s="22">
        <f t="shared" si="4"/>
        <v>0.99992643517556534</v>
      </c>
    </row>
    <row r="104" spans="1:5" x14ac:dyDescent="0.3">
      <c r="A104" s="19" t="s">
        <v>174</v>
      </c>
      <c r="B104" s="20">
        <f t="shared" si="3"/>
        <v>57.342300000000002</v>
      </c>
      <c r="C104" s="21">
        <v>0.57342300000000002</v>
      </c>
      <c r="D104" s="21">
        <f t="shared" si="5"/>
        <v>7794.7987290000001</v>
      </c>
      <c r="E104" s="22">
        <f t="shared" si="4"/>
        <v>0.99999999999999967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WHO Mortality Data</vt:lpstr>
      <vt:lpstr>WHO Deaths Respiratory</vt:lpstr>
      <vt:lpstr>Death Rate Curves</vt:lpstr>
      <vt:lpstr>World Population 2020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RichardAdmin</dc:creator>
  <cp:lastModifiedBy>Richard Collins</cp:lastModifiedBy>
  <dcterms:created xsi:type="dcterms:W3CDTF">2020-04-17T09:28:18Z</dcterms:created>
  <dcterms:modified xsi:type="dcterms:W3CDTF">2020-04-17T21:13:56Z</dcterms:modified>
</cp:coreProperties>
</file>