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D55" i="1"/>
  <c r="D56" i="1"/>
  <c r="D57" i="1"/>
  <c r="D58" i="1"/>
  <c r="I55" i="1"/>
  <c r="I56" i="1"/>
  <c r="I57" i="1"/>
  <c r="I58" i="1"/>
  <c r="AJ23" i="1"/>
  <c r="AJ24" i="1"/>
  <c r="AJ25" i="1"/>
  <c r="AJ22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K53" i="1" s="1"/>
  <c r="I54" i="1"/>
  <c r="K54" i="1"/>
  <c r="J47" i="1"/>
  <c r="J48" i="1"/>
  <c r="J49" i="1"/>
  <c r="J53" i="1"/>
  <c r="J54" i="1"/>
  <c r="J46" i="1"/>
  <c r="G64" i="1" s="1"/>
  <c r="G62" i="1"/>
  <c r="G63" i="1"/>
  <c r="G55" i="1"/>
  <c r="G56" i="1"/>
  <c r="G57" i="1"/>
  <c r="G58" i="1"/>
  <c r="G59" i="1"/>
  <c r="G60" i="1"/>
  <c r="G61" i="1"/>
  <c r="G53" i="1"/>
  <c r="G54" i="1"/>
  <c r="D53" i="1"/>
  <c r="D54" i="1"/>
  <c r="Q45" i="1"/>
  <c r="O45" i="1"/>
  <c r="N45" i="1"/>
  <c r="G45" i="1" l="1"/>
  <c r="G46" i="1"/>
  <c r="G47" i="1"/>
  <c r="G48" i="1"/>
  <c r="G49" i="1"/>
  <c r="G50" i="1"/>
  <c r="G51" i="1"/>
  <c r="G52" i="1"/>
  <c r="P47" i="1"/>
  <c r="P50" i="1"/>
  <c r="I39" i="1"/>
  <c r="I40" i="1"/>
  <c r="I41" i="1"/>
  <c r="I42" i="1"/>
  <c r="I43" i="1"/>
  <c r="I4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O5" i="1"/>
  <c r="P49" i="1" l="1"/>
  <c r="P48" i="1"/>
  <c r="P46" i="1"/>
  <c r="P52" i="1"/>
  <c r="P51" i="1"/>
  <c r="D10" i="3"/>
  <c r="D15" i="3"/>
  <c r="D16" i="3"/>
  <c r="D17" i="3"/>
  <c r="D29" i="3"/>
  <c r="D31" i="3"/>
  <c r="D32" i="3"/>
  <c r="D39" i="3"/>
  <c r="D40" i="3"/>
  <c r="D41" i="3"/>
  <c r="Q8" i="1"/>
  <c r="D9" i="3" s="1"/>
  <c r="Q9" i="1"/>
  <c r="Q10" i="1"/>
  <c r="D11" i="3" s="1"/>
  <c r="Q11" i="1"/>
  <c r="D12" i="3" s="1"/>
  <c r="Q12" i="1"/>
  <c r="D13" i="3" s="1"/>
  <c r="Q13" i="1"/>
  <c r="D14" i="3" s="1"/>
  <c r="Q14" i="1"/>
  <c r="Q15" i="1"/>
  <c r="Q16" i="1"/>
  <c r="Q17" i="1"/>
  <c r="D18" i="3" s="1"/>
  <c r="Q18" i="1"/>
  <c r="D19" i="3" s="1"/>
  <c r="Q19" i="1"/>
  <c r="D20" i="3" s="1"/>
  <c r="Q20" i="1"/>
  <c r="D21" i="3" s="1"/>
  <c r="Q21" i="1"/>
  <c r="D22" i="3" s="1"/>
  <c r="Q22" i="1"/>
  <c r="D23" i="3" s="1"/>
  <c r="Q23" i="1"/>
  <c r="D24" i="3" s="1"/>
  <c r="Q24" i="1"/>
  <c r="D25" i="3" s="1"/>
  <c r="Q25" i="1"/>
  <c r="D26" i="3" s="1"/>
  <c r="Q26" i="1"/>
  <c r="D27" i="3" s="1"/>
  <c r="Q27" i="1"/>
  <c r="D28" i="3" s="1"/>
  <c r="Q28" i="1"/>
  <c r="Q29" i="1"/>
  <c r="D30" i="3" s="1"/>
  <c r="Q30" i="1"/>
  <c r="Q31" i="1"/>
  <c r="Q32" i="1"/>
  <c r="D33" i="3" s="1"/>
  <c r="Q33" i="1"/>
  <c r="D34" i="3" s="1"/>
  <c r="Q34" i="1"/>
  <c r="D35" i="3" s="1"/>
  <c r="Q35" i="1"/>
  <c r="D36" i="3" s="1"/>
  <c r="Q36" i="1"/>
  <c r="D37" i="3" s="1"/>
  <c r="Q37" i="1"/>
  <c r="D38" i="3" s="1"/>
  <c r="Q38" i="1"/>
  <c r="Q39" i="1"/>
  <c r="Q40" i="1"/>
  <c r="Q41" i="1"/>
  <c r="D42" i="3" s="1"/>
  <c r="Q42" i="1"/>
  <c r="D43" i="3" s="1"/>
  <c r="Q43" i="1"/>
  <c r="D44" i="3" s="1"/>
  <c r="Q44" i="1"/>
  <c r="D45" i="3" s="1"/>
  <c r="Q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F37" i="3" s="1"/>
  <c r="G37" i="3" s="1"/>
  <c r="A38" i="3"/>
  <c r="A39" i="3"/>
  <c r="A40" i="3"/>
  <c r="A41" i="3"/>
  <c r="A42" i="3"/>
  <c r="A43" i="3"/>
  <c r="A44" i="3"/>
  <c r="A45" i="3"/>
  <c r="F45" i="3" s="1"/>
  <c r="G45" i="3" s="1"/>
  <c r="A7" i="3"/>
  <c r="G24" i="1"/>
  <c r="G25" i="1"/>
  <c r="G26" i="1"/>
  <c r="G27" i="1"/>
  <c r="S44" i="1"/>
  <c r="P3" i="1"/>
  <c r="K3" i="1"/>
  <c r="J3" i="1"/>
  <c r="M6" i="1"/>
  <c r="N6" i="1" s="1"/>
  <c r="L6" i="1"/>
  <c r="E6" i="1" s="1"/>
  <c r="D24" i="1" s="1"/>
  <c r="S6" i="1"/>
  <c r="M7" i="1"/>
  <c r="L7" i="1"/>
  <c r="E7" i="1" s="1"/>
  <c r="D25" i="1" s="1"/>
  <c r="N7" i="1"/>
  <c r="S7" i="1"/>
  <c r="M8" i="1"/>
  <c r="N8" i="1" s="1"/>
  <c r="L8" i="1"/>
  <c r="E8" i="1" s="1"/>
  <c r="D26" i="1" s="1"/>
  <c r="S8" i="1"/>
  <c r="M9" i="1"/>
  <c r="L9" i="1"/>
  <c r="E9" i="1" s="1"/>
  <c r="D27" i="1" s="1"/>
  <c r="N9" i="1"/>
  <c r="S9" i="1"/>
  <c r="R10" i="1"/>
  <c r="G44" i="1"/>
  <c r="F38" i="3" l="1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L43" i="1" l="1"/>
  <c r="S43" i="1" l="1"/>
  <c r="G43" i="1"/>
  <c r="S25" i="1" l="1"/>
  <c r="S40" i="1"/>
  <c r="S41" i="1"/>
  <c r="S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T29" i="1" l="1"/>
  <c r="T30" i="1"/>
  <c r="T31" i="1"/>
  <c r="T32" i="1"/>
  <c r="T33" i="1"/>
  <c r="T34" i="1"/>
  <c r="T35" i="1"/>
  <c r="T36" i="1"/>
  <c r="T37" i="1"/>
  <c r="T38" i="1"/>
  <c r="T39" i="1"/>
  <c r="T40" i="1"/>
  <c r="T28" i="1"/>
  <c r="T41" i="1"/>
  <c r="M39" i="1" l="1"/>
  <c r="CM4" i="1" l="1"/>
  <c r="S34" i="1"/>
  <c r="S39" i="1"/>
  <c r="S35" i="1" l="1"/>
  <c r="S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11" i="1"/>
  <c r="S17" i="1" l="1"/>
  <c r="S11" i="1"/>
  <c r="S33" i="1"/>
  <c r="S16" i="1"/>
  <c r="S32" i="1"/>
  <c r="S23" i="1"/>
  <c r="S15" i="1"/>
  <c r="S31" i="1"/>
  <c r="S22" i="1"/>
  <c r="S14" i="1"/>
  <c r="S26" i="1"/>
  <c r="S24" i="1"/>
  <c r="S30" i="1"/>
  <c r="S21" i="1"/>
  <c r="S13" i="1"/>
  <c r="S29" i="1"/>
  <c r="S20" i="1"/>
  <c r="S12" i="1"/>
  <c r="S28" i="1"/>
  <c r="S19" i="1"/>
  <c r="S27" i="1"/>
  <c r="S18" i="1"/>
  <c r="S36" i="1"/>
  <c r="M3" i="1" l="1"/>
  <c r="L3" i="1"/>
  <c r="K51" i="1" l="1"/>
  <c r="K52" i="1"/>
  <c r="K46" i="1"/>
  <c r="K47" i="1"/>
  <c r="K48" i="1"/>
  <c r="K49" i="1"/>
  <c r="K50" i="1"/>
  <c r="N3" i="1"/>
  <c r="M10" i="1"/>
  <c r="N10" i="1" s="1"/>
  <c r="L10" i="1"/>
  <c r="E10" i="1" s="1"/>
  <c r="D28" i="1" s="1"/>
  <c r="M11" i="1"/>
  <c r="N11" i="1" s="1"/>
  <c r="L11" i="1"/>
  <c r="E11" i="1" s="1"/>
  <c r="D29" i="1" s="1"/>
  <c r="M12" i="1"/>
  <c r="N12" i="1" s="1"/>
  <c r="L12" i="1"/>
  <c r="E12" i="1" s="1"/>
  <c r="D30" i="1" s="1"/>
  <c r="M16" i="1"/>
  <c r="N16" i="1" s="1"/>
  <c r="M14" i="1"/>
  <c r="N14" i="1" s="1"/>
  <c r="M15" i="1"/>
  <c r="N15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17" i="1"/>
  <c r="N17" i="1" s="1"/>
  <c r="L17" i="1"/>
  <c r="E17" i="1" s="1"/>
  <c r="D35" i="1" s="1"/>
  <c r="L18" i="1"/>
  <c r="E18" i="1" s="1"/>
  <c r="D36" i="1" s="1"/>
  <c r="L19" i="1"/>
  <c r="E19" i="1" s="1"/>
  <c r="D37" i="1" s="1"/>
  <c r="L20" i="1"/>
  <c r="E20" i="1" s="1"/>
  <c r="D38" i="1" s="1"/>
  <c r="L21" i="1"/>
  <c r="E21" i="1" s="1"/>
  <c r="D39" i="1" s="1"/>
  <c r="L23" i="1"/>
  <c r="E23" i="1" s="1"/>
  <c r="D41" i="1" s="1"/>
  <c r="L24" i="1"/>
  <c r="E24" i="1" s="1"/>
  <c r="D42" i="1" l="1"/>
  <c r="F24" i="1"/>
  <c r="L13" i="1"/>
  <c r="E13" i="1" s="1"/>
  <c r="D31" i="1" s="1"/>
  <c r="M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L14" i="1" l="1"/>
  <c r="E14" i="1" s="1"/>
  <c r="D32" i="1" s="1"/>
  <c r="L15" i="1"/>
  <c r="E15" i="1" s="1"/>
  <c r="D33" i="1" s="1"/>
  <c r="L16" i="1"/>
  <c r="E16" i="1" s="1"/>
  <c r="D34" i="1" s="1"/>
  <c r="L22" i="1"/>
  <c r="E22" i="1" s="1"/>
  <c r="D40" i="1" s="1"/>
  <c r="L25" i="1" l="1"/>
  <c r="E25" i="1" s="1"/>
  <c r="D43" i="1" l="1"/>
  <c r="F25" i="1"/>
  <c r="L26" i="1"/>
  <c r="E26" i="1" s="1"/>
  <c r="M25" i="1"/>
  <c r="N25" i="1" s="1"/>
  <c r="F26" i="1" l="1"/>
  <c r="D44" i="1"/>
  <c r="M26" i="1"/>
  <c r="N26" i="1" s="1"/>
  <c r="L27" i="1"/>
  <c r="E27" i="1" s="1"/>
  <c r="D45" i="1" l="1"/>
  <c r="F27" i="1"/>
  <c r="M27" i="1"/>
  <c r="N27" i="1" s="1"/>
  <c r="M28" i="1"/>
  <c r="N28" i="1" s="1"/>
  <c r="L28" i="1" l="1"/>
  <c r="E28" i="1" s="1"/>
  <c r="F28" i="1" l="1"/>
  <c r="D46" i="1"/>
  <c r="M29" i="1"/>
  <c r="N29" i="1" s="1"/>
  <c r="L29" i="1"/>
  <c r="E29" i="1" s="1"/>
  <c r="F29" i="1" l="1"/>
  <c r="D47" i="1"/>
  <c r="L30" i="1"/>
  <c r="E30" i="1" s="1"/>
  <c r="F30" i="1" l="1"/>
  <c r="D48" i="1"/>
  <c r="M30" i="1"/>
  <c r="N30" i="1" s="1"/>
  <c r="M31" i="1" l="1"/>
  <c r="N31" i="1" s="1"/>
  <c r="L31" i="1"/>
  <c r="E31" i="1" s="1"/>
  <c r="F31" i="1" l="1"/>
  <c r="D49" i="1"/>
  <c r="M32" i="1"/>
  <c r="N32" i="1" s="1"/>
  <c r="L32" i="1" l="1"/>
  <c r="E32" i="1" s="1"/>
  <c r="F32" i="1" l="1"/>
  <c r="D50" i="1"/>
  <c r="L33" i="1"/>
  <c r="E33" i="1" s="1"/>
  <c r="F33" i="1" l="1"/>
  <c r="D51" i="1"/>
  <c r="M33" i="1"/>
  <c r="N33" i="1" s="1"/>
  <c r="M34" i="1" l="1"/>
  <c r="N34" i="1" s="1"/>
  <c r="L34" i="1" l="1"/>
  <c r="E34" i="1" s="1"/>
  <c r="F34" i="1" l="1"/>
  <c r="D52" i="1"/>
  <c r="M35" i="1"/>
  <c r="N35" i="1" s="1"/>
  <c r="L35" i="1"/>
  <c r="E35" i="1" s="1"/>
  <c r="F35" i="1" s="1"/>
  <c r="L36" i="1" l="1"/>
  <c r="E36" i="1" s="1"/>
  <c r="F36" i="1" s="1"/>
  <c r="S37" i="1" l="1"/>
  <c r="M36" i="1"/>
  <c r="N36" i="1" s="1"/>
  <c r="L37" i="1"/>
  <c r="E37" i="1" s="1"/>
  <c r="F37" i="1" s="1"/>
  <c r="S38" i="1" l="1"/>
  <c r="S3" i="1" s="1"/>
  <c r="M37" i="1"/>
  <c r="N37" i="1" s="1"/>
  <c r="S51" i="1" l="1"/>
  <c r="S59" i="1"/>
  <c r="S52" i="1"/>
  <c r="S58" i="1"/>
  <c r="S60" i="1"/>
  <c r="S49" i="1"/>
  <c r="S45" i="1"/>
  <c r="S53" i="1"/>
  <c r="S61" i="1"/>
  <c r="S46" i="1"/>
  <c r="S54" i="1"/>
  <c r="S62" i="1"/>
  <c r="S47" i="1"/>
  <c r="S55" i="1"/>
  <c r="S63" i="1"/>
  <c r="S48" i="1"/>
  <c r="S56" i="1"/>
  <c r="S64" i="1"/>
  <c r="S57" i="1"/>
  <c r="S50" i="1"/>
  <c r="L38" i="1"/>
  <c r="E38" i="1" s="1"/>
  <c r="F38" i="1" s="1"/>
  <c r="M38" i="1" l="1"/>
  <c r="N38" i="1" s="1"/>
  <c r="L39" i="1" l="1"/>
  <c r="E39" i="1" s="1"/>
  <c r="F39" i="1" s="1"/>
  <c r="N39" i="1" l="1"/>
  <c r="L40" i="1" l="1"/>
  <c r="E40" i="1" s="1"/>
  <c r="F40" i="1" s="1"/>
  <c r="M40" i="1" l="1"/>
  <c r="N40" i="1" s="1"/>
  <c r="T42" i="1" l="1"/>
  <c r="L41" i="1"/>
  <c r="E41" i="1" s="1"/>
  <c r="F41" i="1" s="1"/>
  <c r="M42" i="1" l="1"/>
  <c r="N42" i="1" s="1"/>
  <c r="M41" i="1"/>
  <c r="N41" i="1" s="1"/>
  <c r="L42" i="1" l="1"/>
  <c r="E42" i="1" s="1"/>
  <c r="F42" i="1" s="1"/>
  <c r="T43" i="1" l="1"/>
  <c r="T44" i="1"/>
  <c r="E43" i="1"/>
  <c r="F43" i="1" s="1"/>
  <c r="M43" i="1" l="1"/>
  <c r="N43" i="1" s="1"/>
  <c r="L44" i="1" l="1"/>
  <c r="E44" i="1" s="1"/>
  <c r="F44" i="1" s="1"/>
  <c r="T45" i="1" l="1"/>
  <c r="M44" i="1"/>
  <c r="N44" i="1" s="1"/>
  <c r="M45" i="1" l="1"/>
  <c r="L45" i="1" l="1"/>
  <c r="E45" i="1" s="1"/>
  <c r="M46" i="1"/>
  <c r="N46" i="1" s="1"/>
  <c r="R46" i="1"/>
  <c r="G65" i="1" s="1"/>
  <c r="F45" i="1" l="1"/>
  <c r="L46" i="1"/>
  <c r="R47" i="1"/>
  <c r="G66" i="1" s="1"/>
  <c r="M47" i="1"/>
  <c r="N47" i="1" s="1"/>
  <c r="E46" i="1" l="1"/>
  <c r="F46" i="1" s="1"/>
  <c r="L47" i="1"/>
  <c r="E47" i="1" s="1"/>
  <c r="F47" i="1" s="1"/>
  <c r="M48" i="1" l="1"/>
  <c r="N48" i="1" s="1"/>
  <c r="R48" i="1"/>
  <c r="G67" i="1" s="1"/>
  <c r="L48" i="1" l="1"/>
  <c r="E48" i="1" s="1"/>
  <c r="F48" i="1" s="1"/>
  <c r="M49" i="1" l="1"/>
  <c r="N49" i="1" s="1"/>
  <c r="R49" i="1"/>
  <c r="G68" i="1" s="1"/>
  <c r="L49" i="1" l="1"/>
  <c r="E49" i="1" s="1"/>
  <c r="F49" i="1" s="1"/>
  <c r="M50" i="1" l="1"/>
  <c r="N50" i="1" s="1"/>
  <c r="R50" i="1"/>
  <c r="G69" i="1" s="1"/>
  <c r="L50" i="1" l="1"/>
  <c r="E50" i="1" s="1"/>
  <c r="F50" i="1" s="1"/>
  <c r="R51" i="1" l="1"/>
  <c r="G70" i="1" s="1"/>
  <c r="M51" i="1"/>
  <c r="N51" i="1" s="1"/>
  <c r="L51" i="1" l="1"/>
  <c r="E51" i="1" s="1"/>
  <c r="F51" i="1" s="1"/>
  <c r="R52" i="1" l="1"/>
  <c r="G71" i="1" l="1"/>
  <c r="M52" i="1"/>
  <c r="N52" i="1" s="1"/>
  <c r="L52" i="1" l="1"/>
  <c r="E52" i="1" s="1"/>
  <c r="F52" i="1" s="1"/>
  <c r="P53" i="1"/>
  <c r="M53" i="1" s="1"/>
  <c r="N53" i="1" s="1"/>
  <c r="L53" i="1"/>
  <c r="E53" i="1" s="1"/>
  <c r="F53" i="1" s="1"/>
  <c r="R53" i="1"/>
  <c r="G72" i="1" l="1"/>
  <c r="L54" i="1" l="1"/>
  <c r="E54" i="1" s="1"/>
  <c r="F54" i="1" s="1"/>
  <c r="P54" i="1"/>
  <c r="R54" i="1"/>
  <c r="G73" i="1" l="1"/>
  <c r="M54" i="1"/>
  <c r="N54" i="1" s="1"/>
  <c r="P55" i="1" l="1"/>
  <c r="M55" i="1" s="1"/>
  <c r="N55" i="1" s="1"/>
  <c r="R55" i="1"/>
  <c r="K55" i="1"/>
  <c r="L55" i="1" s="1"/>
  <c r="E55" i="1" s="1"/>
  <c r="F55" i="1" s="1"/>
  <c r="P56" i="1" l="1"/>
  <c r="K56" i="1" l="1"/>
  <c r="L56" i="1" s="1"/>
  <c r="E56" i="1" s="1"/>
  <c r="F56" i="1" s="1"/>
  <c r="R56" i="1"/>
  <c r="M56" i="1"/>
  <c r="N56" i="1" s="1"/>
  <c r="K57" i="1" l="1"/>
  <c r="L57" i="1" s="1"/>
  <c r="E57" i="1" s="1"/>
  <c r="F57" i="1" s="1"/>
  <c r="R57" i="1"/>
  <c r="P57" i="1"/>
  <c r="M57" i="1" s="1"/>
  <c r="N57" i="1" s="1"/>
  <c r="R58" i="1" l="1"/>
  <c r="K58" i="1"/>
  <c r="L58" i="1" s="1"/>
  <c r="E58" i="1" s="1"/>
  <c r="F58" i="1" s="1"/>
  <c r="P58" i="1"/>
  <c r="M58" i="1" s="1"/>
  <c r="N58" i="1" s="1"/>
  <c r="J59" i="1" l="1"/>
  <c r="P59" i="1" l="1"/>
  <c r="M59" i="1" s="1"/>
  <c r="N59" i="1" s="1"/>
  <c r="R59" i="1"/>
  <c r="K59" i="1"/>
  <c r="L59" i="1" s="1"/>
  <c r="E59" i="1" s="1"/>
  <c r="F59" i="1" s="1"/>
  <c r="J60" i="1" l="1"/>
  <c r="P60" i="1" l="1"/>
  <c r="M60" i="1" s="1"/>
  <c r="N60" i="1" s="1"/>
  <c r="K60" i="1"/>
  <c r="L60" i="1" s="1"/>
  <c r="E60" i="1" s="1"/>
  <c r="F60" i="1" s="1"/>
  <c r="R60" i="1"/>
  <c r="J61" i="1" l="1"/>
  <c r="K61" i="1" l="1"/>
  <c r="L61" i="1" s="1"/>
  <c r="E61" i="1" s="1"/>
  <c r="F61" i="1" s="1"/>
  <c r="P61" i="1"/>
  <c r="M61" i="1" s="1"/>
  <c r="N61" i="1" s="1"/>
  <c r="R61" i="1"/>
  <c r="J62" i="1" l="1"/>
  <c r="R62" i="1" l="1"/>
  <c r="K62" i="1"/>
  <c r="L62" i="1" s="1"/>
  <c r="E62" i="1" s="1"/>
  <c r="F62" i="1" s="1"/>
  <c r="P62" i="1"/>
  <c r="M62" i="1" s="1"/>
  <c r="N62" i="1" s="1"/>
  <c r="J63" i="1" l="1"/>
  <c r="K63" i="1" s="1"/>
  <c r="L63" i="1" s="1"/>
  <c r="E63" i="1" s="1"/>
  <c r="F63" i="1" s="1"/>
  <c r="R63" i="1" l="1"/>
  <c r="P63" i="1"/>
  <c r="M63" i="1" s="1"/>
  <c r="N63" i="1" s="1"/>
  <c r="J64" i="1" l="1"/>
  <c r="P64" i="1" s="1"/>
  <c r="M64" i="1" s="1"/>
  <c r="N64" i="1" s="1"/>
  <c r="R64" i="1" l="1"/>
  <c r="K64" i="1"/>
  <c r="L64" i="1" s="1"/>
  <c r="E64" i="1" s="1"/>
  <c r="F64" i="1" s="1"/>
  <c r="J65" i="1" l="1"/>
  <c r="P65" i="1" l="1"/>
  <c r="M65" i="1" s="1"/>
  <c r="N65" i="1" s="1"/>
  <c r="R65" i="1"/>
  <c r="K65" i="1"/>
  <c r="L65" i="1" s="1"/>
  <c r="E65" i="1" s="1"/>
  <c r="F65" i="1" s="1"/>
  <c r="J66" i="1" l="1"/>
  <c r="K66" i="1" l="1"/>
  <c r="L66" i="1" s="1"/>
  <c r="E66" i="1" s="1"/>
  <c r="F66" i="1" s="1"/>
  <c r="R66" i="1"/>
  <c r="P66" i="1"/>
  <c r="M66" i="1" s="1"/>
  <c r="N66" i="1" s="1"/>
  <c r="J67" i="1" l="1"/>
  <c r="P67" i="1" l="1"/>
  <c r="M67" i="1" s="1"/>
  <c r="N67" i="1" s="1"/>
  <c r="K67" i="1"/>
  <c r="L67" i="1" s="1"/>
  <c r="E67" i="1" s="1"/>
  <c r="F67" i="1" s="1"/>
  <c r="R67" i="1"/>
  <c r="J68" i="1" l="1"/>
  <c r="P68" i="1" s="1"/>
  <c r="M68" i="1" s="1"/>
  <c r="N68" i="1" s="1"/>
  <c r="R68" i="1" l="1"/>
  <c r="K68" i="1"/>
  <c r="L68" i="1" s="1"/>
  <c r="E68" i="1" s="1"/>
  <c r="F68" i="1" s="1"/>
  <c r="J69" i="1" l="1"/>
  <c r="K69" i="1" s="1"/>
  <c r="L69" i="1" s="1"/>
  <c r="E69" i="1" s="1"/>
  <c r="F69" i="1" s="1"/>
  <c r="P69" i="1" l="1"/>
  <c r="M69" i="1" s="1"/>
  <c r="N69" i="1" s="1"/>
  <c r="R69" i="1"/>
  <c r="J70" i="1" s="1"/>
  <c r="R70" i="1" l="1"/>
  <c r="K70" i="1"/>
  <c r="L70" i="1" s="1"/>
  <c r="E70" i="1" s="1"/>
  <c r="F70" i="1" s="1"/>
  <c r="P70" i="1"/>
  <c r="M70" i="1" s="1"/>
  <c r="N70" i="1" s="1"/>
  <c r="J71" i="1" l="1"/>
  <c r="R71" i="1" l="1"/>
  <c r="P71" i="1"/>
  <c r="M71" i="1" s="1"/>
  <c r="N71" i="1" s="1"/>
  <c r="K71" i="1"/>
  <c r="L71" i="1" s="1"/>
  <c r="E71" i="1" s="1"/>
  <c r="F71" i="1" s="1"/>
  <c r="J72" i="1" l="1"/>
  <c r="R72" i="1"/>
  <c r="K72" i="1"/>
  <c r="L72" i="1" s="1"/>
  <c r="E72" i="1" s="1"/>
  <c r="F72" i="1" s="1"/>
  <c r="P72" i="1"/>
  <c r="M72" i="1" s="1"/>
  <c r="N72" i="1" s="1"/>
  <c r="J73" i="1" l="1"/>
  <c r="P73" i="1" l="1"/>
  <c r="M73" i="1" s="1"/>
  <c r="N73" i="1" s="1"/>
  <c r="K73" i="1"/>
  <c r="L73" i="1" s="1"/>
  <c r="E73" i="1" s="1"/>
  <c r="F73" i="1" s="1"/>
  <c r="R73" i="1"/>
  <c r="J74" i="1" l="1"/>
  <c r="R74" i="1" l="1"/>
  <c r="P74" i="1"/>
  <c r="M74" i="1" s="1"/>
  <c r="N74" i="1" s="1"/>
  <c r="G74" i="1"/>
  <c r="J75" i="1" s="1"/>
  <c r="K74" i="1"/>
  <c r="L74" i="1" s="1"/>
  <c r="E74" i="1" s="1"/>
  <c r="F74" i="1" s="1"/>
  <c r="G75" i="1" l="1"/>
  <c r="R75" i="1"/>
  <c r="K75" i="1"/>
  <c r="L75" i="1" s="1"/>
  <c r="E75" i="1" s="1"/>
  <c r="F75" i="1" s="1"/>
  <c r="P75" i="1"/>
  <c r="M75" i="1" s="1"/>
  <c r="N75" i="1" s="1"/>
  <c r="J76" i="1" l="1"/>
  <c r="G76" i="1" l="1"/>
  <c r="K76" i="1"/>
  <c r="L76" i="1" s="1"/>
  <c r="E76" i="1" s="1"/>
  <c r="F76" i="1" s="1"/>
  <c r="R76" i="1"/>
  <c r="P76" i="1"/>
  <c r="M76" i="1" s="1"/>
  <c r="N76" i="1" s="1"/>
  <c r="J77" i="1" l="1"/>
  <c r="R77" i="1" l="1"/>
  <c r="P77" i="1"/>
  <c r="M77" i="1" s="1"/>
  <c r="N77" i="1" s="1"/>
  <c r="K77" i="1"/>
  <c r="L77" i="1" s="1"/>
  <c r="E77" i="1" s="1"/>
  <c r="F77" i="1" s="1"/>
  <c r="G77" i="1"/>
  <c r="J78" i="1" s="1"/>
  <c r="G78" i="1" l="1"/>
  <c r="R78" i="1"/>
  <c r="K78" i="1"/>
  <c r="L78" i="1" s="1"/>
  <c r="E78" i="1" s="1"/>
  <c r="F78" i="1" s="1"/>
  <c r="P78" i="1"/>
  <c r="M78" i="1" s="1"/>
  <c r="N78" i="1" s="1"/>
  <c r="J79" i="1" l="1"/>
  <c r="G79" i="1" l="1"/>
  <c r="R79" i="1"/>
  <c r="P79" i="1"/>
  <c r="M79" i="1" s="1"/>
  <c r="N79" i="1" s="1"/>
  <c r="K79" i="1"/>
  <c r="L79" i="1" s="1"/>
  <c r="E79" i="1" s="1"/>
  <c r="F79" i="1" s="1"/>
  <c r="J80" i="1" l="1"/>
  <c r="P80" i="1" l="1"/>
  <c r="M80" i="1" s="1"/>
  <c r="N80" i="1" s="1"/>
  <c r="G80" i="1"/>
  <c r="R80" i="1"/>
  <c r="K80" i="1"/>
  <c r="L80" i="1" s="1"/>
  <c r="E80" i="1" s="1"/>
  <c r="F80" i="1" s="1"/>
  <c r="J81" i="1"/>
  <c r="G81" i="1" l="1"/>
  <c r="K81" i="1"/>
  <c r="L81" i="1" s="1"/>
  <c r="E81" i="1" s="1"/>
  <c r="F81" i="1" s="1"/>
  <c r="P81" i="1"/>
  <c r="M81" i="1" s="1"/>
  <c r="N81" i="1" s="1"/>
  <c r="R81" i="1"/>
  <c r="J82" i="1" l="1"/>
  <c r="G82" i="1" l="1"/>
  <c r="R82" i="1"/>
  <c r="K82" i="1"/>
  <c r="L82" i="1" s="1"/>
  <c r="E82" i="1" s="1"/>
  <c r="F82" i="1" s="1"/>
  <c r="P82" i="1"/>
  <c r="M82" i="1" s="1"/>
  <c r="N82" i="1" s="1"/>
  <c r="J83" i="1" l="1"/>
  <c r="K83" i="1" l="1"/>
  <c r="L83" i="1" s="1"/>
  <c r="E83" i="1" s="1"/>
  <c r="F83" i="1" s="1"/>
  <c r="G83" i="1"/>
  <c r="R83" i="1"/>
  <c r="P83" i="1"/>
  <c r="M83" i="1" s="1"/>
  <c r="N83" i="1" s="1"/>
  <c r="J84" i="1" l="1"/>
  <c r="R84" i="1" l="1"/>
  <c r="G84" i="1"/>
  <c r="P84" i="1"/>
  <c r="M84" i="1" s="1"/>
  <c r="N84" i="1" s="1"/>
  <c r="K84" i="1"/>
  <c r="L84" i="1" s="1"/>
  <c r="E84" i="1" s="1"/>
  <c r="F84" i="1" s="1"/>
  <c r="J85" i="1" l="1"/>
  <c r="P85" i="1" l="1"/>
  <c r="M85" i="1" s="1"/>
  <c r="N85" i="1" s="1"/>
  <c r="R85" i="1"/>
  <c r="K85" i="1"/>
  <c r="L85" i="1" s="1"/>
  <c r="E85" i="1" s="1"/>
  <c r="F85" i="1" s="1"/>
  <c r="G85" i="1"/>
  <c r="J86" i="1" l="1"/>
  <c r="G86" i="1" s="1"/>
  <c r="P86" i="1" l="1"/>
  <c r="M86" i="1" s="1"/>
  <c r="N86" i="1" s="1"/>
  <c r="K86" i="1"/>
  <c r="L86" i="1" s="1"/>
  <c r="E86" i="1" s="1"/>
  <c r="F86" i="1" s="1"/>
  <c r="R86" i="1"/>
  <c r="J87" i="1" s="1"/>
  <c r="G87" i="1" s="1"/>
  <c r="P87" i="1" l="1"/>
  <c r="M87" i="1" s="1"/>
  <c r="N87" i="1" s="1"/>
  <c r="R87" i="1"/>
  <c r="K87" i="1"/>
  <c r="L87" i="1" s="1"/>
  <c r="E87" i="1" s="1"/>
  <c r="F87" i="1" s="1"/>
  <c r="J88" i="1"/>
  <c r="G88" i="1" l="1"/>
  <c r="P88" i="1"/>
  <c r="M88" i="1" s="1"/>
  <c r="N88" i="1" s="1"/>
  <c r="K88" i="1"/>
  <c r="L88" i="1" s="1"/>
  <c r="E88" i="1" s="1"/>
  <c r="F88" i="1" s="1"/>
  <c r="R88" i="1"/>
  <c r="J89" i="1" l="1"/>
  <c r="K89" i="1" l="1"/>
  <c r="L89" i="1" s="1"/>
  <c r="E89" i="1" s="1"/>
  <c r="F89" i="1" s="1"/>
  <c r="G89" i="1"/>
  <c r="P89" i="1"/>
  <c r="M89" i="1" s="1"/>
  <c r="N89" i="1" s="1"/>
  <c r="R89" i="1"/>
  <c r="J90" i="1" l="1"/>
  <c r="R90" i="1" l="1"/>
  <c r="G90" i="1"/>
  <c r="P90" i="1"/>
  <c r="M90" i="1" s="1"/>
  <c r="N90" i="1" s="1"/>
  <c r="K90" i="1"/>
  <c r="L90" i="1" s="1"/>
  <c r="E90" i="1" s="1"/>
  <c r="F90" i="1" s="1"/>
  <c r="J91" i="1" l="1"/>
  <c r="G91" i="1" l="1"/>
  <c r="P91" i="1"/>
  <c r="M91" i="1" s="1"/>
  <c r="N91" i="1" s="1"/>
  <c r="K91" i="1"/>
  <c r="L91" i="1" s="1"/>
  <c r="E91" i="1" s="1"/>
  <c r="F91" i="1" s="1"/>
  <c r="R91" i="1"/>
  <c r="J92" i="1" l="1"/>
  <c r="G92" i="1" l="1"/>
  <c r="K92" i="1"/>
  <c r="L92" i="1" s="1"/>
  <c r="E92" i="1" s="1"/>
  <c r="F92" i="1" s="1"/>
  <c r="R92" i="1"/>
  <c r="P92" i="1"/>
  <c r="M92" i="1" s="1"/>
  <c r="N92" i="1" s="1"/>
  <c r="J93" i="1" l="1"/>
  <c r="G93" i="1" l="1"/>
  <c r="K93" i="1"/>
  <c r="L93" i="1" s="1"/>
  <c r="E93" i="1" s="1"/>
  <c r="F93" i="1" s="1"/>
  <c r="P93" i="1"/>
  <c r="M93" i="1" s="1"/>
  <c r="N93" i="1" s="1"/>
  <c r="R93" i="1"/>
  <c r="J94" i="1" l="1"/>
  <c r="K94" i="1" l="1"/>
  <c r="L94" i="1" s="1"/>
  <c r="E94" i="1" s="1"/>
  <c r="F94" i="1" s="1"/>
  <c r="R94" i="1"/>
  <c r="G94" i="1"/>
  <c r="P94" i="1"/>
  <c r="M94" i="1" s="1"/>
  <c r="N94" i="1" s="1"/>
  <c r="J95" i="1" l="1"/>
  <c r="G95" i="1" l="1"/>
  <c r="K95" i="1"/>
  <c r="L95" i="1" s="1"/>
  <c r="E95" i="1" s="1"/>
  <c r="F95" i="1" s="1"/>
  <c r="P95" i="1"/>
  <c r="M95" i="1" s="1"/>
  <c r="N95" i="1" s="1"/>
  <c r="R95" i="1"/>
  <c r="J96" i="1" l="1"/>
  <c r="G96" i="1" l="1"/>
  <c r="K96" i="1"/>
  <c r="L96" i="1" s="1"/>
  <c r="E96" i="1" s="1"/>
  <c r="F96" i="1" s="1"/>
  <c r="P96" i="1"/>
  <c r="M96" i="1" s="1"/>
  <c r="N96" i="1" s="1"/>
  <c r="R96" i="1"/>
  <c r="J97" i="1" l="1"/>
  <c r="R97" i="1" l="1"/>
  <c r="G97" i="1"/>
  <c r="K97" i="1"/>
  <c r="L97" i="1" s="1"/>
  <c r="E97" i="1" s="1"/>
  <c r="F97" i="1" s="1"/>
  <c r="P97" i="1"/>
  <c r="M97" i="1" s="1"/>
  <c r="N97" i="1" s="1"/>
  <c r="J98" i="1" l="1"/>
  <c r="K98" i="1" l="1"/>
  <c r="L98" i="1" s="1"/>
  <c r="E98" i="1" s="1"/>
  <c r="F98" i="1" s="1"/>
  <c r="G98" i="1"/>
  <c r="R98" i="1"/>
  <c r="P98" i="1"/>
  <c r="M98" i="1" s="1"/>
  <c r="N98" i="1" s="1"/>
  <c r="J99" i="1" l="1"/>
  <c r="P99" i="1" s="1"/>
  <c r="M99" i="1" s="1"/>
  <c r="N99" i="1" s="1"/>
  <c r="R99" i="1" l="1"/>
  <c r="K99" i="1"/>
  <c r="L99" i="1" s="1"/>
  <c r="E99" i="1" s="1"/>
  <c r="F99" i="1" s="1"/>
  <c r="G99" i="1"/>
  <c r="J100" i="1" l="1"/>
  <c r="R100" i="1" s="1"/>
  <c r="P100" i="1"/>
  <c r="M100" i="1" s="1"/>
  <c r="N100" i="1" s="1"/>
  <c r="G100" i="1"/>
  <c r="K100" i="1"/>
  <c r="L100" i="1" s="1"/>
  <c r="E100" i="1" s="1"/>
  <c r="F100" i="1" s="1"/>
  <c r="J101" i="1" l="1"/>
  <c r="G101" i="1"/>
  <c r="P101" i="1"/>
  <c r="M101" i="1" s="1"/>
  <c r="N101" i="1" s="1"/>
  <c r="R101" i="1"/>
  <c r="K101" i="1"/>
  <c r="L101" i="1" s="1"/>
  <c r="E101" i="1" s="1"/>
  <c r="F101" i="1" s="1"/>
  <c r="J102" i="1" l="1"/>
  <c r="R102" i="1" l="1"/>
  <c r="P102" i="1"/>
  <c r="M102" i="1" s="1"/>
  <c r="N102" i="1" s="1"/>
  <c r="G102" i="1"/>
  <c r="K102" i="1"/>
  <c r="L102" i="1" s="1"/>
  <c r="E102" i="1" s="1"/>
  <c r="F102" i="1" s="1"/>
  <c r="J103" i="1" l="1"/>
  <c r="K103" i="1" s="1"/>
  <c r="L103" i="1" s="1"/>
  <c r="E103" i="1" s="1"/>
  <c r="F103" i="1" s="1"/>
  <c r="R103" i="1"/>
  <c r="P103" i="1" l="1"/>
  <c r="M103" i="1" s="1"/>
  <c r="N103" i="1" s="1"/>
  <c r="G103" i="1"/>
  <c r="J104" i="1" s="1"/>
  <c r="R104" i="1" l="1"/>
  <c r="P104" i="1"/>
  <c r="M104" i="1" s="1"/>
  <c r="N104" i="1" s="1"/>
  <c r="G104" i="1"/>
  <c r="K104" i="1"/>
  <c r="L104" i="1" s="1"/>
  <c r="E104" i="1" s="1"/>
  <c r="F104" i="1" s="1"/>
  <c r="J105" i="1"/>
  <c r="G105" i="1" s="1"/>
  <c r="R105" i="1" l="1"/>
  <c r="K105" i="1"/>
  <c r="L105" i="1" s="1"/>
  <c r="E105" i="1" s="1"/>
  <c r="F105" i="1" s="1"/>
  <c r="P105" i="1"/>
  <c r="M105" i="1" s="1"/>
  <c r="N105" i="1" s="1"/>
  <c r="J106" i="1" l="1"/>
  <c r="R106" i="1" s="1"/>
  <c r="G106" i="1" l="1"/>
  <c r="P106" i="1"/>
  <c r="M106" i="1" s="1"/>
  <c r="N106" i="1" s="1"/>
  <c r="K106" i="1"/>
  <c r="L106" i="1" s="1"/>
  <c r="E106" i="1" s="1"/>
  <c r="F106" i="1" s="1"/>
  <c r="J107" i="1" l="1"/>
  <c r="G107" i="1"/>
  <c r="K107" i="1"/>
  <c r="L107" i="1" s="1"/>
  <c r="E107" i="1" s="1"/>
  <c r="F107" i="1" s="1"/>
  <c r="R107" i="1"/>
  <c r="P107" i="1"/>
  <c r="M107" i="1" s="1"/>
  <c r="N107" i="1" s="1"/>
  <c r="J108" i="1" l="1"/>
  <c r="G108" i="1" l="1"/>
  <c r="R108" i="1"/>
  <c r="K108" i="1"/>
  <c r="L108" i="1" s="1"/>
  <c r="E108" i="1" s="1"/>
  <c r="F108" i="1" s="1"/>
  <c r="P108" i="1"/>
  <c r="M108" i="1" s="1"/>
  <c r="N108" i="1" s="1"/>
  <c r="J109" i="1" l="1"/>
  <c r="G109" i="1" l="1"/>
  <c r="K109" i="1"/>
  <c r="L109" i="1" s="1"/>
  <c r="E109" i="1" s="1"/>
  <c r="F109" i="1" s="1"/>
  <c r="R109" i="1"/>
  <c r="P109" i="1"/>
  <c r="M109" i="1" s="1"/>
  <c r="N109" i="1" s="1"/>
  <c r="J110" i="1" l="1"/>
  <c r="G110" i="1" l="1"/>
  <c r="K110" i="1"/>
  <c r="L110" i="1" s="1"/>
  <c r="E110" i="1" s="1"/>
  <c r="F110" i="1" s="1"/>
  <c r="R110" i="1"/>
  <c r="P110" i="1"/>
  <c r="M110" i="1" s="1"/>
  <c r="N110" i="1" s="1"/>
  <c r="J111" i="1" l="1"/>
  <c r="G111" i="1" l="1"/>
  <c r="R111" i="1"/>
  <c r="K111" i="1"/>
  <c r="L111" i="1" s="1"/>
  <c r="E111" i="1" s="1"/>
  <c r="F111" i="1" s="1"/>
  <c r="P111" i="1"/>
  <c r="M111" i="1" s="1"/>
  <c r="N111" i="1" s="1"/>
  <c r="J112" i="1" l="1"/>
  <c r="P112" i="1" l="1"/>
  <c r="M112" i="1" s="1"/>
  <c r="N112" i="1" s="1"/>
  <c r="R112" i="1"/>
  <c r="K112" i="1"/>
  <c r="L112" i="1" s="1"/>
  <c r="E112" i="1" s="1"/>
  <c r="F112" i="1" s="1"/>
  <c r="G112" i="1"/>
  <c r="J113" i="1" s="1"/>
  <c r="G113" i="1" l="1"/>
  <c r="R113" i="1"/>
  <c r="P113" i="1"/>
  <c r="M113" i="1" s="1"/>
  <c r="N113" i="1" s="1"/>
  <c r="K113" i="1"/>
  <c r="L113" i="1" s="1"/>
  <c r="E113" i="1" s="1"/>
  <c r="F113" i="1" s="1"/>
  <c r="J114" i="1" l="1"/>
  <c r="K114" i="1" l="1"/>
  <c r="L114" i="1" s="1"/>
  <c r="E114" i="1" s="1"/>
  <c r="F114" i="1" s="1"/>
  <c r="R114" i="1"/>
  <c r="G114" i="1"/>
  <c r="P114" i="1"/>
  <c r="M114" i="1" s="1"/>
  <c r="N114" i="1" s="1"/>
  <c r="J115" i="1" l="1"/>
  <c r="G115" i="1" l="1"/>
  <c r="R115" i="1"/>
  <c r="P115" i="1"/>
  <c r="M115" i="1" s="1"/>
  <c r="N115" i="1" s="1"/>
  <c r="K115" i="1"/>
  <c r="L115" i="1" s="1"/>
  <c r="E115" i="1" s="1"/>
  <c r="F115" i="1" s="1"/>
  <c r="J116" i="1" l="1"/>
  <c r="G116" i="1" l="1"/>
  <c r="R116" i="1"/>
  <c r="P116" i="1"/>
  <c r="M116" i="1" s="1"/>
  <c r="N116" i="1" s="1"/>
  <c r="K116" i="1"/>
  <c r="L116" i="1" s="1"/>
  <c r="E116" i="1" s="1"/>
  <c r="F116" i="1" s="1"/>
  <c r="J117" i="1" l="1"/>
  <c r="G117" i="1" l="1"/>
  <c r="K117" i="1"/>
  <c r="L117" i="1" s="1"/>
  <c r="E117" i="1" s="1"/>
  <c r="F117" i="1" s="1"/>
  <c r="R117" i="1"/>
  <c r="P117" i="1"/>
  <c r="M117" i="1" s="1"/>
  <c r="N117" i="1" s="1"/>
  <c r="J118" i="1" l="1"/>
  <c r="P118" i="1" l="1"/>
  <c r="M118" i="1" s="1"/>
  <c r="N118" i="1" s="1"/>
  <c r="K118" i="1"/>
  <c r="L118" i="1" s="1"/>
  <c r="E118" i="1" s="1"/>
  <c r="F118" i="1" s="1"/>
  <c r="G118" i="1"/>
  <c r="R118" i="1"/>
  <c r="J119" i="1" l="1"/>
  <c r="G119" i="1" l="1"/>
  <c r="K119" i="1"/>
  <c r="L119" i="1" s="1"/>
  <c r="E119" i="1" s="1"/>
  <c r="F119" i="1" s="1"/>
  <c r="P119" i="1"/>
  <c r="M119" i="1" s="1"/>
  <c r="N119" i="1" s="1"/>
  <c r="R119" i="1"/>
  <c r="J120" i="1" l="1"/>
  <c r="G120" i="1" l="1"/>
  <c r="R120" i="1"/>
  <c r="P120" i="1"/>
  <c r="M120" i="1" s="1"/>
  <c r="N120" i="1" s="1"/>
  <c r="K120" i="1"/>
  <c r="L120" i="1" s="1"/>
  <c r="E120" i="1" s="1"/>
  <c r="F120" i="1" s="1"/>
  <c r="J121" i="1" l="1"/>
  <c r="G121" i="1" l="1"/>
  <c r="K121" i="1"/>
  <c r="L121" i="1" s="1"/>
  <c r="E121" i="1" s="1"/>
  <c r="F121" i="1" s="1"/>
  <c r="P121" i="1"/>
  <c r="M121" i="1" s="1"/>
  <c r="N121" i="1" s="1"/>
  <c r="R121" i="1"/>
  <c r="J122" i="1" l="1"/>
  <c r="G122" i="1" l="1"/>
  <c r="K122" i="1"/>
  <c r="L122" i="1" s="1"/>
  <c r="E122" i="1" s="1"/>
  <c r="F122" i="1" s="1"/>
  <c r="R122" i="1"/>
  <c r="P122" i="1"/>
  <c r="M122" i="1" s="1"/>
  <c r="N122" i="1" s="1"/>
  <c r="J123" i="1" l="1"/>
  <c r="G123" i="1" l="1"/>
  <c r="P123" i="1"/>
  <c r="M123" i="1" s="1"/>
  <c r="N123" i="1" s="1"/>
  <c r="K123" i="1"/>
  <c r="L123" i="1" s="1"/>
  <c r="E123" i="1" s="1"/>
  <c r="F123" i="1" s="1"/>
  <c r="R123" i="1"/>
  <c r="J124" i="1" l="1"/>
  <c r="G124" i="1" l="1"/>
  <c r="K124" i="1"/>
  <c r="L124" i="1" s="1"/>
  <c r="E124" i="1" s="1"/>
  <c r="F124" i="1" s="1"/>
  <c r="P124" i="1"/>
  <c r="M124" i="1" s="1"/>
  <c r="N124" i="1" s="1"/>
  <c r="R124" i="1"/>
  <c r="J125" i="1" l="1"/>
  <c r="G125" i="1" l="1"/>
  <c r="K125" i="1"/>
  <c r="L125" i="1" s="1"/>
  <c r="E125" i="1" s="1"/>
  <c r="F125" i="1" s="1"/>
  <c r="P125" i="1"/>
  <c r="M125" i="1" s="1"/>
  <c r="N125" i="1" s="1"/>
  <c r="R125" i="1"/>
  <c r="J126" i="1" l="1"/>
  <c r="G126" i="1" l="1"/>
  <c r="R126" i="1"/>
  <c r="P126" i="1"/>
  <c r="M126" i="1" s="1"/>
  <c r="N126" i="1" s="1"/>
  <c r="K126" i="1"/>
  <c r="L126" i="1" s="1"/>
  <c r="E126" i="1" s="1"/>
  <c r="F126" i="1" s="1"/>
  <c r="J127" i="1" l="1"/>
  <c r="G127" i="1" l="1"/>
  <c r="P127" i="1"/>
  <c r="M127" i="1" s="1"/>
  <c r="N127" i="1" s="1"/>
  <c r="K127" i="1"/>
  <c r="L127" i="1" s="1"/>
  <c r="E127" i="1" s="1"/>
  <c r="F127" i="1" s="1"/>
  <c r="R127" i="1"/>
  <c r="J128" i="1" l="1"/>
  <c r="K128" i="1" l="1"/>
  <c r="L128" i="1" s="1"/>
  <c r="E128" i="1" s="1"/>
  <c r="F128" i="1" s="1"/>
  <c r="R128" i="1"/>
  <c r="P128" i="1"/>
  <c r="M128" i="1" s="1"/>
  <c r="N128" i="1" s="1"/>
  <c r="G128" i="1"/>
  <c r="J129" i="1" l="1"/>
  <c r="R129" i="1" s="1"/>
  <c r="G129" i="1"/>
  <c r="P129" i="1" l="1"/>
  <c r="M129" i="1" s="1"/>
  <c r="N129" i="1" s="1"/>
  <c r="K129" i="1"/>
  <c r="L129" i="1" s="1"/>
  <c r="E129" i="1" s="1"/>
  <c r="F129" i="1" s="1"/>
  <c r="J130" i="1" l="1"/>
  <c r="P130" i="1"/>
  <c r="M130" i="1" s="1"/>
  <c r="N130" i="1" s="1"/>
  <c r="R130" i="1"/>
  <c r="K130" i="1"/>
  <c r="L130" i="1" s="1"/>
  <c r="E130" i="1" s="1"/>
  <c r="F130" i="1" s="1"/>
  <c r="G130" i="1"/>
  <c r="J131" i="1" l="1"/>
  <c r="K131" i="1" s="1"/>
  <c r="L131" i="1" s="1"/>
  <c r="E131" i="1" s="1"/>
  <c r="F131" i="1" s="1"/>
  <c r="G131" i="1"/>
  <c r="P131" i="1" l="1"/>
  <c r="M131" i="1" s="1"/>
  <c r="N131" i="1" s="1"/>
  <c r="R131" i="1"/>
  <c r="J132" i="1" l="1"/>
  <c r="G132" i="1" s="1"/>
  <c r="R132" i="1" l="1"/>
  <c r="P132" i="1"/>
  <c r="M132" i="1" s="1"/>
  <c r="N132" i="1" s="1"/>
  <c r="K132" i="1"/>
  <c r="L132" i="1" s="1"/>
  <c r="E132" i="1" s="1"/>
  <c r="F132" i="1" s="1"/>
  <c r="J133" i="1" l="1"/>
  <c r="K133" i="1"/>
  <c r="L133" i="1" s="1"/>
  <c r="E133" i="1" s="1"/>
  <c r="F133" i="1" s="1"/>
  <c r="G133" i="1"/>
  <c r="P133" i="1"/>
  <c r="M133" i="1" s="1"/>
  <c r="N133" i="1" s="1"/>
  <c r="R133" i="1"/>
  <c r="J134" i="1" l="1"/>
  <c r="P134" i="1" s="1"/>
  <c r="M134" i="1" s="1"/>
  <c r="N134" i="1" s="1"/>
  <c r="K134" i="1" l="1"/>
  <c r="L134" i="1" s="1"/>
  <c r="E134" i="1" s="1"/>
  <c r="F134" i="1" s="1"/>
  <c r="G134" i="1"/>
  <c r="R134" i="1"/>
  <c r="J135" i="1" l="1"/>
  <c r="R135" i="1" s="1"/>
  <c r="K135" i="1"/>
  <c r="L135" i="1" s="1"/>
  <c r="E135" i="1" s="1"/>
  <c r="F135" i="1" s="1"/>
  <c r="G135" i="1" l="1"/>
  <c r="P135" i="1"/>
  <c r="M135" i="1" s="1"/>
  <c r="N135" i="1" s="1"/>
  <c r="J136" i="1" l="1"/>
  <c r="P136" i="1" s="1"/>
  <c r="M136" i="1" s="1"/>
  <c r="N136" i="1" s="1"/>
  <c r="R136" i="1"/>
  <c r="K136" i="1"/>
  <c r="L136" i="1" s="1"/>
  <c r="E136" i="1" s="1"/>
  <c r="F136" i="1" s="1"/>
  <c r="G136" i="1" l="1"/>
  <c r="J137" i="1"/>
  <c r="G137" i="1" s="1"/>
  <c r="P137" i="1" l="1"/>
  <c r="M137" i="1" s="1"/>
  <c r="N137" i="1" s="1"/>
  <c r="K137" i="1"/>
  <c r="L137" i="1" s="1"/>
  <c r="E137" i="1" s="1"/>
  <c r="F137" i="1" s="1"/>
  <c r="R137" i="1"/>
  <c r="J138" i="1" s="1"/>
  <c r="K138" i="1" l="1"/>
  <c r="L138" i="1" s="1"/>
  <c r="E138" i="1" s="1"/>
  <c r="F138" i="1" s="1"/>
  <c r="P138" i="1"/>
  <c r="M138" i="1" s="1"/>
  <c r="N138" i="1" s="1"/>
  <c r="R138" i="1"/>
  <c r="G138" i="1"/>
  <c r="J139" i="1" l="1"/>
  <c r="K139" i="1" s="1"/>
  <c r="L139" i="1" s="1"/>
  <c r="E139" i="1" s="1"/>
  <c r="F139" i="1" s="1"/>
  <c r="G139" i="1" l="1"/>
  <c r="P139" i="1"/>
  <c r="M139" i="1" s="1"/>
  <c r="N139" i="1" s="1"/>
  <c r="R139" i="1"/>
  <c r="J140" i="1" l="1"/>
  <c r="K140" i="1"/>
  <c r="L140" i="1" s="1"/>
  <c r="E140" i="1" s="1"/>
  <c r="F140" i="1" s="1"/>
  <c r="R140" i="1"/>
  <c r="G140" i="1"/>
  <c r="P140" i="1"/>
  <c r="M140" i="1" s="1"/>
  <c r="N140" i="1" s="1"/>
  <c r="J141" i="1" l="1"/>
  <c r="P141" i="1" l="1"/>
  <c r="M141" i="1" s="1"/>
  <c r="N141" i="1" s="1"/>
  <c r="R141" i="1"/>
  <c r="K141" i="1"/>
  <c r="L141" i="1" s="1"/>
  <c r="E141" i="1" s="1"/>
  <c r="F141" i="1" s="1"/>
  <c r="G141" i="1"/>
  <c r="J142" i="1" l="1"/>
  <c r="P142" i="1" s="1"/>
  <c r="M142" i="1" s="1"/>
  <c r="N142" i="1" s="1"/>
  <c r="R142" i="1" l="1"/>
  <c r="G142" i="1"/>
  <c r="K142" i="1"/>
  <c r="L142" i="1" s="1"/>
  <c r="E142" i="1" s="1"/>
  <c r="F142" i="1" s="1"/>
  <c r="J143" i="1" l="1"/>
  <c r="P143" i="1" s="1"/>
  <c r="M143" i="1" s="1"/>
  <c r="N143" i="1" s="1"/>
  <c r="G143" i="1"/>
  <c r="K143" i="1"/>
  <c r="L143" i="1" s="1"/>
  <c r="E143" i="1" s="1"/>
  <c r="F143" i="1" s="1"/>
  <c r="R143" i="1" l="1"/>
  <c r="J144" i="1"/>
  <c r="P144" i="1" l="1"/>
  <c r="M144" i="1" s="1"/>
  <c r="N144" i="1" s="1"/>
  <c r="R144" i="1"/>
  <c r="K144" i="1"/>
  <c r="L144" i="1" s="1"/>
  <c r="E144" i="1" s="1"/>
  <c r="F144" i="1" s="1"/>
  <c r="G144" i="1"/>
  <c r="J145" i="1" l="1"/>
  <c r="K145" i="1" s="1"/>
  <c r="L145" i="1" s="1"/>
  <c r="E145" i="1" s="1"/>
  <c r="F145" i="1" s="1"/>
  <c r="P145" i="1" l="1"/>
  <c r="M145" i="1" s="1"/>
  <c r="N145" i="1" s="1"/>
  <c r="R145" i="1"/>
  <c r="G145" i="1"/>
  <c r="J146" i="1" l="1"/>
  <c r="P146" i="1"/>
  <c r="M146" i="1" s="1"/>
  <c r="N146" i="1" s="1"/>
  <c r="K146" i="1"/>
  <c r="L146" i="1" s="1"/>
  <c r="E146" i="1" s="1"/>
  <c r="F146" i="1" s="1"/>
  <c r="G146" i="1"/>
  <c r="R146" i="1"/>
  <c r="J147" i="1" l="1"/>
  <c r="P147" i="1" l="1"/>
  <c r="M147" i="1" s="1"/>
  <c r="N147" i="1" s="1"/>
  <c r="K147" i="1"/>
  <c r="L147" i="1" s="1"/>
  <c r="E147" i="1" s="1"/>
  <c r="F147" i="1" s="1"/>
  <c r="G147" i="1"/>
  <c r="R147" i="1"/>
  <c r="J148" i="1" l="1"/>
  <c r="P148" i="1" s="1"/>
  <c r="M148" i="1" s="1"/>
  <c r="N148" i="1" s="1"/>
  <c r="G148" i="1" l="1"/>
  <c r="R148" i="1"/>
  <c r="K148" i="1"/>
  <c r="L148" i="1" s="1"/>
  <c r="E148" i="1" s="1"/>
  <c r="F148" i="1" s="1"/>
  <c r="J149" i="1" l="1"/>
  <c r="K149" i="1" s="1"/>
  <c r="L149" i="1" s="1"/>
  <c r="E149" i="1" s="1"/>
  <c r="F149" i="1" s="1"/>
  <c r="G149" i="1"/>
  <c r="R149" i="1"/>
  <c r="P149" i="1" l="1"/>
  <c r="M149" i="1" s="1"/>
  <c r="N149" i="1" s="1"/>
  <c r="J150" i="1" l="1"/>
  <c r="R150" i="1" s="1"/>
  <c r="P150" i="1"/>
  <c r="M150" i="1" s="1"/>
  <c r="N150" i="1" s="1"/>
  <c r="G150" i="1" l="1"/>
  <c r="J151" i="1" s="1"/>
  <c r="P151" i="1" s="1"/>
  <c r="M151" i="1" s="1"/>
  <c r="N151" i="1" s="1"/>
  <c r="K150" i="1"/>
  <c r="L150" i="1" s="1"/>
  <c r="E150" i="1" s="1"/>
  <c r="F150" i="1" s="1"/>
  <c r="R151" i="1" l="1"/>
  <c r="K151" i="1"/>
  <c r="L151" i="1" s="1"/>
  <c r="E151" i="1" s="1"/>
  <c r="F151" i="1" s="1"/>
  <c r="G151" i="1"/>
  <c r="J152" i="1" s="1"/>
  <c r="K152" i="1" l="1"/>
  <c r="L152" i="1" s="1"/>
  <c r="E152" i="1" s="1"/>
  <c r="F152" i="1" s="1"/>
  <c r="G152" i="1"/>
  <c r="R152" i="1"/>
  <c r="P152" i="1"/>
  <c r="M152" i="1" s="1"/>
  <c r="N152" i="1" s="1"/>
  <c r="J153" i="1" l="1"/>
  <c r="P153" i="1" l="1"/>
  <c r="M153" i="1" s="1"/>
  <c r="N153" i="1" s="1"/>
  <c r="R153" i="1"/>
  <c r="G153" i="1"/>
  <c r="K153" i="1"/>
  <c r="L153" i="1" s="1"/>
  <c r="E153" i="1" s="1"/>
  <c r="F153" i="1" s="1"/>
  <c r="J154" i="1" l="1"/>
  <c r="R154" i="1" s="1"/>
  <c r="K154" i="1" l="1"/>
  <c r="L154" i="1" s="1"/>
  <c r="E154" i="1" s="1"/>
  <c r="F154" i="1" s="1"/>
  <c r="G154" i="1"/>
  <c r="P154" i="1"/>
  <c r="M154" i="1" s="1"/>
  <c r="N154" i="1" s="1"/>
  <c r="J155" i="1" l="1"/>
  <c r="G155" i="1"/>
  <c r="P155" i="1"/>
  <c r="M155" i="1" s="1"/>
  <c r="N155" i="1" s="1"/>
  <c r="R155" i="1"/>
  <c r="K155" i="1"/>
  <c r="L155" i="1" s="1"/>
  <c r="E155" i="1" s="1"/>
  <c r="F155" i="1" s="1"/>
  <c r="J156" i="1" l="1"/>
  <c r="G156" i="1" l="1"/>
  <c r="P156" i="1"/>
  <c r="M156" i="1" s="1"/>
  <c r="N156" i="1" s="1"/>
  <c r="R156" i="1"/>
  <c r="K156" i="1"/>
  <c r="L156" i="1" s="1"/>
  <c r="E156" i="1" s="1"/>
  <c r="F156" i="1" s="1"/>
  <c r="J157" i="1" l="1"/>
  <c r="G157" i="1" l="1"/>
  <c r="R157" i="1"/>
  <c r="P157" i="1"/>
  <c r="M157" i="1" s="1"/>
  <c r="N157" i="1" s="1"/>
  <c r="K157" i="1"/>
  <c r="L157" i="1" s="1"/>
  <c r="E157" i="1" s="1"/>
  <c r="F157" i="1" s="1"/>
  <c r="J158" i="1" l="1"/>
  <c r="G158" i="1" l="1"/>
  <c r="K158" i="1"/>
  <c r="L158" i="1" s="1"/>
  <c r="E158" i="1" s="1"/>
  <c r="F158" i="1" s="1"/>
  <c r="P158" i="1"/>
  <c r="M158" i="1" s="1"/>
  <c r="N158" i="1" s="1"/>
  <c r="R158" i="1"/>
  <c r="J159" i="1" l="1"/>
  <c r="G159" i="1" l="1"/>
  <c r="P159" i="1"/>
  <c r="M159" i="1" s="1"/>
  <c r="N159" i="1" s="1"/>
  <c r="R159" i="1"/>
  <c r="K159" i="1"/>
  <c r="L159" i="1" s="1"/>
  <c r="E159" i="1" s="1"/>
  <c r="F159" i="1" s="1"/>
  <c r="J160" i="1" l="1"/>
  <c r="G160" i="1" l="1"/>
  <c r="R160" i="1"/>
  <c r="K160" i="1"/>
  <c r="L160" i="1" s="1"/>
  <c r="E160" i="1" s="1"/>
  <c r="F160" i="1" s="1"/>
  <c r="P160" i="1"/>
  <c r="M160" i="1" s="1"/>
  <c r="N160" i="1" s="1"/>
  <c r="J161" i="1" l="1"/>
  <c r="G161" i="1" l="1"/>
  <c r="P161" i="1"/>
  <c r="M161" i="1" s="1"/>
  <c r="N161" i="1" s="1"/>
  <c r="R161" i="1"/>
  <c r="K161" i="1"/>
  <c r="L161" i="1" s="1"/>
  <c r="E161" i="1" s="1"/>
  <c r="F161" i="1" s="1"/>
  <c r="J162" i="1" l="1"/>
  <c r="K162" i="1" l="1"/>
  <c r="L162" i="1" s="1"/>
  <c r="E162" i="1" s="1"/>
  <c r="F162" i="1" s="1"/>
  <c r="R162" i="1"/>
  <c r="P162" i="1"/>
  <c r="M162" i="1" s="1"/>
  <c r="N162" i="1" s="1"/>
  <c r="G162" i="1"/>
  <c r="J163" i="1" l="1"/>
  <c r="P163" i="1" s="1"/>
  <c r="M163" i="1" s="1"/>
  <c r="N163" i="1" s="1"/>
  <c r="K163" i="1"/>
  <c r="L163" i="1" s="1"/>
  <c r="E163" i="1" s="1"/>
  <c r="F163" i="1" s="1"/>
  <c r="G163" i="1" l="1"/>
  <c r="R163" i="1"/>
  <c r="J164" i="1" l="1"/>
  <c r="R164" i="1" s="1"/>
  <c r="G164" i="1"/>
  <c r="P164" i="1" l="1"/>
  <c r="M164" i="1" s="1"/>
  <c r="N164" i="1" s="1"/>
  <c r="K164" i="1"/>
  <c r="L164" i="1" s="1"/>
  <c r="E164" i="1" s="1"/>
  <c r="F164" i="1" s="1"/>
  <c r="J165" i="1"/>
  <c r="G165" i="1" s="1"/>
  <c r="R165" i="1"/>
  <c r="P165" i="1"/>
  <c r="M165" i="1" s="1"/>
  <c r="N165" i="1" s="1"/>
  <c r="K165" i="1"/>
  <c r="L165" i="1" s="1"/>
  <c r="E165" i="1" s="1"/>
  <c r="F165" i="1" s="1"/>
  <c r="J166" i="1"/>
  <c r="K166" i="1" s="1"/>
  <c r="L166" i="1" s="1"/>
  <c r="E166" i="1" s="1"/>
  <c r="F166" i="1" s="1"/>
  <c r="G166" i="1" l="1"/>
  <c r="R166" i="1"/>
  <c r="P166" i="1"/>
  <c r="M166" i="1" s="1"/>
  <c r="N166" i="1" s="1"/>
  <c r="J167" i="1" l="1"/>
  <c r="G167" i="1" l="1"/>
  <c r="P167" i="1"/>
  <c r="M167" i="1" s="1"/>
  <c r="N167" i="1" s="1"/>
  <c r="R167" i="1"/>
  <c r="K167" i="1"/>
  <c r="L167" i="1" s="1"/>
  <c r="E167" i="1" s="1"/>
  <c r="F167" i="1" s="1"/>
  <c r="J168" i="1" l="1"/>
  <c r="K168" i="1" s="1"/>
  <c r="L168" i="1" s="1"/>
  <c r="E168" i="1" s="1"/>
  <c r="F168" i="1" s="1"/>
  <c r="P168" i="1"/>
  <c r="M168" i="1" s="1"/>
  <c r="N168" i="1" s="1"/>
  <c r="G168" i="1" l="1"/>
  <c r="R168" i="1"/>
  <c r="J169" i="1" s="1"/>
  <c r="K169" i="1" l="1"/>
  <c r="L169" i="1" s="1"/>
  <c r="E169" i="1" s="1"/>
  <c r="F169" i="1" s="1"/>
  <c r="P169" i="1"/>
  <c r="M169" i="1" s="1"/>
  <c r="N169" i="1" s="1"/>
  <c r="G169" i="1"/>
  <c r="R169" i="1"/>
  <c r="J170" i="1" l="1"/>
  <c r="P170" i="1" l="1"/>
  <c r="M170" i="1" s="1"/>
  <c r="N170" i="1" s="1"/>
  <c r="R170" i="1"/>
  <c r="G170" i="1"/>
  <c r="K170" i="1"/>
  <c r="L170" i="1" s="1"/>
  <c r="E170" i="1" s="1"/>
  <c r="F170" i="1" s="1"/>
  <c r="J171" i="1" l="1"/>
  <c r="R171" i="1" l="1"/>
  <c r="P171" i="1"/>
  <c r="M171" i="1" s="1"/>
  <c r="N171" i="1" s="1"/>
  <c r="K171" i="1"/>
  <c r="L171" i="1" s="1"/>
  <c r="E171" i="1" s="1"/>
  <c r="F171" i="1" s="1"/>
  <c r="G171" i="1"/>
  <c r="J172" i="1" l="1"/>
  <c r="K172" i="1" s="1"/>
  <c r="L172" i="1" s="1"/>
  <c r="E172" i="1" s="1"/>
  <c r="F172" i="1" s="1"/>
  <c r="P172" i="1"/>
  <c r="M172" i="1" s="1"/>
  <c r="N172" i="1" s="1"/>
  <c r="R172" i="1" l="1"/>
  <c r="G172" i="1"/>
  <c r="J173" i="1" l="1"/>
  <c r="G173" i="1"/>
  <c r="K173" i="1"/>
  <c r="L173" i="1" s="1"/>
  <c r="E173" i="1" s="1"/>
  <c r="F173" i="1" s="1"/>
  <c r="P173" i="1"/>
  <c r="M173" i="1" s="1"/>
  <c r="N173" i="1" s="1"/>
  <c r="R173" i="1"/>
  <c r="J174" i="1" l="1"/>
  <c r="P174" i="1" s="1"/>
  <c r="M174" i="1" s="1"/>
  <c r="N174" i="1" s="1"/>
  <c r="G174" i="1"/>
  <c r="R174" i="1"/>
  <c r="K174" i="1"/>
  <c r="L174" i="1" s="1"/>
  <c r="E174" i="1" s="1"/>
  <c r="F174" i="1" s="1"/>
  <c r="J175" i="1" l="1"/>
  <c r="K175" i="1" s="1"/>
  <c r="L175" i="1" s="1"/>
  <c r="E175" i="1" s="1"/>
  <c r="F175" i="1" s="1"/>
  <c r="G175" i="1" l="1"/>
  <c r="P175" i="1"/>
  <c r="M175" i="1" s="1"/>
  <c r="N175" i="1" s="1"/>
  <c r="R175" i="1"/>
  <c r="J176" i="1" l="1"/>
  <c r="P176" i="1" s="1"/>
  <c r="M176" i="1" s="1"/>
  <c r="N176" i="1" s="1"/>
  <c r="G176" i="1"/>
  <c r="K176" i="1" l="1"/>
  <c r="L176" i="1" s="1"/>
  <c r="E176" i="1" s="1"/>
  <c r="F176" i="1" s="1"/>
  <c r="R176" i="1"/>
  <c r="J177" i="1" s="1"/>
  <c r="K177" i="1" s="1"/>
  <c r="L177" i="1" s="1"/>
  <c r="E177" i="1" s="1"/>
  <c r="F177" i="1" s="1"/>
  <c r="P177" i="1" l="1"/>
  <c r="M177" i="1" s="1"/>
  <c r="N177" i="1" s="1"/>
  <c r="G177" i="1"/>
  <c r="R177" i="1"/>
  <c r="J178" i="1" l="1"/>
  <c r="R178" i="1"/>
  <c r="K178" i="1"/>
  <c r="L178" i="1" s="1"/>
  <c r="E178" i="1" s="1"/>
  <c r="F178" i="1" s="1"/>
  <c r="G178" i="1"/>
  <c r="P178" i="1"/>
  <c r="M178" i="1" s="1"/>
  <c r="N178" i="1" s="1"/>
  <c r="J179" i="1"/>
  <c r="P179" i="1" l="1"/>
  <c r="M179" i="1" s="1"/>
  <c r="N179" i="1" s="1"/>
  <c r="G179" i="1"/>
  <c r="K179" i="1"/>
  <c r="L179" i="1" s="1"/>
  <c r="E179" i="1" s="1"/>
  <c r="F179" i="1" s="1"/>
  <c r="R179" i="1"/>
  <c r="J180" i="1" l="1"/>
  <c r="G180" i="1" l="1"/>
  <c r="R180" i="1"/>
  <c r="P180" i="1"/>
  <c r="M180" i="1" s="1"/>
  <c r="N180" i="1" s="1"/>
  <c r="K180" i="1"/>
  <c r="L180" i="1" s="1"/>
  <c r="E180" i="1" s="1"/>
  <c r="F180" i="1" s="1"/>
  <c r="J181" i="1" l="1"/>
  <c r="K181" i="1" s="1"/>
  <c r="L181" i="1" s="1"/>
  <c r="E181" i="1" s="1"/>
  <c r="F181" i="1" s="1"/>
  <c r="P181" i="1" l="1"/>
  <c r="M181" i="1" s="1"/>
  <c r="N181" i="1" s="1"/>
  <c r="R181" i="1"/>
  <c r="G181" i="1"/>
  <c r="J182" i="1" l="1"/>
  <c r="P182" i="1" l="1"/>
  <c r="M182" i="1" s="1"/>
  <c r="N182" i="1" s="1"/>
  <c r="G182" i="1"/>
  <c r="R182" i="1"/>
  <c r="K182" i="1"/>
  <c r="L182" i="1" s="1"/>
  <c r="E182" i="1" s="1"/>
  <c r="F182" i="1" s="1"/>
  <c r="J183" i="1"/>
  <c r="G183" i="1" l="1"/>
  <c r="P183" i="1"/>
  <c r="M183" i="1" s="1"/>
  <c r="N183" i="1" s="1"/>
  <c r="K183" i="1"/>
  <c r="L183" i="1" s="1"/>
  <c r="E183" i="1" s="1"/>
  <c r="F183" i="1" s="1"/>
  <c r="R183" i="1"/>
  <c r="J184" i="1" s="1"/>
  <c r="P184" i="1" l="1"/>
  <c r="M184" i="1" s="1"/>
  <c r="N184" i="1" s="1"/>
  <c r="K184" i="1"/>
  <c r="L184" i="1" s="1"/>
  <c r="E184" i="1" s="1"/>
  <c r="F184" i="1" s="1"/>
  <c r="G184" i="1"/>
  <c r="R184" i="1"/>
  <c r="J185" i="1" l="1"/>
  <c r="R185" i="1"/>
  <c r="K185" i="1"/>
  <c r="L185" i="1" s="1"/>
  <c r="E185" i="1" s="1"/>
  <c r="F185" i="1" s="1"/>
  <c r="G185" i="1"/>
  <c r="P185" i="1"/>
  <c r="M185" i="1" s="1"/>
  <c r="N185" i="1" s="1"/>
  <c r="J186" i="1"/>
  <c r="G186" i="1" l="1"/>
  <c r="K186" i="1"/>
  <c r="L186" i="1" s="1"/>
  <c r="E186" i="1" s="1"/>
  <c r="F186" i="1" s="1"/>
  <c r="P186" i="1"/>
  <c r="M186" i="1" s="1"/>
  <c r="N186" i="1" s="1"/>
  <c r="R186" i="1"/>
  <c r="J187" i="1" l="1"/>
  <c r="G187" i="1" l="1"/>
  <c r="K187" i="1"/>
  <c r="L187" i="1" s="1"/>
  <c r="E187" i="1" s="1"/>
  <c r="F187" i="1" s="1"/>
  <c r="P187" i="1"/>
  <c r="M187" i="1" s="1"/>
  <c r="N187" i="1" s="1"/>
  <c r="R187" i="1"/>
  <c r="J188" i="1"/>
  <c r="R188" i="1" l="1"/>
  <c r="P188" i="1"/>
  <c r="M188" i="1" s="1"/>
  <c r="N188" i="1" s="1"/>
  <c r="G188" i="1"/>
  <c r="K188" i="1"/>
  <c r="L188" i="1" s="1"/>
  <c r="E188" i="1" s="1"/>
  <c r="F188" i="1" s="1"/>
  <c r="J189" i="1"/>
  <c r="G189" i="1" l="1"/>
  <c r="K189" i="1"/>
  <c r="L189" i="1" s="1"/>
  <c r="E189" i="1" s="1"/>
  <c r="F189" i="1" s="1"/>
  <c r="R189" i="1"/>
  <c r="P189" i="1"/>
  <c r="M189" i="1" s="1"/>
  <c r="N189" i="1" s="1"/>
  <c r="J190" i="1" l="1"/>
  <c r="R190" i="1" l="1"/>
  <c r="G190" i="1"/>
  <c r="P190" i="1"/>
  <c r="M190" i="1" s="1"/>
  <c r="N190" i="1" s="1"/>
  <c r="K190" i="1"/>
  <c r="L190" i="1" s="1"/>
  <c r="E190" i="1" s="1"/>
  <c r="F190" i="1" s="1"/>
  <c r="J191" i="1"/>
  <c r="P191" i="1" l="1"/>
  <c r="M191" i="1" s="1"/>
  <c r="N191" i="1" s="1"/>
  <c r="K191" i="1"/>
  <c r="L191" i="1" s="1"/>
  <c r="E191" i="1" s="1"/>
  <c r="F191" i="1" s="1"/>
  <c r="G191" i="1"/>
  <c r="R191" i="1"/>
  <c r="J192" i="1"/>
  <c r="G192" i="1" l="1"/>
  <c r="P192" i="1"/>
  <c r="M192" i="1" s="1"/>
  <c r="N192" i="1" s="1"/>
  <c r="R192" i="1"/>
  <c r="K192" i="1"/>
  <c r="L192" i="1" s="1"/>
  <c r="E192" i="1" s="1"/>
  <c r="F192" i="1" s="1"/>
  <c r="J193" i="1"/>
  <c r="K193" i="1" l="1"/>
  <c r="L193" i="1" s="1"/>
  <c r="E193" i="1" s="1"/>
  <c r="F193" i="1" s="1"/>
  <c r="P193" i="1"/>
  <c r="M193" i="1" s="1"/>
  <c r="N193" i="1" s="1"/>
  <c r="G193" i="1"/>
  <c r="R193" i="1"/>
  <c r="J194" i="1" l="1"/>
  <c r="G194" i="1" l="1"/>
  <c r="R194" i="1"/>
  <c r="P194" i="1"/>
  <c r="M194" i="1" s="1"/>
  <c r="N194" i="1" s="1"/>
  <c r="J195" i="1"/>
  <c r="K194" i="1"/>
  <c r="L194" i="1" s="1"/>
  <c r="E194" i="1" s="1"/>
  <c r="F194" i="1" s="1"/>
  <c r="P195" i="1" l="1"/>
  <c r="M195" i="1" s="1"/>
  <c r="N195" i="1" s="1"/>
  <c r="R195" i="1"/>
  <c r="K195" i="1"/>
  <c r="L195" i="1" s="1"/>
  <c r="E195" i="1" s="1"/>
  <c r="F195" i="1" s="1"/>
  <c r="G195" i="1"/>
  <c r="J196" i="1" l="1"/>
  <c r="G196" i="1" l="1"/>
  <c r="R196" i="1"/>
  <c r="K196" i="1"/>
  <c r="L196" i="1" s="1"/>
  <c r="E196" i="1" s="1"/>
  <c r="F196" i="1" s="1"/>
  <c r="P196" i="1"/>
  <c r="M196" i="1" s="1"/>
  <c r="N196" i="1" s="1"/>
  <c r="J197" i="1" l="1"/>
  <c r="G197" i="1"/>
  <c r="P197" i="1"/>
  <c r="M197" i="1" s="1"/>
  <c r="N197" i="1" s="1"/>
  <c r="R197" i="1"/>
  <c r="K197" i="1"/>
  <c r="L197" i="1" s="1"/>
  <c r="E197" i="1" s="1"/>
  <c r="F197" i="1" s="1"/>
  <c r="J198" i="1"/>
  <c r="G198" i="1" l="1"/>
  <c r="R198" i="1"/>
  <c r="K198" i="1"/>
  <c r="L198" i="1" s="1"/>
  <c r="E198" i="1" s="1"/>
  <c r="F198" i="1" s="1"/>
  <c r="P198" i="1"/>
  <c r="M198" i="1" s="1"/>
  <c r="N198" i="1" s="1"/>
  <c r="J199" i="1" l="1"/>
  <c r="G199" i="1"/>
  <c r="R199" i="1"/>
  <c r="K199" i="1"/>
  <c r="L199" i="1" s="1"/>
  <c r="E199" i="1" s="1"/>
  <c r="F199" i="1" s="1"/>
  <c r="P199" i="1"/>
  <c r="M199" i="1" s="1"/>
  <c r="N199" i="1" s="1"/>
  <c r="J200" i="1" l="1"/>
  <c r="P200" i="1" l="1"/>
  <c r="M200" i="1" s="1"/>
  <c r="N200" i="1" s="1"/>
  <c r="K200" i="1"/>
  <c r="L200" i="1" s="1"/>
  <c r="E200" i="1" s="1"/>
  <c r="F200" i="1" s="1"/>
  <c r="R200" i="1"/>
  <c r="G200" i="1"/>
  <c r="J201" i="1" l="1"/>
  <c r="G201" i="1"/>
  <c r="P201" i="1"/>
  <c r="M201" i="1" s="1"/>
  <c r="N201" i="1" s="1"/>
  <c r="R201" i="1"/>
  <c r="K201" i="1"/>
  <c r="L201" i="1" s="1"/>
  <c r="E201" i="1" s="1"/>
  <c r="F201" i="1" s="1"/>
  <c r="J202" i="1" l="1"/>
  <c r="G202" i="1" s="1"/>
  <c r="R202" i="1"/>
  <c r="P202" i="1"/>
  <c r="M202" i="1" s="1"/>
  <c r="N202" i="1" s="1"/>
  <c r="K202" i="1" l="1"/>
  <c r="L202" i="1" s="1"/>
  <c r="E202" i="1" s="1"/>
  <c r="F202" i="1" s="1"/>
  <c r="J203" i="1"/>
  <c r="K203" i="1" s="1"/>
  <c r="L203" i="1" s="1"/>
  <c r="E203" i="1" s="1"/>
  <c r="F203" i="1" s="1"/>
  <c r="P203" i="1"/>
  <c r="M203" i="1" s="1"/>
  <c r="N203" i="1" s="1"/>
  <c r="G203" i="1" l="1"/>
  <c r="R203" i="1"/>
  <c r="J204" i="1"/>
  <c r="G204" i="1"/>
  <c r="R204" i="1"/>
  <c r="K204" i="1"/>
  <c r="L204" i="1" s="1"/>
  <c r="E204" i="1" s="1"/>
  <c r="F204" i="1" s="1"/>
  <c r="P204" i="1"/>
  <c r="M204" i="1" s="1"/>
  <c r="N204" i="1" s="1"/>
  <c r="J205" i="1" l="1"/>
  <c r="R205" i="1"/>
  <c r="K205" i="1"/>
  <c r="L205" i="1" s="1"/>
  <c r="E205" i="1" s="1"/>
  <c r="F205" i="1" s="1"/>
  <c r="G205" i="1"/>
  <c r="P205" i="1"/>
  <c r="M205" i="1" s="1"/>
  <c r="N205" i="1" s="1"/>
  <c r="J206" i="1" l="1"/>
  <c r="G206" i="1" s="1"/>
  <c r="P206" i="1"/>
  <c r="M206" i="1" s="1"/>
  <c r="N206" i="1" s="1"/>
  <c r="K206" i="1"/>
  <c r="L206" i="1" s="1"/>
  <c r="E206" i="1" s="1"/>
  <c r="F206" i="1" s="1"/>
  <c r="R206" i="1"/>
  <c r="J207" i="1" l="1"/>
  <c r="P207" i="1" s="1"/>
  <c r="M207" i="1" s="1"/>
  <c r="N207" i="1" s="1"/>
  <c r="G207" i="1"/>
  <c r="K207" i="1"/>
  <c r="L207" i="1" s="1"/>
  <c r="E207" i="1" s="1"/>
  <c r="F207" i="1" s="1"/>
  <c r="R207" i="1"/>
  <c r="J208" i="1" l="1"/>
  <c r="G208" i="1" s="1"/>
  <c r="P208" i="1"/>
  <c r="M208" i="1" s="1"/>
  <c r="N208" i="1" s="1"/>
  <c r="K208" i="1"/>
  <c r="L208" i="1" s="1"/>
  <c r="E208" i="1" s="1"/>
  <c r="F208" i="1" s="1"/>
  <c r="R208" i="1"/>
  <c r="J209" i="1" l="1"/>
  <c r="K209" i="1" s="1"/>
  <c r="L209" i="1" s="1"/>
  <c r="E209" i="1" s="1"/>
  <c r="F209" i="1" s="1"/>
  <c r="R209" i="1"/>
  <c r="P209" i="1" l="1"/>
  <c r="M209" i="1" s="1"/>
  <c r="N209" i="1" s="1"/>
  <c r="G209" i="1"/>
  <c r="J210" i="1" s="1"/>
  <c r="R210" i="1" s="1"/>
  <c r="P210" i="1" l="1"/>
  <c r="M210" i="1" s="1"/>
  <c r="N210" i="1" s="1"/>
  <c r="G210" i="1"/>
  <c r="K210" i="1"/>
  <c r="L210" i="1" s="1"/>
  <c r="E210" i="1" s="1"/>
  <c r="F210" i="1" s="1"/>
  <c r="J211" i="1"/>
  <c r="K211" i="1" l="1"/>
  <c r="L211" i="1" s="1"/>
  <c r="E211" i="1" s="1"/>
  <c r="F211" i="1" s="1"/>
  <c r="R211" i="1"/>
  <c r="P211" i="1"/>
  <c r="M211" i="1" s="1"/>
  <c r="N211" i="1" s="1"/>
  <c r="G211" i="1"/>
  <c r="J212" i="1" l="1"/>
  <c r="K212" i="1" s="1"/>
  <c r="L212" i="1" s="1"/>
  <c r="E212" i="1" s="1"/>
  <c r="F212" i="1" s="1"/>
  <c r="R212" i="1"/>
  <c r="P212" i="1" l="1"/>
  <c r="M212" i="1" s="1"/>
  <c r="N212" i="1" s="1"/>
  <c r="G212" i="1"/>
  <c r="J213" i="1" s="1"/>
  <c r="K213" i="1" l="1"/>
  <c r="L213" i="1" s="1"/>
  <c r="E213" i="1" s="1"/>
  <c r="F213" i="1" s="1"/>
  <c r="R213" i="1"/>
  <c r="P213" i="1"/>
  <c r="M213" i="1" s="1"/>
  <c r="N213" i="1" s="1"/>
  <c r="G213" i="1"/>
  <c r="J214" i="1" l="1"/>
  <c r="P214" i="1"/>
  <c r="M214" i="1" s="1"/>
  <c r="N214" i="1" s="1"/>
  <c r="G214" i="1"/>
  <c r="K214" i="1"/>
  <c r="L214" i="1" s="1"/>
  <c r="E214" i="1" s="1"/>
  <c r="F214" i="1" s="1"/>
  <c r="R214" i="1"/>
  <c r="J215" i="1" l="1"/>
  <c r="G215" i="1" s="1"/>
  <c r="P215" i="1"/>
  <c r="M215" i="1" s="1"/>
  <c r="N215" i="1" s="1"/>
  <c r="K215" i="1" l="1"/>
  <c r="L215" i="1" s="1"/>
  <c r="E215" i="1" s="1"/>
  <c r="F215" i="1" s="1"/>
  <c r="R215" i="1"/>
  <c r="J216" i="1" s="1"/>
  <c r="P216" i="1" l="1"/>
  <c r="M216" i="1" s="1"/>
  <c r="N216" i="1" s="1"/>
  <c r="G216" i="1"/>
  <c r="K216" i="1"/>
  <c r="L216" i="1" s="1"/>
  <c r="E216" i="1" s="1"/>
  <c r="F216" i="1" s="1"/>
  <c r="R216" i="1"/>
  <c r="J217" i="1" l="1"/>
  <c r="G217" i="1" l="1"/>
  <c r="P217" i="1"/>
  <c r="M217" i="1" s="1"/>
  <c r="N217" i="1" s="1"/>
  <c r="R217" i="1"/>
  <c r="K217" i="1"/>
  <c r="L217" i="1" s="1"/>
  <c r="E217" i="1" s="1"/>
  <c r="F217" i="1" s="1"/>
  <c r="J218" i="1" l="1"/>
  <c r="R218" i="1" l="1"/>
  <c r="G218" i="1"/>
  <c r="K218" i="1"/>
  <c r="L218" i="1" s="1"/>
  <c r="E218" i="1" s="1"/>
  <c r="F218" i="1" s="1"/>
  <c r="P218" i="1"/>
  <c r="M218" i="1" s="1"/>
  <c r="N218" i="1" s="1"/>
  <c r="J219" i="1" l="1"/>
  <c r="P219" i="1" l="1"/>
  <c r="M219" i="1" s="1"/>
  <c r="N219" i="1" s="1"/>
  <c r="R219" i="1"/>
  <c r="K219" i="1"/>
  <c r="L219" i="1" s="1"/>
  <c r="E219" i="1" s="1"/>
  <c r="F219" i="1" s="1"/>
  <c r="G219" i="1"/>
  <c r="J220" i="1" l="1"/>
  <c r="G220" i="1" s="1"/>
  <c r="K220" i="1"/>
  <c r="L220" i="1" s="1"/>
  <c r="E220" i="1" s="1"/>
  <c r="F220" i="1" s="1"/>
  <c r="R220" i="1"/>
  <c r="P220" i="1" l="1"/>
  <c r="M220" i="1" s="1"/>
  <c r="N220" i="1" s="1"/>
  <c r="J221" i="1"/>
  <c r="K221" i="1" l="1"/>
  <c r="L221" i="1" s="1"/>
  <c r="E221" i="1" s="1"/>
  <c r="F221" i="1" s="1"/>
  <c r="P221" i="1"/>
  <c r="M221" i="1" s="1"/>
  <c r="N221" i="1" s="1"/>
  <c r="G221" i="1"/>
  <c r="R221" i="1"/>
  <c r="J222" i="1" l="1"/>
  <c r="P222" i="1" s="1"/>
  <c r="M222" i="1" s="1"/>
  <c r="N222" i="1" s="1"/>
  <c r="R222" i="1" l="1"/>
  <c r="G222" i="1"/>
  <c r="J223" i="1" s="1"/>
  <c r="K222" i="1"/>
  <c r="L222" i="1" s="1"/>
  <c r="E222" i="1" s="1"/>
  <c r="F222" i="1" s="1"/>
  <c r="P223" i="1" l="1"/>
  <c r="M223" i="1" s="1"/>
  <c r="N223" i="1" s="1"/>
  <c r="G223" i="1"/>
  <c r="R223" i="1"/>
  <c r="K223" i="1"/>
  <c r="L223" i="1" s="1"/>
  <c r="E223" i="1" s="1"/>
  <c r="F223" i="1" s="1"/>
  <c r="J224" i="1" l="1"/>
  <c r="R224" i="1"/>
  <c r="G224" i="1"/>
  <c r="K224" i="1"/>
  <c r="L224" i="1" s="1"/>
  <c r="E224" i="1" s="1"/>
  <c r="F224" i="1" s="1"/>
  <c r="P224" i="1"/>
  <c r="M224" i="1" s="1"/>
  <c r="N224" i="1" s="1"/>
  <c r="J225" i="1" l="1"/>
  <c r="K225" i="1" l="1"/>
  <c r="L225" i="1" s="1"/>
  <c r="E225" i="1" s="1"/>
  <c r="F225" i="1" s="1"/>
  <c r="P225" i="1"/>
  <c r="M225" i="1" s="1"/>
  <c r="N225" i="1" s="1"/>
  <c r="G225" i="1"/>
  <c r="R225" i="1"/>
  <c r="J226" i="1" l="1"/>
  <c r="R226" i="1" s="1"/>
  <c r="K226" i="1"/>
  <c r="L226" i="1" s="1"/>
  <c r="E226" i="1" s="1"/>
  <c r="F226" i="1" s="1"/>
  <c r="G226" i="1"/>
  <c r="P226" i="1"/>
  <c r="M226" i="1" s="1"/>
  <c r="N226" i="1" s="1"/>
  <c r="J227" i="1" l="1"/>
  <c r="K227" i="1" l="1"/>
  <c r="L227" i="1" s="1"/>
  <c r="E227" i="1" s="1"/>
  <c r="F227" i="1" s="1"/>
  <c r="R227" i="1"/>
  <c r="P227" i="1"/>
  <c r="M227" i="1" s="1"/>
  <c r="N227" i="1" s="1"/>
  <c r="G227" i="1"/>
  <c r="J228" i="1" l="1"/>
  <c r="K228" i="1" s="1"/>
  <c r="L228" i="1" s="1"/>
  <c r="E228" i="1" s="1"/>
  <c r="F228" i="1" s="1"/>
  <c r="G228" i="1"/>
  <c r="R228" i="1" l="1"/>
  <c r="P228" i="1"/>
  <c r="M228" i="1" s="1"/>
  <c r="N228" i="1" s="1"/>
  <c r="J229" i="1" l="1"/>
  <c r="G229" i="1" s="1"/>
  <c r="P229" i="1"/>
  <c r="M229" i="1" s="1"/>
  <c r="N229" i="1" s="1"/>
  <c r="R229" i="1" l="1"/>
  <c r="J230" i="1" s="1"/>
  <c r="K229" i="1"/>
  <c r="L229" i="1" s="1"/>
  <c r="E229" i="1" s="1"/>
  <c r="F229" i="1" s="1"/>
  <c r="K230" i="1" l="1"/>
  <c r="L230" i="1" s="1"/>
  <c r="E230" i="1" s="1"/>
  <c r="F230" i="1" s="1"/>
  <c r="R230" i="1"/>
  <c r="G230" i="1"/>
  <c r="P230" i="1"/>
  <c r="M230" i="1" s="1"/>
  <c r="N230" i="1" s="1"/>
  <c r="J231" i="1" l="1"/>
  <c r="G231" i="1" l="1"/>
  <c r="P231" i="1"/>
  <c r="M231" i="1" s="1"/>
  <c r="N231" i="1" s="1"/>
  <c r="K231" i="1"/>
  <c r="L231" i="1" s="1"/>
  <c r="E231" i="1" s="1"/>
  <c r="F231" i="1" s="1"/>
  <c r="R231" i="1"/>
  <c r="J232" i="1" l="1"/>
  <c r="G232" i="1" l="1"/>
  <c r="K232" i="1"/>
  <c r="L232" i="1" s="1"/>
  <c r="E232" i="1" s="1"/>
  <c r="F232" i="1" s="1"/>
  <c r="P232" i="1"/>
  <c r="M232" i="1" s="1"/>
  <c r="N232" i="1" s="1"/>
  <c r="R232" i="1"/>
  <c r="J233" i="1" l="1"/>
  <c r="R233" i="1" l="1"/>
  <c r="K233" i="1"/>
  <c r="L233" i="1" s="1"/>
  <c r="E233" i="1" s="1"/>
  <c r="F233" i="1" s="1"/>
  <c r="P233" i="1"/>
  <c r="M233" i="1" s="1"/>
  <c r="N233" i="1" s="1"/>
  <c r="G233" i="1"/>
  <c r="J234" i="1" l="1"/>
  <c r="P234" i="1"/>
  <c r="M234" i="1" s="1"/>
  <c r="N234" i="1" s="1"/>
  <c r="R234" i="1"/>
  <c r="K234" i="1"/>
  <c r="L234" i="1" s="1"/>
  <c r="E234" i="1" s="1"/>
  <c r="F234" i="1" s="1"/>
  <c r="G234" i="1"/>
  <c r="J235" i="1" l="1"/>
  <c r="P235" i="1"/>
  <c r="M235" i="1" s="1"/>
  <c r="N235" i="1" s="1"/>
  <c r="R235" i="1"/>
  <c r="G235" i="1"/>
  <c r="K235" i="1"/>
  <c r="L235" i="1" s="1"/>
  <c r="E235" i="1" s="1"/>
  <c r="F235" i="1" s="1"/>
  <c r="J236" i="1" l="1"/>
  <c r="P236" i="1" s="1"/>
  <c r="M236" i="1" s="1"/>
  <c r="N236" i="1" s="1"/>
  <c r="R236" i="1"/>
  <c r="K236" i="1" l="1"/>
  <c r="L236" i="1" s="1"/>
  <c r="E236" i="1" s="1"/>
  <c r="F236" i="1" s="1"/>
  <c r="G236" i="1"/>
  <c r="J237" i="1" s="1"/>
  <c r="G237" i="1" l="1"/>
  <c r="R237" i="1"/>
  <c r="K237" i="1"/>
  <c r="L237" i="1" s="1"/>
  <c r="E237" i="1" s="1"/>
  <c r="F237" i="1" s="1"/>
  <c r="P237" i="1"/>
  <c r="M237" i="1" s="1"/>
  <c r="N237" i="1" s="1"/>
  <c r="J238" i="1" l="1"/>
  <c r="K238" i="1" l="1"/>
  <c r="L238" i="1" s="1"/>
  <c r="E238" i="1" s="1"/>
  <c r="F238" i="1" s="1"/>
  <c r="P238" i="1"/>
  <c r="M238" i="1" s="1"/>
  <c r="N238" i="1" s="1"/>
  <c r="R238" i="1"/>
  <c r="G238" i="1"/>
  <c r="J239" i="1" l="1"/>
  <c r="G239" i="1" l="1"/>
  <c r="P239" i="1"/>
  <c r="M239" i="1" s="1"/>
  <c r="N239" i="1" s="1"/>
  <c r="K239" i="1"/>
  <c r="L239" i="1" s="1"/>
  <c r="E239" i="1" s="1"/>
  <c r="F239" i="1" s="1"/>
  <c r="R239" i="1"/>
  <c r="J240" i="1" l="1"/>
  <c r="R240" i="1" l="1"/>
  <c r="K240" i="1"/>
  <c r="L240" i="1" s="1"/>
  <c r="E240" i="1" s="1"/>
  <c r="F240" i="1" s="1"/>
  <c r="P240" i="1"/>
  <c r="M240" i="1" s="1"/>
  <c r="N240" i="1" s="1"/>
  <c r="G240" i="1"/>
  <c r="J241" i="1" l="1"/>
  <c r="P241" i="1" s="1"/>
  <c r="M241" i="1" s="1"/>
  <c r="N241" i="1" s="1"/>
  <c r="R241" i="1" l="1"/>
  <c r="K241" i="1"/>
  <c r="L241" i="1" s="1"/>
  <c r="E241" i="1" s="1"/>
  <c r="F241" i="1" s="1"/>
  <c r="G241" i="1"/>
  <c r="J242" i="1" l="1"/>
  <c r="G242" i="1" s="1"/>
  <c r="R242" i="1" l="1"/>
  <c r="P242" i="1"/>
  <c r="M242" i="1" s="1"/>
  <c r="N242" i="1" s="1"/>
  <c r="K242" i="1"/>
  <c r="L242" i="1" s="1"/>
  <c r="E242" i="1" s="1"/>
  <c r="F242" i="1" s="1"/>
  <c r="J243" i="1"/>
  <c r="R243" i="1" l="1"/>
  <c r="K243" i="1"/>
  <c r="L243" i="1" s="1"/>
  <c r="E243" i="1" s="1"/>
  <c r="F243" i="1" s="1"/>
  <c r="P243" i="1"/>
  <c r="M243" i="1" s="1"/>
  <c r="N243" i="1" s="1"/>
  <c r="G243" i="1"/>
  <c r="J244" i="1" l="1"/>
  <c r="G244" i="1" s="1"/>
  <c r="R244" i="1"/>
  <c r="K244" i="1"/>
  <c r="L244" i="1" s="1"/>
  <c r="E244" i="1" s="1"/>
  <c r="F244" i="1" s="1"/>
  <c r="P244" i="1"/>
  <c r="M244" i="1" s="1"/>
  <c r="N244" i="1" s="1"/>
  <c r="J245" i="1" l="1"/>
  <c r="G245" i="1" l="1"/>
  <c r="R245" i="1"/>
  <c r="K245" i="1"/>
  <c r="L245" i="1" s="1"/>
  <c r="E245" i="1" s="1"/>
  <c r="F245" i="1" s="1"/>
  <c r="P245" i="1"/>
  <c r="M245" i="1" s="1"/>
  <c r="N245" i="1" s="1"/>
  <c r="J246" i="1" l="1"/>
  <c r="K246" i="1" l="1"/>
  <c r="L246" i="1" s="1"/>
  <c r="E246" i="1" s="1"/>
  <c r="F246" i="1" s="1"/>
  <c r="R246" i="1"/>
  <c r="G246" i="1"/>
  <c r="P246" i="1"/>
  <c r="M246" i="1" s="1"/>
  <c r="N246" i="1" s="1"/>
  <c r="J247" i="1" l="1"/>
  <c r="R247" i="1" l="1"/>
  <c r="G247" i="1"/>
  <c r="P247" i="1"/>
  <c r="M247" i="1" s="1"/>
  <c r="N247" i="1" s="1"/>
  <c r="K247" i="1"/>
  <c r="L247" i="1" s="1"/>
  <c r="E247" i="1" s="1"/>
  <c r="F247" i="1" s="1"/>
  <c r="J248" i="1" l="1"/>
  <c r="R248" i="1" l="1"/>
  <c r="P248" i="1"/>
  <c r="M248" i="1" s="1"/>
  <c r="N248" i="1" s="1"/>
  <c r="G248" i="1"/>
  <c r="K248" i="1"/>
  <c r="L248" i="1" s="1"/>
  <c r="E248" i="1" s="1"/>
  <c r="F248" i="1" s="1"/>
  <c r="J249" i="1" l="1"/>
  <c r="K249" i="1" l="1"/>
  <c r="L249" i="1" s="1"/>
  <c r="E249" i="1" s="1"/>
  <c r="F249" i="1" s="1"/>
  <c r="R249" i="1"/>
  <c r="G249" i="1"/>
  <c r="P249" i="1"/>
  <c r="M249" i="1" s="1"/>
  <c r="N249" i="1" s="1"/>
  <c r="J250" i="1" l="1"/>
  <c r="R250" i="1" s="1"/>
  <c r="K250" i="1"/>
  <c r="L250" i="1" s="1"/>
  <c r="E250" i="1" s="1"/>
  <c r="F250" i="1" s="1"/>
  <c r="P250" i="1"/>
  <c r="M250" i="1" s="1"/>
  <c r="N250" i="1" s="1"/>
  <c r="G250" i="1" l="1"/>
  <c r="J251" i="1"/>
  <c r="P251" i="1" s="1"/>
  <c r="M251" i="1" s="1"/>
  <c r="N251" i="1" s="1"/>
  <c r="G251" i="1"/>
  <c r="K251" i="1"/>
  <c r="L251" i="1" s="1"/>
  <c r="E251" i="1" s="1"/>
  <c r="F251" i="1" s="1"/>
  <c r="R251" i="1"/>
  <c r="J252" i="1" l="1"/>
  <c r="K252" i="1" l="1"/>
  <c r="L252" i="1" s="1"/>
  <c r="E252" i="1" s="1"/>
  <c r="F252" i="1" s="1"/>
  <c r="P252" i="1"/>
  <c r="M252" i="1" s="1"/>
  <c r="N252" i="1" s="1"/>
  <c r="G252" i="1"/>
  <c r="R252" i="1"/>
  <c r="J253" i="1" l="1"/>
  <c r="R253" i="1" l="1"/>
  <c r="G253" i="1"/>
  <c r="P253" i="1"/>
  <c r="M253" i="1" s="1"/>
  <c r="N253" i="1" s="1"/>
  <c r="K253" i="1"/>
  <c r="L253" i="1" s="1"/>
  <c r="E253" i="1" s="1"/>
  <c r="F253" i="1" s="1"/>
  <c r="J254" i="1" l="1"/>
  <c r="K254" i="1" l="1"/>
  <c r="L254" i="1" s="1"/>
  <c r="E254" i="1" s="1"/>
  <c r="F254" i="1" s="1"/>
  <c r="G254" i="1"/>
  <c r="R254" i="1"/>
  <c r="P254" i="1"/>
  <c r="M254" i="1" s="1"/>
  <c r="N254" i="1" s="1"/>
  <c r="J255" i="1" l="1"/>
  <c r="K255" i="1" l="1"/>
  <c r="L255" i="1" s="1"/>
  <c r="E255" i="1" s="1"/>
  <c r="F255" i="1" s="1"/>
  <c r="R255" i="1"/>
  <c r="P255" i="1"/>
  <c r="M255" i="1" s="1"/>
  <c r="N255" i="1" s="1"/>
  <c r="G255" i="1"/>
  <c r="J256" i="1" l="1"/>
  <c r="P256" i="1" s="1"/>
  <c r="M256" i="1" s="1"/>
  <c r="N256" i="1" s="1"/>
  <c r="G256" i="1"/>
  <c r="R256" i="1" l="1"/>
  <c r="K256" i="1"/>
  <c r="L256" i="1" s="1"/>
  <c r="E256" i="1" s="1"/>
  <c r="F256" i="1" s="1"/>
  <c r="J257" i="1"/>
  <c r="G257" i="1" l="1"/>
  <c r="K257" i="1"/>
  <c r="L257" i="1" s="1"/>
  <c r="E257" i="1" s="1"/>
  <c r="F257" i="1" s="1"/>
  <c r="P257" i="1"/>
  <c r="M257" i="1" s="1"/>
  <c r="N257" i="1" s="1"/>
  <c r="R257" i="1"/>
  <c r="J258" i="1" l="1"/>
  <c r="K258" i="1" l="1"/>
  <c r="L258" i="1" s="1"/>
  <c r="E258" i="1" s="1"/>
  <c r="F258" i="1" s="1"/>
  <c r="G258" i="1"/>
  <c r="P258" i="1"/>
  <c r="M258" i="1" s="1"/>
  <c r="N258" i="1" s="1"/>
  <c r="R258" i="1"/>
  <c r="J259" i="1" l="1"/>
  <c r="P259" i="1" l="1"/>
  <c r="M259" i="1" s="1"/>
  <c r="N259" i="1" s="1"/>
  <c r="K259" i="1"/>
  <c r="L259" i="1" s="1"/>
  <c r="E259" i="1" s="1"/>
  <c r="F259" i="1" s="1"/>
  <c r="R259" i="1"/>
  <c r="G259" i="1"/>
  <c r="J260" i="1" l="1"/>
  <c r="P260" i="1"/>
  <c r="M260" i="1" s="1"/>
  <c r="N260" i="1" s="1"/>
  <c r="G260" i="1"/>
  <c r="K260" i="1"/>
  <c r="L260" i="1" s="1"/>
  <c r="E260" i="1" s="1"/>
  <c r="F260" i="1" s="1"/>
  <c r="R260" i="1"/>
  <c r="J261" i="1" l="1"/>
  <c r="R261" i="1" l="1"/>
  <c r="P261" i="1"/>
  <c r="M261" i="1" s="1"/>
  <c r="N261" i="1" s="1"/>
  <c r="K261" i="1"/>
  <c r="L261" i="1" s="1"/>
  <c r="E261" i="1" s="1"/>
  <c r="F261" i="1" s="1"/>
  <c r="G261" i="1"/>
  <c r="J262" i="1" l="1"/>
  <c r="G262" i="1" s="1"/>
  <c r="K262" i="1" l="1"/>
  <c r="L262" i="1" s="1"/>
  <c r="E262" i="1" s="1"/>
  <c r="F262" i="1" s="1"/>
  <c r="P262" i="1"/>
  <c r="M262" i="1" s="1"/>
  <c r="N262" i="1" s="1"/>
  <c r="R262" i="1"/>
  <c r="J263" i="1" l="1"/>
  <c r="G263" i="1"/>
  <c r="R263" i="1"/>
  <c r="K263" i="1"/>
  <c r="L263" i="1" s="1"/>
  <c r="E263" i="1" s="1"/>
  <c r="F263" i="1" s="1"/>
  <c r="P263" i="1"/>
  <c r="M263" i="1" s="1"/>
  <c r="N263" i="1" s="1"/>
  <c r="J264" i="1" l="1"/>
  <c r="R264" i="1" l="1"/>
  <c r="G264" i="1"/>
  <c r="K264" i="1"/>
  <c r="L264" i="1" s="1"/>
  <c r="E264" i="1" s="1"/>
  <c r="F264" i="1" s="1"/>
  <c r="P264" i="1"/>
  <c r="M264" i="1" s="1"/>
  <c r="N264" i="1" s="1"/>
  <c r="J265" i="1" l="1"/>
  <c r="G265" i="1" l="1"/>
  <c r="K265" i="1"/>
  <c r="L265" i="1" s="1"/>
  <c r="E265" i="1" s="1"/>
  <c r="F265" i="1" s="1"/>
  <c r="P265" i="1"/>
  <c r="M265" i="1" s="1"/>
  <c r="N265" i="1" s="1"/>
  <c r="R265" i="1"/>
  <c r="J266" i="1" l="1"/>
  <c r="G266" i="1" l="1"/>
  <c r="R266" i="1"/>
  <c r="P266" i="1"/>
  <c r="M266" i="1" s="1"/>
  <c r="N266" i="1" s="1"/>
  <c r="K266" i="1"/>
  <c r="L266" i="1" s="1"/>
  <c r="E266" i="1" s="1"/>
  <c r="F266" i="1" s="1"/>
  <c r="J267" i="1" l="1"/>
  <c r="K267" i="1" l="1"/>
  <c r="L267" i="1" s="1"/>
  <c r="E267" i="1" s="1"/>
  <c r="F267" i="1" s="1"/>
  <c r="G267" i="1"/>
  <c r="R267" i="1"/>
  <c r="P267" i="1"/>
  <c r="M267" i="1" s="1"/>
  <c r="N267" i="1" s="1"/>
  <c r="J268" i="1" l="1"/>
  <c r="K268" i="1" s="1"/>
  <c r="L268" i="1" s="1"/>
  <c r="E268" i="1" s="1"/>
  <c r="F268" i="1" s="1"/>
  <c r="R268" i="1" l="1"/>
  <c r="P268" i="1"/>
  <c r="M268" i="1" s="1"/>
  <c r="N268" i="1" s="1"/>
  <c r="G268" i="1"/>
  <c r="J269" i="1" s="1"/>
  <c r="P269" i="1" l="1"/>
  <c r="M269" i="1" s="1"/>
  <c r="N269" i="1" s="1"/>
  <c r="G269" i="1"/>
  <c r="R269" i="1"/>
  <c r="K269" i="1"/>
  <c r="L269" i="1" s="1"/>
  <c r="E269" i="1" s="1"/>
  <c r="F269" i="1" s="1"/>
  <c r="J270" i="1" l="1"/>
  <c r="K270" i="1" s="1"/>
  <c r="L270" i="1" s="1"/>
  <c r="E270" i="1" s="1"/>
  <c r="F270" i="1" s="1"/>
  <c r="P270" i="1" l="1"/>
  <c r="M270" i="1" s="1"/>
  <c r="N270" i="1" s="1"/>
  <c r="G270" i="1"/>
  <c r="R270" i="1"/>
  <c r="J271" i="1" l="1"/>
  <c r="R271" i="1" s="1"/>
  <c r="K271" i="1" l="1"/>
  <c r="L271" i="1" s="1"/>
  <c r="E271" i="1" s="1"/>
  <c r="F271" i="1" s="1"/>
  <c r="P271" i="1"/>
  <c r="M271" i="1" s="1"/>
  <c r="N271" i="1" s="1"/>
  <c r="G271" i="1"/>
  <c r="J272" i="1" l="1"/>
  <c r="K272" i="1" s="1"/>
  <c r="L272" i="1" s="1"/>
  <c r="E272" i="1" s="1"/>
  <c r="F272" i="1" s="1"/>
  <c r="P272" i="1"/>
  <c r="M272" i="1" s="1"/>
  <c r="N272" i="1" s="1"/>
  <c r="R272" i="1" l="1"/>
  <c r="G272" i="1"/>
  <c r="J273" i="1" s="1"/>
  <c r="P273" i="1" l="1"/>
  <c r="M273" i="1" s="1"/>
  <c r="N273" i="1" s="1"/>
  <c r="G273" i="1"/>
  <c r="R273" i="1"/>
  <c r="K273" i="1"/>
  <c r="L273" i="1" s="1"/>
  <c r="E273" i="1" s="1"/>
  <c r="F273" i="1" s="1"/>
  <c r="J274" i="1" l="1"/>
  <c r="G274" i="1" s="1"/>
  <c r="K274" i="1"/>
  <c r="L274" i="1" s="1"/>
  <c r="E274" i="1" s="1"/>
  <c r="F274" i="1" s="1"/>
  <c r="P274" i="1" l="1"/>
  <c r="M274" i="1" s="1"/>
  <c r="N274" i="1" s="1"/>
  <c r="R274" i="1"/>
  <c r="J275" i="1" s="1"/>
  <c r="P275" i="1" l="1"/>
  <c r="M275" i="1" s="1"/>
  <c r="N275" i="1" s="1"/>
  <c r="R275" i="1"/>
  <c r="G275" i="1"/>
  <c r="K275" i="1"/>
  <c r="L275" i="1" s="1"/>
  <c r="E275" i="1" s="1"/>
  <c r="F275" i="1" s="1"/>
  <c r="J276" i="1" l="1"/>
  <c r="G276" i="1" s="1"/>
  <c r="K276" i="1"/>
  <c r="L276" i="1" s="1"/>
  <c r="E276" i="1" s="1"/>
  <c r="F276" i="1" s="1"/>
  <c r="R276" i="1" l="1"/>
  <c r="P276" i="1"/>
  <c r="M276" i="1" s="1"/>
  <c r="N276" i="1" s="1"/>
  <c r="J277" i="1" l="1"/>
  <c r="R277" i="1" s="1"/>
  <c r="P277" i="1"/>
  <c r="M277" i="1" s="1"/>
  <c r="N277" i="1" s="1"/>
  <c r="G277" i="1" l="1"/>
  <c r="J278" i="1" s="1"/>
  <c r="K278" i="1" s="1"/>
  <c r="L278" i="1" s="1"/>
  <c r="E278" i="1" s="1"/>
  <c r="F278" i="1" s="1"/>
  <c r="K277" i="1"/>
  <c r="L277" i="1" s="1"/>
  <c r="E277" i="1" s="1"/>
  <c r="F277" i="1" s="1"/>
  <c r="P278" i="1" l="1"/>
  <c r="M278" i="1" s="1"/>
  <c r="N278" i="1" s="1"/>
  <c r="G278" i="1"/>
  <c r="R278" i="1"/>
  <c r="J279" i="1" l="1"/>
  <c r="R279" i="1" s="1"/>
  <c r="K279" i="1"/>
  <c r="L279" i="1" s="1"/>
  <c r="E279" i="1" s="1"/>
  <c r="F279" i="1" s="1"/>
  <c r="P279" i="1" l="1"/>
  <c r="M279" i="1" s="1"/>
  <c r="N279" i="1" s="1"/>
  <c r="G279" i="1"/>
  <c r="J280" i="1" s="1"/>
  <c r="P280" i="1" l="1"/>
  <c r="M280" i="1" s="1"/>
  <c r="N280" i="1" s="1"/>
  <c r="R280" i="1"/>
  <c r="K280" i="1"/>
  <c r="L280" i="1" s="1"/>
  <c r="E280" i="1" s="1"/>
  <c r="F280" i="1" s="1"/>
  <c r="G280" i="1"/>
  <c r="J281" i="1" l="1"/>
  <c r="R281" i="1" s="1"/>
  <c r="P281" i="1" l="1"/>
  <c r="M281" i="1" s="1"/>
  <c r="N281" i="1" s="1"/>
  <c r="G281" i="1"/>
  <c r="K281" i="1"/>
  <c r="L281" i="1" s="1"/>
  <c r="E281" i="1" s="1"/>
  <c r="F281" i="1" s="1"/>
  <c r="J282" i="1" l="1"/>
  <c r="G282" i="1" s="1"/>
  <c r="R282" i="1"/>
  <c r="K282" i="1" l="1"/>
  <c r="L282" i="1" s="1"/>
  <c r="E282" i="1" s="1"/>
  <c r="F282" i="1" s="1"/>
  <c r="P282" i="1"/>
  <c r="M282" i="1" s="1"/>
  <c r="N282" i="1" s="1"/>
  <c r="J283" i="1" l="1"/>
  <c r="P283" i="1" s="1"/>
  <c r="M283" i="1" s="1"/>
  <c r="N283" i="1" s="1"/>
  <c r="G283" i="1"/>
  <c r="R283" i="1" l="1"/>
  <c r="J284" i="1" s="1"/>
  <c r="K283" i="1"/>
  <c r="L283" i="1" s="1"/>
  <c r="E283" i="1" s="1"/>
  <c r="F283" i="1" s="1"/>
  <c r="K284" i="1" l="1"/>
  <c r="L284" i="1" s="1"/>
  <c r="E284" i="1" s="1"/>
  <c r="F284" i="1" s="1"/>
  <c r="R284" i="1"/>
  <c r="G284" i="1"/>
  <c r="P284" i="1"/>
  <c r="M284" i="1" s="1"/>
  <c r="N284" i="1" s="1"/>
  <c r="J285" i="1" l="1"/>
  <c r="G285" i="1" l="1"/>
  <c r="P285" i="1"/>
  <c r="M285" i="1" s="1"/>
  <c r="N285" i="1" s="1"/>
  <c r="K285" i="1"/>
  <c r="L285" i="1" s="1"/>
  <c r="E285" i="1" s="1"/>
  <c r="F285" i="1" s="1"/>
  <c r="R285" i="1"/>
  <c r="J286" i="1" l="1"/>
  <c r="R286" i="1" l="1"/>
  <c r="G286" i="1"/>
  <c r="K286" i="1"/>
  <c r="L286" i="1" s="1"/>
  <c r="E286" i="1" s="1"/>
  <c r="F286" i="1" s="1"/>
  <c r="P286" i="1"/>
  <c r="M286" i="1" s="1"/>
  <c r="N286" i="1" s="1"/>
  <c r="J287" i="1" l="1"/>
  <c r="P287" i="1" l="1"/>
  <c r="M287" i="1" s="1"/>
  <c r="N287" i="1" s="1"/>
  <c r="R287" i="1"/>
  <c r="G287" i="1"/>
  <c r="K287" i="1"/>
  <c r="L287" i="1" s="1"/>
  <c r="E287" i="1" s="1"/>
  <c r="F287" i="1" s="1"/>
  <c r="J288" i="1" l="1"/>
  <c r="P288" i="1" s="1"/>
  <c r="K288" i="1" l="1"/>
  <c r="L288" i="1" s="1"/>
  <c r="E288" i="1" s="1"/>
  <c r="F288" i="1" s="1"/>
  <c r="R288" i="1"/>
  <c r="G288" i="1"/>
  <c r="M288" i="1"/>
  <c r="N288" i="1" s="1"/>
  <c r="J289" i="1" l="1"/>
  <c r="G289" i="1" s="1"/>
  <c r="K289" i="1"/>
  <c r="L289" i="1" s="1"/>
  <c r="E289" i="1" s="1"/>
  <c r="F289" i="1" s="1"/>
  <c r="P289" i="1"/>
  <c r="M289" i="1" s="1"/>
  <c r="N289" i="1" s="1"/>
  <c r="R289" i="1"/>
  <c r="J290" i="1" l="1"/>
  <c r="P290" i="1" s="1"/>
  <c r="M290" i="1" s="1"/>
  <c r="N290" i="1" s="1"/>
  <c r="K290" i="1" l="1"/>
  <c r="L290" i="1" s="1"/>
  <c r="E290" i="1" s="1"/>
  <c r="F290" i="1" s="1"/>
  <c r="G290" i="1"/>
  <c r="R290" i="1"/>
  <c r="J291" i="1" l="1"/>
  <c r="K291" i="1" s="1"/>
  <c r="L291" i="1" s="1"/>
  <c r="E291" i="1" s="1"/>
  <c r="F291" i="1" s="1"/>
  <c r="G291" i="1" l="1"/>
  <c r="R291" i="1"/>
  <c r="P291" i="1"/>
  <c r="M291" i="1" s="1"/>
  <c r="N291" i="1" s="1"/>
  <c r="J292" i="1" l="1"/>
  <c r="R292" i="1" l="1"/>
  <c r="P292" i="1"/>
  <c r="M292" i="1" s="1"/>
  <c r="N292" i="1" s="1"/>
  <c r="G292" i="1"/>
  <c r="K292" i="1"/>
  <c r="L292" i="1" s="1"/>
  <c r="E292" i="1" s="1"/>
  <c r="F292" i="1" s="1"/>
  <c r="J293" i="1" l="1"/>
  <c r="G293" i="1"/>
  <c r="P293" i="1"/>
  <c r="M293" i="1" s="1"/>
  <c r="N293" i="1" s="1"/>
  <c r="K293" i="1"/>
  <c r="L293" i="1" s="1"/>
  <c r="E293" i="1" s="1"/>
  <c r="F293" i="1" s="1"/>
  <c r="R293" i="1"/>
  <c r="J294" i="1" l="1"/>
  <c r="G294" i="1" s="1"/>
  <c r="R294" i="1"/>
  <c r="P294" i="1" l="1"/>
  <c r="M294" i="1" s="1"/>
  <c r="N294" i="1" s="1"/>
  <c r="K294" i="1"/>
  <c r="L294" i="1" s="1"/>
  <c r="E294" i="1" s="1"/>
  <c r="F294" i="1" s="1"/>
  <c r="J295" i="1" l="1"/>
  <c r="G295" i="1" s="1"/>
  <c r="K295" i="1"/>
  <c r="L295" i="1" s="1"/>
  <c r="E295" i="1" s="1"/>
  <c r="F295" i="1" s="1"/>
  <c r="P295" i="1" l="1"/>
  <c r="M295" i="1" s="1"/>
  <c r="N295" i="1" s="1"/>
  <c r="R295" i="1"/>
  <c r="J296" i="1" s="1"/>
  <c r="P296" i="1" l="1"/>
  <c r="M296" i="1" s="1"/>
  <c r="N296" i="1" s="1"/>
  <c r="K296" i="1"/>
  <c r="L296" i="1" s="1"/>
  <c r="E296" i="1" s="1"/>
  <c r="F296" i="1" s="1"/>
  <c r="R296" i="1"/>
  <c r="G296" i="1"/>
  <c r="J297" i="1" l="1"/>
  <c r="R297" i="1" s="1"/>
  <c r="G297" i="1" l="1"/>
  <c r="P297" i="1"/>
  <c r="M297" i="1" s="1"/>
  <c r="N297" i="1" s="1"/>
  <c r="K297" i="1"/>
  <c r="L297" i="1" s="1"/>
  <c r="E297" i="1" s="1"/>
  <c r="F297" i="1" s="1"/>
  <c r="J298" i="1" l="1"/>
  <c r="P298" i="1" l="1"/>
  <c r="M298" i="1" s="1"/>
  <c r="N298" i="1" s="1"/>
  <c r="G298" i="1"/>
  <c r="R298" i="1"/>
  <c r="K298" i="1"/>
  <c r="L298" i="1" s="1"/>
  <c r="E298" i="1" s="1"/>
  <c r="F298" i="1" s="1"/>
  <c r="J299" i="1" l="1"/>
  <c r="R299" i="1"/>
  <c r="K299" i="1"/>
  <c r="L299" i="1" s="1"/>
  <c r="E299" i="1" s="1"/>
  <c r="F299" i="1" s="1"/>
  <c r="P299" i="1"/>
  <c r="M299" i="1" s="1"/>
  <c r="N299" i="1" s="1"/>
  <c r="G299" i="1"/>
  <c r="J300" i="1" l="1"/>
  <c r="G300" i="1" s="1"/>
  <c r="K300" i="1"/>
  <c r="L300" i="1" s="1"/>
  <c r="E300" i="1" s="1"/>
  <c r="F300" i="1" s="1"/>
  <c r="P300" i="1" l="1"/>
  <c r="M300" i="1" s="1"/>
  <c r="N300" i="1" s="1"/>
  <c r="R300" i="1"/>
  <c r="J301" i="1" s="1"/>
  <c r="K301" i="1" l="1"/>
  <c r="L301" i="1" s="1"/>
  <c r="E301" i="1" s="1"/>
  <c r="F301" i="1" s="1"/>
  <c r="P301" i="1"/>
  <c r="M301" i="1" s="1"/>
  <c r="N301" i="1" s="1"/>
  <c r="R301" i="1"/>
  <c r="G301" i="1"/>
  <c r="J302" i="1" s="1"/>
  <c r="K302" i="1" s="1"/>
  <c r="L302" i="1" s="1"/>
  <c r="E302" i="1" s="1"/>
  <c r="F302" i="1" s="1"/>
  <c r="G302" i="1"/>
  <c r="P302" i="1"/>
  <c r="M302" i="1" s="1"/>
  <c r="N302" i="1" s="1"/>
  <c r="R302" i="1"/>
  <c r="J303" i="1" l="1"/>
  <c r="G303" i="1" s="1"/>
  <c r="P303" i="1" l="1"/>
  <c r="M303" i="1" s="1"/>
  <c r="N303" i="1" s="1"/>
  <c r="R303" i="1"/>
  <c r="K303" i="1"/>
  <c r="L303" i="1" s="1"/>
  <c r="E303" i="1" s="1"/>
  <c r="F303" i="1" s="1"/>
  <c r="J304" i="1" l="1"/>
  <c r="G304" i="1" l="1"/>
  <c r="P304" i="1"/>
  <c r="M304" i="1" s="1"/>
  <c r="N304" i="1" s="1"/>
  <c r="K304" i="1"/>
  <c r="L304" i="1" s="1"/>
  <c r="E304" i="1" s="1"/>
  <c r="F304" i="1" s="1"/>
  <c r="R304" i="1"/>
  <c r="J305" i="1" l="1"/>
  <c r="R305" i="1" s="1"/>
  <c r="K305" i="1" l="1"/>
  <c r="L305" i="1" s="1"/>
  <c r="E305" i="1" s="1"/>
  <c r="F305" i="1" s="1"/>
  <c r="G305" i="1"/>
  <c r="P305" i="1"/>
  <c r="M305" i="1" s="1"/>
  <c r="N305" i="1" s="1"/>
  <c r="J306" i="1"/>
  <c r="K306" i="1" s="1"/>
  <c r="L306" i="1" s="1"/>
  <c r="E306" i="1" s="1"/>
  <c r="F306" i="1" s="1"/>
  <c r="P306" i="1" l="1"/>
  <c r="M306" i="1" s="1"/>
  <c r="N306" i="1" s="1"/>
  <c r="R306" i="1"/>
  <c r="G306" i="1"/>
</calcChain>
</file>

<file path=xl/sharedStrings.xml><?xml version="1.0" encoding="utf-8"?>
<sst xmlns="http://schemas.openxmlformats.org/spreadsheetml/2006/main" count="3214" uniqueCount="1122">
  <si>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</si>
  <si>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</si>
  <si>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</si>
  <si>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</si>
  <si>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</si>
  <si>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</si>
  <si>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</si>
  <si>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</si>
  <si>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</si>
  <si>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</si>
  <si>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</si>
  <si>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</si>
  <si>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</si>
  <si>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</si>
  <si>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</si>
  <si>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</si>
  <si>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</si>
  <si>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</si>
  <si>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</si>
  <si>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</si>
  <si>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</si>
  <si>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</si>
  <si>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</si>
  <si>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</si>
  <si>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</si>
  <si>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</si>
  <si>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</si>
  <si>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</si>
  <si>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</si>
  <si>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</si>
  <si>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</si>
  <si>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</si>
  <si>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</si>
  <si>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</si>
  <si>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</si>
  <si>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</si>
  <si>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</si>
  <si>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</si>
  <si>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</si>
  <si>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</si>
  <si>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</si>
  <si>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</si>
  <si>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</si>
  <si>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</si>
  <si>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</si>
  <si>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</si>
  <si>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</si>
  <si>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</si>
  <si>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</si>
  <si>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</si>
  <si>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</si>
  <si>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</si>
  <si>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</si>
  <si>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</si>
  <si>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</si>
  <si>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</si>
  <si>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</si>
  <si>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</si>
  <si>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</si>
  <si>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</si>
  <si>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</si>
  <si>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</si>
  <si>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</si>
  <si>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</si>
  <si>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</si>
  <si>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</si>
  <si>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</si>
  <si>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</si>
  <si>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</si>
  <si>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</si>
  <si>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</si>
  <si>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</si>
  <si>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</si>
  <si>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</si>
  <si>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</si>
  <si>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</si>
  <si>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</si>
  <si>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</si>
  <si>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</si>
  <si>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</si>
  <si>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</si>
  <si>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</si>
  <si>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</si>
  <si>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</si>
  <si>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</si>
  <si>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</si>
  <si>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</si>
  <si>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</si>
  <si>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</si>
  <si>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</si>
  <si>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</si>
  <si>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</si>
  <si>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</si>
  <si>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</si>
  <si>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</si>
  <si>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</si>
  <si>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</si>
  <si>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</si>
  <si>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</si>
  <si>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</si>
  <si>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</si>
  <si>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</si>
  <si>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</si>
  <si>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</si>
  <si>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</si>
  <si>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</si>
  <si>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</si>
  <si>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</si>
  <si>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</si>
  <si>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</si>
  <si>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</si>
  <si>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</si>
  <si>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</si>
  <si>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</si>
  <si>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</si>
  <si>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</si>
  <si>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</si>
  <si>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</si>
  <si>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</si>
  <si>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</si>
  <si>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</si>
  <si>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</si>
  <si>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</si>
  <si>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</si>
  <si>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</si>
  <si>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</si>
  <si>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</si>
  <si>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</si>
  <si>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</si>
  <si>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</si>
  <si>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</si>
  <si>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</si>
  <si>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</si>
  <si>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</si>
  <si>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</si>
  <si>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</si>
  <si>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</si>
  <si>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</si>
  <si>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</si>
  <si>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</si>
  <si>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</si>
  <si>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</si>
  <si>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</si>
  <si>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</si>
  <si>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</si>
  <si>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</si>
  <si>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</si>
  <si>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</si>
  <si>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</si>
  <si>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</si>
  <si>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</si>
  <si>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</si>
  <si>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</si>
  <si>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</si>
  <si>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</si>
  <si>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</si>
  <si>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</si>
  <si>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</si>
  <si>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</si>
  <si>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</si>
  <si>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</si>
  <si>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</si>
  <si>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</si>
  <si>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</si>
  <si>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</si>
  <si>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</si>
  <si>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</si>
  <si>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</si>
  <si>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</si>
  <si>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</si>
  <si>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</si>
  <si>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</si>
  <si>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</si>
  <si>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</si>
  <si>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</si>
  <si>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</si>
  <si>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</si>
  <si>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</si>
  <si>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</si>
  <si>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</si>
  <si>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</si>
  <si>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</si>
  <si>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</si>
  <si>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</si>
  <si>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</si>
  <si>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</si>
  <si>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</si>
  <si>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</si>
  <si>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</si>
  <si>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</si>
  <si>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</si>
  <si>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</si>
  <si>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</si>
  <si>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</si>
  <si>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</si>
  <si>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</si>
  <si>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</si>
  <si>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</si>
  <si>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</si>
  <si>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</si>
  <si>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</si>
  <si>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</si>
  <si>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</si>
  <si>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</si>
  <si>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</si>
  <si>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</si>
  <si>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</si>
  <si>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</si>
  <si>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</si>
  <si>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</si>
  <si>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</si>
  <si>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</si>
  <si>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</si>
  <si>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</si>
  <si>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</si>
  <si>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</si>
  <si>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</si>
  <si>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</si>
  <si>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</si>
  <si>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</si>
  <si>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</si>
  <si>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</si>
  <si>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</si>
  <si>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</si>
  <si>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</si>
  <si>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</si>
  <si>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</si>
  <si>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</si>
  <si>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</si>
  <si>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</si>
  <si>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</si>
  <si>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</si>
  <si>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</si>
  <si>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</si>
  <si>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</si>
  <si>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</si>
  <si>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</si>
  <si>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</si>
  <si>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</si>
  <si>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</si>
  <si>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</si>
  <si>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</si>
  <si>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</si>
  <si>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</si>
  <si>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</si>
  <si>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</si>
  <si>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</si>
  <si>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</si>
  <si>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</si>
  <si>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</si>
  <si>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</si>
  <si>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</si>
  <si>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</si>
  <si>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</si>
  <si>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</si>
  <si>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</si>
  <si>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</si>
  <si>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</si>
  <si>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</si>
  <si>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</si>
  <si>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</si>
  <si>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</si>
  <si>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</si>
  <si>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</si>
  <si>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</si>
  <si>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</si>
  <si>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</si>
  <si>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</si>
  <si>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</si>
  <si>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</si>
  <si>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</si>
  <si>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</si>
  <si>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</si>
  <si>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</si>
  <si>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</si>
  <si>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</si>
  <si>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</si>
  <si>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</si>
  <si>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</si>
  <si>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</si>
  <si>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</si>
  <si>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</si>
  <si>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</si>
  <si>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</si>
  <si>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</si>
  <si>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</si>
  <si>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</si>
  <si>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</si>
  <si>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</si>
  <si>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</si>
  <si>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</si>
  <si>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</si>
  <si>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</si>
  <si>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</si>
  <si>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</si>
  <si>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</si>
  <si>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</si>
  <si>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</si>
  <si>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</si>
  <si>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</si>
  <si>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</si>
  <si>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</si>
  <si>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</si>
  <si>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</si>
  <si>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</si>
  <si>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</si>
  <si>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</si>
  <si>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</si>
  <si>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</si>
  <si>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</si>
  <si>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</si>
  <si>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</si>
  <si>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</si>
  <si>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</si>
  <si>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</si>
  <si>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</si>
  <si>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</si>
  <si>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</si>
  <si>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</si>
  <si>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</si>
  <si>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</si>
  <si>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</si>
  <si>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</si>
  <si>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</si>
  <si>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</si>
  <si>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</si>
  <si>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</si>
  <si>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</si>
  <si>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</si>
  <si>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</si>
  <si>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</si>
  <si>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</si>
  <si>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</si>
  <si>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</si>
  <si>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</si>
  <si>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</si>
  <si>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</si>
  <si>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</si>
  <si>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</si>
  <si>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</si>
  <si>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</si>
  <si>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</si>
  <si>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</si>
  <si>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</si>
  <si>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</si>
  <si>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</si>
  <si>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</si>
  <si>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</si>
  <si>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</si>
  <si>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</si>
  <si>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</si>
  <si>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</si>
  <si>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</si>
  <si>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</si>
  <si>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</si>
  <si>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</si>
  <si>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</si>
  <si>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</si>
  <si>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</si>
  <si>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</si>
  <si>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</si>
  <si>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</si>
  <si>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</si>
  <si>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</si>
  <si>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</si>
  <si>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</si>
  <si>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</si>
  <si>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</si>
  <si>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</si>
  <si>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</si>
  <si>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</si>
  <si>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</si>
  <si>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</si>
  <si>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</si>
  <si>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</si>
  <si>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</si>
  <si>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</si>
  <si>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</si>
  <si>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</si>
  <si>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</si>
  <si>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</si>
  <si>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</si>
  <si>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</si>
  <si>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</si>
  <si>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</si>
  <si>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</si>
  <si>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</si>
  <si>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</si>
  <si>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</si>
  <si>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</si>
  <si>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</si>
  <si>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</si>
  <si>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</si>
  <si>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</si>
  <si>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</si>
  <si>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</si>
  <si>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</si>
  <si>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</si>
  <si>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</si>
  <si>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</si>
  <si>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</si>
  <si>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</si>
  <si>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</si>
  <si>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</si>
  <si>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</si>
  <si>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</si>
  <si>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</si>
  <si>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</si>
  <si>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</si>
  <si>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</si>
  <si>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</si>
  <si>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</si>
  <si>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</si>
  <si>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</si>
  <si>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</si>
  <si>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</si>
  <si>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</si>
  <si>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</si>
  <si>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</si>
  <si>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</si>
  <si>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</si>
  <si>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</si>
  <si>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</si>
  <si>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</si>
  <si>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</si>
  <si>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</si>
  <si>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</si>
  <si>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</si>
  <si>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</si>
  <si>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</si>
  <si>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</si>
  <si>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</si>
  <si>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</si>
  <si>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</si>
  <si>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</si>
  <si>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</si>
  <si>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</si>
  <si>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</si>
  <si>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</si>
  <si>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</si>
  <si>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</si>
  <si>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</si>
  <si>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</si>
  <si>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</si>
  <si>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</si>
  <si>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</si>
  <si>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</si>
  <si>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</si>
  <si>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</si>
  <si>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</si>
  <si>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</si>
  <si>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</si>
  <si>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</si>
  <si>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</si>
  <si>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</si>
  <si>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</si>
  <si>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</si>
  <si>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</si>
  <si>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</si>
  <si>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</si>
  <si>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</si>
  <si>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</si>
  <si>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</si>
  <si>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</si>
  <si>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</si>
  <si>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</si>
  <si>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</si>
  <si>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</si>
  <si>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</si>
  <si>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</si>
  <si>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</si>
  <si>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</si>
  <si>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</si>
  <si>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</si>
  <si>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</si>
  <si>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</si>
  <si>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</si>
  <si>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</si>
  <si>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</si>
  <si>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</si>
  <si>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</si>
  <si>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</si>
  <si>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</si>
  <si>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</si>
  <si>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</si>
  <si>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</si>
  <si>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</si>
  <si>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</si>
  <si>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</si>
  <si>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</si>
  <si>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</si>
  <si>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</si>
  <si>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</si>
  <si>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</si>
  <si>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</si>
  <si>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</si>
  <si>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</si>
  <si>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</si>
  <si>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</si>
  <si>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</si>
  <si>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</si>
  <si>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</si>
  <si>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</si>
  <si>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</si>
  <si>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</si>
  <si>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</si>
  <si>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</si>
  <si>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</si>
  <si>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</si>
  <si>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</si>
  <si>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</si>
  <si>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</si>
  <si>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</si>
  <si>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</si>
  <si>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</si>
  <si>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</si>
  <si>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</si>
  <si>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</si>
  <si>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</si>
  <si>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</si>
  <si>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</si>
  <si>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</si>
  <si>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</si>
  <si>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</si>
  <si>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</si>
  <si>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</si>
  <si>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</si>
  <si>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</si>
  <si>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</si>
  <si>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</si>
  <si>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</si>
  <si>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</si>
  <si>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</si>
  <si>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</si>
  <si>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</si>
  <si>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</si>
  <si>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</si>
  <si>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</si>
  <si>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</si>
  <si>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</si>
  <si>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</si>
  <si>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</si>
  <si>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</si>
  <si>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</si>
  <si>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</si>
  <si>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</si>
  <si>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</si>
  <si>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</si>
  <si>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</si>
  <si>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</si>
  <si>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</si>
  <si>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</si>
  <si>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</si>
  <si>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</si>
  <si>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</si>
  <si>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</si>
  <si>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</si>
  <si>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</si>
  <si>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</si>
  <si>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</si>
  <si>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</si>
  <si>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</si>
  <si>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</si>
  <si>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</si>
  <si>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</si>
  <si>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</si>
  <si>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</si>
  <si>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</si>
  <si>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</si>
  <si>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</si>
  <si>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</si>
  <si>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</si>
  <si>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</si>
  <si>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</si>
  <si>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</si>
  <si>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</si>
  <si>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</si>
  <si>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</si>
  <si>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</si>
  <si>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</si>
  <si>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</si>
  <si>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</si>
  <si>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</si>
  <si>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</si>
  <si>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</si>
  <si>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</si>
  <si>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</si>
  <si>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</si>
  <si>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</si>
  <si>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</si>
  <si>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</si>
  <si>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</si>
  <si>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</si>
  <si>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</si>
  <si>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</si>
  <si>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</si>
  <si>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</si>
  <si>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</si>
  <si>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</si>
  <si>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</si>
  <si>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</si>
  <si>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</si>
  <si>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</si>
  <si>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</si>
  <si>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</si>
  <si>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</si>
  <si>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</si>
  <si>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</si>
  <si>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</si>
  <si>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</si>
  <si>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</si>
  <si>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</si>
  <si>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</si>
  <si>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</si>
  <si>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</si>
  <si>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</si>
  <si>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</si>
  <si>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</si>
  <si>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</si>
  <si>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</si>
  <si>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</si>
  <si>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</si>
  <si>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</si>
  <si>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</si>
  <si>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</si>
  <si>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</si>
  <si>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</si>
  <si>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</si>
  <si>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</si>
  <si>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</si>
  <si>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</si>
  <si>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</si>
  <si>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</si>
  <si>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</si>
  <si>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</si>
  <si>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</si>
  <si>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</si>
  <si>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</si>
  <si>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</si>
  <si>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</si>
  <si>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</si>
  <si>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</si>
  <si>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</si>
  <si>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</si>
  <si>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</si>
  <si>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</si>
  <si>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</si>
  <si>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</si>
  <si>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</si>
  <si>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</si>
  <si>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</si>
  <si>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</si>
  <si>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</si>
  <si>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</si>
  <si>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</si>
  <si>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</si>
  <si>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</si>
  <si>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</si>
  <si>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</si>
  <si>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</si>
  <si>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</si>
  <si>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</si>
  <si>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</si>
  <si>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</si>
  <si>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</si>
  <si>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</si>
  <si>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</si>
  <si>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</si>
  <si>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</si>
  <si>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</si>
  <si>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</si>
  <si>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</si>
  <si>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</si>
  <si>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</si>
  <si>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</si>
  <si>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</si>
  <si>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</si>
  <si>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</si>
  <si>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</si>
  <si>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</si>
  <si>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</si>
  <si>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</si>
  <si>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</si>
  <si>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</si>
  <si>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</si>
  <si>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</si>
  <si>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</si>
  <si>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</si>
  <si>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</si>
  <si>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</si>
  <si>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</si>
  <si>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</si>
  <si>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</si>
  <si>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</si>
  <si>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</si>
  <si>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</si>
  <si>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</si>
  <si>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</si>
  <si>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</si>
  <si>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</si>
  <si>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</si>
  <si>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</si>
  <si>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</si>
  <si>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</si>
  <si>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</si>
  <si>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</si>
  <si>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</si>
  <si>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</si>
  <si>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</si>
  <si>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</si>
  <si>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</si>
  <si>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</si>
  <si>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</si>
  <si>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</si>
  <si>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</si>
  <si>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</si>
  <si>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</si>
  <si>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</si>
  <si>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</si>
  <si>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</si>
  <si>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</si>
  <si>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</si>
  <si>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</si>
  <si>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</si>
  <si>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</si>
  <si>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</si>
  <si>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</si>
  <si>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</si>
  <si>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</si>
  <si>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</si>
  <si>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</si>
  <si>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</si>
  <si>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</si>
  <si>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</si>
  <si>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</si>
  <si>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</si>
  <si>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</si>
  <si>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</si>
  <si>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</si>
  <si>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</si>
  <si>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</si>
  <si>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</si>
  <si>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</si>
  <si>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</si>
  <si>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</si>
  <si>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</si>
  <si>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</si>
  <si>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</si>
  <si>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</si>
  <si>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</si>
  <si>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</si>
  <si>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</si>
  <si>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</si>
  <si>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</si>
  <si>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</si>
  <si>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</si>
  <si>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</si>
  <si>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</si>
  <si>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</si>
  <si>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</si>
  <si>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</si>
  <si>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</si>
  <si>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</si>
  <si>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</si>
  <si>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</si>
  <si>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</si>
  <si>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</si>
  <si>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</si>
  <si>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</si>
  <si>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</si>
  <si>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</si>
  <si>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</si>
  <si>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</si>
  <si>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</si>
  <si>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</si>
  <si>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</si>
  <si>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</si>
  <si>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</si>
  <si>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</si>
  <si>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</si>
  <si>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</si>
  <si>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</si>
  <si>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</si>
  <si>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</si>
  <si>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</si>
  <si>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</si>
  <si>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</si>
  <si>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</si>
  <si>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</si>
  <si>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</si>
  <si>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</si>
  <si>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</si>
  <si>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</si>
  <si>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</si>
  <si>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</si>
  <si>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</si>
  <si>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</si>
  <si>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</si>
  <si>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</si>
  <si>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</si>
  <si>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</si>
  <si>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</si>
  <si>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</si>
  <si>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</si>
  <si>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</si>
  <si>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</si>
  <si>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</si>
  <si>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</si>
  <si>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</si>
  <si>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</si>
  <si>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</si>
  <si>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</si>
  <si>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</si>
  <si>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</si>
  <si>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</si>
  <si>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</si>
  <si>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</si>
  <si>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</si>
  <si>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</si>
  <si>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</si>
  <si>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</si>
  <si>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</si>
  <si>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</si>
  <si>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</si>
  <si>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</si>
  <si>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</si>
  <si>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</si>
  <si>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</si>
  <si>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</si>
  <si>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</si>
  <si>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</si>
  <si>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</si>
  <si>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</si>
  <si>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</si>
  <si>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</si>
  <si>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</si>
  <si>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</si>
  <si>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</si>
  <si>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</si>
  <si>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</si>
  <si>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</si>
  <si>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</si>
  <si>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</si>
  <si>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</si>
  <si>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</si>
  <si>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</si>
  <si>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</si>
  <si>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</si>
  <si>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</si>
  <si>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</si>
  <si>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</si>
  <si>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</si>
  <si>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</si>
  <si>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</si>
  <si>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</si>
  <si>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</si>
  <si>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</si>
  <si>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</si>
  <si>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</si>
  <si>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</si>
  <si>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</si>
  <si>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</si>
  <si>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</si>
  <si>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</si>
  <si>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</si>
  <si>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</si>
  <si>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</si>
  <si>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</si>
  <si>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</si>
  <si>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</si>
  <si>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</si>
  <si>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</si>
  <si>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</si>
  <si>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</si>
  <si>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</si>
  <si>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</si>
  <si>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</si>
  <si>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</si>
  <si>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</si>
  <si>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</si>
  <si>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</si>
  <si>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</si>
  <si>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</si>
  <si>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</si>
  <si>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</si>
  <si>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</si>
  <si>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</si>
  <si>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</si>
  <si>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</si>
  <si>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</si>
  <si>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</si>
  <si>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</si>
  <si>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</si>
  <si>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</si>
  <si>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</si>
  <si>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</si>
  <si>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</si>
  <si>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</si>
  <si>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</si>
  <si>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</si>
  <si>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</si>
  <si>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</si>
  <si>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</si>
  <si>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</si>
  <si>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</si>
  <si>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</si>
  <si>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</si>
  <si>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</si>
  <si>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</si>
  <si>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</si>
  <si>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</si>
  <si>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</si>
  <si>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</si>
  <si>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</si>
  <si>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</si>
  <si>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</si>
  <si>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</si>
  <si>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</si>
  <si>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</si>
  <si>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</si>
  <si>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</si>
  <si>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</si>
  <si>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</si>
  <si>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</si>
  <si>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</si>
  <si>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</si>
  <si>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</si>
  <si>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</si>
  <si>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</si>
  <si>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</si>
  <si>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</si>
  <si>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</si>
  <si>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</si>
  <si>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</si>
  <si>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</si>
  <si>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</si>
  <si>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</si>
  <si>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</si>
  <si>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</si>
  <si>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</si>
  <si>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</si>
  <si>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</si>
  <si>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</si>
  <si>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</si>
  <si>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</si>
  <si>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</si>
  <si>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</si>
  <si>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</si>
  <si>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</si>
  <si>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</si>
  <si>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</si>
  <si>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</si>
  <si>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</si>
  <si>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</si>
  <si>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</si>
  <si>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</si>
  <si>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</si>
  <si>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</si>
  <si>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</si>
  <si>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</si>
  <si>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</si>
  <si>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</si>
  <si>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</si>
  <si>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</si>
  <si>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</si>
  <si>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</si>
  <si>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</si>
  <si>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</si>
  <si>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</si>
  <si>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</si>
  <si>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</si>
  <si>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</si>
  <si>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</si>
  <si>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</si>
  <si>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</si>
  <si>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</si>
  <si>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</si>
  <si>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</si>
  <si>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</si>
  <si>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</si>
  <si>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</si>
  <si>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</si>
  <si>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</si>
  <si>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</si>
  <si>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</si>
  <si>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</si>
  <si>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</si>
  <si>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</si>
  <si>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</si>
  <si>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</si>
  <si>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</si>
  <si>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</si>
  <si>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</si>
  <si>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</si>
  <si>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</si>
  <si>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</si>
  <si>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</si>
  <si>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</si>
  <si>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</si>
  <si>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</si>
  <si>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</si>
  <si>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</si>
  <si>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</si>
  <si>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</si>
  <si>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</si>
  <si>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</si>
  <si>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</si>
  <si>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</si>
  <si>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</si>
  <si>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</si>
  <si>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</si>
  <si>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</si>
  <si>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</si>
  <si>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</si>
  <si>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</si>
  <si>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</si>
  <si>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</si>
  <si>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</si>
  <si>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</si>
  <si>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</si>
  <si>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</si>
  <si>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</si>
  <si>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</si>
  <si>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</si>
  <si>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</si>
  <si>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</si>
  <si>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</si>
  <si>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</si>
  <si>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</si>
  <si>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</si>
  <si>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</si>
  <si>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</si>
  <si>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</si>
  <si>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</si>
  <si>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</si>
  <si>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</si>
  <si>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</si>
  <si>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</si>
  <si>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</si>
  <si>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</si>
  <si>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</si>
  <si>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</si>
  <si>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</si>
  <si>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</si>
  <si>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</si>
  <si>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</si>
  <si>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</si>
  <si>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</si>
  <si>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</si>
  <si>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</si>
  <si>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</si>
  <si>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</si>
  <si>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</si>
  <si>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</si>
  <si>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</si>
  <si>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</si>
  <si>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</si>
  <si>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</si>
  <si>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</si>
  <si>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</si>
  <si>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</si>
  <si>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</si>
  <si>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</si>
  <si>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</si>
  <si>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</si>
  <si>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</si>
  <si>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</si>
  <si>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</si>
  <si>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</si>
  <si>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</si>
  <si>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</si>
  <si>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</si>
  <si>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</si>
  <si>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</si>
  <si>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</si>
  <si>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</si>
  <si>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</si>
  <si>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</si>
  <si>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</si>
  <si>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</si>
  <si>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</si>
  <si>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</si>
  <si>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</si>
  <si>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</si>
  <si>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</si>
  <si>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</si>
  <si>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</si>
  <si>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https://www.who.int/docs/default-source/coronaviruse/situation-reports/20200326-sitrep-66-covid-19.pdf?sfvrsn=81b94e61_2</t>
  </si>
  <si>
    <t>https://www.who.int/docs/default-source/coronaviruse/situation-reports/20200317-sitrep-57-covid-19.pdf?sfvrsn=a26922f2_4</t>
  </si>
  <si>
    <t>Day</t>
  </si>
  <si>
    <t>Date</t>
  </si>
  <si>
    <t>Report</t>
  </si>
  <si>
    <t>https://www.imperial.ac.uk/media/imperial-college/medicine/sph/ide/gida-fellowships/Imperial-College-COVID19-Europe-estimates-and-NPI-impact-30-03-2020.pdf</t>
  </si>
  <si>
    <t>https://www.youtube.com/watch?v=c1aoULlMpn0</t>
  </si>
  <si>
    <t>https://www.who.int/emergencies/diseases/novel-coronavirus-2019/situation-reports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</si>
  <si>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</si>
  <si>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</si>
  <si>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</si>
  <si>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</si>
  <si>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</si>
  <si>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</si>
  <si>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</si>
  <si>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</si>
  <si>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</si>
  <si>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</si>
  <si>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</si>
  <si>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</si>
  <si>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</si>
  <si>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</si>
  <si>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</si>
  <si>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</si>
  <si>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</si>
  <si>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</si>
  <si>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velocity</t>
  </si>
  <si>
    <t>Cases per Day per Cumul Cases</t>
  </si>
  <si>
    <t>Cumul Deaths per Cumul Cases</t>
  </si>
  <si>
    <t>x</t>
  </si>
  <si>
    <t>Acceleration</t>
  </si>
  <si>
    <t>Estimated Cases per Day</t>
  </si>
  <si>
    <t>Projected Cases</t>
  </si>
  <si>
    <t>Differentiate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</si>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</sst>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7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7" fontId="0" fillId="0" borderId="0" xfId="0" applyNumberFormat="1"/>
    <xf numFmtId="3" fontId="0" fillId="0" borderId="0" xfId="0" applyNumberFormat="1"/>
    <xf numFmtId="177" fontId="0" fillId="4" borderId="1" xfId="0" applyNumberFormat="1" applyFill="1" applyBorder="1"/>
    <xf numFmtId="3" fontId="0" fillId="4" borderId="1" xfId="0" applyNumberFormat="1" applyFill="1" applyBorder="1"/>
    <xf numFmtId="4" fontId="0" fillId="4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0.126270778652668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Status'!$N$5</c:f>
              <c:strCache>
                <c:ptCount val="1"/>
                <c:pt idx="0">
                  <c:v>Doubling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532212243863591E-2"/>
                  <c:y val="-0.22720338929988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Status'!$N$16:$N$45</c:f>
              <c:numCache>
                <c:formatCode>_(* #,##0.00_);_(* \(#,##0.00\);_(* "-"??_);_(@_)</c:formatCode>
                <c:ptCount val="30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06496"/>
        <c:axId val="279506888"/>
      </c:lineChart>
      <c:catAx>
        <c:axId val="2795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6888"/>
        <c:crosses val="autoZero"/>
        <c:auto val="1"/>
        <c:lblAlgn val="ctr"/>
        <c:lblOffset val="100"/>
        <c:noMultiLvlLbl val="0"/>
      </c:catAx>
      <c:valAx>
        <c:axId val="2795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Status'!$O$6:$O$44</c:f>
              <c:numCache>
                <c:formatCode>_(* #,##0_);_(* \(#,##0\);_(* "-"??_);_(@_)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Status'!$P$6:$P$44</c:f>
              <c:numCache>
                <c:formatCode>_(* #,##0_);_(* \(#,##0\);_(* "-"??_);_(@_)</c:formatCode>
                <c:ptCount val="3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07672"/>
        <c:axId val="275774000"/>
      </c:scatterChart>
      <c:valAx>
        <c:axId val="2795076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74000"/>
        <c:crosses val="autoZero"/>
        <c:crossBetween val="midCat"/>
      </c:valAx>
      <c:valAx>
        <c:axId val="2757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0.19058465620438783"/>
                  <c:y val="-0.1912952026829979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Status'!$H$6:$H$44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Status'!$J$6:$J$44</c:f>
              <c:numCache>
                <c:formatCode>_(* #,##0_);_(* \(#,##0\);_(* "-"??_);_(@_)</c:formatCode>
                <c:ptCount val="3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76352"/>
        <c:axId val="274392320"/>
      </c:scatterChart>
      <c:valAx>
        <c:axId val="2757763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2320"/>
        <c:crosses val="autoZero"/>
        <c:crossBetween val="midCat"/>
      </c:valAx>
      <c:valAx>
        <c:axId val="274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Status'!$H$5:$H$44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Status'!$J$5:$J$44</c:f>
              <c:numCache>
                <c:formatCode>_(* #,##0_);_(* \(#,##0\);_(* "-"??_);_(@_)</c:formatCode>
                <c:ptCount val="40"/>
                <c:pt idx="0" formatCode="General">
                  <c:v>0</c:v>
                </c:pt>
                <c:pt idx="1">
                  <c:v>32778</c:v>
                </c:pt>
                <c:pt idx="2">
                  <c:v>37364</c:v>
                </c:pt>
                <c:pt idx="3">
                  <c:v>44279</c:v>
                </c:pt>
                <c:pt idx="4">
                  <c:v>51767</c:v>
                </c:pt>
                <c:pt idx="5">
                  <c:v>61513</c:v>
                </c:pt>
                <c:pt idx="6">
                  <c:v>72469</c:v>
                </c:pt>
                <c:pt idx="7">
                  <c:v>167515</c:v>
                </c:pt>
                <c:pt idx="8">
                  <c:v>179111</c:v>
                </c:pt>
                <c:pt idx="9">
                  <c:v>191127</c:v>
                </c:pt>
                <c:pt idx="10">
                  <c:v>209839</c:v>
                </c:pt>
                <c:pt idx="11">
                  <c:v>234073</c:v>
                </c:pt>
                <c:pt idx="12">
                  <c:v>266073</c:v>
                </c:pt>
                <c:pt idx="13">
                  <c:v>292142</c:v>
                </c:pt>
                <c:pt idx="14">
                  <c:v>332930</c:v>
                </c:pt>
                <c:pt idx="15">
                  <c:v>372755</c:v>
                </c:pt>
                <c:pt idx="16">
                  <c:v>413467</c:v>
                </c:pt>
                <c:pt idx="17">
                  <c:v>462684</c:v>
                </c:pt>
                <c:pt idx="18">
                  <c:v>509164</c:v>
                </c:pt>
                <c:pt idx="19">
                  <c:v>570968</c:v>
                </c:pt>
                <c:pt idx="20">
                  <c:v>634835</c:v>
                </c:pt>
                <c:pt idx="21">
                  <c:v>693282</c:v>
                </c:pt>
                <c:pt idx="22">
                  <c:v>750890</c:v>
                </c:pt>
                <c:pt idx="23">
                  <c:v>823626</c:v>
                </c:pt>
                <c:pt idx="24">
                  <c:v>896450</c:v>
                </c:pt>
                <c:pt idx="25">
                  <c:v>972303</c:v>
                </c:pt>
                <c:pt idx="26">
                  <c:v>1051697</c:v>
                </c:pt>
                <c:pt idx="27">
                  <c:v>1133758</c:v>
                </c:pt>
                <c:pt idx="28">
                  <c:v>1210956</c:v>
                </c:pt>
                <c:pt idx="29">
                  <c:v>1279722</c:v>
                </c:pt>
                <c:pt idx="30">
                  <c:v>1353361</c:v>
                </c:pt>
                <c:pt idx="31">
                  <c:v>1436198</c:v>
                </c:pt>
                <c:pt idx="32">
                  <c:v>1521252</c:v>
                </c:pt>
                <c:pt idx="33">
                  <c:v>1610909</c:v>
                </c:pt>
                <c:pt idx="34">
                  <c:v>1696588</c:v>
                </c:pt>
                <c:pt idx="35">
                  <c:v>1773084</c:v>
                </c:pt>
                <c:pt idx="36">
                  <c:v>1844863</c:v>
                </c:pt>
                <c:pt idx="37">
                  <c:v>1914916</c:v>
                </c:pt>
                <c:pt idx="38">
                  <c:v>1991562</c:v>
                </c:pt>
                <c:pt idx="39">
                  <c:v>2074529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Status'!$I$5:$I$44</c:f>
              <c:numCache>
                <c:formatCode>_(* #,##0_);_(* \(#,##0\);_(* "-"??_);_(@_)</c:formatCode>
                <c:ptCount val="40"/>
                <c:pt idx="0" formatCode="General">
                  <c:v>0</c:v>
                </c:pt>
                <c:pt idx="1">
                  <c:v>50971.428329999559</c:v>
                </c:pt>
                <c:pt idx="2">
                  <c:v>50875.62810999807</c:v>
                </c:pt>
                <c:pt idx="3">
                  <c:v>54820.898469996639</c:v>
                </c:pt>
                <c:pt idx="4">
                  <c:v>62713.849949995987</c:v>
                </c:pt>
                <c:pt idx="5">
                  <c:v>74461.093090000562</c:v>
                </c:pt>
                <c:pt idx="6">
                  <c:v>89969.23842999991</c:v>
                </c:pt>
                <c:pt idx="7">
                  <c:v>109144.89650999848</c:v>
                </c:pt>
                <c:pt idx="8">
                  <c:v>131894.67786999699</c:v>
                </c:pt>
                <c:pt idx="9">
                  <c:v>158125.19304999802</c:v>
                </c:pt>
                <c:pt idx="10">
                  <c:v>187743.05258999672</c:v>
                </c:pt>
                <c:pt idx="11">
                  <c:v>220654.86702999566</c:v>
                </c:pt>
                <c:pt idx="12">
                  <c:v>256767.24690999929</c:v>
                </c:pt>
                <c:pt idx="13">
                  <c:v>295986.80276999902</c:v>
                </c:pt>
                <c:pt idx="14">
                  <c:v>338220.14514999744</c:v>
                </c:pt>
                <c:pt idx="15">
                  <c:v>383373.88458999898</c:v>
                </c:pt>
                <c:pt idx="16">
                  <c:v>431354.63162999693</c:v>
                </c:pt>
                <c:pt idx="17">
                  <c:v>482068.99680999946</c:v>
                </c:pt>
                <c:pt idx="18">
                  <c:v>535423.59066999797</c:v>
                </c:pt>
                <c:pt idx="19">
                  <c:v>591325.0237500025</c:v>
                </c:pt>
                <c:pt idx="20">
                  <c:v>649679.90659000259</c:v>
                </c:pt>
                <c:pt idx="21">
                  <c:v>710394.84972999897</c:v>
                </c:pt>
                <c:pt idx="22">
                  <c:v>773376.46370999794</c:v>
                </c:pt>
                <c:pt idx="23">
                  <c:v>838531.35906999838</c:v>
                </c:pt>
                <c:pt idx="24">
                  <c:v>905766.14634999912</c:v>
                </c:pt>
                <c:pt idx="25">
                  <c:v>974987.43608999904</c:v>
                </c:pt>
                <c:pt idx="26">
                  <c:v>1046101.8388300007</c:v>
                </c:pt>
                <c:pt idx="27">
                  <c:v>1119015.965110003</c:v>
                </c:pt>
                <c:pt idx="28">
                  <c:v>1193636.4254699973</c:v>
                </c:pt>
                <c:pt idx="29">
                  <c:v>1269869.8304499974</c:v>
                </c:pt>
                <c:pt idx="30">
                  <c:v>1347622.7905899985</c:v>
                </c:pt>
                <c:pt idx="31">
                  <c:v>1426801.9164299956</c:v>
                </c:pt>
                <c:pt idx="32">
                  <c:v>1507313.818509995</c:v>
                </c:pt>
                <c:pt idx="33">
                  <c:v>1589065.1073699994</c:v>
                </c:pt>
                <c:pt idx="34">
                  <c:v>1671962.3935500002</c:v>
                </c:pt>
                <c:pt idx="35">
                  <c:v>1755912.2875899998</c:v>
                </c:pt>
                <c:pt idx="36">
                  <c:v>1840821.4000300011</c:v>
                </c:pt>
                <c:pt idx="37">
                  <c:v>1926596.3414099989</c:v>
                </c:pt>
                <c:pt idx="38">
                  <c:v>2013143.7222699961</c:v>
                </c:pt>
                <c:pt idx="39">
                  <c:v>2100370.153149995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23968"/>
        <c:axId val="346724360"/>
      </c:scatterChart>
      <c:valAx>
        <c:axId val="3467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4360"/>
        <c:crosses val="autoZero"/>
        <c:crossBetween val="midCat"/>
      </c:valAx>
      <c:valAx>
        <c:axId val="3467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25144"/>
        <c:axId val="346725536"/>
      </c:lineChart>
      <c:catAx>
        <c:axId val="34672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5536"/>
        <c:crosses val="autoZero"/>
        <c:auto val="1"/>
        <c:lblAlgn val="ctr"/>
        <c:lblOffset val="100"/>
        <c:noMultiLvlLbl val="0"/>
      </c:catAx>
      <c:valAx>
        <c:axId val="346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551699</xdr:colOff>
      <xdr:row>35</xdr:row>
      <xdr:rowOff>36953</xdr:rowOff>
    </xdr:from>
    <xdr:to>
      <xdr:col>32</xdr:col>
      <xdr:colOff>11723</xdr:colOff>
      <xdr:row>49</xdr:row>
      <xdr:rowOff>48382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492368</xdr:colOff>
      <xdr:row>21</xdr:row>
      <xdr:rowOff>172916</xdr:rowOff>
    </xdr:from>
    <xdr:to>
      <xdr:col>31</xdr:col>
      <xdr:colOff>603737</xdr:colOff>
      <xdr:row>34</xdr:row>
      <xdr:rowOff>99646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427892</xdr:colOff>
      <xdr:row>6</xdr:row>
      <xdr:rowOff>84992</xdr:rowOff>
    </xdr:from>
    <xdr:to>
      <xdr:col>31</xdr:col>
      <xdr:colOff>597876</xdr:colOff>
      <xdr:row>21</xdr:row>
      <xdr:rowOff>102577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252046</xdr:colOff>
      <xdr:row>5</xdr:row>
      <xdr:rowOff>155331</xdr:rowOff>
    </xdr:from>
    <xdr:to>
      <xdr:col>45</xdr:col>
      <xdr:colOff>556846</xdr:colOff>
      <xdr:row>20</xdr:row>
      <xdr:rowOff>172916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media/imperial-college/medicine/sph/ide/gida-fellowships/Imperial-College-COVID19-Europe-estimates-and-NPI-impact-30-03-2020.pdf" TargetMode="External"/><Relationship Id="rId2" Type="http://schemas.openxmlformats.org/officeDocument/2006/relationships/hyperlink" Target="https://www.who.int/docs/default-source/coronaviruse/situation-reports/20200317-sitrep-57-covid-19.pdf?sfvrsn=a26922f2_4" TargetMode="External"/><Relationship Id="rId1" Type="http://schemas.openxmlformats.org/officeDocument/2006/relationships/hyperlink" Target="https://www.who.int/docs/default-source/coronaviruse/situation-reports/20200326-sitrep-66-covid-19.pdf?sfvrsn=81b94e61_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ho.int/emergencies/diseases/novel-coronavirus-2019/situation-reports" TargetMode="External"/><Relationship Id="rId4" Type="http://schemas.openxmlformats.org/officeDocument/2006/relationships/hyperlink" Target="https://www.youtube.com/watch?v=c1aoULlMpn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6"/>
  <sheetViews>
    <sheetView tabSelected="1" zoomScale="130" zoomScaleNormal="130" workbookViewId="0">
      <selection activeCell="F36" sqref="F36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10.44140625" customWidth="1"/>
    <col min="9" max="10" width="11.44140625" customWidth="1"/>
    <col min="11" max="11" width="11.21875" bestFit="1" customWidth="1"/>
    <col min="12" max="12" width="12.21875" customWidth="1"/>
    <col min="13" max="13" width="12.109375" customWidth="1"/>
    <col min="14" max="14" width="8.5546875" bestFit="1" customWidth="1"/>
    <col min="15" max="15" width="10.44140625" customWidth="1"/>
    <col min="16" max="16" width="8.33203125" customWidth="1"/>
    <col min="17" max="17" width="7.21875" customWidth="1"/>
    <col min="18" max="18" width="7.21875" bestFit="1" customWidth="1"/>
    <col min="20" max="20" width="8.5546875" bestFit="1" customWidth="1"/>
    <col min="34" max="34" width="13.21875" bestFit="1" customWidth="1"/>
    <col min="36" max="37" width="12.33203125" customWidth="1"/>
  </cols>
  <sheetData>
    <row r="1" spans="1:91" x14ac:dyDescent="0.3">
      <c r="K1">
        <v>2160207</v>
      </c>
      <c r="L1">
        <v>85678</v>
      </c>
      <c r="M1">
        <v>146088</v>
      </c>
      <c r="N1">
        <v>6710</v>
      </c>
    </row>
    <row r="2" spans="1:91" ht="28.8" x14ac:dyDescent="0.3">
      <c r="E2" s="24" t="s">
        <v>1102</v>
      </c>
    </row>
    <row r="3" spans="1:91" x14ac:dyDescent="0.3">
      <c r="D3" s="5"/>
      <c r="E3" s="5">
        <v>0.01</v>
      </c>
      <c r="F3" s="5"/>
      <c r="G3" s="5">
        <v>0.25</v>
      </c>
      <c r="H3" s="5"/>
      <c r="I3" s="8"/>
      <c r="J3" s="8">
        <f>AVERAGE(J36:J42)</f>
        <v>1685401.4285714286</v>
      </c>
      <c r="K3" s="8">
        <f>AVERAGE(K36:K42)</f>
        <v>105092.14285714286</v>
      </c>
      <c r="L3" s="5">
        <f>K3/J3</f>
        <v>6.2354369158343789E-2</v>
      </c>
      <c r="M3" s="5">
        <f>P3/J3</f>
        <v>4.7600868296743211E-2</v>
      </c>
      <c r="N3" s="9">
        <f>LOG(2)/LOG(1+M3)</f>
        <v>14.905537519203866</v>
      </c>
      <c r="O3" s="9"/>
      <c r="P3" s="8">
        <f t="shared" ref="P3" si="0">AVERAGE(P36:P42)</f>
        <v>80226.571428571435</v>
      </c>
      <c r="Q3" s="5"/>
      <c r="R3" s="5">
        <v>5.0000000000000001E-3</v>
      </c>
      <c r="S3" s="17">
        <f t="shared" ref="S3" si="1">AVERAGE(S36:S42)</f>
        <v>3.7691454782786122E-3</v>
      </c>
    </row>
    <row r="4" spans="1:91" x14ac:dyDescent="0.3">
      <c r="X4" s="3" t="s">
        <v>1094</v>
      </c>
      <c r="CM4">
        <f>COUNT(B4:CK4)</f>
        <v>0</v>
      </c>
    </row>
    <row r="5" spans="1:91" ht="48.6" x14ac:dyDescent="0.3">
      <c r="A5" s="19" t="s">
        <v>1091</v>
      </c>
      <c r="B5" s="19" t="s">
        <v>1090</v>
      </c>
      <c r="C5" s="19" t="s">
        <v>1089</v>
      </c>
      <c r="D5" s="19" t="s">
        <v>1096</v>
      </c>
      <c r="E5" s="19" t="s">
        <v>1104</v>
      </c>
      <c r="F5" s="19" t="s">
        <v>1097</v>
      </c>
      <c r="G5" s="19" t="s">
        <v>1095</v>
      </c>
      <c r="H5" s="19" t="s">
        <v>1091</v>
      </c>
      <c r="I5" s="19" t="s">
        <v>1119</v>
      </c>
      <c r="J5" s="19" t="s">
        <v>1101</v>
      </c>
      <c r="K5" s="19" t="s">
        <v>1098</v>
      </c>
      <c r="L5" s="19" t="s">
        <v>1115</v>
      </c>
      <c r="M5" s="19" t="s">
        <v>1114</v>
      </c>
      <c r="N5" s="19" t="s">
        <v>1099</v>
      </c>
      <c r="O5" s="19" t="str">
        <f>+A5</f>
        <v>Report</v>
      </c>
      <c r="P5" s="19" t="s">
        <v>1113</v>
      </c>
      <c r="Q5" s="19" t="s">
        <v>1112</v>
      </c>
      <c r="R5" s="19" t="s">
        <v>1111</v>
      </c>
      <c r="S5" s="25" t="s">
        <v>1103</v>
      </c>
      <c r="T5" s="25" t="s">
        <v>1100</v>
      </c>
    </row>
    <row r="6" spans="1:91" x14ac:dyDescent="0.3">
      <c r="A6" s="21">
        <v>50</v>
      </c>
      <c r="B6" s="23">
        <v>43900</v>
      </c>
      <c r="C6" s="21" t="s">
        <v>6</v>
      </c>
      <c r="D6" s="19"/>
      <c r="E6" s="8">
        <f>+J6*(L6/$E$3)</f>
        <v>87200.000000000015</v>
      </c>
      <c r="F6" s="19"/>
      <c r="G6" s="19"/>
      <c r="H6" s="21">
        <v>50</v>
      </c>
      <c r="I6" s="38">
        <f>-15.56491*(H6^3)+4401.96652*(H6^2)-325607.29233*(H6)+7272033.49483</f>
        <v>50971.428329999559</v>
      </c>
      <c r="J6" s="6">
        <v>32778</v>
      </c>
      <c r="K6" s="2">
        <v>872</v>
      </c>
      <c r="L6" s="7">
        <f>+K6/J6</f>
        <v>2.6603209469766308E-2</v>
      </c>
      <c r="M6" s="7">
        <f>+P6/J6</f>
        <v>0.12523643907498933</v>
      </c>
      <c r="N6" s="13">
        <f t="shared" ref="N6:N69" si="2">LOG(2)/LOG(1+M6)</f>
        <v>5.8744680914690361</v>
      </c>
      <c r="O6" s="14">
        <f>+A6</f>
        <v>50</v>
      </c>
      <c r="P6" s="2">
        <v>4105</v>
      </c>
      <c r="Q6" s="8"/>
      <c r="R6" s="2">
        <v>186</v>
      </c>
      <c r="S6" s="11">
        <f>+R6/J6</f>
        <v>5.6745377997437308E-3</v>
      </c>
    </row>
    <row r="7" spans="1:91" x14ac:dyDescent="0.3">
      <c r="A7" s="21">
        <v>51</v>
      </c>
      <c r="B7" s="23">
        <v>43901</v>
      </c>
      <c r="C7" s="22" t="s">
        <v>0</v>
      </c>
      <c r="D7" s="19"/>
      <c r="E7" s="8">
        <f>+J7*(L7/$E$3)</f>
        <v>113000</v>
      </c>
      <c r="F7" s="19"/>
      <c r="G7" s="19"/>
      <c r="H7" s="21">
        <v>51</v>
      </c>
      <c r="I7" s="38">
        <f>-15.56491*(H7^3)+4401.96652*(H7^2)-325607.29233*(H7)+7272033.49483</f>
        <v>50875.62810999807</v>
      </c>
      <c r="J7" s="6">
        <v>37364</v>
      </c>
      <c r="K7" s="2">
        <v>1130</v>
      </c>
      <c r="L7" s="7">
        <f>+K7/J7</f>
        <v>3.0243014666523928E-2</v>
      </c>
      <c r="M7" s="7">
        <f>+P7/J7</f>
        <v>0.1228187560218392</v>
      </c>
      <c r="N7" s="13">
        <f t="shared" si="2"/>
        <v>5.9835427969968737</v>
      </c>
      <c r="O7" s="14">
        <f>+A7</f>
        <v>51</v>
      </c>
      <c r="P7" s="2">
        <v>4589</v>
      </c>
      <c r="Q7" s="30">
        <f>+P7-P6</f>
        <v>484</v>
      </c>
      <c r="R7" s="2">
        <v>258</v>
      </c>
      <c r="S7" s="11">
        <f>+R7/J7</f>
        <v>6.9050422866930739E-3</v>
      </c>
    </row>
    <row r="8" spans="1:91" x14ac:dyDescent="0.3">
      <c r="A8" s="21">
        <v>52</v>
      </c>
      <c r="B8" s="23">
        <v>43902</v>
      </c>
      <c r="C8" s="22" t="s">
        <v>1</v>
      </c>
      <c r="D8" s="19"/>
      <c r="E8" s="8">
        <f>+J8*(L8/$E$3)</f>
        <v>144000</v>
      </c>
      <c r="F8" s="19"/>
      <c r="G8" s="19"/>
      <c r="H8" s="21">
        <v>52</v>
      </c>
      <c r="I8" s="38">
        <f>-15.56491*(H8^3)+4401.96652*(H8^2)-325607.29233*(H8)+7272033.49483</f>
        <v>54820.898469996639</v>
      </c>
      <c r="J8" s="6">
        <v>44279</v>
      </c>
      <c r="K8" s="2">
        <v>1440</v>
      </c>
      <c r="L8" s="7">
        <f>+K8/J8</f>
        <v>3.2521059644526749E-2</v>
      </c>
      <c r="M8" s="7">
        <f>+P8/J8</f>
        <v>0.15616883850132116</v>
      </c>
      <c r="N8" s="13">
        <f t="shared" si="2"/>
        <v>4.7766419777592084</v>
      </c>
      <c r="O8" s="14">
        <f>+A8</f>
        <v>52</v>
      </c>
      <c r="P8" s="2">
        <v>6915</v>
      </c>
      <c r="Q8" s="30">
        <f t="shared" ref="Q8:Q45" si="3">+P8-P7</f>
        <v>2326</v>
      </c>
      <c r="R8" s="2">
        <v>310</v>
      </c>
      <c r="S8" s="11">
        <f>+R8/J8</f>
        <v>7.0010614512522867E-3</v>
      </c>
    </row>
    <row r="9" spans="1:91" x14ac:dyDescent="0.3">
      <c r="A9" s="21">
        <v>53</v>
      </c>
      <c r="B9" s="23">
        <v>43903</v>
      </c>
      <c r="C9" s="22" t="s">
        <v>2</v>
      </c>
      <c r="D9" s="19"/>
      <c r="E9" s="8">
        <f>+J9*(L9/$E$3)</f>
        <v>177500.00000000003</v>
      </c>
      <c r="F9" s="19"/>
      <c r="G9" s="19"/>
      <c r="H9" s="21">
        <v>53</v>
      </c>
      <c r="I9" s="38">
        <f>-15.56491*(H9^3)+4401.96652*(H9^2)-325607.29233*(H9)+7272033.49483</f>
        <v>62713.849949995987</v>
      </c>
      <c r="J9" s="6">
        <v>51767</v>
      </c>
      <c r="K9" s="2">
        <v>1775</v>
      </c>
      <c r="L9" s="7">
        <f>+K9/J9</f>
        <v>3.4288253134236099E-2</v>
      </c>
      <c r="M9" s="7">
        <f>+P9/J9</f>
        <v>0.14464813491220274</v>
      </c>
      <c r="N9" s="13">
        <f t="shared" si="2"/>
        <v>5.1307262434220018</v>
      </c>
      <c r="O9" s="14">
        <f>+A9</f>
        <v>53</v>
      </c>
      <c r="P9" s="2">
        <v>7488</v>
      </c>
      <c r="Q9" s="30">
        <f t="shared" si="3"/>
        <v>573</v>
      </c>
      <c r="R9" s="2">
        <v>335</v>
      </c>
      <c r="S9" s="11">
        <f>+R9/J9</f>
        <v>6.4713041126586435E-3</v>
      </c>
    </row>
    <row r="10" spans="1:91" x14ac:dyDescent="0.3">
      <c r="A10" s="21">
        <v>54</v>
      </c>
      <c r="B10" s="23">
        <v>43904</v>
      </c>
      <c r="C10" s="20" t="s">
        <v>3</v>
      </c>
      <c r="D10" s="8"/>
      <c r="E10" s="8">
        <f>+J10*(L10/$E$3)</f>
        <v>219800.00000000003</v>
      </c>
      <c r="F10" s="8"/>
      <c r="G10" s="8"/>
      <c r="H10" s="21">
        <v>54</v>
      </c>
      <c r="I10" s="38">
        <f>-15.56491*(H10^3)+4401.96652*(H10^2)-325607.29233*(H10)+7272033.49483</f>
        <v>74461.093090000562</v>
      </c>
      <c r="J10" s="6">
        <v>61513</v>
      </c>
      <c r="K10" s="2">
        <v>2198</v>
      </c>
      <c r="L10" s="7">
        <f>+K10/J10</f>
        <v>3.573228423260124E-2</v>
      </c>
      <c r="M10" s="7">
        <f>+P10/J10</f>
        <v>0.15843805374473688</v>
      </c>
      <c r="N10" s="13">
        <f t="shared" si="2"/>
        <v>4.712959562192534</v>
      </c>
      <c r="O10" s="14">
        <f>+A10</f>
        <v>54</v>
      </c>
      <c r="P10" s="2">
        <v>9746</v>
      </c>
      <c r="Q10" s="30">
        <f t="shared" si="3"/>
        <v>2258</v>
      </c>
      <c r="R10" s="8">
        <f t="shared" ref="R10:R24" si="4">+K10-K9</f>
        <v>423</v>
      </c>
      <c r="S10" s="11">
        <f>+R10/J10</f>
        <v>6.8765951912603844E-3</v>
      </c>
      <c r="X10" s="3" t="s">
        <v>1092</v>
      </c>
    </row>
    <row r="11" spans="1:91" x14ac:dyDescent="0.3">
      <c r="A11" s="21">
        <v>55</v>
      </c>
      <c r="B11" s="23">
        <v>43905</v>
      </c>
      <c r="C11" s="21" t="s">
        <v>4</v>
      </c>
      <c r="D11" s="8"/>
      <c r="E11" s="8">
        <f>+J11*(L11/$E$3)</f>
        <v>253099.99999999997</v>
      </c>
      <c r="F11" s="8"/>
      <c r="G11" s="8"/>
      <c r="H11" s="21">
        <v>55</v>
      </c>
      <c r="I11" s="38">
        <f>-15.56491*(H11^3)+4401.96652*(H11^2)-325607.29233*(H11)+7272033.49483</f>
        <v>89969.23842999991</v>
      </c>
      <c r="J11" s="6">
        <v>72469</v>
      </c>
      <c r="K11" s="2">
        <v>2531</v>
      </c>
      <c r="L11" s="7">
        <f>+K11/J11</f>
        <v>3.4925278394899888E-2</v>
      </c>
      <c r="M11" s="7">
        <f>+P11/J11</f>
        <v>0.15116808566421505</v>
      </c>
      <c r="N11" s="13">
        <f t="shared" si="2"/>
        <v>4.92371924803009</v>
      </c>
      <c r="O11" s="14">
        <f>+A11</f>
        <v>55</v>
      </c>
      <c r="P11" s="2">
        <v>10955</v>
      </c>
      <c r="Q11" s="30">
        <f t="shared" si="3"/>
        <v>1209</v>
      </c>
      <c r="R11" s="8">
        <f t="shared" si="4"/>
        <v>333</v>
      </c>
      <c r="S11" s="11">
        <f>+R11/J11</f>
        <v>4.5950682360733552E-3</v>
      </c>
      <c r="X11" s="3" t="s">
        <v>1093</v>
      </c>
    </row>
    <row r="12" spans="1:91" x14ac:dyDescent="0.3">
      <c r="A12" s="21">
        <v>56</v>
      </c>
      <c r="B12" s="23">
        <v>43906</v>
      </c>
      <c r="C12" s="21" t="s">
        <v>5</v>
      </c>
      <c r="D12" s="8"/>
      <c r="E12" s="8">
        <f>+J12*(L12/$E$3)</f>
        <v>660599.99999999988</v>
      </c>
      <c r="F12" s="8"/>
      <c r="G12" s="8"/>
      <c r="H12" s="21">
        <v>56</v>
      </c>
      <c r="I12" s="38">
        <f>-15.56491*(H12^3)+4401.96652*(H12^2)-325607.29233*(H12)+7272033.49483</f>
        <v>109144.89650999848</v>
      </c>
      <c r="J12" s="6">
        <v>167515</v>
      </c>
      <c r="K12" s="2">
        <v>6606</v>
      </c>
      <c r="L12" s="7">
        <f>+K12/J12</f>
        <v>3.9435274453034054E-2</v>
      </c>
      <c r="M12" s="7">
        <f>+P12/J12</f>
        <v>8.299555263707728E-2</v>
      </c>
      <c r="N12" s="13">
        <f t="shared" si="2"/>
        <v>8.6935869952610982</v>
      </c>
      <c r="O12" s="14">
        <f>+A12</f>
        <v>56</v>
      </c>
      <c r="P12" s="2">
        <v>13903</v>
      </c>
      <c r="Q12" s="30">
        <f t="shared" si="3"/>
        <v>2948</v>
      </c>
      <c r="R12" s="8">
        <f t="shared" si="4"/>
        <v>4075</v>
      </c>
      <c r="S12" s="11">
        <f>+R12/J12</f>
        <v>2.4326179745097452E-2</v>
      </c>
    </row>
    <row r="13" spans="1:91" x14ac:dyDescent="0.3">
      <c r="A13" s="21">
        <v>57</v>
      </c>
      <c r="B13" s="23">
        <v>43907</v>
      </c>
      <c r="C13" s="21" t="s">
        <v>6</v>
      </c>
      <c r="D13" s="8"/>
      <c r="E13" s="8">
        <f>+J13*(L13/$E$3)</f>
        <v>742600.00000000012</v>
      </c>
      <c r="F13" s="8"/>
      <c r="G13" s="8"/>
      <c r="H13" s="21">
        <v>57</v>
      </c>
      <c r="I13" s="38">
        <f>-15.56491*(H13^3)+4401.96652*(H13^2)-325607.29233*(H13)+7272033.49483</f>
        <v>131894.67786999699</v>
      </c>
      <c r="J13" s="6">
        <v>179111</v>
      </c>
      <c r="K13" s="2">
        <v>7426</v>
      </c>
      <c r="L13" s="7">
        <f>+K13/J13</f>
        <v>4.1460323486553034E-2</v>
      </c>
      <c r="M13" s="7">
        <f>+P13/J13</f>
        <v>6.4345573415368118E-2</v>
      </c>
      <c r="N13" s="13">
        <f t="shared" si="2"/>
        <v>11.115230734068556</v>
      </c>
      <c r="O13" s="14">
        <f>+A13</f>
        <v>57</v>
      </c>
      <c r="P13" s="2">
        <v>11525</v>
      </c>
      <c r="Q13" s="30">
        <f t="shared" si="3"/>
        <v>-2378</v>
      </c>
      <c r="R13" s="8">
        <f t="shared" si="4"/>
        <v>820</v>
      </c>
      <c r="S13" s="11">
        <f>+R13/J13</f>
        <v>4.5781666117658878E-3</v>
      </c>
      <c r="X13" s="3" t="s">
        <v>1088</v>
      </c>
    </row>
    <row r="14" spans="1:91" x14ac:dyDescent="0.3">
      <c r="A14" s="21">
        <v>58</v>
      </c>
      <c r="B14" s="23">
        <v>43908</v>
      </c>
      <c r="C14" s="22" t="s">
        <v>0</v>
      </c>
      <c r="D14" s="8"/>
      <c r="E14" s="8">
        <f>+J14*(L14/$E$3)</f>
        <v>780700</v>
      </c>
      <c r="F14" s="8"/>
      <c r="G14" s="8"/>
      <c r="H14" s="21">
        <v>58</v>
      </c>
      <c r="I14" s="38">
        <f>-15.56491*(H14^3)+4401.96652*(H14^2)-325607.29233*(H14)+7272033.49483</f>
        <v>158125.19304999802</v>
      </c>
      <c r="J14" s="2">
        <v>191127</v>
      </c>
      <c r="K14" s="2">
        <v>7807</v>
      </c>
      <c r="L14" s="7">
        <f>+K14/J14</f>
        <v>4.084718537935509E-2</v>
      </c>
      <c r="M14" s="7">
        <f>+P14/J14</f>
        <v>7.912539829537428E-2</v>
      </c>
      <c r="N14" s="13">
        <f t="shared" si="2"/>
        <v>9.1022852116044888</v>
      </c>
      <c r="O14" s="14">
        <f>+A14</f>
        <v>58</v>
      </c>
      <c r="P14" s="2">
        <v>15123</v>
      </c>
      <c r="Q14" s="30">
        <f t="shared" si="3"/>
        <v>3598</v>
      </c>
      <c r="R14" s="8">
        <f t="shared" si="4"/>
        <v>381</v>
      </c>
      <c r="S14" s="11">
        <f>+R14/J14</f>
        <v>1.9934389175783641E-3</v>
      </c>
    </row>
    <row r="15" spans="1:91" x14ac:dyDescent="0.3">
      <c r="A15" s="21">
        <v>59</v>
      </c>
      <c r="B15" s="23">
        <v>43909</v>
      </c>
      <c r="C15" s="22" t="s">
        <v>1</v>
      </c>
      <c r="D15" s="8"/>
      <c r="E15" s="8">
        <f>+J15*(L15/$E$3)</f>
        <v>877800</v>
      </c>
      <c r="F15" s="8"/>
      <c r="G15" s="8"/>
      <c r="H15" s="21">
        <v>59</v>
      </c>
      <c r="I15" s="38">
        <f>-15.56491*(H15^3)+4401.96652*(H15^2)-325607.29233*(H15)+7272033.49483</f>
        <v>187743.05258999672</v>
      </c>
      <c r="J15" s="2">
        <v>209839</v>
      </c>
      <c r="K15" s="2">
        <v>8778</v>
      </c>
      <c r="L15" s="7">
        <f>+K15/J15</f>
        <v>4.1832071254628546E-2</v>
      </c>
      <c r="M15" s="7">
        <f>+P15/J15</f>
        <v>7.8898584152612236E-2</v>
      </c>
      <c r="N15" s="13">
        <f t="shared" si="2"/>
        <v>9.1274805244376296</v>
      </c>
      <c r="O15" s="14">
        <f>+A15</f>
        <v>59</v>
      </c>
      <c r="P15" s="2">
        <v>16556</v>
      </c>
      <c r="Q15" s="30">
        <f t="shared" si="3"/>
        <v>1433</v>
      </c>
      <c r="R15" s="8">
        <f t="shared" si="4"/>
        <v>971</v>
      </c>
      <c r="S15" s="11">
        <f>+R15/J15</f>
        <v>4.6273571643021556E-3</v>
      </c>
    </row>
    <row r="16" spans="1:91" x14ac:dyDescent="0.3">
      <c r="A16" s="21">
        <v>60</v>
      </c>
      <c r="B16" s="23">
        <v>43910</v>
      </c>
      <c r="C16" s="22" t="s">
        <v>2</v>
      </c>
      <c r="D16" s="8"/>
      <c r="E16" s="8">
        <f>+J16*(L16/$E$3)</f>
        <v>984000</v>
      </c>
      <c r="F16" s="8"/>
      <c r="G16" s="8"/>
      <c r="H16" s="21">
        <v>60</v>
      </c>
      <c r="I16" s="38">
        <f>-15.56491*(H16^3)+4401.96652*(H16^2)-325607.29233*(H16)+7272033.49483</f>
        <v>220654.86702999566</v>
      </c>
      <c r="J16" s="2">
        <v>234073</v>
      </c>
      <c r="K16" s="2">
        <v>9840</v>
      </c>
      <c r="L16" s="7">
        <f>+K16/J16</f>
        <v>4.2038167580199341E-2</v>
      </c>
      <c r="M16" s="7">
        <f>+P16/J16</f>
        <v>0.10358734241027372</v>
      </c>
      <c r="N16" s="13">
        <f t="shared" si="2"/>
        <v>7.0323085039889808</v>
      </c>
      <c r="O16" s="14">
        <f>+A16</f>
        <v>60</v>
      </c>
      <c r="P16" s="2">
        <v>24247</v>
      </c>
      <c r="Q16" s="30">
        <f t="shared" si="3"/>
        <v>7691</v>
      </c>
      <c r="R16" s="8">
        <f t="shared" si="4"/>
        <v>1062</v>
      </c>
      <c r="S16" s="11">
        <f>+R16/J16</f>
        <v>4.5370461351800506E-3</v>
      </c>
    </row>
    <row r="17" spans="1:38" x14ac:dyDescent="0.3">
      <c r="A17" s="21">
        <v>61</v>
      </c>
      <c r="B17" s="23">
        <v>43911</v>
      </c>
      <c r="C17" s="20" t="s">
        <v>3</v>
      </c>
      <c r="D17" s="8"/>
      <c r="E17" s="8">
        <f>+J17*(L17/$E$3)</f>
        <v>1118299.9999999998</v>
      </c>
      <c r="F17" s="8"/>
      <c r="G17" s="8"/>
      <c r="H17" s="21">
        <v>61</v>
      </c>
      <c r="I17" s="38">
        <f>-15.56491*(H17^3)+4401.96652*(H17^2)-325607.29233*(H17)+7272033.49483</f>
        <v>256767.24690999929</v>
      </c>
      <c r="J17" s="2">
        <v>266073</v>
      </c>
      <c r="K17" s="2">
        <v>11183</v>
      </c>
      <c r="L17" s="7">
        <f>+K17/J17</f>
        <v>4.2029818884291151E-2</v>
      </c>
      <c r="M17" s="7">
        <f>+P17/J17</f>
        <v>0.12026774606968764</v>
      </c>
      <c r="N17" s="13">
        <f t="shared" si="2"/>
        <v>6.103382251885745</v>
      </c>
      <c r="O17" s="14">
        <f>+A17</f>
        <v>61</v>
      </c>
      <c r="P17" s="2">
        <v>32000</v>
      </c>
      <c r="Q17" s="30">
        <f t="shared" si="3"/>
        <v>7753</v>
      </c>
      <c r="R17" s="8">
        <f t="shared" si="4"/>
        <v>1343</v>
      </c>
      <c r="S17" s="11">
        <f>+R17/J17</f>
        <v>5.047486967862203E-3</v>
      </c>
      <c r="X17" s="3" t="s">
        <v>1087</v>
      </c>
    </row>
    <row r="18" spans="1:38" x14ac:dyDescent="0.3">
      <c r="A18" s="21">
        <v>62</v>
      </c>
      <c r="B18" s="23">
        <v>43912</v>
      </c>
      <c r="C18" s="22" t="s">
        <v>4</v>
      </c>
      <c r="D18" s="8"/>
      <c r="E18" s="8">
        <f>+J18*(L18/$E$3)</f>
        <v>1278299.9999999998</v>
      </c>
      <c r="F18" s="8"/>
      <c r="G18" s="8"/>
      <c r="H18" s="21">
        <v>62</v>
      </c>
      <c r="I18" s="38">
        <f>-15.56491*(H18^3)+4401.96652*(H18^2)-325607.29233*(H18)+7272033.49483</f>
        <v>295986.80276999902</v>
      </c>
      <c r="J18" s="2">
        <v>292142</v>
      </c>
      <c r="K18" s="2">
        <v>12783</v>
      </c>
      <c r="L18" s="7">
        <f>+K18/J18</f>
        <v>4.3756118599858972E-2</v>
      </c>
      <c r="M18" s="7">
        <f>+P18/J18</f>
        <v>8.9234002642550547E-2</v>
      </c>
      <c r="N18" s="13">
        <f t="shared" si="2"/>
        <v>8.1093842507121821</v>
      </c>
      <c r="O18" s="14">
        <f>+A18</f>
        <v>62</v>
      </c>
      <c r="P18" s="2">
        <v>26069</v>
      </c>
      <c r="Q18" s="30">
        <f t="shared" si="3"/>
        <v>-5931</v>
      </c>
      <c r="R18" s="8">
        <f t="shared" si="4"/>
        <v>1600</v>
      </c>
      <c r="S18" s="11">
        <f>+R18/J18</f>
        <v>5.4767886849545772E-3</v>
      </c>
    </row>
    <row r="19" spans="1:38" x14ac:dyDescent="0.3">
      <c r="A19" s="21">
        <v>63</v>
      </c>
      <c r="B19" s="23">
        <v>43913</v>
      </c>
      <c r="C19" s="22" t="s">
        <v>5</v>
      </c>
      <c r="D19" s="8"/>
      <c r="E19" s="8">
        <f>+J19*(L19/$E$3)</f>
        <v>1450899.9999999998</v>
      </c>
      <c r="F19" s="8"/>
      <c r="G19" s="8"/>
      <c r="H19" s="21">
        <v>63</v>
      </c>
      <c r="I19" s="38">
        <f>-15.56491*(H19^3)+4401.96652*(H19^2)-325607.29233*(H19)+7272033.49483</f>
        <v>338220.14514999744</v>
      </c>
      <c r="J19" s="2">
        <v>332930</v>
      </c>
      <c r="K19" s="2">
        <v>14509</v>
      </c>
      <c r="L19" s="7">
        <f>+K19/J19</f>
        <v>4.357973147508485E-2</v>
      </c>
      <c r="M19" s="7">
        <f>+P19/J19</f>
        <v>0.1225122398101703</v>
      </c>
      <c r="N19" s="13">
        <f t="shared" si="2"/>
        <v>5.9976785582971264</v>
      </c>
      <c r="O19" s="14">
        <f>+A19</f>
        <v>63</v>
      </c>
      <c r="P19" s="2">
        <v>40788</v>
      </c>
      <c r="Q19" s="30">
        <f t="shared" si="3"/>
        <v>14719</v>
      </c>
      <c r="R19" s="8">
        <f t="shared" si="4"/>
        <v>1726</v>
      </c>
      <c r="S19" s="11">
        <f>+R19/J19</f>
        <v>5.1842729702940562E-3</v>
      </c>
    </row>
    <row r="20" spans="1:38" x14ac:dyDescent="0.3">
      <c r="A20" s="21">
        <v>64</v>
      </c>
      <c r="B20" s="23">
        <v>43914</v>
      </c>
      <c r="C20" s="22" t="s">
        <v>6</v>
      </c>
      <c r="D20" s="8"/>
      <c r="E20" s="8">
        <f>+J20*(L20/$E$3)</f>
        <v>1623100</v>
      </c>
      <c r="F20" s="8"/>
      <c r="G20" s="8"/>
      <c r="H20" s="21">
        <v>64</v>
      </c>
      <c r="I20" s="38">
        <f>-15.56491*(H20^3)+4401.96652*(H20^2)-325607.29233*(H20)+7272033.49483</f>
        <v>383373.88458999898</v>
      </c>
      <c r="J20" s="2">
        <v>372755</v>
      </c>
      <c r="K20" s="2">
        <v>16231</v>
      </c>
      <c r="L20" s="7">
        <f>+K20/J20</f>
        <v>4.3543346165712066E-2</v>
      </c>
      <c r="M20" s="7">
        <f>+P20/J20</f>
        <v>0.10683961315072903</v>
      </c>
      <c r="N20" s="13">
        <f t="shared" si="2"/>
        <v>6.828446997392982</v>
      </c>
      <c r="O20" s="14">
        <f>+A20</f>
        <v>64</v>
      </c>
      <c r="P20" s="2">
        <v>39825</v>
      </c>
      <c r="Q20" s="30">
        <f t="shared" si="3"/>
        <v>-963</v>
      </c>
      <c r="R20" s="8">
        <f t="shared" si="4"/>
        <v>1722</v>
      </c>
      <c r="S20" s="11">
        <f>+R20/J20</f>
        <v>4.6196563426379256E-3</v>
      </c>
      <c r="AJ20" t="s">
        <v>1120</v>
      </c>
      <c r="AK20" t="s">
        <v>1121</v>
      </c>
    </row>
    <row r="21" spans="1:38" x14ac:dyDescent="0.3">
      <c r="A21" s="21">
        <v>65</v>
      </c>
      <c r="B21" s="23">
        <v>43915</v>
      </c>
      <c r="C21" s="22" t="s">
        <v>0</v>
      </c>
      <c r="D21" s="8"/>
      <c r="E21" s="8">
        <f>+J21*(L21/$E$3)</f>
        <v>1843300</v>
      </c>
      <c r="F21" s="8"/>
      <c r="G21" s="8"/>
      <c r="H21" s="21">
        <v>65</v>
      </c>
      <c r="I21" s="38">
        <f>-15.56491*(H21^3)+4401.96652*(H21^2)-325607.29233*(H21)+7272033.49483</f>
        <v>431354.63162999693</v>
      </c>
      <c r="J21" s="2">
        <v>413467</v>
      </c>
      <c r="K21" s="2">
        <v>18433</v>
      </c>
      <c r="L21" s="7">
        <f>+K21/J21</f>
        <v>4.4581550643703123E-2</v>
      </c>
      <c r="M21" s="7">
        <f>+P21/J21</f>
        <v>9.8464931905085526E-2</v>
      </c>
      <c r="N21" s="13">
        <f t="shared" si="2"/>
        <v>7.3806831575680789</v>
      </c>
      <c r="O21" s="14">
        <f>+A21</f>
        <v>65</v>
      </c>
      <c r="P21" s="2">
        <v>40712</v>
      </c>
      <c r="Q21" s="30">
        <f t="shared" si="3"/>
        <v>887</v>
      </c>
      <c r="R21" s="8">
        <f t="shared" si="4"/>
        <v>2202</v>
      </c>
      <c r="S21" s="11">
        <f>+R21/J21</f>
        <v>5.3256970931174676E-3</v>
      </c>
    </row>
    <row r="22" spans="1:38" x14ac:dyDescent="0.3">
      <c r="A22" s="21">
        <v>66</v>
      </c>
      <c r="B22" s="23">
        <v>43916</v>
      </c>
      <c r="C22" s="22" t="s">
        <v>1</v>
      </c>
      <c r="D22" s="8"/>
      <c r="E22" s="8">
        <f>+J22*(L22/$E$3)</f>
        <v>2083400.0000000002</v>
      </c>
      <c r="F22" s="8"/>
      <c r="G22" s="8"/>
      <c r="H22" s="21">
        <v>66</v>
      </c>
      <c r="I22" s="38">
        <f>-15.56491*(H22^3)+4401.96652*(H22^2)-325607.29233*(H22)+7272033.49483</f>
        <v>482068.99680999946</v>
      </c>
      <c r="J22" s="2">
        <v>462684</v>
      </c>
      <c r="K22" s="2">
        <v>20834</v>
      </c>
      <c r="L22" s="7">
        <f>+K22/J22</f>
        <v>4.5028572416595344E-2</v>
      </c>
      <c r="M22" s="7">
        <f>+P22/J22</f>
        <v>0.10637713860864002</v>
      </c>
      <c r="N22" s="13">
        <f t="shared" si="2"/>
        <v>6.8566765521978734</v>
      </c>
      <c r="O22" s="14">
        <f>+A22</f>
        <v>66</v>
      </c>
      <c r="P22" s="2">
        <v>49219</v>
      </c>
      <c r="Q22" s="30">
        <f t="shared" si="3"/>
        <v>8507</v>
      </c>
      <c r="R22" s="8">
        <f t="shared" si="4"/>
        <v>2401</v>
      </c>
      <c r="S22" s="11">
        <f>+R22/J22</f>
        <v>5.1892868566883665E-3</v>
      </c>
      <c r="AH22" s="45">
        <v>-1.40378</v>
      </c>
      <c r="AI22">
        <v>4</v>
      </c>
      <c r="AJ22" s="41">
        <f>+AH22*AI22</f>
        <v>-5.6151200000000001</v>
      </c>
      <c r="AK22" s="43">
        <v>-4.4714999999999998</v>
      </c>
      <c r="AL22">
        <v>3</v>
      </c>
    </row>
    <row r="23" spans="1:38" x14ac:dyDescent="0.3">
      <c r="A23" s="21">
        <v>67</v>
      </c>
      <c r="B23" s="23">
        <v>43917</v>
      </c>
      <c r="C23" s="22" t="s">
        <v>2</v>
      </c>
      <c r="D23" s="8"/>
      <c r="E23" s="8">
        <f>+J23*(L23/$E$3)</f>
        <v>2333500.0000000005</v>
      </c>
      <c r="F23" s="8"/>
      <c r="G23" s="8"/>
      <c r="H23" s="21">
        <v>67</v>
      </c>
      <c r="I23" s="38">
        <f>-15.56491*(H23^3)+4401.96652*(H23^2)-325607.29233*(H23)+7272033.49483</f>
        <v>535423.59066999797</v>
      </c>
      <c r="J23" s="2">
        <v>509164</v>
      </c>
      <c r="K23" s="2">
        <v>23335</v>
      </c>
      <c r="L23" s="7">
        <f>+K23/J23</f>
        <v>4.5830027260371907E-2</v>
      </c>
      <c r="M23" s="7">
        <f>+P23/J23</f>
        <v>9.1294749825203664E-2</v>
      </c>
      <c r="N23" s="13">
        <f t="shared" si="2"/>
        <v>7.9339379403651984</v>
      </c>
      <c r="O23" s="14">
        <f>+A23</f>
        <v>67</v>
      </c>
      <c r="P23" s="2">
        <v>46484</v>
      </c>
      <c r="Q23" s="30">
        <f t="shared" si="3"/>
        <v>-2735</v>
      </c>
      <c r="R23" s="8">
        <f t="shared" si="4"/>
        <v>2501</v>
      </c>
      <c r="S23" s="12">
        <f>+R23/J23</f>
        <v>4.9119733523972633E-3</v>
      </c>
      <c r="AH23" s="45">
        <v>371.87909999999999</v>
      </c>
      <c r="AI23">
        <v>3</v>
      </c>
      <c r="AJ23" s="42">
        <f>+AH23*AI23</f>
        <v>1115.6372999999999</v>
      </c>
      <c r="AK23" s="44">
        <v>870.40869999999995</v>
      </c>
      <c r="AL23">
        <v>2</v>
      </c>
    </row>
    <row r="24" spans="1:38" x14ac:dyDescent="0.3">
      <c r="A24" s="21">
        <v>68</v>
      </c>
      <c r="B24" s="23">
        <v>43918</v>
      </c>
      <c r="C24" s="20" t="s">
        <v>3</v>
      </c>
      <c r="D24" s="14">
        <f t="shared" ref="D24:D27" si="5">+E6</f>
        <v>87200.000000000015</v>
      </c>
      <c r="E24" s="8">
        <f>+J24*(L24/$E$3)</f>
        <v>2648700</v>
      </c>
      <c r="F24" s="15">
        <f t="shared" ref="F24:F27" si="6">+E24-D24</f>
        <v>2561500</v>
      </c>
      <c r="G24" s="14">
        <f t="shared" ref="G24:G27" si="7">+J6</f>
        <v>32778</v>
      </c>
      <c r="H24" s="21">
        <v>68</v>
      </c>
      <c r="I24" s="38">
        <f>-15.56491*(H24^3)+4401.96652*(H24^2)-325607.29233*(H24)+7272033.49483</f>
        <v>591325.0237500025</v>
      </c>
      <c r="J24" s="2">
        <v>570968</v>
      </c>
      <c r="K24" s="2">
        <v>26487</v>
      </c>
      <c r="L24" s="7">
        <f>+K24/J24</f>
        <v>4.63896400498802E-2</v>
      </c>
      <c r="M24" s="7">
        <f>+P24/J24</f>
        <v>0.10948774712418209</v>
      </c>
      <c r="N24" s="13">
        <f t="shared" si="2"/>
        <v>6.6713929083241226</v>
      </c>
      <c r="O24" s="14">
        <f>+A24</f>
        <v>68</v>
      </c>
      <c r="P24" s="2">
        <v>62514</v>
      </c>
      <c r="Q24" s="30">
        <f t="shared" si="3"/>
        <v>16030</v>
      </c>
      <c r="R24" s="8">
        <f t="shared" si="4"/>
        <v>3152</v>
      </c>
      <c r="S24" s="12">
        <f>+R24/J24</f>
        <v>5.52044948228272E-3</v>
      </c>
      <c r="AH24" s="45">
        <v>-35242.259539999999</v>
      </c>
      <c r="AI24">
        <v>2</v>
      </c>
      <c r="AJ24" s="42">
        <f>+AH24*AI24</f>
        <v>-70484.519079999998</v>
      </c>
      <c r="AK24" s="44">
        <v>-52820.524299999997</v>
      </c>
      <c r="AL24">
        <v>1</v>
      </c>
    </row>
    <row r="25" spans="1:38" x14ac:dyDescent="0.3">
      <c r="A25" s="21">
        <v>69</v>
      </c>
      <c r="B25" s="23">
        <v>43919</v>
      </c>
      <c r="C25" s="21" t="s">
        <v>4</v>
      </c>
      <c r="D25" s="14">
        <f t="shared" si="5"/>
        <v>113000</v>
      </c>
      <c r="E25" s="8">
        <f>+J25*(L25/$E$3)</f>
        <v>2995700</v>
      </c>
      <c r="F25" s="15">
        <f t="shared" si="6"/>
        <v>2882700</v>
      </c>
      <c r="G25" s="14">
        <f t="shared" si="7"/>
        <v>37364</v>
      </c>
      <c r="H25" s="21">
        <v>69</v>
      </c>
      <c r="I25" s="38">
        <f>-15.56491*(H25^3)+4401.96652*(H25^2)-325607.29233*(H25)+7272033.49483</f>
        <v>649679.90659000259</v>
      </c>
      <c r="J25" s="2">
        <v>634835</v>
      </c>
      <c r="K25" s="2">
        <v>29957</v>
      </c>
      <c r="L25" s="7">
        <f>+K25/J25</f>
        <v>4.7188639567761703E-2</v>
      </c>
      <c r="M25" s="7">
        <f>+P25/J25</f>
        <v>9.9488843557774861E-2</v>
      </c>
      <c r="N25" s="13">
        <f t="shared" si="2"/>
        <v>7.308180434154453</v>
      </c>
      <c r="O25" s="14">
        <f>+A25</f>
        <v>69</v>
      </c>
      <c r="P25" s="2">
        <v>63159</v>
      </c>
      <c r="Q25" s="30">
        <f t="shared" si="3"/>
        <v>645</v>
      </c>
      <c r="R25" s="2">
        <v>3398</v>
      </c>
      <c r="S25" s="12">
        <f>+R25/J25</f>
        <v>5.3525719281388075E-3</v>
      </c>
      <c r="AH25" s="44">
        <v>1456054.0048</v>
      </c>
      <c r="AI25">
        <v>1</v>
      </c>
      <c r="AJ25" s="42">
        <f>+AH25*AI25</f>
        <v>1456054.0048</v>
      </c>
      <c r="AK25" s="44">
        <v>1026912.1923</v>
      </c>
      <c r="AL25">
        <v>0</v>
      </c>
    </row>
    <row r="26" spans="1:38" x14ac:dyDescent="0.3">
      <c r="A26" s="21">
        <v>70</v>
      </c>
      <c r="B26" s="23">
        <v>43920</v>
      </c>
      <c r="C26" s="21" t="s">
        <v>5</v>
      </c>
      <c r="D26" s="14">
        <f t="shared" si="5"/>
        <v>144000</v>
      </c>
      <c r="E26" s="8">
        <f>+J26*(L26/$E$3)</f>
        <v>3310599.9999999995</v>
      </c>
      <c r="F26" s="15">
        <f t="shared" si="6"/>
        <v>3166599.9999999995</v>
      </c>
      <c r="G26" s="14">
        <f t="shared" si="7"/>
        <v>44279</v>
      </c>
      <c r="H26" s="21">
        <v>70</v>
      </c>
      <c r="I26" s="38">
        <f>-15.56491*(H26^3)+4401.96652*(H26^2)-325607.29233*(H26)+7272033.49483</f>
        <v>710394.84972999897</v>
      </c>
      <c r="J26" s="2">
        <v>693282</v>
      </c>
      <c r="K26" s="2">
        <v>33106</v>
      </c>
      <c r="L26" s="7">
        <f>+K26/J26</f>
        <v>4.7752573988651084E-2</v>
      </c>
      <c r="M26" s="7">
        <f>+P26/J26</f>
        <v>8.4336532608664291E-2</v>
      </c>
      <c r="N26" s="13">
        <f t="shared" si="2"/>
        <v>8.5607219267389869</v>
      </c>
      <c r="O26" s="14">
        <f>+A26</f>
        <v>70</v>
      </c>
      <c r="P26" s="2">
        <v>58469</v>
      </c>
      <c r="Q26" s="30">
        <f t="shared" si="3"/>
        <v>-4690</v>
      </c>
      <c r="R26" s="8">
        <f t="shared" ref="R26:R33" si="8">+K26-K25</f>
        <v>3149</v>
      </c>
      <c r="S26" s="12">
        <f>+R26/J26</f>
        <v>4.5421632178536293E-3</v>
      </c>
      <c r="AH26" s="44">
        <v>-22392853.251680002</v>
      </c>
      <c r="AI26">
        <v>0</v>
      </c>
    </row>
    <row r="27" spans="1:38" x14ac:dyDescent="0.3">
      <c r="A27" s="21">
        <v>71</v>
      </c>
      <c r="B27" s="23">
        <v>43921</v>
      </c>
      <c r="C27" s="21" t="s">
        <v>6</v>
      </c>
      <c r="D27" s="14">
        <f t="shared" si="5"/>
        <v>177500.00000000003</v>
      </c>
      <c r="E27" s="8">
        <f>+J27*(L27/$E$3)</f>
        <v>3640500</v>
      </c>
      <c r="F27" s="15">
        <f t="shared" si="6"/>
        <v>3463000</v>
      </c>
      <c r="G27" s="14">
        <f t="shared" si="7"/>
        <v>51767</v>
      </c>
      <c r="H27" s="21">
        <v>71</v>
      </c>
      <c r="I27" s="38">
        <f>-15.56491*(H27^3)+4401.96652*(H27^2)-325607.29233*(H27)+7272033.49483</f>
        <v>773376.46370999794</v>
      </c>
      <c r="J27" s="2">
        <v>750890</v>
      </c>
      <c r="K27" s="2">
        <v>36405</v>
      </c>
      <c r="L27" s="7">
        <f>+K27/J27</f>
        <v>4.8482467471933306E-2</v>
      </c>
      <c r="M27" s="7">
        <f>+P27/J27</f>
        <v>7.6722289549734313E-2</v>
      </c>
      <c r="N27" s="13">
        <f t="shared" si="2"/>
        <v>9.3767996166653713</v>
      </c>
      <c r="O27" s="14">
        <f>+A27</f>
        <v>71</v>
      </c>
      <c r="P27" s="2">
        <v>57610</v>
      </c>
      <c r="Q27" s="30">
        <f t="shared" si="3"/>
        <v>-859</v>
      </c>
      <c r="R27" s="8">
        <f t="shared" si="8"/>
        <v>3299</v>
      </c>
      <c r="S27" s="12">
        <f>+R27/J27</f>
        <v>4.3934531023185818E-3</v>
      </c>
    </row>
    <row r="28" spans="1:38" x14ac:dyDescent="0.3">
      <c r="A28" s="21">
        <v>72</v>
      </c>
      <c r="B28" s="23">
        <v>43922</v>
      </c>
      <c r="C28" s="22" t="s">
        <v>0</v>
      </c>
      <c r="D28" s="14">
        <f t="shared" ref="D28:D58" si="9">+E10</f>
        <v>219800.00000000003</v>
      </c>
      <c r="E28" s="8">
        <f>+J28*(L28/$E$3)</f>
        <v>4059800.0000000005</v>
      </c>
      <c r="F28" s="15">
        <f>+E28-D28</f>
        <v>3840000.0000000005</v>
      </c>
      <c r="G28" s="14">
        <f t="shared" ref="G28:G39" si="10">+J10</f>
        <v>61513</v>
      </c>
      <c r="H28" s="21">
        <v>72</v>
      </c>
      <c r="I28" s="38">
        <f>-15.56491*(H28^3)+4401.96652*(H28^2)-325607.29233*(H28)+7272033.49483</f>
        <v>838531.35906999838</v>
      </c>
      <c r="J28" s="2">
        <v>823626</v>
      </c>
      <c r="K28" s="2">
        <v>40598</v>
      </c>
      <c r="L28" s="7">
        <f>+K28/J28</f>
        <v>4.9291790205748726E-2</v>
      </c>
      <c r="M28" s="7">
        <f>+P28/J28</f>
        <v>8.8311927986731847E-2</v>
      </c>
      <c r="N28" s="13">
        <f t="shared" si="2"/>
        <v>8.1905370641424557</v>
      </c>
      <c r="O28" s="14">
        <f>+A28</f>
        <v>72</v>
      </c>
      <c r="P28" s="2">
        <v>72736</v>
      </c>
      <c r="Q28" s="30">
        <f t="shared" si="3"/>
        <v>15126</v>
      </c>
      <c r="R28" s="8">
        <f t="shared" si="8"/>
        <v>4193</v>
      </c>
      <c r="S28" s="12">
        <f>+R28/J28</f>
        <v>5.0909029098158629E-3</v>
      </c>
      <c r="T28" s="16">
        <f>+G28/J28</f>
        <v>7.4685597589197045E-2</v>
      </c>
    </row>
    <row r="29" spans="1:38" x14ac:dyDescent="0.3">
      <c r="A29" s="21">
        <v>73</v>
      </c>
      <c r="B29" s="23">
        <v>43923</v>
      </c>
      <c r="C29" s="22" t="s">
        <v>1</v>
      </c>
      <c r="D29" s="14">
        <f t="shared" si="9"/>
        <v>253099.99999999997</v>
      </c>
      <c r="E29" s="8">
        <f>+J29*(L29/$E$3)</f>
        <v>4552600</v>
      </c>
      <c r="F29" s="15">
        <f t="shared" ref="F29:F42" si="11">+E29-D29</f>
        <v>4299500</v>
      </c>
      <c r="G29" s="14">
        <f t="shared" si="10"/>
        <v>72469</v>
      </c>
      <c r="H29" s="21">
        <v>73</v>
      </c>
      <c r="I29" s="38">
        <f>-15.56491*(H29^3)+4401.96652*(H29^2)-325607.29233*(H29)+7272033.49483</f>
        <v>905766.14634999912</v>
      </c>
      <c r="J29" s="2">
        <v>896450</v>
      </c>
      <c r="K29" s="2">
        <v>45526</v>
      </c>
      <c r="L29" s="7">
        <f>+K29/J29</f>
        <v>5.0784762117240229E-2</v>
      </c>
      <c r="M29" s="7">
        <f>+P29/J29</f>
        <v>8.125271905850856E-2</v>
      </c>
      <c r="N29" s="13">
        <f t="shared" si="2"/>
        <v>8.8728183816962396</v>
      </c>
      <c r="O29" s="14">
        <f>+A29</f>
        <v>73</v>
      </c>
      <c r="P29" s="2">
        <v>72839</v>
      </c>
      <c r="Q29" s="30">
        <f t="shared" si="3"/>
        <v>103</v>
      </c>
      <c r="R29" s="8">
        <f t="shared" si="8"/>
        <v>4928</v>
      </c>
      <c r="S29" s="12">
        <f>+R29/J29</f>
        <v>5.497239109822076E-3</v>
      </c>
      <c r="T29" s="16">
        <f>+G29/J29</f>
        <v>8.0839979920798707E-2</v>
      </c>
    </row>
    <row r="30" spans="1:38" x14ac:dyDescent="0.3">
      <c r="A30" s="21">
        <v>74</v>
      </c>
      <c r="B30" s="23">
        <v>43924</v>
      </c>
      <c r="C30" s="22" t="s">
        <v>2</v>
      </c>
      <c r="D30" s="14">
        <f t="shared" si="9"/>
        <v>660599.99999999988</v>
      </c>
      <c r="E30" s="8">
        <f>+J30*(L30/$E$3)</f>
        <v>5032200</v>
      </c>
      <c r="F30" s="15">
        <f t="shared" si="11"/>
        <v>4371600</v>
      </c>
      <c r="G30" s="14">
        <f t="shared" si="10"/>
        <v>167515</v>
      </c>
      <c r="H30" s="21">
        <v>74</v>
      </c>
      <c r="I30" s="38">
        <f>-15.56491*(H30^3)+4401.96652*(H30^2)-325607.29233*(H30)+7272033.49483</f>
        <v>974987.43608999904</v>
      </c>
      <c r="J30" s="2">
        <v>972303</v>
      </c>
      <c r="K30" s="2">
        <v>50322</v>
      </c>
      <c r="L30" s="7">
        <f>+K30/J30</f>
        <v>5.1755471288271251E-2</v>
      </c>
      <c r="M30" s="7">
        <f>+P30/J30</f>
        <v>7.8013746743556281E-2</v>
      </c>
      <c r="N30" s="13">
        <f t="shared" si="2"/>
        <v>9.2271713149963848</v>
      </c>
      <c r="O30" s="14">
        <f>+A30</f>
        <v>74</v>
      </c>
      <c r="P30" s="2">
        <v>75853</v>
      </c>
      <c r="Q30" s="30">
        <f t="shared" si="3"/>
        <v>3014</v>
      </c>
      <c r="R30" s="8">
        <f t="shared" si="8"/>
        <v>4796</v>
      </c>
      <c r="S30" s="12">
        <f>+R30/J30</f>
        <v>4.9326187412771531E-3</v>
      </c>
      <c r="T30" s="16">
        <f>+G30/J30</f>
        <v>0.17228682828295294</v>
      </c>
    </row>
    <row r="31" spans="1:38" x14ac:dyDescent="0.3">
      <c r="A31" s="21">
        <v>75</v>
      </c>
      <c r="B31" s="23">
        <v>43925</v>
      </c>
      <c r="C31" s="20" t="s">
        <v>3</v>
      </c>
      <c r="D31" s="14">
        <f t="shared" si="9"/>
        <v>742600.00000000012</v>
      </c>
      <c r="E31" s="8">
        <f>+J31*(L31/$E$3)</f>
        <v>5698600</v>
      </c>
      <c r="F31" s="15">
        <f t="shared" si="11"/>
        <v>4956000</v>
      </c>
      <c r="G31" s="14">
        <f t="shared" si="10"/>
        <v>179111</v>
      </c>
      <c r="H31" s="21">
        <v>75</v>
      </c>
      <c r="I31" s="38">
        <f>-15.56491*(H31^3)+4401.96652*(H31^2)-325607.29233*(H31)+7272033.49483</f>
        <v>1046101.8388300007</v>
      </c>
      <c r="J31" s="2">
        <v>1051697</v>
      </c>
      <c r="K31" s="2">
        <v>56986</v>
      </c>
      <c r="L31" s="7">
        <f>+K31/J31</f>
        <v>5.4184807981766614E-2</v>
      </c>
      <c r="M31" s="7">
        <f>+P31/J31</f>
        <v>7.5491324972877166E-2</v>
      </c>
      <c r="N31" s="13">
        <f t="shared" si="2"/>
        <v>9.5241825201264909</v>
      </c>
      <c r="O31" s="14">
        <f>+A31</f>
        <v>75</v>
      </c>
      <c r="P31" s="2">
        <v>79394</v>
      </c>
      <c r="Q31" s="30">
        <f t="shared" si="3"/>
        <v>3541</v>
      </c>
      <c r="R31" s="8">
        <f t="shared" si="8"/>
        <v>6664</v>
      </c>
      <c r="S31" s="12">
        <f>+R31/J31</f>
        <v>6.3364257956426617E-3</v>
      </c>
      <c r="T31" s="16">
        <f>+G31/J31</f>
        <v>0.17030665676520898</v>
      </c>
    </row>
    <row r="32" spans="1:38" x14ac:dyDescent="0.3">
      <c r="A32" s="21">
        <v>76</v>
      </c>
      <c r="B32" s="23">
        <v>43926</v>
      </c>
      <c r="C32" s="22" t="s">
        <v>4</v>
      </c>
      <c r="D32" s="14">
        <f t="shared" si="9"/>
        <v>780700</v>
      </c>
      <c r="E32" s="8">
        <f>+J32*(L32/$E$3)</f>
        <v>6278400</v>
      </c>
      <c r="F32" s="15">
        <f t="shared" si="11"/>
        <v>5497700</v>
      </c>
      <c r="G32" s="14">
        <f t="shared" si="10"/>
        <v>191127</v>
      </c>
      <c r="H32" s="21">
        <v>76</v>
      </c>
      <c r="I32" s="38">
        <f>-15.56491*(H32^3)+4401.96652*(H32^2)-325607.29233*(H32)+7272033.49483</f>
        <v>1119015.965110003</v>
      </c>
      <c r="J32" s="2">
        <v>1133758</v>
      </c>
      <c r="K32" s="2">
        <v>62784</v>
      </c>
      <c r="L32" s="7">
        <f>+K32/J32</f>
        <v>5.5376897009767515E-2</v>
      </c>
      <c r="M32" s="7">
        <f>+P32/J32</f>
        <v>7.2379643627652465E-2</v>
      </c>
      <c r="N32" s="13">
        <f t="shared" si="2"/>
        <v>9.9190861621681723</v>
      </c>
      <c r="O32" s="14">
        <f>+A32</f>
        <v>76</v>
      </c>
      <c r="P32" s="2">
        <v>82061</v>
      </c>
      <c r="Q32" s="30">
        <f t="shared" si="3"/>
        <v>2667</v>
      </c>
      <c r="R32" s="8">
        <f t="shared" si="8"/>
        <v>5798</v>
      </c>
      <c r="S32" s="12">
        <f>+R32/J32</f>
        <v>5.1139661197539509E-3</v>
      </c>
      <c r="T32" s="16">
        <f>+G32/J32</f>
        <v>0.16857830330634932</v>
      </c>
    </row>
    <row r="33" spans="1:20" x14ac:dyDescent="0.3">
      <c r="A33" s="21">
        <v>77</v>
      </c>
      <c r="B33" s="23">
        <v>43927</v>
      </c>
      <c r="C33" s="22" t="s">
        <v>5</v>
      </c>
      <c r="D33" s="14">
        <f t="shared" si="9"/>
        <v>877800</v>
      </c>
      <c r="E33" s="8">
        <f>+J33*(L33/$E$3)</f>
        <v>6759400</v>
      </c>
      <c r="F33" s="15">
        <f t="shared" si="11"/>
        <v>5881600</v>
      </c>
      <c r="G33" s="14">
        <f t="shared" si="10"/>
        <v>209839</v>
      </c>
      <c r="H33" s="21">
        <v>77</v>
      </c>
      <c r="I33" s="38">
        <f>-15.56491*(H33^3)+4401.96652*(H33^2)-325607.29233*(H33)+7272033.49483</f>
        <v>1193636.4254699973</v>
      </c>
      <c r="J33" s="2">
        <v>1210956</v>
      </c>
      <c r="K33" s="2">
        <v>67594</v>
      </c>
      <c r="L33" s="7">
        <f>+K33/J33</f>
        <v>5.5818708524504608E-2</v>
      </c>
      <c r="M33" s="7">
        <f>+P33/J33</f>
        <v>6.3751284109414386E-2</v>
      </c>
      <c r="N33" s="13">
        <f t="shared" si="2"/>
        <v>11.215681959412237</v>
      </c>
      <c r="O33" s="14">
        <f>+A33</f>
        <v>77</v>
      </c>
      <c r="P33" s="2">
        <v>77200</v>
      </c>
      <c r="Q33" s="30">
        <f t="shared" si="3"/>
        <v>-4861</v>
      </c>
      <c r="R33" s="8">
        <f t="shared" si="8"/>
        <v>4810</v>
      </c>
      <c r="S33" s="12">
        <f>+R33/J33</f>
        <v>3.9720683493041859E-3</v>
      </c>
      <c r="T33" s="16">
        <f>+G33/J33</f>
        <v>0.17328375267144305</v>
      </c>
    </row>
    <row r="34" spans="1:20" x14ac:dyDescent="0.3">
      <c r="A34" s="21">
        <v>78</v>
      </c>
      <c r="B34" s="23">
        <v>43928</v>
      </c>
      <c r="C34" s="22" t="s">
        <v>6</v>
      </c>
      <c r="D34" s="14">
        <f t="shared" si="9"/>
        <v>984000</v>
      </c>
      <c r="E34" s="8">
        <f>+J34*(L34/$E$3)</f>
        <v>7261400</v>
      </c>
      <c r="F34" s="15">
        <f t="shared" si="11"/>
        <v>6277400</v>
      </c>
      <c r="G34" s="14">
        <f t="shared" si="10"/>
        <v>234073</v>
      </c>
      <c r="H34" s="21">
        <v>78</v>
      </c>
      <c r="I34" s="38">
        <f>-15.56491*(H34^3)+4401.96652*(H34^2)-325607.29233*(H34)+7272033.49483</f>
        <v>1269869.8304499974</v>
      </c>
      <c r="J34" s="2">
        <v>1279722</v>
      </c>
      <c r="K34" s="2">
        <v>72614</v>
      </c>
      <c r="L34" s="7">
        <f>+K34/J34</f>
        <v>5.6742011155547847E-2</v>
      </c>
      <c r="M34" s="7">
        <f>+P34/J34</f>
        <v>5.3735108093789119E-2</v>
      </c>
      <c r="N34" s="13">
        <f t="shared" si="2"/>
        <v>13.24288576008359</v>
      </c>
      <c r="O34" s="14">
        <f>+A34</f>
        <v>78</v>
      </c>
      <c r="P34" s="2">
        <v>68766</v>
      </c>
      <c r="Q34" s="30">
        <f t="shared" si="3"/>
        <v>-8434</v>
      </c>
      <c r="R34" s="2">
        <v>5020</v>
      </c>
      <c r="S34" s="12">
        <f>+R34/J34</f>
        <v>3.9227269672632023E-3</v>
      </c>
      <c r="T34" s="16">
        <f>+G34/J34</f>
        <v>0.18290925685422302</v>
      </c>
    </row>
    <row r="35" spans="1:20" x14ac:dyDescent="0.3">
      <c r="A35" s="21">
        <v>79</v>
      </c>
      <c r="B35" s="23">
        <v>43929</v>
      </c>
      <c r="C35" s="22" t="s">
        <v>0</v>
      </c>
      <c r="D35" s="14">
        <f t="shared" si="9"/>
        <v>1118299.9999999998</v>
      </c>
      <c r="E35" s="8">
        <f>+J35*(L35/$E$3)</f>
        <v>7923499.9999999991</v>
      </c>
      <c r="F35" s="15">
        <f t="shared" si="11"/>
        <v>6805199.9999999991</v>
      </c>
      <c r="G35" s="14">
        <f t="shared" si="10"/>
        <v>266073</v>
      </c>
      <c r="H35" s="21">
        <v>79</v>
      </c>
      <c r="I35" s="38">
        <f>-15.56491*(H35^3)+4401.96652*(H35^2)-325607.29233*(H35)+7272033.49483</f>
        <v>1347622.7905899985</v>
      </c>
      <c r="J35" s="2">
        <v>1353361</v>
      </c>
      <c r="K35" s="2">
        <v>79235</v>
      </c>
      <c r="L35" s="7">
        <f>+K35/J35</f>
        <v>5.8546832663273138E-2</v>
      </c>
      <c r="M35" s="7">
        <f>+P35/J35</f>
        <v>5.4411941824834616E-2</v>
      </c>
      <c r="N35" s="13">
        <f t="shared" si="2"/>
        <v>13.082392992372565</v>
      </c>
      <c r="O35" s="14">
        <f>+A35</f>
        <v>79</v>
      </c>
      <c r="P35" s="2">
        <v>73639</v>
      </c>
      <c r="Q35" s="30">
        <f t="shared" si="3"/>
        <v>4873</v>
      </c>
      <c r="R35" s="2">
        <v>6695</v>
      </c>
      <c r="S35" s="12">
        <f>+R35/J35</f>
        <v>4.9469432028852612E-3</v>
      </c>
      <c r="T35" s="16">
        <f>+G35/J35</f>
        <v>0.19660164582842271</v>
      </c>
    </row>
    <row r="36" spans="1:20" x14ac:dyDescent="0.3">
      <c r="A36" s="21">
        <v>80</v>
      </c>
      <c r="B36" s="23">
        <v>43930</v>
      </c>
      <c r="C36" s="22" t="s">
        <v>1</v>
      </c>
      <c r="D36" s="14">
        <f t="shared" si="9"/>
        <v>1278299.9999999998</v>
      </c>
      <c r="E36" s="8">
        <f>+J36*(L36/$E$3)</f>
        <v>8552200</v>
      </c>
      <c r="F36" s="15">
        <f t="shared" si="11"/>
        <v>7273900</v>
      </c>
      <c r="G36" s="14">
        <f t="shared" si="10"/>
        <v>292142</v>
      </c>
      <c r="H36" s="21">
        <v>80</v>
      </c>
      <c r="I36" s="38">
        <f>-15.56491*(H36^3)+4401.96652*(H36^2)-325607.29233*(H36)+7272033.49483</f>
        <v>1426801.9164299956</v>
      </c>
      <c r="J36" s="2">
        <v>1436198</v>
      </c>
      <c r="K36" s="2">
        <v>85522</v>
      </c>
      <c r="L36" s="7">
        <f>+K36/J36</f>
        <v>5.9547499718005457E-2</v>
      </c>
      <c r="M36" s="7">
        <f>+P36/J36</f>
        <v>5.7677980334187903E-2</v>
      </c>
      <c r="N36" s="13">
        <f t="shared" si="2"/>
        <v>12.360870262822965</v>
      </c>
      <c r="O36" s="14">
        <f>+A36</f>
        <v>80</v>
      </c>
      <c r="P36" s="2">
        <v>82837</v>
      </c>
      <c r="Q36" s="30">
        <f t="shared" si="3"/>
        <v>9198</v>
      </c>
      <c r="R36" s="2">
        <v>6287</v>
      </c>
      <c r="S36" s="12">
        <f>+R36/J36</f>
        <v>4.3775301177135743E-3</v>
      </c>
      <c r="T36" s="16">
        <f>+G36/J36</f>
        <v>0.20341345691889279</v>
      </c>
    </row>
    <row r="37" spans="1:20" x14ac:dyDescent="0.3">
      <c r="A37" s="21">
        <v>81</v>
      </c>
      <c r="B37" s="23">
        <v>43931</v>
      </c>
      <c r="C37" s="22" t="s">
        <v>2</v>
      </c>
      <c r="D37" s="14">
        <f t="shared" si="9"/>
        <v>1450899.9999999998</v>
      </c>
      <c r="E37" s="8">
        <f>+J37*(L37/$E$3)</f>
        <v>9279800</v>
      </c>
      <c r="F37" s="15">
        <f t="shared" si="11"/>
        <v>7828900</v>
      </c>
      <c r="G37" s="14">
        <f t="shared" si="10"/>
        <v>332930</v>
      </c>
      <c r="H37" s="21">
        <v>81</v>
      </c>
      <c r="I37" s="38">
        <f>-15.56491*(H37^3)+4401.96652*(H37^2)-325607.29233*(H37)+7272033.49483</f>
        <v>1507313.818509995</v>
      </c>
      <c r="J37" s="2">
        <v>1521252</v>
      </c>
      <c r="K37" s="2">
        <v>92798</v>
      </c>
      <c r="L37" s="7">
        <f>+K37/J37</f>
        <v>6.1001070171148503E-2</v>
      </c>
      <c r="M37" s="7">
        <f>+P37/J37</f>
        <v>5.5910526329628493E-2</v>
      </c>
      <c r="N37" s="13">
        <f t="shared" si="2"/>
        <v>12.740867433548377</v>
      </c>
      <c r="O37" s="14">
        <f>+A37</f>
        <v>81</v>
      </c>
      <c r="P37" s="2">
        <v>85054</v>
      </c>
      <c r="Q37" s="30">
        <f t="shared" si="3"/>
        <v>2217</v>
      </c>
      <c r="R37" s="2">
        <v>7277</v>
      </c>
      <c r="S37" s="12">
        <f>+R37/J37</f>
        <v>4.7835598572754543E-3</v>
      </c>
      <c r="T37" s="16">
        <f>+G37/J37</f>
        <v>0.21885262928167062</v>
      </c>
    </row>
    <row r="38" spans="1:20" x14ac:dyDescent="0.3">
      <c r="A38" s="21">
        <v>82</v>
      </c>
      <c r="B38" s="23">
        <v>43932</v>
      </c>
      <c r="C38" s="20" t="s">
        <v>3</v>
      </c>
      <c r="D38" s="14">
        <f t="shared" si="9"/>
        <v>1623100</v>
      </c>
      <c r="E38" s="8">
        <f>+J38*(L38/$E$3)</f>
        <v>9968999.9999999981</v>
      </c>
      <c r="F38" s="15">
        <f t="shared" si="11"/>
        <v>8345899.9999999981</v>
      </c>
      <c r="G38" s="14">
        <f t="shared" si="10"/>
        <v>372755</v>
      </c>
      <c r="H38" s="21">
        <v>82</v>
      </c>
      <c r="I38" s="38">
        <f>-15.56491*(H38^3)+4401.96652*(H38^2)-325607.29233*(H38)+7272033.49483</f>
        <v>1589065.1073699994</v>
      </c>
      <c r="J38" s="2">
        <v>1610909</v>
      </c>
      <c r="K38" s="2">
        <v>99690</v>
      </c>
      <c r="L38" s="7">
        <f>+K38/J38</f>
        <v>6.1884315004758182E-2</v>
      </c>
      <c r="M38" s="7">
        <f>+P38/J38</f>
        <v>5.5656154382401492E-2</v>
      </c>
      <c r="N38" s="13">
        <f t="shared" si="2"/>
        <v>12.797542826422099</v>
      </c>
      <c r="O38" s="14">
        <f>+A38</f>
        <v>82</v>
      </c>
      <c r="P38" s="2">
        <v>89657</v>
      </c>
      <c r="Q38" s="30">
        <f t="shared" si="3"/>
        <v>4603</v>
      </c>
      <c r="R38" s="2">
        <v>6892</v>
      </c>
      <c r="S38" s="12">
        <f>+R38/J38</f>
        <v>4.2783298125468293E-3</v>
      </c>
      <c r="T38" s="16">
        <f>+G38/J38</f>
        <v>0.23139420041727993</v>
      </c>
    </row>
    <row r="39" spans="1:20" x14ac:dyDescent="0.3">
      <c r="A39" s="21">
        <v>83</v>
      </c>
      <c r="B39" s="23">
        <v>43933</v>
      </c>
      <c r="C39" s="21" t="s">
        <v>4</v>
      </c>
      <c r="D39" s="14">
        <f t="shared" si="9"/>
        <v>1843300</v>
      </c>
      <c r="E39" s="8">
        <f>+J39*(L39/$E$3)</f>
        <v>10595200</v>
      </c>
      <c r="F39" s="15">
        <f t="shared" si="11"/>
        <v>8751900</v>
      </c>
      <c r="G39" s="14">
        <f t="shared" si="10"/>
        <v>413467</v>
      </c>
      <c r="H39" s="21">
        <v>83</v>
      </c>
      <c r="I39" s="38">
        <f>-15.56491*(H39^3)+4401.96652*(H39^2)-325607.29233*(H39)+7272033.49483</f>
        <v>1671962.3935500002</v>
      </c>
      <c r="J39" s="2">
        <v>1696588</v>
      </c>
      <c r="K39" s="2">
        <v>105952</v>
      </c>
      <c r="L39" s="7">
        <f>+K39/J39</f>
        <v>6.245004679981233E-2</v>
      </c>
      <c r="M39" s="7">
        <f>+P39/J39</f>
        <v>5.0500769780288439E-2</v>
      </c>
      <c r="N39" s="13">
        <f t="shared" si="2"/>
        <v>14.069205457299988</v>
      </c>
      <c r="O39" s="14">
        <f>+A39</f>
        <v>83</v>
      </c>
      <c r="P39" s="2">
        <v>85679</v>
      </c>
      <c r="Q39" s="30">
        <f t="shared" si="3"/>
        <v>-3978</v>
      </c>
      <c r="R39" s="2">
        <v>6262</v>
      </c>
      <c r="S39" s="12">
        <f>+R39/J39</f>
        <v>3.6909373401202883E-3</v>
      </c>
      <c r="T39" s="16">
        <f>+G39/J39</f>
        <v>0.24370501264891653</v>
      </c>
    </row>
    <row r="40" spans="1:20" x14ac:dyDescent="0.3">
      <c r="A40" s="21">
        <v>84</v>
      </c>
      <c r="B40" s="23">
        <v>43934</v>
      </c>
      <c r="C40" s="21" t="s">
        <v>5</v>
      </c>
      <c r="D40" s="14">
        <f t="shared" si="9"/>
        <v>2083400.0000000002</v>
      </c>
      <c r="E40" s="8">
        <f>+J40*(L40/$E$3)</f>
        <v>11165200</v>
      </c>
      <c r="F40" s="15">
        <f t="shared" si="11"/>
        <v>9081800</v>
      </c>
      <c r="G40" s="14">
        <f t="shared" ref="G40:G42" si="12">+J22</f>
        <v>462684</v>
      </c>
      <c r="H40" s="21">
        <v>84</v>
      </c>
      <c r="I40" s="38">
        <f>-15.56491*(H40^3)+4401.96652*(H40^2)-325607.29233*(H40)+7272033.49483</f>
        <v>1755912.2875899998</v>
      </c>
      <c r="J40" s="2">
        <v>1773084</v>
      </c>
      <c r="K40" s="2">
        <v>111652</v>
      </c>
      <c r="L40" s="7">
        <f>+K40/J40</f>
        <v>6.2970507883439247E-2</v>
      </c>
      <c r="M40" s="7">
        <f>+P40/J40</f>
        <v>4.3144036041157664E-2</v>
      </c>
      <c r="N40" s="13">
        <f t="shared" si="2"/>
        <v>16.41002019677207</v>
      </c>
      <c r="O40" s="14">
        <f>+A40</f>
        <v>84</v>
      </c>
      <c r="P40" s="2">
        <v>76498</v>
      </c>
      <c r="Q40" s="30">
        <f t="shared" si="3"/>
        <v>-9181</v>
      </c>
      <c r="R40" s="2">
        <v>5702</v>
      </c>
      <c r="S40" s="12">
        <f>+R40/J40</f>
        <v>3.2158656893864026E-3</v>
      </c>
      <c r="T40" s="16">
        <f>+G40/J40</f>
        <v>0.26094871985760404</v>
      </c>
    </row>
    <row r="41" spans="1:20" x14ac:dyDescent="0.3">
      <c r="A41" s="21">
        <v>85</v>
      </c>
      <c r="B41" s="23">
        <v>43935</v>
      </c>
      <c r="C41" s="21" t="s">
        <v>6</v>
      </c>
      <c r="D41" s="14">
        <f t="shared" si="9"/>
        <v>2333500.0000000005</v>
      </c>
      <c r="E41" s="8">
        <f>+J41*(L41/$E$3)</f>
        <v>11702100.000000002</v>
      </c>
      <c r="F41" s="15">
        <f t="shared" si="11"/>
        <v>9368600.0000000019</v>
      </c>
      <c r="G41" s="14">
        <f t="shared" si="12"/>
        <v>509164</v>
      </c>
      <c r="H41" s="21">
        <v>85</v>
      </c>
      <c r="I41" s="38">
        <f>-15.56491*(H41^3)+4401.96652*(H41^2)-325607.29233*(H41)+7272033.49483</f>
        <v>1840821.4000300011</v>
      </c>
      <c r="J41" s="2">
        <v>1844863</v>
      </c>
      <c r="K41" s="2">
        <v>117021</v>
      </c>
      <c r="L41" s="7">
        <f>+K41/J41</f>
        <v>6.3430726292413045E-2</v>
      </c>
      <c r="M41" s="7">
        <f>+P41/J41</f>
        <v>3.8907496112177434E-2</v>
      </c>
      <c r="N41" s="13">
        <f t="shared" si="2"/>
        <v>18.159629426159832</v>
      </c>
      <c r="O41" s="14">
        <f>+A41</f>
        <v>85</v>
      </c>
      <c r="P41" s="2">
        <v>71779</v>
      </c>
      <c r="Q41" s="30">
        <f t="shared" si="3"/>
        <v>-4719</v>
      </c>
      <c r="R41" s="2">
        <v>5369</v>
      </c>
      <c r="S41" s="12">
        <f>+R41/J41</f>
        <v>2.9102431996305416E-3</v>
      </c>
      <c r="T41" s="16">
        <f>+G41/J41</f>
        <v>0.27599014127336285</v>
      </c>
    </row>
    <row r="42" spans="1:20" x14ac:dyDescent="0.3">
      <c r="A42" s="21">
        <v>86</v>
      </c>
      <c r="B42" s="23">
        <v>43936</v>
      </c>
      <c r="C42" s="22" t="s">
        <v>0</v>
      </c>
      <c r="D42" s="14">
        <f t="shared" si="9"/>
        <v>2648700</v>
      </c>
      <c r="E42" s="8">
        <f>+J42*(L42/$E$3)</f>
        <v>12301000</v>
      </c>
      <c r="F42" s="15">
        <f t="shared" si="11"/>
        <v>9652300</v>
      </c>
      <c r="G42" s="14">
        <f t="shared" si="12"/>
        <v>570968</v>
      </c>
      <c r="H42" s="21">
        <v>86</v>
      </c>
      <c r="I42" s="38">
        <f>-15.56491*(H42^3)+4401.96652*(H42^2)-325607.29233*(H42)+7272033.49483</f>
        <v>1926596.3414099989</v>
      </c>
      <c r="J42" s="2">
        <v>1914916</v>
      </c>
      <c r="K42" s="2">
        <v>123010</v>
      </c>
      <c r="L42" s="7">
        <f>+K42/J42</f>
        <v>6.423780468699411E-2</v>
      </c>
      <c r="M42" s="7">
        <f>+P42/J42</f>
        <v>3.6597949988406805E-2</v>
      </c>
      <c r="N42" s="13">
        <f t="shared" si="2"/>
        <v>19.284005801256594</v>
      </c>
      <c r="O42" s="14">
        <f>+A42</f>
        <v>86</v>
      </c>
      <c r="P42" s="2">
        <v>70082</v>
      </c>
      <c r="Q42" s="30">
        <f t="shared" si="3"/>
        <v>-1697</v>
      </c>
      <c r="R42" s="2">
        <v>5989</v>
      </c>
      <c r="S42" s="12">
        <f>+R42/J42</f>
        <v>3.1275523312771945E-3</v>
      </c>
      <c r="T42" s="16">
        <f>+G42/J42</f>
        <v>0.2981686925170608</v>
      </c>
    </row>
    <row r="43" spans="1:20" x14ac:dyDescent="0.3">
      <c r="A43" s="21">
        <v>87</v>
      </c>
      <c r="B43" s="23">
        <v>43937</v>
      </c>
      <c r="C43" s="22" t="s">
        <v>1</v>
      </c>
      <c r="D43" s="14">
        <f t="shared" si="9"/>
        <v>2995700</v>
      </c>
      <c r="E43" s="8">
        <f>+J43*(L43/$E$3)</f>
        <v>13088499.999999998</v>
      </c>
      <c r="F43" s="15">
        <f t="shared" ref="F43:F106" si="13">+E43-D43</f>
        <v>10092799.999999998</v>
      </c>
      <c r="G43" s="14">
        <f t="shared" ref="G43:G73" si="14">+J25</f>
        <v>634835</v>
      </c>
      <c r="H43" s="21">
        <v>87</v>
      </c>
      <c r="I43" s="38">
        <f>-15.56491*(H43^3)+4401.96652*(H43^2)-325607.29233*(H43)+7272033.49483</f>
        <v>2013143.7222699961</v>
      </c>
      <c r="J43" s="2">
        <v>1991562</v>
      </c>
      <c r="K43" s="2">
        <v>130885</v>
      </c>
      <c r="L43" s="7">
        <f>+K43/J43</f>
        <v>6.5719771716873487E-2</v>
      </c>
      <c r="M43" s="7">
        <f>+P43/J43</f>
        <v>3.8485871893518757E-2</v>
      </c>
      <c r="N43" s="13">
        <f t="shared" si="2"/>
        <v>18.354824370171748</v>
      </c>
      <c r="O43" s="14">
        <f>+A43</f>
        <v>87</v>
      </c>
      <c r="P43" s="2">
        <v>76647</v>
      </c>
      <c r="Q43" s="30">
        <f t="shared" si="3"/>
        <v>6565</v>
      </c>
      <c r="R43" s="2">
        <v>7875</v>
      </c>
      <c r="S43" s="12">
        <f>+R43/J43</f>
        <v>3.9541826967977901E-3</v>
      </c>
      <c r="T43" s="16">
        <f>+G43/J43</f>
        <v>0.31876235839004763</v>
      </c>
    </row>
    <row r="44" spans="1:20" x14ac:dyDescent="0.3">
      <c r="A44" s="21">
        <v>88</v>
      </c>
      <c r="B44" s="23">
        <v>43938</v>
      </c>
      <c r="C44" s="22" t="s">
        <v>2</v>
      </c>
      <c r="D44" s="14">
        <f t="shared" si="9"/>
        <v>3310599.9999999995</v>
      </c>
      <c r="E44" s="8">
        <f>+J44*(L44/$E$3)</f>
        <v>13937800</v>
      </c>
      <c r="F44" s="15">
        <f t="shared" si="13"/>
        <v>10627200</v>
      </c>
      <c r="G44" s="14">
        <f t="shared" si="14"/>
        <v>693282</v>
      </c>
      <c r="H44" s="21">
        <v>88</v>
      </c>
      <c r="I44" s="38">
        <f>-15.56491*(H44^3)+4401.96652*(H44^2)-325607.29233*(H44)+7272033.49483</f>
        <v>2100370.153149995</v>
      </c>
      <c r="J44" s="2">
        <v>2074529</v>
      </c>
      <c r="K44" s="2">
        <v>139378</v>
      </c>
      <c r="L44" s="7">
        <f>+K44/J44</f>
        <v>6.7185370751626033E-2</v>
      </c>
      <c r="M44" s="7">
        <f>+P44/J44</f>
        <v>3.9993174354275116E-2</v>
      </c>
      <c r="N44" s="13">
        <f t="shared" si="2"/>
        <v>17.675945554553103</v>
      </c>
      <c r="O44" s="14">
        <f>+A44</f>
        <v>88</v>
      </c>
      <c r="P44" s="2">
        <v>82967</v>
      </c>
      <c r="Q44" s="30">
        <f t="shared" si="3"/>
        <v>6320</v>
      </c>
      <c r="R44" s="2">
        <v>8493</v>
      </c>
      <c r="S44" s="12">
        <f>+R44/J44</f>
        <v>4.0939413235486222E-3</v>
      </c>
      <c r="T44" s="16">
        <f>+G44/J44</f>
        <v>0.33418766380224135</v>
      </c>
    </row>
    <row r="45" spans="1:20" x14ac:dyDescent="0.3">
      <c r="A45" s="21">
        <v>89</v>
      </c>
      <c r="B45" s="23">
        <v>43939</v>
      </c>
      <c r="C45" s="20" t="s">
        <v>3</v>
      </c>
      <c r="D45" s="14">
        <f t="shared" si="9"/>
        <v>3640500</v>
      </c>
      <c r="E45" s="8">
        <f>+J45*(L45/$E$3)</f>
        <v>14422030.934408301</v>
      </c>
      <c r="F45" s="15">
        <f t="shared" si="13"/>
        <v>10781530.934408301</v>
      </c>
      <c r="G45" s="14">
        <f t="shared" si="14"/>
        <v>750890</v>
      </c>
      <c r="H45" s="21">
        <v>89</v>
      </c>
      <c r="I45" s="38">
        <f t="shared" ref="I45:I58" si="15">-15.56491*(H45^3)+4401.96652*(H45^2)-325607.29233*(H45)+7272033.49483</f>
        <v>2188182.2445900021</v>
      </c>
      <c r="J45" s="2">
        <v>2160207</v>
      </c>
      <c r="K45" s="2">
        <v>146088</v>
      </c>
      <c r="L45" s="7">
        <f>+K45/I45</f>
        <v>6.6762263683102133E-2</v>
      </c>
      <c r="M45" s="7">
        <f>+P45/J45</f>
        <v>3.9661939804842776E-2</v>
      </c>
      <c r="N45" s="13">
        <f t="shared" si="2"/>
        <v>17.820708184105083</v>
      </c>
      <c r="O45" s="14">
        <f>+A45</f>
        <v>89</v>
      </c>
      <c r="P45" s="2">
        <v>85678</v>
      </c>
      <c r="Q45" s="30">
        <f t="shared" si="3"/>
        <v>2711</v>
      </c>
      <c r="R45" s="2">
        <v>6710</v>
      </c>
      <c r="S45" s="18">
        <f t="shared" ref="S45:S64" si="16">+$S$3</f>
        <v>3.7691454782786122E-3</v>
      </c>
      <c r="T45" s="16">
        <f>+G45/J45</f>
        <v>0.34760094750179032</v>
      </c>
    </row>
    <row r="46" spans="1:20" x14ac:dyDescent="0.3">
      <c r="A46" s="21">
        <v>90</v>
      </c>
      <c r="B46" s="23">
        <v>43940</v>
      </c>
      <c r="C46" s="22" t="s">
        <v>4</v>
      </c>
      <c r="D46" s="14">
        <f t="shared" si="9"/>
        <v>4059800.0000000005</v>
      </c>
      <c r="E46" s="14">
        <f>+I46*(L46/$E$3)</f>
        <v>14194888.628500942</v>
      </c>
      <c r="F46" s="15">
        <f t="shared" si="13"/>
        <v>10135088.628500942</v>
      </c>
      <c r="G46" s="14">
        <f t="shared" si="14"/>
        <v>823626</v>
      </c>
      <c r="H46" s="21">
        <v>90</v>
      </c>
      <c r="I46" s="40">
        <f t="shared" si="15"/>
        <v>2276486.6071299976</v>
      </c>
      <c r="J46" s="39">
        <f>+I46</f>
        <v>2276486.6071299976</v>
      </c>
      <c r="K46" s="14">
        <f>+$L$3*I46</f>
        <v>141948.88628500942</v>
      </c>
      <c r="L46" s="7">
        <f>+K46/I46</f>
        <v>6.2354369158343789E-2</v>
      </c>
      <c r="M46" s="7">
        <f>+P46/J46</f>
        <v>3.8789757103522851E-2</v>
      </c>
      <c r="N46" s="1">
        <f t="shared" si="2"/>
        <v>18.213710843347908</v>
      </c>
      <c r="O46" s="1"/>
      <c r="P46" s="14">
        <f>+I46-I45</f>
        <v>88304.362539995462</v>
      </c>
      <c r="Q46" s="8"/>
      <c r="R46" s="8">
        <f>+J46*$R$3</f>
        <v>11382.433035649989</v>
      </c>
      <c r="S46" s="18">
        <f t="shared" si="16"/>
        <v>3.7691454782786122E-3</v>
      </c>
      <c r="T46" s="16"/>
    </row>
    <row r="47" spans="1:20" x14ac:dyDescent="0.3">
      <c r="A47" s="21">
        <v>91</v>
      </c>
      <c r="B47" s="23">
        <v>43941</v>
      </c>
      <c r="C47" s="22" t="s">
        <v>5</v>
      </c>
      <c r="D47" s="14">
        <f t="shared" si="9"/>
        <v>4552600</v>
      </c>
      <c r="E47" s="14">
        <f>+I47*(L47/$E$3)</f>
        <v>14747992.111815216</v>
      </c>
      <c r="F47" s="15">
        <f t="shared" si="13"/>
        <v>10195392.111815216</v>
      </c>
      <c r="G47" s="14">
        <f t="shared" si="14"/>
        <v>896450</v>
      </c>
      <c r="H47" s="21">
        <v>91</v>
      </c>
      <c r="I47" s="40">
        <f t="shared" si="15"/>
        <v>2365189.8513100026</v>
      </c>
      <c r="J47" s="39">
        <f t="shared" ref="J47:J58" si="17">+I47</f>
        <v>2365189.8513100026</v>
      </c>
      <c r="K47" s="14">
        <f>+$L$3*I47</f>
        <v>147479.92111815215</v>
      </c>
      <c r="L47" s="7">
        <f>+K47/I47</f>
        <v>6.2354369158343789E-2</v>
      </c>
      <c r="M47" s="7">
        <f>+P47/J47</f>
        <v>3.7503646538511556E-2</v>
      </c>
      <c r="N47" s="1">
        <f t="shared" si="2"/>
        <v>18.82657457069655</v>
      </c>
      <c r="O47" s="1"/>
      <c r="P47" s="14">
        <f>+I47-I46</f>
        <v>88703.244180005044</v>
      </c>
      <c r="Q47" s="8"/>
      <c r="R47" s="8">
        <f>+J47*$R$3</f>
        <v>11825.949256550013</v>
      </c>
      <c r="S47" s="18">
        <f t="shared" si="16"/>
        <v>3.7691454782786122E-3</v>
      </c>
      <c r="T47" s="16"/>
    </row>
    <row r="48" spans="1:20" x14ac:dyDescent="0.3">
      <c r="A48" s="21">
        <v>92</v>
      </c>
      <c r="B48" s="23">
        <v>43942</v>
      </c>
      <c r="C48" s="22" t="s">
        <v>6</v>
      </c>
      <c r="D48" s="14">
        <f t="shared" si="9"/>
        <v>5032200</v>
      </c>
      <c r="E48" s="14">
        <f>+I48*(L48/$E$3)</f>
        <v>15303000.472346095</v>
      </c>
      <c r="F48" s="15">
        <f t="shared" si="13"/>
        <v>10270800.472346095</v>
      </c>
      <c r="G48" s="14">
        <f t="shared" si="14"/>
        <v>972303</v>
      </c>
      <c r="H48" s="21">
        <v>92</v>
      </c>
      <c r="I48" s="40">
        <f t="shared" si="15"/>
        <v>2454198.5876699975</v>
      </c>
      <c r="J48" s="39">
        <f t="shared" si="17"/>
        <v>2454198.5876699975</v>
      </c>
      <c r="K48" s="14">
        <f>+$L$3*I48</f>
        <v>153030.00472346097</v>
      </c>
      <c r="L48" s="7">
        <f>+K48/I48</f>
        <v>6.2354369158343782E-2</v>
      </c>
      <c r="M48" s="7">
        <f>+P48/J48</f>
        <v>3.6267943762651765E-2</v>
      </c>
      <c r="N48" s="1">
        <f t="shared" si="2"/>
        <v>19.456356974818362</v>
      </c>
      <c r="O48" s="1"/>
      <c r="P48" s="14">
        <f>+I48-I47</f>
        <v>89008.736359994859</v>
      </c>
      <c r="Q48" s="8"/>
      <c r="R48" s="8">
        <f>+J48*$R$3</f>
        <v>12270.992938349988</v>
      </c>
      <c r="S48" s="18">
        <f t="shared" si="16"/>
        <v>3.7691454782786122E-3</v>
      </c>
      <c r="T48" s="16"/>
    </row>
    <row r="49" spans="1:20" x14ac:dyDescent="0.3">
      <c r="A49" s="21">
        <v>93</v>
      </c>
      <c r="B49" s="23">
        <v>43943</v>
      </c>
      <c r="C49" s="22" t="s">
        <v>0</v>
      </c>
      <c r="D49" s="14">
        <f t="shared" si="9"/>
        <v>5698600</v>
      </c>
      <c r="E49" s="14">
        <f>+I49*(L49/$E$3)</f>
        <v>15859331.386007236</v>
      </c>
      <c r="F49" s="15">
        <f t="shared" si="13"/>
        <v>10160731.386007236</v>
      </c>
      <c r="G49" s="14">
        <f t="shared" si="14"/>
        <v>1051697</v>
      </c>
      <c r="H49" s="21">
        <v>93</v>
      </c>
      <c r="I49" s="40">
        <f t="shared" si="15"/>
        <v>2543419.4267499959</v>
      </c>
      <c r="J49" s="39">
        <f t="shared" si="17"/>
        <v>2543419.4267499959</v>
      </c>
      <c r="K49" s="14">
        <f>+$L$3*I49</f>
        <v>158593.31386007238</v>
      </c>
      <c r="L49" s="7">
        <f>+K49/I49</f>
        <v>6.2354369158343782E-2</v>
      </c>
      <c r="M49" s="7">
        <f>+P49/J49</f>
        <v>3.5079090039823131E-2</v>
      </c>
      <c r="N49" s="1">
        <f t="shared" si="2"/>
        <v>20.10413630113494</v>
      </c>
      <c r="O49" s="1"/>
      <c r="P49" s="14">
        <f>+I49-I48</f>
        <v>89220.839079998434</v>
      </c>
      <c r="Q49" s="8"/>
      <c r="R49" s="8">
        <f>+J49*$R$3</f>
        <v>12717.09713374998</v>
      </c>
      <c r="S49" s="18">
        <f t="shared" si="16"/>
        <v>3.7691454782786122E-3</v>
      </c>
      <c r="T49" s="16"/>
    </row>
    <row r="50" spans="1:20" x14ac:dyDescent="0.3">
      <c r="A50" s="21">
        <v>94</v>
      </c>
      <c r="B50" s="23">
        <v>43944</v>
      </c>
      <c r="C50" s="22" t="s">
        <v>1</v>
      </c>
      <c r="D50" s="14">
        <f t="shared" si="9"/>
        <v>6278400</v>
      </c>
      <c r="E50" s="14">
        <f>+I50*(L50/$E$3)</f>
        <v>16416402.528712174</v>
      </c>
      <c r="F50" s="15">
        <f t="shared" si="13"/>
        <v>10138002.528712174</v>
      </c>
      <c r="G50" s="14">
        <f t="shared" si="14"/>
        <v>1133758</v>
      </c>
      <c r="H50" s="21">
        <v>94</v>
      </c>
      <c r="I50" s="40">
        <f t="shared" si="15"/>
        <v>2632758.9790899931</v>
      </c>
      <c r="J50" s="39">
        <f t="shared" si="17"/>
        <v>2632758.9790899931</v>
      </c>
      <c r="K50" s="14">
        <f>+$L$3*I50</f>
        <v>164164.02528712174</v>
      </c>
      <c r="L50" s="7">
        <f>+K50/I50</f>
        <v>6.2354369158343789E-2</v>
      </c>
      <c r="M50" s="7">
        <f>+P50/J50</f>
        <v>3.3933813558154551E-2</v>
      </c>
      <c r="N50" s="1">
        <f t="shared" si="2"/>
        <v>20.771091181095954</v>
      </c>
      <c r="O50" s="1"/>
      <c r="P50" s="14">
        <f>+I50-I49</f>
        <v>89339.552339997143</v>
      </c>
      <c r="Q50" s="8"/>
      <c r="R50" s="8">
        <f>+J50*$R$3</f>
        <v>13163.794895449966</v>
      </c>
      <c r="S50" s="18">
        <f t="shared" si="16"/>
        <v>3.7691454782786122E-3</v>
      </c>
    </row>
    <row r="51" spans="1:20" x14ac:dyDescent="0.3">
      <c r="A51" s="21">
        <v>95</v>
      </c>
      <c r="B51" s="23">
        <v>43945</v>
      </c>
      <c r="C51" s="22" t="s">
        <v>2</v>
      </c>
      <c r="D51" s="14">
        <f t="shared" si="9"/>
        <v>6759400</v>
      </c>
      <c r="E51" s="14">
        <f>+I51*(L51/$E$3)</f>
        <v>16973631.576374535</v>
      </c>
      <c r="F51" s="15">
        <f t="shared" si="13"/>
        <v>10214231.576374535</v>
      </c>
      <c r="G51" s="14">
        <f t="shared" si="14"/>
        <v>1210956</v>
      </c>
      <c r="H51" s="21">
        <v>95</v>
      </c>
      <c r="I51" s="40">
        <f t="shared" si="15"/>
        <v>2722123.8552299989</v>
      </c>
      <c r="J51" s="39">
        <f t="shared" si="17"/>
        <v>2722123.8552299989</v>
      </c>
      <c r="K51" s="14">
        <f>+$L$3*I51</f>
        <v>169736.31576374534</v>
      </c>
      <c r="L51" s="7">
        <f>+K51/I51</f>
        <v>6.2354369158343789E-2</v>
      </c>
      <c r="M51" s="7">
        <f>+P51/J51</f>
        <v>3.2829099957487139E-2</v>
      </c>
      <c r="N51" s="1">
        <f t="shared" si="2"/>
        <v>21.458511757464343</v>
      </c>
      <c r="O51" s="1"/>
      <c r="P51" s="14">
        <f>+I51-I50</f>
        <v>89364.876140005887</v>
      </c>
      <c r="Q51" s="8"/>
      <c r="R51" s="8">
        <f>+J51*$R$3</f>
        <v>13610.619276149995</v>
      </c>
      <c r="S51" s="18">
        <f t="shared" si="16"/>
        <v>3.7691454782786122E-3</v>
      </c>
    </row>
    <row r="52" spans="1:20" x14ac:dyDescent="0.3">
      <c r="A52" s="21">
        <v>96</v>
      </c>
      <c r="B52" s="23">
        <v>43946</v>
      </c>
      <c r="C52" s="20" t="s">
        <v>3</v>
      </c>
      <c r="D52" s="14">
        <f t="shared" si="9"/>
        <v>7261400</v>
      </c>
      <c r="E52" s="14">
        <f>+I52*(L52/$E$3)</f>
        <v>17530436.204907808</v>
      </c>
      <c r="F52" s="15">
        <f t="shared" si="13"/>
        <v>10269036.204907808</v>
      </c>
      <c r="G52" s="14">
        <f t="shared" si="14"/>
        <v>1279722</v>
      </c>
      <c r="H52" s="21">
        <v>96</v>
      </c>
      <c r="I52" s="40">
        <f t="shared" si="15"/>
        <v>2811420.6657100013</v>
      </c>
      <c r="J52" s="39">
        <f t="shared" si="17"/>
        <v>2811420.6657100013</v>
      </c>
      <c r="K52" s="14">
        <f>+$L$3*I52</f>
        <v>175304.36204907807</v>
      </c>
      <c r="L52" s="7">
        <f>+K52/I52</f>
        <v>6.2354369158343789E-2</v>
      </c>
      <c r="M52" s="7">
        <f>+P52/J52</f>
        <v>3.1762166213376374E-2</v>
      </c>
      <c r="N52" s="1">
        <f t="shared" si="2"/>
        <v>22.167812435380874</v>
      </c>
      <c r="O52" s="1"/>
      <c r="P52" s="14">
        <f>+I52-I51</f>
        <v>89296.810480002314</v>
      </c>
      <c r="Q52" s="8"/>
      <c r="R52" s="8">
        <f>+J52*$R$3</f>
        <v>14057.103328550007</v>
      </c>
      <c r="S52" s="18">
        <f t="shared" si="16"/>
        <v>3.7691454782786122E-3</v>
      </c>
    </row>
    <row r="53" spans="1:20" x14ac:dyDescent="0.3">
      <c r="A53" s="21">
        <v>97</v>
      </c>
      <c r="B53" s="23">
        <v>43947</v>
      </c>
      <c r="C53" s="22" t="s">
        <v>4</v>
      </c>
      <c r="D53" s="14">
        <f t="shared" si="9"/>
        <v>7923499.9999999991</v>
      </c>
      <c r="E53" s="14">
        <f>+I53*(L53/$E$3)</f>
        <v>18086234.090225577</v>
      </c>
      <c r="F53" s="15">
        <f t="shared" si="13"/>
        <v>10162734.090225577</v>
      </c>
      <c r="G53" s="14">
        <f t="shared" si="14"/>
        <v>1353361</v>
      </c>
      <c r="H53" s="21">
        <v>97</v>
      </c>
      <c r="I53" s="40">
        <f t="shared" si="15"/>
        <v>2900556.0210700026</v>
      </c>
      <c r="J53" s="39">
        <f t="shared" si="17"/>
        <v>2900556.0210700026</v>
      </c>
      <c r="K53" s="14">
        <f t="shared" ref="K53:K54" si="18">+$L$3*I53</f>
        <v>180862.34090225576</v>
      </c>
      <c r="L53" s="7">
        <f>+K53/J53</f>
        <v>6.2354369158343796E-2</v>
      </c>
      <c r="M53" s="7">
        <f>+P53/J53</f>
        <v>4.7600868296743211E-2</v>
      </c>
      <c r="N53" s="1">
        <f t="shared" si="2"/>
        <v>14.905537519203866</v>
      </c>
      <c r="O53" s="1"/>
      <c r="P53" s="10">
        <f>+$M$3*J53</f>
        <v>138068.98514627872</v>
      </c>
      <c r="Q53" s="8"/>
      <c r="R53" s="8">
        <f>+J53*$R$3</f>
        <v>14502.780105350013</v>
      </c>
      <c r="S53" s="18">
        <f t="shared" si="16"/>
        <v>3.7691454782786122E-3</v>
      </c>
    </row>
    <row r="54" spans="1:20" x14ac:dyDescent="0.3">
      <c r="A54" s="21">
        <v>98</v>
      </c>
      <c r="B54" s="23">
        <v>43948</v>
      </c>
      <c r="C54" s="22" t="s">
        <v>5</v>
      </c>
      <c r="D54" s="14">
        <f t="shared" si="9"/>
        <v>8552200</v>
      </c>
      <c r="E54" s="14">
        <f>+I54*(L54/$E$3)</f>
        <v>18640442.908241373</v>
      </c>
      <c r="F54" s="15">
        <f t="shared" si="13"/>
        <v>10088242.908241373</v>
      </c>
      <c r="G54" s="14">
        <f t="shared" si="14"/>
        <v>1436198</v>
      </c>
      <c r="H54" s="21">
        <v>98</v>
      </c>
      <c r="I54" s="40">
        <f t="shared" si="15"/>
        <v>2989436.531849998</v>
      </c>
      <c r="J54" s="39">
        <f t="shared" si="17"/>
        <v>2989436.531849998</v>
      </c>
      <c r="K54" s="14">
        <f t="shared" si="18"/>
        <v>186404.42908241373</v>
      </c>
      <c r="L54" s="7">
        <f>+K54/J54</f>
        <v>6.2354369158343782E-2</v>
      </c>
      <c r="M54" s="7">
        <f>+P54/J54</f>
        <v>4.7600868296743211E-2</v>
      </c>
      <c r="N54" s="1">
        <f t="shared" si="2"/>
        <v>14.905537519203866</v>
      </c>
      <c r="O54" s="1"/>
      <c r="P54" s="10">
        <f>+$M$3*J54</f>
        <v>142299.77463406455</v>
      </c>
      <c r="Q54" s="8"/>
      <c r="R54" s="8">
        <f>+J54*$R$3</f>
        <v>14947.182659249991</v>
      </c>
      <c r="S54" s="18">
        <f t="shared" si="16"/>
        <v>3.7691454782786122E-3</v>
      </c>
    </row>
    <row r="55" spans="1:20" x14ac:dyDescent="0.3">
      <c r="A55" s="21">
        <v>99</v>
      </c>
      <c r="B55" s="23">
        <v>43949</v>
      </c>
      <c r="C55" s="22" t="s">
        <v>6</v>
      </c>
      <c r="D55" s="14">
        <f t="shared" si="9"/>
        <v>9279800</v>
      </c>
      <c r="E55" s="14">
        <f>+I55*(L55/$E$3)</f>
        <v>19192480.334868856</v>
      </c>
      <c r="F55" s="15">
        <f t="shared" si="13"/>
        <v>9912680.3348688558</v>
      </c>
      <c r="G55" s="14">
        <f t="shared" si="14"/>
        <v>1521252</v>
      </c>
      <c r="H55" s="21">
        <v>99</v>
      </c>
      <c r="I55" s="40">
        <f t="shared" si="15"/>
        <v>3077968.8085900014</v>
      </c>
      <c r="J55" s="39">
        <f t="shared" si="17"/>
        <v>3077968.8085900014</v>
      </c>
      <c r="K55" s="10">
        <f>+J55*$L$3</f>
        <v>191924.80334868855</v>
      </c>
      <c r="L55" s="7">
        <f>+K55/J55</f>
        <v>6.2354369158343789E-2</v>
      </c>
      <c r="M55" s="7">
        <f>+P55/J55</f>
        <v>4.7600868296743211E-2</v>
      </c>
      <c r="N55" s="1">
        <f t="shared" si="2"/>
        <v>14.905537519203866</v>
      </c>
      <c r="O55" s="1"/>
      <c r="P55" s="10">
        <f>+$M$3*J55</f>
        <v>146513.98787917627</v>
      </c>
      <c r="Q55" s="8"/>
      <c r="R55" s="8">
        <f>+J55*$R$3</f>
        <v>15389.844042950008</v>
      </c>
      <c r="S55" s="18">
        <f t="shared" si="16"/>
        <v>3.7691454782786122E-3</v>
      </c>
    </row>
    <row r="56" spans="1:20" x14ac:dyDescent="0.3">
      <c r="A56" s="21">
        <v>100</v>
      </c>
      <c r="B56" s="23">
        <v>43950</v>
      </c>
      <c r="C56" s="22" t="s">
        <v>0</v>
      </c>
      <c r="D56" s="14">
        <f t="shared" si="9"/>
        <v>9968999.9999999981</v>
      </c>
      <c r="E56" s="14">
        <f>+I56*(L56/$E$3)</f>
        <v>19741764.04602151</v>
      </c>
      <c r="F56" s="15">
        <f t="shared" si="13"/>
        <v>9772764.0460215118</v>
      </c>
      <c r="G56" s="14">
        <f t="shared" si="14"/>
        <v>1610909</v>
      </c>
      <c r="H56" s="21">
        <v>100</v>
      </c>
      <c r="I56" s="40">
        <f t="shared" si="15"/>
        <v>3166059.4618300004</v>
      </c>
      <c r="J56" s="39">
        <f t="shared" si="17"/>
        <v>3166059.4618300004</v>
      </c>
      <c r="K56" s="10">
        <f>+J56*$L$3</f>
        <v>197417.6404602151</v>
      </c>
      <c r="L56" s="7">
        <f>+K56/J56</f>
        <v>6.2354369158343789E-2</v>
      </c>
      <c r="M56" s="7">
        <f>+P56/J56</f>
        <v>4.7600868296743211E-2</v>
      </c>
      <c r="N56" s="1">
        <f t="shared" si="2"/>
        <v>14.905537519203866</v>
      </c>
      <c r="O56" s="1"/>
      <c r="P56" s="10">
        <f>+$M$3*J56</f>
        <v>150707.17946222753</v>
      </c>
      <c r="Q56" s="8"/>
      <c r="R56" s="8">
        <f>+J56*$R$3</f>
        <v>15830.297309150003</v>
      </c>
      <c r="S56" s="18">
        <f t="shared" si="16"/>
        <v>3.7691454782786122E-3</v>
      </c>
    </row>
    <row r="57" spans="1:20" x14ac:dyDescent="0.3">
      <c r="A57" s="21">
        <v>101</v>
      </c>
      <c r="B57" s="23">
        <v>43951</v>
      </c>
      <c r="C57" s="22" t="s">
        <v>1</v>
      </c>
      <c r="D57" s="14">
        <f t="shared" si="9"/>
        <v>10595200</v>
      </c>
      <c r="E57" s="14">
        <f>+I57*(L57/$E$3)</f>
        <v>20287711.7176129</v>
      </c>
      <c r="F57" s="15">
        <f t="shared" si="13"/>
        <v>9692511.7176128998</v>
      </c>
      <c r="G57" s="14">
        <f t="shared" si="14"/>
        <v>1696588</v>
      </c>
      <c r="H57" s="21">
        <v>101</v>
      </c>
      <c r="I57" s="40">
        <f t="shared" si="15"/>
        <v>3253615.1021099938</v>
      </c>
      <c r="J57" s="39">
        <f t="shared" si="17"/>
        <v>3253615.1021099938</v>
      </c>
      <c r="K57" s="10">
        <f>+J57*$L$3</f>
        <v>202877.11717612899</v>
      </c>
      <c r="L57" s="7">
        <f>+K57/J57</f>
        <v>6.2354369158343796E-2</v>
      </c>
      <c r="M57" s="7">
        <f>+P57/J57</f>
        <v>4.7600868296743211E-2</v>
      </c>
      <c r="N57" s="1">
        <f t="shared" si="2"/>
        <v>14.905537519203866</v>
      </c>
      <c r="O57" s="1"/>
      <c r="P57" s="10">
        <f>+$M$3*J57</f>
        <v>154874.90396383253</v>
      </c>
      <c r="Q57" s="8"/>
      <c r="R57" s="8">
        <f>+J57*$R$3</f>
        <v>16268.07551054997</v>
      </c>
      <c r="S57" s="18">
        <f t="shared" si="16"/>
        <v>3.7691454782786122E-3</v>
      </c>
    </row>
    <row r="58" spans="1:20" x14ac:dyDescent="0.3">
      <c r="A58" s="21">
        <v>102</v>
      </c>
      <c r="B58" s="23">
        <v>43952</v>
      </c>
      <c r="C58" s="22" t="s">
        <v>2</v>
      </c>
      <c r="D58" s="14">
        <f t="shared" si="9"/>
        <v>11165200</v>
      </c>
      <c r="E58" s="14">
        <f>+I58*(L58/$E$3)</f>
        <v>20829741.025556669</v>
      </c>
      <c r="F58" s="15">
        <f t="shared" si="13"/>
        <v>9664541.0255566686</v>
      </c>
      <c r="G58" s="14">
        <f t="shared" si="14"/>
        <v>1773084</v>
      </c>
      <c r="H58" s="21">
        <v>102</v>
      </c>
      <c r="I58" s="40">
        <f t="shared" si="15"/>
        <v>3340542.3399699954</v>
      </c>
      <c r="J58" s="39">
        <f t="shared" si="17"/>
        <v>3340542.3399699954</v>
      </c>
      <c r="K58" s="10">
        <f>+J58*$L$3</f>
        <v>208297.41025556668</v>
      </c>
      <c r="L58" s="7">
        <f>+K58/J58</f>
        <v>6.2354369158343789E-2</v>
      </c>
      <c r="M58" s="7">
        <f>+P58/J58</f>
        <v>4.7600868296743211E-2</v>
      </c>
      <c r="N58" s="1">
        <f t="shared" si="2"/>
        <v>14.905537519203866</v>
      </c>
      <c r="O58" s="1"/>
      <c r="P58" s="10">
        <f>+$M$3*J58</f>
        <v>159012.71596460615</v>
      </c>
      <c r="Q58" s="8"/>
      <c r="R58" s="8">
        <f>+J58*$R$3</f>
        <v>16702.711699849977</v>
      </c>
      <c r="S58" s="18">
        <f t="shared" si="16"/>
        <v>3.7691454782786122E-3</v>
      </c>
    </row>
    <row r="59" spans="1:20" x14ac:dyDescent="0.3">
      <c r="A59" s="21">
        <v>103</v>
      </c>
      <c r="B59" s="23">
        <v>43953</v>
      </c>
      <c r="C59" s="20" t="s">
        <v>3</v>
      </c>
      <c r="D59" s="8"/>
      <c r="E59" s="14">
        <f>+I59*(L59/$E$3)</f>
        <v>0</v>
      </c>
      <c r="F59" s="15">
        <f t="shared" si="13"/>
        <v>0</v>
      </c>
      <c r="G59" s="14">
        <f t="shared" si="14"/>
        <v>1844863</v>
      </c>
      <c r="H59" s="21">
        <v>103</v>
      </c>
      <c r="I59" s="15"/>
      <c r="J59" s="15">
        <f>+J58-G58-R58+P58</f>
        <v>1709768.3442347515</v>
      </c>
      <c r="K59" s="10">
        <f>+J59*$L$3</f>
        <v>106611.52651166392</v>
      </c>
      <c r="L59" s="7">
        <f>+K59/J59</f>
        <v>6.2354369158343789E-2</v>
      </c>
      <c r="M59" s="7">
        <f>+P59/J59</f>
        <v>4.7600868296743211E-2</v>
      </c>
      <c r="N59" s="1">
        <f t="shared" si="2"/>
        <v>14.905537519203866</v>
      </c>
      <c r="O59" s="1"/>
      <c r="P59" s="10">
        <f>+$M$3*J59</f>
        <v>81386.457771859117</v>
      </c>
      <c r="Q59" s="8"/>
      <c r="R59" s="8">
        <f>+J59*$R$3</f>
        <v>8548.8417211737578</v>
      </c>
      <c r="S59" s="18">
        <f t="shared" si="16"/>
        <v>3.7691454782786122E-3</v>
      </c>
    </row>
    <row r="60" spans="1:20" x14ac:dyDescent="0.3">
      <c r="A60" s="21">
        <v>104</v>
      </c>
      <c r="B60" s="23">
        <v>43954</v>
      </c>
      <c r="C60" s="22" t="s">
        <v>4</v>
      </c>
      <c r="D60" s="8"/>
      <c r="E60" s="14">
        <f>+I60*(L60/$E$3)</f>
        <v>0</v>
      </c>
      <c r="F60" s="15">
        <f t="shared" si="13"/>
        <v>0</v>
      </c>
      <c r="G60" s="14">
        <f t="shared" si="14"/>
        <v>1914916</v>
      </c>
      <c r="H60" s="21">
        <v>104</v>
      </c>
      <c r="I60" s="15"/>
      <c r="J60" s="15">
        <f>+J59-G59-R59+P59</f>
        <v>-62257.0397145631</v>
      </c>
      <c r="K60" s="10">
        <f>+J60*$L$3</f>
        <v>-3881.9984370675379</v>
      </c>
      <c r="L60" s="7">
        <f>+K60/J60</f>
        <v>6.2354369158343789E-2</v>
      </c>
      <c r="M60" s="7">
        <f>+P60/J60</f>
        <v>4.7600868296743211E-2</v>
      </c>
      <c r="N60" s="1">
        <f t="shared" si="2"/>
        <v>14.905537519203866</v>
      </c>
      <c r="O60" s="1"/>
      <c r="P60" s="10">
        <f>+$M$3*J60</f>
        <v>-2963.4891479980297</v>
      </c>
      <c r="Q60" s="8"/>
      <c r="R60" s="8">
        <f>+J60*$R$3</f>
        <v>-311.28519857281549</v>
      </c>
      <c r="S60" s="18">
        <f t="shared" si="16"/>
        <v>3.7691454782786122E-3</v>
      </c>
    </row>
    <row r="61" spans="1:20" x14ac:dyDescent="0.3">
      <c r="A61" s="21">
        <v>105</v>
      </c>
      <c r="B61" s="23">
        <v>43955</v>
      </c>
      <c r="C61" s="22" t="s">
        <v>5</v>
      </c>
      <c r="D61" s="8"/>
      <c r="E61" s="14">
        <f>+I61*(L61/$E$3)</f>
        <v>0</v>
      </c>
      <c r="F61" s="15">
        <f t="shared" si="13"/>
        <v>0</v>
      </c>
      <c r="G61" s="14">
        <f t="shared" si="14"/>
        <v>1991562</v>
      </c>
      <c r="H61" s="21">
        <v>105</v>
      </c>
      <c r="I61" s="15"/>
      <c r="J61" s="15">
        <f>+J60-G60-R60+P60</f>
        <v>-1979825.2436639883</v>
      </c>
      <c r="K61" s="10">
        <f>+J61*$L$3</f>
        <v>-123450.75411243227</v>
      </c>
      <c r="L61" s="7">
        <f>+K61/J61</f>
        <v>6.2354369158343789E-2</v>
      </c>
      <c r="M61" s="7">
        <f>+P61/J61</f>
        <v>4.7600868296743211E-2</v>
      </c>
      <c r="N61" s="1">
        <f t="shared" si="2"/>
        <v>14.905537519203866</v>
      </c>
      <c r="O61" s="1"/>
      <c r="P61" s="10">
        <f>+$M$3*J61</f>
        <v>-94241.400674217046</v>
      </c>
      <c r="Q61" s="8"/>
      <c r="R61" s="8">
        <f>+J61*$R$3</f>
        <v>-9899.1262183199415</v>
      </c>
      <c r="S61" s="18">
        <f t="shared" si="16"/>
        <v>3.7691454782786122E-3</v>
      </c>
    </row>
    <row r="62" spans="1:20" x14ac:dyDescent="0.3">
      <c r="A62" s="21">
        <v>106</v>
      </c>
      <c r="B62" s="23">
        <v>43956</v>
      </c>
      <c r="C62" s="22" t="s">
        <v>6</v>
      </c>
      <c r="D62" s="8"/>
      <c r="E62" s="14">
        <f>+I62*(L62/$E$3)</f>
        <v>0</v>
      </c>
      <c r="F62" s="15">
        <f t="shared" si="13"/>
        <v>0</v>
      </c>
      <c r="G62" s="14">
        <f t="shared" si="14"/>
        <v>2074529</v>
      </c>
      <c r="H62" s="21">
        <v>106</v>
      </c>
      <c r="I62" s="15"/>
      <c r="J62" s="15">
        <f>+J61-G61-R61+P61</f>
        <v>-4055729.5181198851</v>
      </c>
      <c r="K62" s="10">
        <f>+J62*$L$3</f>
        <v>-252892.45557923909</v>
      </c>
      <c r="L62" s="7">
        <f>+K62/J62</f>
        <v>6.2354369158343789E-2</v>
      </c>
      <c r="M62" s="7">
        <f>+P62/J62</f>
        <v>4.7600868296743211E-2</v>
      </c>
      <c r="N62" s="1">
        <f t="shared" si="2"/>
        <v>14.905537519203866</v>
      </c>
      <c r="O62" s="1"/>
      <c r="P62" s="10">
        <f>+$M$3*J62</f>
        <v>-193056.24663923847</v>
      </c>
      <c r="Q62" s="8"/>
      <c r="R62" s="8">
        <f>+J62*$R$3</f>
        <v>-20278.647590599427</v>
      </c>
      <c r="S62" s="18">
        <f t="shared" si="16"/>
        <v>3.7691454782786122E-3</v>
      </c>
    </row>
    <row r="63" spans="1:20" x14ac:dyDescent="0.3">
      <c r="A63" s="21">
        <v>107</v>
      </c>
      <c r="B63" s="23">
        <v>43957</v>
      </c>
      <c r="C63" s="22" t="s">
        <v>0</v>
      </c>
      <c r="D63" s="8"/>
      <c r="E63" s="14">
        <f>+I63*(L63/$E$3)</f>
        <v>0</v>
      </c>
      <c r="F63" s="15">
        <f t="shared" si="13"/>
        <v>0</v>
      </c>
      <c r="G63" s="14">
        <f t="shared" si="14"/>
        <v>2160207</v>
      </c>
      <c r="H63" s="21">
        <v>107</v>
      </c>
      <c r="I63" s="15"/>
      <c r="J63" s="15">
        <f>+J62-G62-R62+P62</f>
        <v>-6303036.1171685243</v>
      </c>
      <c r="K63" s="10">
        <f>+J63*$L$3</f>
        <v>-393021.8408683</v>
      </c>
      <c r="L63" s="7">
        <f>+K63/J63</f>
        <v>6.2354369158343789E-2</v>
      </c>
      <c r="M63" s="7">
        <f>+P63/J63</f>
        <v>4.7600868296743211E-2</v>
      </c>
      <c r="N63" s="1">
        <f t="shared" si="2"/>
        <v>14.905537519203866</v>
      </c>
      <c r="O63" s="1"/>
      <c r="P63" s="10">
        <f>+$M$3*J63</f>
        <v>-300029.99208295462</v>
      </c>
      <c r="Q63" s="8"/>
      <c r="R63" s="8">
        <f>+J63*$R$3</f>
        <v>-31515.180585842623</v>
      </c>
      <c r="S63" s="18">
        <f t="shared" si="16"/>
        <v>3.7691454782786122E-3</v>
      </c>
    </row>
    <row r="64" spans="1:20" x14ac:dyDescent="0.3">
      <c r="A64" s="21">
        <v>108</v>
      </c>
      <c r="B64" s="23">
        <v>43958</v>
      </c>
      <c r="C64" s="22" t="s">
        <v>1</v>
      </c>
      <c r="D64" s="8"/>
      <c r="E64" s="14">
        <f>+I64*(L64/$E$3)</f>
        <v>0</v>
      </c>
      <c r="F64" s="15">
        <f t="shared" si="13"/>
        <v>0</v>
      </c>
      <c r="G64" s="14">
        <f t="shared" si="14"/>
        <v>2276486.6071299976</v>
      </c>
      <c r="H64" s="21">
        <v>108</v>
      </c>
      <c r="I64" s="15"/>
      <c r="J64" s="15">
        <f>+J63-G63-R63+P63</f>
        <v>-8731757.9286656361</v>
      </c>
      <c r="K64" s="10">
        <f>+J64*$L$3</f>
        <v>-544463.2572853124</v>
      </c>
      <c r="L64" s="7">
        <f>+K64/J64</f>
        <v>6.2354369158343789E-2</v>
      </c>
      <c r="M64" s="7">
        <f>+P64/J64</f>
        <v>4.7600868296743211E-2</v>
      </c>
      <c r="N64" s="1">
        <f t="shared" si="2"/>
        <v>14.905537519203866</v>
      </c>
      <c r="O64" s="1"/>
      <c r="P64" s="10">
        <f>+$M$3*J64</f>
        <v>-415639.25916145626</v>
      </c>
      <c r="Q64" s="8"/>
      <c r="R64" s="8">
        <f>+J64*$R$3</f>
        <v>-43658.789643328178</v>
      </c>
      <c r="S64" s="18">
        <f t="shared" si="16"/>
        <v>3.7691454782786122E-3</v>
      </c>
    </row>
    <row r="65" spans="1:18" x14ac:dyDescent="0.3">
      <c r="A65" s="21">
        <v>109</v>
      </c>
      <c r="B65" s="23">
        <v>43959</v>
      </c>
      <c r="C65" s="22" t="s">
        <v>2</v>
      </c>
      <c r="D65" s="8"/>
      <c r="E65" s="14">
        <f>+I65*(L65/$E$3)</f>
        <v>0</v>
      </c>
      <c r="F65" s="15">
        <f t="shared" si="13"/>
        <v>0</v>
      </c>
      <c r="G65" s="14">
        <f t="shared" si="14"/>
        <v>2365189.8513100026</v>
      </c>
      <c r="H65" s="21">
        <v>109</v>
      </c>
      <c r="I65" s="15"/>
      <c r="J65" s="15">
        <f>+J64-G64-R64+P64</f>
        <v>-11380225.00531376</v>
      </c>
      <c r="K65" s="10">
        <f>+J65*$L$3</f>
        <v>-709606.75108634913</v>
      </c>
      <c r="L65" s="7">
        <f>+K65/J65</f>
        <v>6.2354369158343796E-2</v>
      </c>
      <c r="M65" s="7">
        <f>+P65/J65</f>
        <v>4.7600868296743211E-2</v>
      </c>
      <c r="N65" s="1">
        <f t="shared" si="2"/>
        <v>14.905537519203866</v>
      </c>
      <c r="O65" s="1"/>
      <c r="P65" s="10">
        <f>+$M$3*J65</f>
        <v>-541708.59166524408</v>
      </c>
      <c r="Q65" s="8"/>
      <c r="R65" s="8">
        <f>+J65*$R$3</f>
        <v>-56901.1250265688</v>
      </c>
    </row>
    <row r="66" spans="1:18" x14ac:dyDescent="0.3">
      <c r="A66" s="21">
        <v>110</v>
      </c>
      <c r="B66" s="23">
        <v>43960</v>
      </c>
      <c r="C66" s="20" t="s">
        <v>3</v>
      </c>
      <c r="D66" s="8"/>
      <c r="E66" s="14">
        <f>+I66*(L66/$E$3)</f>
        <v>0</v>
      </c>
      <c r="F66" s="15">
        <f t="shared" si="13"/>
        <v>0</v>
      </c>
      <c r="G66" s="14">
        <f t="shared" si="14"/>
        <v>2454198.5876699975</v>
      </c>
      <c r="H66" s="21">
        <v>110</v>
      </c>
      <c r="I66" s="15"/>
      <c r="J66" s="15">
        <f>+J65-G65-R65+P65</f>
        <v>-14230222.323262436</v>
      </c>
      <c r="K66" s="10">
        <f>+J66*$L$3</f>
        <v>-887316.53595001053</v>
      </c>
      <c r="L66" s="7">
        <f>+K66/J66</f>
        <v>6.2354369158343789E-2</v>
      </c>
      <c r="M66" s="7">
        <f>+P66/J66</f>
        <v>4.7600868296743211E-2</v>
      </c>
      <c r="N66" s="1">
        <f t="shared" si="2"/>
        <v>14.905537519203866</v>
      </c>
      <c r="O66" s="1"/>
      <c r="P66" s="10">
        <f>+$M$3*J66</f>
        <v>-677370.93864299043</v>
      </c>
      <c r="Q66" s="8"/>
      <c r="R66" s="8">
        <f>+J66*$R$3</f>
        <v>-71151.111616312177</v>
      </c>
    </row>
    <row r="67" spans="1:18" x14ac:dyDescent="0.3">
      <c r="A67" s="21">
        <v>111</v>
      </c>
      <c r="B67" s="23">
        <v>43961</v>
      </c>
      <c r="C67" s="22" t="s">
        <v>4</v>
      </c>
      <c r="D67" s="8"/>
      <c r="E67" s="14">
        <f>+I67*(L67/$E$3)</f>
        <v>0</v>
      </c>
      <c r="F67" s="15">
        <f t="shared" si="13"/>
        <v>0</v>
      </c>
      <c r="G67" s="14">
        <f t="shared" si="14"/>
        <v>2543419.4267499959</v>
      </c>
      <c r="H67" s="21">
        <v>111</v>
      </c>
      <c r="I67" s="15"/>
      <c r="J67" s="15">
        <f>+J66-G66-R66+P66</f>
        <v>-17290640.737959113</v>
      </c>
      <c r="K67" s="10">
        <f>+J67*$L$3</f>
        <v>-1078146.9955590004</v>
      </c>
      <c r="L67" s="7">
        <f>+K67/J67</f>
        <v>6.2354369158343789E-2</v>
      </c>
      <c r="M67" s="7">
        <f>+P67/J67</f>
        <v>4.7600868296743211E-2</v>
      </c>
      <c r="N67" s="1">
        <f t="shared" si="2"/>
        <v>14.905537519203866</v>
      </c>
      <c r="O67" s="1"/>
      <c r="P67" s="10">
        <f>+$M$3*J67</f>
        <v>-823049.51253389462</v>
      </c>
      <c r="Q67" s="8"/>
      <c r="R67" s="8">
        <f>+J67*$R$3</f>
        <v>-86453.20368979557</v>
      </c>
    </row>
    <row r="68" spans="1:18" x14ac:dyDescent="0.3">
      <c r="A68" s="21">
        <v>112</v>
      </c>
      <c r="B68" s="23">
        <v>43962</v>
      </c>
      <c r="C68" s="22" t="s">
        <v>5</v>
      </c>
      <c r="D68" s="8"/>
      <c r="E68" s="14">
        <f>+I68*(L68/$E$3)</f>
        <v>0</v>
      </c>
      <c r="F68" s="15">
        <f t="shared" si="13"/>
        <v>0</v>
      </c>
      <c r="G68" s="14">
        <f t="shared" si="14"/>
        <v>2632758.9790899931</v>
      </c>
      <c r="H68" s="21">
        <v>112</v>
      </c>
      <c r="I68" s="15"/>
      <c r="J68" s="15">
        <f>+J67-G67-R67+P67</f>
        <v>-20570656.47355321</v>
      </c>
      <c r="K68" s="10">
        <f>+J68*$L$3</f>
        <v>-1282670.3075814112</v>
      </c>
      <c r="L68" s="7">
        <f>+K68/J68</f>
        <v>6.2354369158343782E-2</v>
      </c>
      <c r="M68" s="7">
        <f>+P68/J68</f>
        <v>4.7600868296743211E-2</v>
      </c>
      <c r="N68" s="1">
        <f t="shared" si="2"/>
        <v>14.905537519203866</v>
      </c>
      <c r="O68" s="1"/>
      <c r="P68" s="10">
        <f>+$M$3*J68</f>
        <v>-979181.10957515449</v>
      </c>
      <c r="Q68" s="8"/>
      <c r="R68" s="8">
        <f>+J68*$R$3</f>
        <v>-102853.28236776605</v>
      </c>
    </row>
    <row r="69" spans="1:18" x14ac:dyDescent="0.3">
      <c r="A69" s="21">
        <v>113</v>
      </c>
      <c r="B69" s="23">
        <v>43963</v>
      </c>
      <c r="C69" s="22" t="s">
        <v>6</v>
      </c>
      <c r="D69" s="8"/>
      <c r="E69" s="14">
        <f>+I69*(L69/$E$3)</f>
        <v>0</v>
      </c>
      <c r="F69" s="15">
        <f t="shared" si="13"/>
        <v>0</v>
      </c>
      <c r="G69" s="14">
        <f t="shared" si="14"/>
        <v>2722123.8552299989</v>
      </c>
      <c r="H69" s="21">
        <v>113</v>
      </c>
      <c r="I69" s="15"/>
      <c r="J69" s="15">
        <f>+J68-G68-R68+P68</f>
        <v>-24079743.279850595</v>
      </c>
      <c r="K69" s="10">
        <f>+J69*$L$3</f>
        <v>-1501477.201709952</v>
      </c>
      <c r="L69" s="7">
        <f>+K69/J69</f>
        <v>6.2354369158343789E-2</v>
      </c>
      <c r="M69" s="7">
        <f>+P69/J69</f>
        <v>4.7600868296743211E-2</v>
      </c>
      <c r="N69" s="1">
        <f t="shared" si="2"/>
        <v>14.905537519203866</v>
      </c>
      <c r="O69" s="1"/>
      <c r="P69" s="10">
        <f>+$M$3*J69</f>
        <v>-1146216.6884835556</v>
      </c>
      <c r="Q69" s="8"/>
      <c r="R69" s="8">
        <f>+J69*$R$3</f>
        <v>-120398.71639925298</v>
      </c>
    </row>
    <row r="70" spans="1:18" x14ac:dyDescent="0.3">
      <c r="A70" s="21">
        <v>114</v>
      </c>
      <c r="B70" s="23">
        <v>43964</v>
      </c>
      <c r="C70" s="22" t="s">
        <v>0</v>
      </c>
      <c r="D70" s="8"/>
      <c r="E70" s="14">
        <f>+I70*(L70/$E$3)</f>
        <v>0</v>
      </c>
      <c r="F70" s="15">
        <f t="shared" si="13"/>
        <v>0</v>
      </c>
      <c r="G70" s="14">
        <f t="shared" si="14"/>
        <v>2811420.6657100013</v>
      </c>
      <c r="H70" s="21">
        <v>114</v>
      </c>
      <c r="I70" s="15"/>
      <c r="J70" s="15">
        <f>+J69-G69-R69+P69</f>
        <v>-27827685.107164897</v>
      </c>
      <c r="K70" s="10">
        <f>+J70*$L$3</f>
        <v>-1735177.7499943057</v>
      </c>
      <c r="L70" s="7">
        <f>+K70/J70</f>
        <v>6.2354369158343789E-2</v>
      </c>
      <c r="M70" s="7">
        <f>+P70/J70</f>
        <v>4.7600868296743211E-2</v>
      </c>
      <c r="N70" s="1">
        <f t="shared" ref="N70:N133" si="19">LOG(2)/LOG(1+M70)</f>
        <v>14.905537519203866</v>
      </c>
      <c r="O70" s="1"/>
      <c r="P70" s="10">
        <f>+$M$3*J70</f>
        <v>-1324621.9737893988</v>
      </c>
      <c r="Q70" s="8"/>
      <c r="R70" s="8">
        <f>+J70*$R$3</f>
        <v>-139138.4255358245</v>
      </c>
    </row>
    <row r="71" spans="1:18" x14ac:dyDescent="0.3">
      <c r="A71" s="21">
        <v>115</v>
      </c>
      <c r="B71" s="23">
        <v>43965</v>
      </c>
      <c r="C71" s="22" t="s">
        <v>1</v>
      </c>
      <c r="D71" s="8"/>
      <c r="E71" s="14">
        <f>+I71*(L71/$E$3)</f>
        <v>0</v>
      </c>
      <c r="F71" s="15">
        <f t="shared" si="13"/>
        <v>0</v>
      </c>
      <c r="G71" s="14">
        <f t="shared" si="14"/>
        <v>2900556.0210700026</v>
      </c>
      <c r="H71" s="21">
        <v>115</v>
      </c>
      <c r="I71" s="15"/>
      <c r="J71" s="15">
        <f>+J70-G70-R70+P70</f>
        <v>-31824589.321128473</v>
      </c>
      <c r="K71" s="10">
        <f>+J71*$L$3</f>
        <v>-1984402.1908423305</v>
      </c>
      <c r="L71" s="7">
        <f>+K71/J71</f>
        <v>6.2354369158343789E-2</v>
      </c>
      <c r="M71" s="7">
        <f>+P71/J71</f>
        <v>4.7600868296743211E-2</v>
      </c>
      <c r="N71" s="1">
        <f t="shared" si="19"/>
        <v>14.905537519203866</v>
      </c>
      <c r="O71" s="1"/>
      <c r="P71" s="10">
        <f>+$M$3*J71</f>
        <v>-1514878.0848729769</v>
      </c>
      <c r="Q71" s="8"/>
      <c r="R71" s="8">
        <f>+J71*$R$3</f>
        <v>-159122.94660564236</v>
      </c>
    </row>
    <row r="72" spans="1:18" x14ac:dyDescent="0.3">
      <c r="A72" s="21">
        <v>116</v>
      </c>
      <c r="B72" s="23">
        <v>43966</v>
      </c>
      <c r="C72" s="22" t="s">
        <v>2</v>
      </c>
      <c r="D72" s="8"/>
      <c r="E72" s="14">
        <f>+I72*(L72/$E$3)</f>
        <v>0</v>
      </c>
      <c r="F72" s="15">
        <f t="shared" si="13"/>
        <v>0</v>
      </c>
      <c r="G72" s="14">
        <f t="shared" si="14"/>
        <v>2989436.531849998</v>
      </c>
      <c r="H72" s="21">
        <v>116</v>
      </c>
      <c r="I72" s="15"/>
      <c r="J72" s="15">
        <f>+J71-G71-R71+P71</f>
        <v>-36080900.480465807</v>
      </c>
      <c r="K72" s="10">
        <f>+J72*$L$3</f>
        <v>-2249801.7881244286</v>
      </c>
      <c r="L72" s="7">
        <f>+K72/J72</f>
        <v>6.2354369158343782E-2</v>
      </c>
      <c r="M72" s="7">
        <f>+P72/J72</f>
        <v>4.7600868296743211E-2</v>
      </c>
      <c r="N72" s="1">
        <f t="shared" si="19"/>
        <v>14.905537519203866</v>
      </c>
      <c r="O72" s="1"/>
      <c r="P72" s="10">
        <f>+$M$3*J72</f>
        <v>-1717482.1917985517</v>
      </c>
      <c r="Q72" s="8"/>
      <c r="R72" s="8">
        <f>+J72*$R$3</f>
        <v>-180404.50240232903</v>
      </c>
    </row>
    <row r="73" spans="1:18" x14ac:dyDescent="0.3">
      <c r="A73" s="21">
        <v>117</v>
      </c>
      <c r="B73" s="23">
        <v>43967</v>
      </c>
      <c r="C73" s="20" t="s">
        <v>3</v>
      </c>
      <c r="D73" s="8"/>
      <c r="E73" s="14">
        <f>+I73*(L73/$E$3)</f>
        <v>0</v>
      </c>
      <c r="F73" s="15">
        <f t="shared" si="13"/>
        <v>0</v>
      </c>
      <c r="G73" s="14">
        <f t="shared" si="14"/>
        <v>3077968.8085900014</v>
      </c>
      <c r="H73" s="21">
        <v>117</v>
      </c>
      <c r="I73" s="15"/>
      <c r="J73" s="15">
        <f>+J72-G72-R72+P72</f>
        <v>-40607414.701712027</v>
      </c>
      <c r="K73" s="10">
        <f>+J73*$L$3</f>
        <v>-2532049.7268765084</v>
      </c>
      <c r="L73" s="7">
        <f>+K73/J73</f>
        <v>6.2354369158343782E-2</v>
      </c>
      <c r="M73" s="7">
        <f>+P73/J73</f>
        <v>4.7600868296743211E-2</v>
      </c>
      <c r="N73" s="1">
        <f t="shared" si="19"/>
        <v>14.905537519203866</v>
      </c>
      <c r="O73" s="1"/>
      <c r="P73" s="10">
        <f>+$M$3*J73</f>
        <v>-1932948.1990874282</v>
      </c>
      <c r="Q73" s="8"/>
      <c r="R73" s="8">
        <f>+J73*$R$3</f>
        <v>-203037.07350856013</v>
      </c>
    </row>
    <row r="74" spans="1:18" x14ac:dyDescent="0.3">
      <c r="A74" s="21">
        <v>118</v>
      </c>
      <c r="B74" s="23">
        <v>43968</v>
      </c>
      <c r="C74" s="22" t="s">
        <v>4</v>
      </c>
      <c r="D74" s="8"/>
      <c r="E74" s="14">
        <f>+I74*(L74/$E$3)</f>
        <v>0</v>
      </c>
      <c r="F74" s="15">
        <f t="shared" si="13"/>
        <v>0</v>
      </c>
      <c r="G74" s="8">
        <f t="shared" ref="G74:G137" si="20">+J74*$G$3</f>
        <v>-11353823.658970224</v>
      </c>
      <c r="H74" s="21">
        <v>118</v>
      </c>
      <c r="I74" s="15"/>
      <c r="J74" s="15">
        <f>+J73-G73-R73+P73</f>
        <v>-45415294.635880895</v>
      </c>
      <c r="K74" s="10">
        <f>+J74*$L$3</f>
        <v>-2831842.0471606678</v>
      </c>
      <c r="L74" s="7">
        <f>+K74/J74</f>
        <v>6.2354369158343789E-2</v>
      </c>
      <c r="M74" s="7">
        <f>+P74/J74</f>
        <v>4.7600868296743211E-2</v>
      </c>
      <c r="N74" s="1">
        <f t="shared" si="19"/>
        <v>14.905537519203866</v>
      </c>
      <c r="O74" s="1"/>
      <c r="P74" s="10">
        <f>+$M$3*J74</f>
        <v>-2161807.458620355</v>
      </c>
      <c r="Q74" s="8"/>
      <c r="R74" s="8">
        <f>+J74*$R$3</f>
        <v>-227076.47317940448</v>
      </c>
    </row>
    <row r="75" spans="1:18" x14ac:dyDescent="0.3">
      <c r="A75" s="21">
        <v>119</v>
      </c>
      <c r="B75" s="23">
        <v>43969</v>
      </c>
      <c r="C75" s="22" t="s">
        <v>5</v>
      </c>
      <c r="D75" s="8"/>
      <c r="E75" s="14">
        <f>+I75*(L75/$E$3)</f>
        <v>0</v>
      </c>
      <c r="F75" s="15">
        <f t="shared" si="13"/>
        <v>0</v>
      </c>
      <c r="G75" s="8">
        <f t="shared" si="20"/>
        <v>-8999050.490587905</v>
      </c>
      <c r="H75" s="21">
        <v>119</v>
      </c>
      <c r="I75" s="15"/>
      <c r="J75" s="15">
        <f>+J74-G74-R74+P74</f>
        <v>-35996201.96235162</v>
      </c>
      <c r="K75" s="10">
        <f>+J75*$L$3</f>
        <v>-2244520.4654587721</v>
      </c>
      <c r="L75" s="7">
        <f>+K75/J75</f>
        <v>6.2354369158343789E-2</v>
      </c>
      <c r="M75" s="7">
        <f>+P75/J75</f>
        <v>4.7600868296743211E-2</v>
      </c>
      <c r="N75" s="1">
        <f t="shared" si="19"/>
        <v>14.905537519203866</v>
      </c>
      <c r="O75" s="1"/>
      <c r="P75" s="10">
        <f>+$M$3*J75</f>
        <v>-1713450.468792869</v>
      </c>
      <c r="Q75" s="8"/>
      <c r="R75" s="8">
        <f>+J75*$R$3</f>
        <v>-179981.00981175809</v>
      </c>
    </row>
    <row r="76" spans="1:18" x14ac:dyDescent="0.3">
      <c r="A76" s="21">
        <v>120</v>
      </c>
      <c r="B76" s="23">
        <v>43970</v>
      </c>
      <c r="C76" s="22" t="s">
        <v>6</v>
      </c>
      <c r="D76" s="8"/>
      <c r="E76" s="14">
        <f>+I76*(L76/$E$3)</f>
        <v>0</v>
      </c>
      <c r="F76" s="15">
        <f t="shared" si="13"/>
        <v>0</v>
      </c>
      <c r="G76" s="8">
        <f t="shared" si="20"/>
        <v>-7132655.2326862067</v>
      </c>
      <c r="H76" s="21">
        <v>120</v>
      </c>
      <c r="I76" s="15"/>
      <c r="J76" s="15">
        <f>+J75-G75-R75+P75</f>
        <v>-28530620.930744827</v>
      </c>
      <c r="K76" s="10">
        <f>+J76*$L$3</f>
        <v>-1779008.8698324331</v>
      </c>
      <c r="L76" s="7">
        <f>+K76/J76</f>
        <v>6.2354369158343789E-2</v>
      </c>
      <c r="M76" s="7">
        <f>+P76/J76</f>
        <v>4.7600868296743211E-2</v>
      </c>
      <c r="N76" s="1">
        <f t="shared" si="19"/>
        <v>14.905537519203866</v>
      </c>
      <c r="O76" s="1"/>
      <c r="P76" s="10">
        <f>+$M$3*J76</f>
        <v>-1358082.3293486896</v>
      </c>
      <c r="Q76" s="8"/>
      <c r="R76" s="8">
        <f>+J76*$R$3</f>
        <v>-142653.10465372415</v>
      </c>
    </row>
    <row r="77" spans="1:18" x14ac:dyDescent="0.3">
      <c r="A77" s="21">
        <v>121</v>
      </c>
      <c r="B77" s="23">
        <v>43971</v>
      </c>
      <c r="C77" s="22" t="s">
        <v>0</v>
      </c>
      <c r="D77" s="8"/>
      <c r="E77" s="14">
        <f>+I77*(L77/$E$3)</f>
        <v>0</v>
      </c>
      <c r="F77" s="15">
        <f t="shared" si="13"/>
        <v>0</v>
      </c>
      <c r="G77" s="8">
        <f t="shared" si="20"/>
        <v>-5653348.7306883968</v>
      </c>
      <c r="H77" s="21">
        <v>121</v>
      </c>
      <c r="I77" s="15"/>
      <c r="J77" s="15">
        <f>+J76-G76-R76+P76</f>
        <v>-22613394.922753587</v>
      </c>
      <c r="K77" s="10">
        <f>+J77*$L$3</f>
        <v>-1410043.9749367943</v>
      </c>
      <c r="L77" s="7">
        <f>+K77/J77</f>
        <v>6.2354369158343789E-2</v>
      </c>
      <c r="M77" s="7">
        <f>+P77/J77</f>
        <v>4.7600868296743211E-2</v>
      </c>
      <c r="N77" s="1">
        <f t="shared" si="19"/>
        <v>14.905537519203866</v>
      </c>
      <c r="O77" s="1"/>
      <c r="P77" s="10">
        <f>+$M$3*J77</f>
        <v>-1076417.2334602352</v>
      </c>
      <c r="Q77" s="8"/>
      <c r="R77" s="8">
        <f>+J77*$R$3</f>
        <v>-113066.97461376793</v>
      </c>
    </row>
    <row r="78" spans="1:18" x14ac:dyDescent="0.3">
      <c r="A78" s="21">
        <v>122</v>
      </c>
      <c r="B78" s="23">
        <v>43972</v>
      </c>
      <c r="C78" s="22" t="s">
        <v>1</v>
      </c>
      <c r="D78" s="8"/>
      <c r="E78" s="14">
        <f>+I78*(L78/$E$3)</f>
        <v>0</v>
      </c>
      <c r="F78" s="15">
        <f t="shared" si="13"/>
        <v>0</v>
      </c>
      <c r="G78" s="8">
        <f t="shared" si="20"/>
        <v>-4480849.1127279149</v>
      </c>
      <c r="H78" s="21">
        <v>122</v>
      </c>
      <c r="I78" s="15"/>
      <c r="J78" s="15">
        <f>+J77-G77-R77+P77</f>
        <v>-17923396.45091166</v>
      </c>
      <c r="K78" s="10">
        <f>+J78*$L$3</f>
        <v>-1117602.0788714946</v>
      </c>
      <c r="L78" s="7">
        <f>+K78/J78</f>
        <v>6.2354369158343796E-2</v>
      </c>
      <c r="M78" s="7">
        <f>+P78/J78</f>
        <v>4.7600868296743211E-2</v>
      </c>
      <c r="N78" s="1">
        <f t="shared" si="19"/>
        <v>14.905537519203866</v>
      </c>
      <c r="O78" s="1"/>
      <c r="P78" s="10">
        <f>+$M$3*J78</f>
        <v>-853169.23389016057</v>
      </c>
      <c r="Q78" s="8"/>
      <c r="R78" s="8">
        <f>+J78*$R$3</f>
        <v>-89616.982254558301</v>
      </c>
    </row>
    <row r="79" spans="1:18" x14ac:dyDescent="0.3">
      <c r="A79" s="21">
        <v>123</v>
      </c>
      <c r="B79" s="23">
        <v>43973</v>
      </c>
      <c r="C79" s="22" t="s">
        <v>2</v>
      </c>
      <c r="D79" s="8"/>
      <c r="E79" s="14">
        <f>+I79*(L79/$E$3)</f>
        <v>0</v>
      </c>
      <c r="F79" s="15">
        <f t="shared" si="13"/>
        <v>0</v>
      </c>
      <c r="G79" s="8">
        <f t="shared" si="20"/>
        <v>-3551524.8974548369</v>
      </c>
      <c r="H79" s="21">
        <v>123</v>
      </c>
      <c r="I79" s="15"/>
      <c r="J79" s="15">
        <f>+J78-G78-R78+P78</f>
        <v>-14206099.589819347</v>
      </c>
      <c r="K79" s="10">
        <f>+J79*$L$3</f>
        <v>-885812.37812379189</v>
      </c>
      <c r="L79" s="7">
        <f>+K79/J79</f>
        <v>6.2354369158343789E-2</v>
      </c>
      <c r="M79" s="7">
        <f>+P79/J79</f>
        <v>4.7600868296743211E-2</v>
      </c>
      <c r="N79" s="1">
        <f t="shared" si="19"/>
        <v>14.905537519203866</v>
      </c>
      <c r="O79" s="1"/>
      <c r="P79" s="10">
        <f>+$M$3*J79</f>
        <v>-676222.67558540846</v>
      </c>
      <c r="Q79" s="8"/>
      <c r="R79" s="8">
        <f>+J79*$R$3</f>
        <v>-71030.497949096738</v>
      </c>
    </row>
    <row r="80" spans="1:18" x14ac:dyDescent="0.3">
      <c r="A80" s="21">
        <v>124</v>
      </c>
      <c r="B80" s="23">
        <v>43974</v>
      </c>
      <c r="C80" s="20" t="s">
        <v>3</v>
      </c>
      <c r="D80" s="8"/>
      <c r="E80" s="14">
        <f>+I80*(L80/$E$3)</f>
        <v>0</v>
      </c>
      <c r="F80" s="15">
        <f t="shared" si="13"/>
        <v>0</v>
      </c>
      <c r="G80" s="8">
        <f t="shared" si="20"/>
        <v>-2814941.7175002052</v>
      </c>
      <c r="H80" s="21">
        <v>124</v>
      </c>
      <c r="I80" s="15"/>
      <c r="J80" s="15">
        <f>+J79-G79-R79+P79</f>
        <v>-11259766.870000821</v>
      </c>
      <c r="K80" s="10">
        <f>+J80*$L$3</f>
        <v>-702095.66004892031</v>
      </c>
      <c r="L80" s="7">
        <f>+K80/J80</f>
        <v>6.2354369158343789E-2</v>
      </c>
      <c r="M80" s="7">
        <f>+P80/J80</f>
        <v>4.7600868296743211E-2</v>
      </c>
      <c r="N80" s="1">
        <f t="shared" si="19"/>
        <v>14.905537519203866</v>
      </c>
      <c r="O80" s="1"/>
      <c r="P80" s="10">
        <f>+$M$3*J80</f>
        <v>-535974.6798309416</v>
      </c>
      <c r="Q80" s="8"/>
      <c r="R80" s="8">
        <f>+J80*$R$3</f>
        <v>-56298.834350004101</v>
      </c>
    </row>
    <row r="81" spans="1:18" x14ac:dyDescent="0.3">
      <c r="A81" s="21">
        <v>125</v>
      </c>
      <c r="B81" s="23">
        <v>43975</v>
      </c>
      <c r="C81" s="22" t="s">
        <v>4</v>
      </c>
      <c r="D81" s="8"/>
      <c r="E81" s="14">
        <f>+I81*(L81/$E$3)</f>
        <v>0</v>
      </c>
      <c r="F81" s="15">
        <f t="shared" si="13"/>
        <v>0</v>
      </c>
      <c r="G81" s="8">
        <f t="shared" si="20"/>
        <v>-2231125.249495388</v>
      </c>
      <c r="H81" s="21">
        <v>125</v>
      </c>
      <c r="I81" s="15"/>
      <c r="J81" s="15">
        <f>+J80-G80-R80+P80</f>
        <v>-8924500.997981552</v>
      </c>
      <c r="K81" s="10">
        <f>+J81*$L$3</f>
        <v>-556481.62978214922</v>
      </c>
      <c r="L81" s="7">
        <f>+K81/J81</f>
        <v>6.2354369158343782E-2</v>
      </c>
      <c r="M81" s="7">
        <f>+P81/J81</f>
        <v>4.7600868296743211E-2</v>
      </c>
      <c r="N81" s="1">
        <f t="shared" si="19"/>
        <v>14.905537519203866</v>
      </c>
      <c r="O81" s="1"/>
      <c r="P81" s="10">
        <f>+$M$3*J81</f>
        <v>-424813.99661907321</v>
      </c>
      <c r="Q81" s="8"/>
      <c r="R81" s="8">
        <f>+J81*$R$3</f>
        <v>-44622.504989907764</v>
      </c>
    </row>
    <row r="82" spans="1:18" x14ac:dyDescent="0.3">
      <c r="A82" s="21">
        <v>126</v>
      </c>
      <c r="B82" s="23">
        <v>43976</v>
      </c>
      <c r="C82" s="22" t="s">
        <v>5</v>
      </c>
      <c r="D82" s="8"/>
      <c r="E82" s="14">
        <f>+I82*(L82/$E$3)</f>
        <v>0</v>
      </c>
      <c r="F82" s="15">
        <f t="shared" si="13"/>
        <v>0</v>
      </c>
      <c r="G82" s="8">
        <f t="shared" si="20"/>
        <v>-1768391.8100288324</v>
      </c>
      <c r="H82" s="21">
        <v>126</v>
      </c>
      <c r="I82" s="15"/>
      <c r="J82" s="15">
        <f>+J81-G81-R81+P81</f>
        <v>-7073567.2401153296</v>
      </c>
      <c r="K82" s="10">
        <f>+J82*$L$3</f>
        <v>-441067.82295651833</v>
      </c>
      <c r="L82" s="7">
        <f>+K82/J82</f>
        <v>6.2354369158343789E-2</v>
      </c>
      <c r="M82" s="7">
        <f>+P82/J82</f>
        <v>4.7600868296743211E-2</v>
      </c>
      <c r="N82" s="1">
        <f t="shared" si="19"/>
        <v>14.905537519203866</v>
      </c>
      <c r="O82" s="1"/>
      <c r="P82" s="10">
        <f>+$M$3*J82</f>
        <v>-336707.94258488715</v>
      </c>
      <c r="Q82" s="8"/>
      <c r="R82" s="8">
        <f>+J82*$R$3</f>
        <v>-35367.836200576647</v>
      </c>
    </row>
    <row r="83" spans="1:18" x14ac:dyDescent="0.3">
      <c r="A83" s="21">
        <v>127</v>
      </c>
      <c r="B83" s="23">
        <v>43977</v>
      </c>
      <c r="C83" s="22" t="s">
        <v>6</v>
      </c>
      <c r="D83" s="8"/>
      <c r="E83" s="14">
        <f>+I83*(L83/$E$3)</f>
        <v>0</v>
      </c>
      <c r="F83" s="15">
        <f t="shared" si="13"/>
        <v>0</v>
      </c>
      <c r="G83" s="8">
        <f t="shared" si="20"/>
        <v>-1401628.884117702</v>
      </c>
      <c r="H83" s="21">
        <v>127</v>
      </c>
      <c r="I83" s="15"/>
      <c r="J83" s="15">
        <f>+J82-G82-R82+P82</f>
        <v>-5606515.5364708081</v>
      </c>
      <c r="K83" s="10">
        <f>+J83*$L$3</f>
        <v>-349590.73945309065</v>
      </c>
      <c r="L83" s="7">
        <f>+K83/J83</f>
        <v>6.2354369158343789E-2</v>
      </c>
      <c r="M83" s="7">
        <f>+P83/J83</f>
        <v>4.7600868296743211E-2</v>
      </c>
      <c r="N83" s="1">
        <f t="shared" si="19"/>
        <v>14.905537519203866</v>
      </c>
      <c r="O83" s="1"/>
      <c r="P83" s="10">
        <f>+$M$3*J83</f>
        <v>-266875.00765519153</v>
      </c>
      <c r="Q83" s="8"/>
      <c r="R83" s="8">
        <f>+J83*$R$3</f>
        <v>-28032.57768235404</v>
      </c>
    </row>
    <row r="84" spans="1:18" x14ac:dyDescent="0.3">
      <c r="A84" s="21">
        <v>128</v>
      </c>
      <c r="B84" s="23">
        <v>43978</v>
      </c>
      <c r="C84" s="22" t="s">
        <v>0</v>
      </c>
      <c r="D84" s="8"/>
      <c r="E84" s="14">
        <f>+I84*(L84/$E$3)</f>
        <v>0</v>
      </c>
      <c r="F84" s="15">
        <f t="shared" si="13"/>
        <v>0</v>
      </c>
      <c r="G84" s="8">
        <f t="shared" si="20"/>
        <v>-1110932.2705814859</v>
      </c>
      <c r="H84" s="21">
        <v>128</v>
      </c>
      <c r="I84" s="15"/>
      <c r="J84" s="15">
        <f>+J83-G83-R83+P83</f>
        <v>-4443729.0823259437</v>
      </c>
      <c r="K84" s="10">
        <f>+J84*$L$3</f>
        <v>-277085.92363902018</v>
      </c>
      <c r="L84" s="7">
        <f>+K84/J84</f>
        <v>6.2354369158343789E-2</v>
      </c>
      <c r="M84" s="7">
        <f>+P84/J84</f>
        <v>4.7600868296743211E-2</v>
      </c>
      <c r="N84" s="1">
        <f t="shared" si="19"/>
        <v>14.905537519203866</v>
      </c>
      <c r="O84" s="1"/>
      <c r="P84" s="10">
        <f>+$M$3*J84</f>
        <v>-211525.36279420482</v>
      </c>
      <c r="Q84" s="8"/>
      <c r="R84" s="8">
        <f>+J84*$R$3</f>
        <v>-22218.645411629721</v>
      </c>
    </row>
    <row r="85" spans="1:18" x14ac:dyDescent="0.3">
      <c r="A85" s="21">
        <v>129</v>
      </c>
      <c r="B85" s="23">
        <v>43979</v>
      </c>
      <c r="C85" s="22" t="s">
        <v>1</v>
      </c>
      <c r="D85" s="8"/>
      <c r="E85" s="14">
        <f>+I85*(L85/$E$3)</f>
        <v>0</v>
      </c>
      <c r="F85" s="15">
        <f t="shared" si="13"/>
        <v>0</v>
      </c>
      <c r="G85" s="8">
        <f t="shared" si="20"/>
        <v>-880525.88228175824</v>
      </c>
      <c r="H85" s="21">
        <v>129</v>
      </c>
      <c r="I85" s="15"/>
      <c r="J85" s="15">
        <f>+J84-G84-R84+P84</f>
        <v>-3522103.529127033</v>
      </c>
      <c r="K85" s="10">
        <f>+J85*$L$3</f>
        <v>-219618.54366909247</v>
      </c>
      <c r="L85" s="7">
        <f>+K85/J85</f>
        <v>6.2354369158343789E-2</v>
      </c>
      <c r="M85" s="7">
        <f>+P85/J85</f>
        <v>4.7600868296743211E-2</v>
      </c>
      <c r="N85" s="1">
        <f t="shared" si="19"/>
        <v>14.905537519203866</v>
      </c>
      <c r="O85" s="1"/>
      <c r="P85" s="10">
        <f>+$M$3*J85</f>
        <v>-167655.18621747036</v>
      </c>
      <c r="Q85" s="8"/>
      <c r="R85" s="8">
        <f>+J85*$R$3</f>
        <v>-17610.517645635166</v>
      </c>
    </row>
    <row r="86" spans="1:18" x14ac:dyDescent="0.3">
      <c r="A86" s="21">
        <v>130</v>
      </c>
      <c r="B86" s="23">
        <v>43980</v>
      </c>
      <c r="C86" s="22" t="s">
        <v>2</v>
      </c>
      <c r="D86" s="8"/>
      <c r="E86" s="14">
        <f>+I86*(L86/$E$3)</f>
        <v>0</v>
      </c>
      <c r="F86" s="15">
        <f t="shared" si="13"/>
        <v>0</v>
      </c>
      <c r="G86" s="8">
        <f t="shared" si="20"/>
        <v>-697905.5788542775</v>
      </c>
      <c r="H86" s="21">
        <v>130</v>
      </c>
      <c r="I86" s="15"/>
      <c r="J86" s="15">
        <f>+J85-G85-R85+P85</f>
        <v>-2791622.31541711</v>
      </c>
      <c r="K86" s="10">
        <f>+J86*$L$3</f>
        <v>-174069.84840618892</v>
      </c>
      <c r="L86" s="7">
        <f>+K86/J86</f>
        <v>6.2354369158343789E-2</v>
      </c>
      <c r="M86" s="7">
        <f>+P86/J86</f>
        <v>4.7600868296743204E-2</v>
      </c>
      <c r="N86" s="1">
        <f t="shared" si="19"/>
        <v>14.905537519203866</v>
      </c>
      <c r="O86" s="1"/>
      <c r="P86" s="10">
        <f>+$M$3*J86</f>
        <v>-132883.64617041918</v>
      </c>
      <c r="Q86" s="8"/>
      <c r="R86" s="8">
        <f>+J86*$R$3</f>
        <v>-13958.11157708555</v>
      </c>
    </row>
    <row r="87" spans="1:18" x14ac:dyDescent="0.3">
      <c r="A87" s="21">
        <v>131</v>
      </c>
      <c r="B87" s="23">
        <v>43981</v>
      </c>
      <c r="C87" s="20" t="s">
        <v>3</v>
      </c>
      <c r="D87" s="8"/>
      <c r="E87" s="14">
        <f>+I87*(L87/$E$3)</f>
        <v>0</v>
      </c>
      <c r="F87" s="15">
        <f t="shared" si="13"/>
        <v>0</v>
      </c>
      <c r="G87" s="8">
        <f t="shared" si="20"/>
        <v>-553160.56778904155</v>
      </c>
      <c r="H87" s="21">
        <v>131</v>
      </c>
      <c r="I87" s="15"/>
      <c r="J87" s="15">
        <f>+J86-G86-R86+P86</f>
        <v>-2212642.2711561662</v>
      </c>
      <c r="K87" s="10">
        <f>+J87*$L$3</f>
        <v>-137967.91299102781</v>
      </c>
      <c r="L87" s="7">
        <f>+K87/J87</f>
        <v>6.2354369158343789E-2</v>
      </c>
      <c r="M87" s="7">
        <f>+P87/J87</f>
        <v>4.7600868296743211E-2</v>
      </c>
      <c r="N87" s="1">
        <f t="shared" si="19"/>
        <v>14.905537519203866</v>
      </c>
      <c r="O87" s="1"/>
      <c r="P87" s="10">
        <f>+$M$3*J87</f>
        <v>-105323.69333711144</v>
      </c>
      <c r="Q87" s="8"/>
      <c r="R87" s="8">
        <f>+J87*$R$3</f>
        <v>-11063.211355780832</v>
      </c>
    </row>
    <row r="88" spans="1:18" x14ac:dyDescent="0.3">
      <c r="A88" s="21">
        <v>132</v>
      </c>
      <c r="B88" s="23">
        <v>43982</v>
      </c>
      <c r="C88" s="22" t="s">
        <v>4</v>
      </c>
      <c r="D88" s="8"/>
      <c r="E88" s="14">
        <f>+I88*(L88/$E$3)</f>
        <v>0</v>
      </c>
      <c r="F88" s="15">
        <f t="shared" si="13"/>
        <v>0</v>
      </c>
      <c r="G88" s="8">
        <f t="shared" si="20"/>
        <v>-438435.54633711389</v>
      </c>
      <c r="H88" s="21">
        <v>132</v>
      </c>
      <c r="I88" s="15"/>
      <c r="J88" s="15">
        <f>+J87-G87-R87+P87</f>
        <v>-1753742.1853484556</v>
      </c>
      <c r="K88" s="10">
        <f>+J88*$L$3</f>
        <v>-109353.48763377818</v>
      </c>
      <c r="L88" s="7">
        <f>+K88/J88</f>
        <v>6.2354369158343789E-2</v>
      </c>
      <c r="M88" s="7">
        <f>+P88/J88</f>
        <v>4.7600868296743211E-2</v>
      </c>
      <c r="N88" s="1">
        <f t="shared" si="19"/>
        <v>14.905537519203866</v>
      </c>
      <c r="O88" s="1"/>
      <c r="P88" s="10">
        <f>+$M$3*J88</f>
        <v>-83479.650791214459</v>
      </c>
      <c r="Q88" s="8"/>
      <c r="R88" s="8">
        <f>+J88*$R$3</f>
        <v>-8768.7109267422784</v>
      </c>
    </row>
    <row r="89" spans="1:18" x14ac:dyDescent="0.3">
      <c r="A89" s="21">
        <v>133</v>
      </c>
      <c r="B89" s="23">
        <v>43983</v>
      </c>
      <c r="C89" s="22" t="s">
        <v>5</v>
      </c>
      <c r="D89" s="8"/>
      <c r="E89" s="14">
        <f>+I89*(L89/$E$3)</f>
        <v>0</v>
      </c>
      <c r="F89" s="15">
        <f t="shared" si="13"/>
        <v>0</v>
      </c>
      <c r="G89" s="8">
        <f t="shared" si="20"/>
        <v>-347504.39471895347</v>
      </c>
      <c r="H89" s="21">
        <v>133</v>
      </c>
      <c r="I89" s="15"/>
      <c r="J89" s="15">
        <f>+J88-G88-R88+P88</f>
        <v>-1390017.5788758139</v>
      </c>
      <c r="K89" s="10">
        <f>+J89*$L$3</f>
        <v>-86673.669249809755</v>
      </c>
      <c r="L89" s="7">
        <f>+K89/J89</f>
        <v>6.2354369158343789E-2</v>
      </c>
      <c r="M89" s="7">
        <f>+P89/J89</f>
        <v>4.7600868296743204E-2</v>
      </c>
      <c r="N89" s="1">
        <f t="shared" si="19"/>
        <v>14.905537519203866</v>
      </c>
      <c r="O89" s="1"/>
      <c r="P89" s="10">
        <f>+$M$3*J89</f>
        <v>-66166.043702225477</v>
      </c>
      <c r="Q89" s="8"/>
      <c r="R89" s="8">
        <f>+J89*$R$3</f>
        <v>-6950.0878943790694</v>
      </c>
    </row>
    <row r="90" spans="1:18" x14ac:dyDescent="0.3">
      <c r="A90" s="21">
        <v>134</v>
      </c>
      <c r="B90" s="23">
        <v>43984</v>
      </c>
      <c r="C90" s="22" t="s">
        <v>6</v>
      </c>
      <c r="D90" s="8"/>
      <c r="E90" s="14">
        <f>+I90*(L90/$E$3)</f>
        <v>0</v>
      </c>
      <c r="F90" s="15">
        <f t="shared" si="13"/>
        <v>0</v>
      </c>
      <c r="G90" s="8">
        <f t="shared" si="20"/>
        <v>-275432.28499117674</v>
      </c>
      <c r="H90" s="21">
        <v>134</v>
      </c>
      <c r="I90" s="15"/>
      <c r="J90" s="15">
        <f>+J89-G89-R89+P89</f>
        <v>-1101729.139964707</v>
      </c>
      <c r="K90" s="10">
        <f>+J90*$L$3</f>
        <v>-68697.625505863951</v>
      </c>
      <c r="L90" s="7">
        <f>+K90/J90</f>
        <v>6.2354369158343789E-2</v>
      </c>
      <c r="M90" s="7">
        <f>+P90/J90</f>
        <v>4.7600868296743211E-2</v>
      </c>
      <c r="N90" s="1">
        <f t="shared" si="19"/>
        <v>14.905537519203866</v>
      </c>
      <c r="O90" s="1"/>
      <c r="P90" s="10">
        <f>+$M$3*J90</f>
        <v>-52443.26369014418</v>
      </c>
      <c r="Q90" s="8"/>
      <c r="R90" s="8">
        <f>+J90*$R$3</f>
        <v>-5508.6456998235353</v>
      </c>
    </row>
    <row r="91" spans="1:18" x14ac:dyDescent="0.3">
      <c r="A91" s="21">
        <v>135</v>
      </c>
      <c r="B91" s="23">
        <v>43985</v>
      </c>
      <c r="C91" s="22" t="s">
        <v>0</v>
      </c>
      <c r="D91" s="8"/>
      <c r="E91" s="14">
        <f>+I91*(L91/$E$3)</f>
        <v>0</v>
      </c>
      <c r="F91" s="15">
        <f t="shared" si="13"/>
        <v>0</v>
      </c>
      <c r="G91" s="8">
        <f t="shared" si="20"/>
        <v>-218307.86824096271</v>
      </c>
      <c r="H91" s="21">
        <v>135</v>
      </c>
      <c r="I91" s="15"/>
      <c r="J91" s="15">
        <f>+J90-G90-R90+P90</f>
        <v>-873231.47296385083</v>
      </c>
      <c r="K91" s="10">
        <f>+J91*$L$3</f>
        <v>-54449.797625872256</v>
      </c>
      <c r="L91" s="7">
        <f>+K91/J91</f>
        <v>6.2354369158343789E-2</v>
      </c>
      <c r="M91" s="7">
        <f>+P91/J91</f>
        <v>4.7600868296743211E-2</v>
      </c>
      <c r="N91" s="1">
        <f t="shared" si="19"/>
        <v>14.905537519203866</v>
      </c>
      <c r="O91" s="1"/>
      <c r="P91" s="10">
        <f>+$M$3*J91</f>
        <v>-41566.576337123341</v>
      </c>
      <c r="Q91" s="8"/>
      <c r="R91" s="8">
        <f>+J91*$R$3</f>
        <v>-4366.1573648192543</v>
      </c>
    </row>
    <row r="92" spans="1:18" x14ac:dyDescent="0.3">
      <c r="A92" s="21">
        <v>136</v>
      </c>
      <c r="B92" s="23">
        <v>43986</v>
      </c>
      <c r="C92" s="22" t="s">
        <v>1</v>
      </c>
      <c r="D92" s="8"/>
      <c r="E92" s="14">
        <f>+I92*(L92/$E$3)</f>
        <v>0</v>
      </c>
      <c r="F92" s="15">
        <f t="shared" si="13"/>
        <v>0</v>
      </c>
      <c r="G92" s="8">
        <f t="shared" si="20"/>
        <v>-173031.00592379805</v>
      </c>
      <c r="H92" s="21">
        <v>136</v>
      </c>
      <c r="I92" s="15"/>
      <c r="J92" s="15">
        <f>+J91-G91-R91+P91</f>
        <v>-692124.02369519218</v>
      </c>
      <c r="K92" s="10">
        <f>+J92*$L$3</f>
        <v>-43156.9568768483</v>
      </c>
      <c r="L92" s="7">
        <f>+K92/J92</f>
        <v>6.2354369158343796E-2</v>
      </c>
      <c r="M92" s="7">
        <f>+P92/J92</f>
        <v>4.7600868296743204E-2</v>
      </c>
      <c r="N92" s="1">
        <f t="shared" si="19"/>
        <v>14.905537519203866</v>
      </c>
      <c r="O92" s="1"/>
      <c r="P92" s="10">
        <f>+$M$3*J92</f>
        <v>-32945.704496926817</v>
      </c>
      <c r="Q92" s="8"/>
      <c r="R92" s="8">
        <f>+J92*$R$3</f>
        <v>-3460.6201184759611</v>
      </c>
    </row>
    <row r="93" spans="1:18" x14ac:dyDescent="0.3">
      <c r="A93" s="21">
        <v>137</v>
      </c>
      <c r="B93" s="23">
        <v>43987</v>
      </c>
      <c r="C93" s="22" t="s">
        <v>2</v>
      </c>
      <c r="D93" s="8"/>
      <c r="E93" s="14">
        <f>+I93*(L93/$E$3)</f>
        <v>0</v>
      </c>
      <c r="F93" s="15">
        <f t="shared" si="13"/>
        <v>0</v>
      </c>
      <c r="G93" s="8">
        <f t="shared" si="20"/>
        <v>-137144.52553746125</v>
      </c>
      <c r="H93" s="21">
        <v>137</v>
      </c>
      <c r="I93" s="15"/>
      <c r="J93" s="15">
        <f>+J92-G92-R92+P92</f>
        <v>-548578.10214984498</v>
      </c>
      <c r="K93" s="10">
        <f>+J93*$L$3</f>
        <v>-34206.241493635061</v>
      </c>
      <c r="L93" s="7">
        <f>+K93/J93</f>
        <v>6.2354369158343789E-2</v>
      </c>
      <c r="M93" s="7">
        <f>+P93/J93</f>
        <v>4.7600868296743211E-2</v>
      </c>
      <c r="N93" s="1">
        <f t="shared" si="19"/>
        <v>14.905537519203866</v>
      </c>
      <c r="O93" s="1"/>
      <c r="P93" s="10">
        <f>+$M$3*J93</f>
        <v>-26112.793990912116</v>
      </c>
      <c r="Q93" s="8"/>
      <c r="R93" s="8">
        <f>+J93*$R$3</f>
        <v>-2742.8905107492251</v>
      </c>
    </row>
    <row r="94" spans="1:18" x14ac:dyDescent="0.3">
      <c r="A94" s="21">
        <v>138</v>
      </c>
      <c r="B94" s="23">
        <v>43988</v>
      </c>
      <c r="C94" s="20" t="s">
        <v>3</v>
      </c>
      <c r="D94" s="8"/>
      <c r="E94" s="14">
        <f>+I94*(L94/$E$3)</f>
        <v>0</v>
      </c>
      <c r="F94" s="15">
        <f t="shared" si="13"/>
        <v>0</v>
      </c>
      <c r="G94" s="8">
        <f t="shared" si="20"/>
        <v>-108700.87002313664</v>
      </c>
      <c r="H94" s="21">
        <v>138</v>
      </c>
      <c r="I94" s="15"/>
      <c r="J94" s="15">
        <f>+J93-G93-R93+P93</f>
        <v>-434803.48009254655</v>
      </c>
      <c r="K94" s="10">
        <f>+J94*$L$3</f>
        <v>-27111.896709023233</v>
      </c>
      <c r="L94" s="7">
        <f>+K94/J94</f>
        <v>6.2354369158343789E-2</v>
      </c>
      <c r="M94" s="7">
        <f>+P94/J94</f>
        <v>4.7600868296743211E-2</v>
      </c>
      <c r="N94" s="1">
        <f t="shared" si="19"/>
        <v>14.905537519203866</v>
      </c>
      <c r="O94" s="1"/>
      <c r="P94" s="10">
        <f>+$M$3*J94</f>
        <v>-20697.023190850916</v>
      </c>
      <c r="Q94" s="8"/>
      <c r="R94" s="8">
        <f>+J94*$R$3</f>
        <v>-2174.0174004627329</v>
      </c>
    </row>
    <row r="95" spans="1:18" x14ac:dyDescent="0.3">
      <c r="A95" s="21">
        <v>139</v>
      </c>
      <c r="B95" s="23">
        <v>43989</v>
      </c>
      <c r="C95" s="22" t="s">
        <v>4</v>
      </c>
      <c r="D95" s="8"/>
      <c r="E95" s="14">
        <f>+I95*(L95/$E$3)</f>
        <v>0</v>
      </c>
      <c r="F95" s="15">
        <f t="shared" si="13"/>
        <v>0</v>
      </c>
      <c r="G95" s="8">
        <f t="shared" si="20"/>
        <v>-86156.403964949539</v>
      </c>
      <c r="H95" s="21">
        <v>139</v>
      </c>
      <c r="I95" s="15"/>
      <c r="J95" s="15">
        <f>+J94-G94-R94+P94</f>
        <v>-344625.61585979816</v>
      </c>
      <c r="K95" s="10">
        <f>+J95*$L$3</f>
        <v>-21488.912872743433</v>
      </c>
      <c r="L95" s="7">
        <f>+K95/J95</f>
        <v>6.2354369158343789E-2</v>
      </c>
      <c r="M95" s="7">
        <f>+P95/J95</f>
        <v>4.7600868296743218E-2</v>
      </c>
      <c r="N95" s="1">
        <f t="shared" si="19"/>
        <v>14.905537519203866</v>
      </c>
      <c r="O95" s="1"/>
      <c r="P95" s="10">
        <f>+$M$3*J95</f>
        <v>-16404.478552226272</v>
      </c>
      <c r="Q95" s="8"/>
      <c r="R95" s="8">
        <f>+J95*$R$3</f>
        <v>-1723.1280792989908</v>
      </c>
    </row>
    <row r="96" spans="1:18" x14ac:dyDescent="0.3">
      <c r="A96" s="21">
        <v>140</v>
      </c>
      <c r="B96" s="23">
        <v>43990</v>
      </c>
      <c r="C96" s="22" t="s">
        <v>5</v>
      </c>
      <c r="D96" s="8"/>
      <c r="E96" s="14">
        <f>+I96*(L96/$E$3)</f>
        <v>0</v>
      </c>
      <c r="F96" s="15">
        <f t="shared" si="13"/>
        <v>0</v>
      </c>
      <c r="G96" s="8">
        <f t="shared" si="20"/>
        <v>-68287.640591943971</v>
      </c>
      <c r="H96" s="21">
        <v>140</v>
      </c>
      <c r="I96" s="15"/>
      <c r="J96" s="15">
        <f>+J95-G95-R95+P95</f>
        <v>-273150.56236777588</v>
      </c>
      <c r="K96" s="10">
        <f>+J96*$L$3</f>
        <v>-17032.131001689508</v>
      </c>
      <c r="L96" s="7">
        <f>+K96/J96</f>
        <v>6.2354369158343796E-2</v>
      </c>
      <c r="M96" s="7">
        <f>+P96/J96</f>
        <v>4.7600868296743211E-2</v>
      </c>
      <c r="N96" s="1">
        <f t="shared" si="19"/>
        <v>14.905537519203866</v>
      </c>
      <c r="O96" s="1"/>
      <c r="P96" s="10">
        <f>+$M$3*J96</f>
        <v>-13002.203944449842</v>
      </c>
      <c r="Q96" s="8"/>
      <c r="R96" s="8">
        <f>+J96*$R$3</f>
        <v>-1365.7528118388796</v>
      </c>
    </row>
    <row r="97" spans="1:18" x14ac:dyDescent="0.3">
      <c r="A97" s="21">
        <v>141</v>
      </c>
      <c r="B97" s="23">
        <v>43991</v>
      </c>
      <c r="C97" s="22" t="s">
        <v>6</v>
      </c>
      <c r="D97" s="8"/>
      <c r="E97" s="14">
        <f>+I97*(L97/$E$3)</f>
        <v>0</v>
      </c>
      <c r="F97" s="15">
        <f t="shared" si="13"/>
        <v>0</v>
      </c>
      <c r="G97" s="8">
        <f t="shared" si="20"/>
        <v>-54124.843227110716</v>
      </c>
      <c r="H97" s="21">
        <v>141</v>
      </c>
      <c r="I97" s="15"/>
      <c r="J97" s="15">
        <f>+J96-G96-R96+P96</f>
        <v>-216499.37290844286</v>
      </c>
      <c r="K97" s="10">
        <f>+J97*$L$3</f>
        <v>-13499.681820882981</v>
      </c>
      <c r="L97" s="7">
        <f>+K97/J97</f>
        <v>6.2354369158343789E-2</v>
      </c>
      <c r="M97" s="7">
        <f>+P97/J97</f>
        <v>4.7600868296743211E-2</v>
      </c>
      <c r="N97" s="1">
        <f t="shared" si="19"/>
        <v>14.905537519203866</v>
      </c>
      <c r="O97" s="1"/>
      <c r="P97" s="10">
        <f>+$M$3*J97</f>
        <v>-10305.558136142285</v>
      </c>
      <c r="Q97" s="8"/>
      <c r="R97" s="8">
        <f>+J97*$R$3</f>
        <v>-1082.4968645422143</v>
      </c>
    </row>
    <row r="98" spans="1:18" x14ac:dyDescent="0.3">
      <c r="A98" s="21">
        <v>142</v>
      </c>
      <c r="B98" s="23">
        <v>43992</v>
      </c>
      <c r="C98" s="22" t="s">
        <v>6</v>
      </c>
      <c r="D98" s="8"/>
      <c r="E98" s="14">
        <f>+I98*(L98/$E$3)</f>
        <v>0</v>
      </c>
      <c r="F98" s="15">
        <f t="shared" si="13"/>
        <v>0</v>
      </c>
      <c r="G98" s="8">
        <f t="shared" si="20"/>
        <v>-42899.397738233056</v>
      </c>
      <c r="H98" s="21">
        <v>142</v>
      </c>
      <c r="I98" s="15"/>
      <c r="J98" s="15">
        <f>+J97-G97-R97+P97</f>
        <v>-171597.59095293222</v>
      </c>
      <c r="K98" s="10">
        <f>+J98*$L$3</f>
        <v>-10699.859532961611</v>
      </c>
      <c r="L98" s="7">
        <f>+K98/J98</f>
        <v>6.2354369158343796E-2</v>
      </c>
      <c r="M98" s="7">
        <f>+P98/J98</f>
        <v>4.7600868296743211E-2</v>
      </c>
      <c r="N98" s="1">
        <f t="shared" si="19"/>
        <v>14.905537519203866</v>
      </c>
      <c r="O98" s="1"/>
      <c r="P98" s="10">
        <f>+$M$3*J98</f>
        <v>-8168.1943269889407</v>
      </c>
      <c r="Q98" s="8"/>
      <c r="R98" s="8">
        <f>+J98*$R$3</f>
        <v>-857.98795476466114</v>
      </c>
    </row>
    <row r="99" spans="1:18" x14ac:dyDescent="0.3">
      <c r="A99" s="21">
        <v>143</v>
      </c>
      <c r="B99" s="23">
        <v>43993</v>
      </c>
      <c r="C99" s="22" t="s">
        <v>6</v>
      </c>
      <c r="D99" s="8"/>
      <c r="E99" s="14">
        <f>+I99*(L99/$E$3)</f>
        <v>0</v>
      </c>
      <c r="F99" s="15">
        <f t="shared" si="13"/>
        <v>0</v>
      </c>
      <c r="G99" s="8">
        <f t="shared" si="20"/>
        <v>-34002.099896730862</v>
      </c>
      <c r="H99" s="21">
        <v>143</v>
      </c>
      <c r="I99" s="15"/>
      <c r="J99" s="15">
        <f>+J98-G98-R98+P98</f>
        <v>-136008.39958692345</v>
      </c>
      <c r="K99" s="10">
        <f>+J99*$L$3</f>
        <v>-8480.7179564785583</v>
      </c>
      <c r="L99" s="7">
        <f>+K99/J99</f>
        <v>6.2354369158343796E-2</v>
      </c>
      <c r="M99" s="7">
        <f>+P99/J99</f>
        <v>4.7600868296743211E-2</v>
      </c>
      <c r="N99" s="1">
        <f t="shared" si="19"/>
        <v>14.905537519203866</v>
      </c>
      <c r="O99" s="1"/>
      <c r="P99" s="10">
        <f>+$M$3*J99</f>
        <v>-6474.1179159879666</v>
      </c>
      <c r="Q99" s="8"/>
      <c r="R99" s="8">
        <f>+J99*$R$3</f>
        <v>-680.04199793461726</v>
      </c>
    </row>
    <row r="100" spans="1:18" x14ac:dyDescent="0.3">
      <c r="A100" s="21">
        <v>144</v>
      </c>
      <c r="B100" s="23">
        <v>43994</v>
      </c>
      <c r="C100" s="22" t="s">
        <v>6</v>
      </c>
      <c r="D100" s="8"/>
      <c r="E100" s="14">
        <f>+I100*(L100/$E$3)</f>
        <v>0</v>
      </c>
      <c r="F100" s="15">
        <f t="shared" si="13"/>
        <v>0</v>
      </c>
      <c r="G100" s="8">
        <f t="shared" si="20"/>
        <v>-26950.093902061486</v>
      </c>
      <c r="H100" s="21">
        <v>144</v>
      </c>
      <c r="I100" s="15"/>
      <c r="J100" s="15">
        <f>+J99-G99-R99+P99</f>
        <v>-107800.37560824594</v>
      </c>
      <c r="K100" s="10">
        <f>+J100*$L$3</f>
        <v>-6721.8244160846871</v>
      </c>
      <c r="L100" s="7">
        <f>+K100/J100</f>
        <v>6.2354369158343789E-2</v>
      </c>
      <c r="M100" s="7">
        <f>+P100/J100</f>
        <v>4.7600868296743211E-2</v>
      </c>
      <c r="N100" s="1">
        <f t="shared" si="19"/>
        <v>14.905537519203866</v>
      </c>
      <c r="O100" s="1"/>
      <c r="P100" s="10">
        <f>+$M$3*J100</f>
        <v>-5131.3914816675642</v>
      </c>
      <c r="Q100" s="8"/>
      <c r="R100" s="8">
        <f>+J100*$R$3</f>
        <v>-539.0018780412297</v>
      </c>
    </row>
    <row r="101" spans="1:18" x14ac:dyDescent="0.3">
      <c r="A101" s="21">
        <v>145</v>
      </c>
      <c r="B101" s="23">
        <v>43995</v>
      </c>
      <c r="C101" s="22" t="s">
        <v>6</v>
      </c>
      <c r="D101" s="8"/>
      <c r="E101" s="14">
        <f>+I101*(L101/$E$3)</f>
        <v>0</v>
      </c>
      <c r="F101" s="15">
        <f t="shared" si="13"/>
        <v>0</v>
      </c>
      <c r="G101" s="8">
        <f t="shared" si="20"/>
        <v>-21360.667827452697</v>
      </c>
      <c r="H101" s="21">
        <v>145</v>
      </c>
      <c r="I101" s="15"/>
      <c r="J101" s="15">
        <f>+J100-G100-R100+P100</f>
        <v>-85442.671309810787</v>
      </c>
      <c r="K101" s="10">
        <f>+J101*$L$3</f>
        <v>-5327.7238687269719</v>
      </c>
      <c r="L101" s="7">
        <f>+K101/J101</f>
        <v>6.2354369158343796E-2</v>
      </c>
      <c r="M101" s="7">
        <f>+P101/J101</f>
        <v>4.7600868296743211E-2</v>
      </c>
      <c r="N101" s="1">
        <f t="shared" si="19"/>
        <v>14.905537519203866</v>
      </c>
      <c r="O101" s="1"/>
      <c r="P101" s="10">
        <f>+$M$3*J101</f>
        <v>-4067.145343940223</v>
      </c>
      <c r="Q101" s="8"/>
      <c r="R101" s="8">
        <f>+J101*$R$3</f>
        <v>-427.21335654905397</v>
      </c>
    </row>
    <row r="102" spans="1:18" x14ac:dyDescent="0.3">
      <c r="A102" s="21">
        <v>146</v>
      </c>
      <c r="B102" s="23">
        <v>43996</v>
      </c>
      <c r="C102" s="22" t="s">
        <v>6</v>
      </c>
      <c r="D102" s="8"/>
      <c r="E102" s="14">
        <f>+I102*(L102/$E$3)</f>
        <v>0</v>
      </c>
      <c r="F102" s="15">
        <f t="shared" si="13"/>
        <v>0</v>
      </c>
      <c r="G102" s="8">
        <f t="shared" si="20"/>
        <v>-16930.483867437317</v>
      </c>
      <c r="H102" s="21">
        <v>146</v>
      </c>
      <c r="I102" s="15"/>
      <c r="J102" s="15">
        <f>+J101-G101-R101+P101</f>
        <v>-67721.935469749267</v>
      </c>
      <c r="K102" s="10">
        <f>+J102*$L$3</f>
        <v>-4222.758564398282</v>
      </c>
      <c r="L102" s="7">
        <f>+K102/J102</f>
        <v>6.2354369158343789E-2</v>
      </c>
      <c r="M102" s="7">
        <f>+P102/J102</f>
        <v>4.7600868296743211E-2</v>
      </c>
      <c r="N102" s="1">
        <f t="shared" si="19"/>
        <v>14.905537519203866</v>
      </c>
      <c r="O102" s="1"/>
      <c r="P102" s="10">
        <f>+$M$3*J102</f>
        <v>-3223.6229310960775</v>
      </c>
      <c r="Q102" s="8"/>
      <c r="R102" s="8">
        <f>+J102*$R$3</f>
        <v>-338.60967734874635</v>
      </c>
    </row>
    <row r="103" spans="1:18" x14ac:dyDescent="0.3">
      <c r="A103" s="21">
        <v>147</v>
      </c>
      <c r="B103" s="23">
        <v>43997</v>
      </c>
      <c r="C103" s="22" t="s">
        <v>6</v>
      </c>
      <c r="D103" s="8"/>
      <c r="E103" s="14">
        <f>+I103*(L103/$E$3)</f>
        <v>0</v>
      </c>
      <c r="F103" s="15">
        <f t="shared" si="13"/>
        <v>0</v>
      </c>
      <c r="G103" s="8">
        <f t="shared" si="20"/>
        <v>-13419.116214014821</v>
      </c>
      <c r="H103" s="21">
        <v>147</v>
      </c>
      <c r="I103" s="15"/>
      <c r="J103" s="15">
        <f>+J102-G102-R102+P102</f>
        <v>-53676.464856059283</v>
      </c>
      <c r="K103" s="10">
        <f>+J103*$L$3</f>
        <v>-3346.9621047495871</v>
      </c>
      <c r="L103" s="7">
        <f>+K103/J103</f>
        <v>6.2354369158343782E-2</v>
      </c>
      <c r="M103" s="7">
        <f>+P103/J103</f>
        <v>4.7600868296743211E-2</v>
      </c>
      <c r="N103" s="1">
        <f t="shared" si="19"/>
        <v>14.905537519203866</v>
      </c>
      <c r="O103" s="1"/>
      <c r="P103" s="10">
        <f>+$M$3*J103</f>
        <v>-2555.0463342480434</v>
      </c>
      <c r="Q103" s="8"/>
      <c r="R103" s="8">
        <f>+J103*$R$3</f>
        <v>-268.38232428029642</v>
      </c>
    </row>
    <row r="104" spans="1:18" x14ac:dyDescent="0.3">
      <c r="A104" s="21">
        <v>148</v>
      </c>
      <c r="B104" s="23">
        <v>43998</v>
      </c>
      <c r="C104" s="22" t="s">
        <v>6</v>
      </c>
      <c r="D104" s="8"/>
      <c r="E104" s="14">
        <f>+I104*(L104/$E$3)</f>
        <v>0</v>
      </c>
      <c r="F104" s="15">
        <f t="shared" si="13"/>
        <v>0</v>
      </c>
      <c r="G104" s="8">
        <f t="shared" si="20"/>
        <v>-10636.003163003052</v>
      </c>
      <c r="H104" s="21">
        <v>148</v>
      </c>
      <c r="I104" s="15"/>
      <c r="J104" s="15">
        <f>+J103-G103-R103+P103</f>
        <v>-42544.012652012207</v>
      </c>
      <c r="K104" s="10">
        <f>+J104*$L$3</f>
        <v>-2652.8050703808181</v>
      </c>
      <c r="L104" s="7">
        <f>+K104/J104</f>
        <v>6.2354369158343796E-2</v>
      </c>
      <c r="M104" s="7">
        <f>+P104/J104</f>
        <v>4.7600868296743211E-2</v>
      </c>
      <c r="N104" s="1">
        <f t="shared" si="19"/>
        <v>14.905537519203866</v>
      </c>
      <c r="O104" s="1"/>
      <c r="P104" s="10">
        <f>+$M$3*J104</f>
        <v>-2025.1319430634098</v>
      </c>
      <c r="Q104" s="8"/>
      <c r="R104" s="8">
        <f>+J104*$R$3</f>
        <v>-212.72006326006104</v>
      </c>
    </row>
    <row r="105" spans="1:18" x14ac:dyDescent="0.3">
      <c r="A105" s="21">
        <v>149</v>
      </c>
      <c r="B105" s="23">
        <v>43999</v>
      </c>
      <c r="C105" s="22" t="s">
        <v>6</v>
      </c>
      <c r="D105" s="8"/>
      <c r="E105" s="14">
        <f>+I105*(L105/$E$3)</f>
        <v>0</v>
      </c>
      <c r="F105" s="15">
        <f t="shared" si="13"/>
        <v>0</v>
      </c>
      <c r="G105" s="8">
        <f t="shared" si="20"/>
        <v>-8430.1053422031255</v>
      </c>
      <c r="H105" s="21">
        <v>149</v>
      </c>
      <c r="I105" s="15"/>
      <c r="J105" s="15">
        <f>+J104-G104-R104+P104</f>
        <v>-33720.421368812502</v>
      </c>
      <c r="K105" s="10">
        <f>+J105*$L$3</f>
        <v>-2102.615602205839</v>
      </c>
      <c r="L105" s="7">
        <f>+K105/J105</f>
        <v>6.2354369158343782E-2</v>
      </c>
      <c r="M105" s="7">
        <f>+P105/J105</f>
        <v>4.7600868296743211E-2</v>
      </c>
      <c r="N105" s="1">
        <f t="shared" si="19"/>
        <v>14.905537519203866</v>
      </c>
      <c r="O105" s="1"/>
      <c r="P105" s="10">
        <f>+$M$3*J105</f>
        <v>-1605.1213364875293</v>
      </c>
      <c r="Q105" s="8"/>
      <c r="R105" s="8">
        <f>+J105*$R$3</f>
        <v>-168.60210684406252</v>
      </c>
    </row>
    <row r="106" spans="1:18" x14ac:dyDescent="0.3">
      <c r="A106" s="21">
        <v>150</v>
      </c>
      <c r="B106" s="23">
        <v>44000</v>
      </c>
      <c r="C106" s="22" t="s">
        <v>6</v>
      </c>
      <c r="D106" s="8"/>
      <c r="E106" s="14">
        <f>+I106*(L106/$E$3)</f>
        <v>0</v>
      </c>
      <c r="F106" s="15">
        <f t="shared" si="13"/>
        <v>0</v>
      </c>
      <c r="G106" s="8">
        <f t="shared" si="20"/>
        <v>-6681.7088140632104</v>
      </c>
      <c r="H106" s="21">
        <v>150</v>
      </c>
      <c r="I106" s="15"/>
      <c r="J106" s="15">
        <f>+J105-G105-R105+P105</f>
        <v>-26726.835256252842</v>
      </c>
      <c r="K106" s="10">
        <f>+J106*$L$3</f>
        <v>-1666.5349520026275</v>
      </c>
      <c r="L106" s="7">
        <f>+K106/J106</f>
        <v>6.2354369158343782E-2</v>
      </c>
      <c r="M106" s="7">
        <f>+P106/J106</f>
        <v>4.7600868296743211E-2</v>
      </c>
      <c r="N106" s="1">
        <f t="shared" si="19"/>
        <v>14.905537519203866</v>
      </c>
      <c r="O106" s="1"/>
      <c r="P106" s="10">
        <f>+$M$3*J106</f>
        <v>-1272.2205650216447</v>
      </c>
      <c r="Q106" s="8"/>
      <c r="R106" s="8">
        <f>+J106*$R$3</f>
        <v>-133.63417628126422</v>
      </c>
    </row>
    <row r="107" spans="1:18" x14ac:dyDescent="0.3">
      <c r="A107" s="21">
        <v>151</v>
      </c>
      <c r="B107" s="23">
        <v>44001</v>
      </c>
      <c r="C107" s="22" t="s">
        <v>6</v>
      </c>
      <c r="D107" s="8"/>
      <c r="E107" s="14">
        <f>+I107*(L107/$E$3)</f>
        <v>0</v>
      </c>
      <c r="F107" s="15">
        <f t="shared" ref="F107:F170" si="21">+E107-D107</f>
        <v>0</v>
      </c>
      <c r="G107" s="8">
        <f t="shared" si="20"/>
        <v>-5295.9282077325033</v>
      </c>
      <c r="H107" s="21">
        <v>151</v>
      </c>
      <c r="I107" s="15"/>
      <c r="J107" s="15">
        <f>+J106-G106-R106+P106</f>
        <v>-21183.712830930013</v>
      </c>
      <c r="K107" s="10">
        <f>+J107*$L$3</f>
        <v>-1320.8970500041539</v>
      </c>
      <c r="L107" s="7">
        <f>+K107/J107</f>
        <v>6.2354369158343782E-2</v>
      </c>
      <c r="M107" s="7">
        <f>+P107/J107</f>
        <v>4.7600868296743211E-2</v>
      </c>
      <c r="N107" s="1">
        <f t="shared" si="19"/>
        <v>14.905537519203866</v>
      </c>
      <c r="O107" s="1"/>
      <c r="P107" s="10">
        <f>+$M$3*J107</f>
        <v>-1008.3631245011288</v>
      </c>
      <c r="Q107" s="8"/>
      <c r="R107" s="8">
        <f>+J107*$R$3</f>
        <v>-105.91856415465007</v>
      </c>
    </row>
    <row r="108" spans="1:18" x14ac:dyDescent="0.3">
      <c r="A108" s="21">
        <v>152</v>
      </c>
      <c r="B108" s="23">
        <v>44002</v>
      </c>
      <c r="C108" s="22" t="s">
        <v>6</v>
      </c>
      <c r="D108" s="8"/>
      <c r="E108" s="14">
        <f>+I108*(L108/$E$3)</f>
        <v>0</v>
      </c>
      <c r="F108" s="15">
        <f t="shared" si="21"/>
        <v>0</v>
      </c>
      <c r="G108" s="8">
        <f t="shared" si="20"/>
        <v>-4197.5572958859966</v>
      </c>
      <c r="H108" s="21">
        <v>152</v>
      </c>
      <c r="I108" s="15"/>
      <c r="J108" s="15">
        <f>+J107-G107-R107+P107</f>
        <v>-16790.229183543986</v>
      </c>
      <c r="K108" s="10">
        <f>+J108*$L$3</f>
        <v>-1046.944148763899</v>
      </c>
      <c r="L108" s="7">
        <f>+K108/J108</f>
        <v>6.2354369158343789E-2</v>
      </c>
      <c r="M108" s="7">
        <f>+P108/J108</f>
        <v>4.7600868296743211E-2</v>
      </c>
      <c r="N108" s="1">
        <f t="shared" si="19"/>
        <v>14.905537519203866</v>
      </c>
      <c r="O108" s="1"/>
      <c r="P108" s="10">
        <f>+$M$3*J108</f>
        <v>-799.2294880380116</v>
      </c>
      <c r="Q108" s="8"/>
      <c r="R108" s="8">
        <f>+J108*$R$3</f>
        <v>-83.951145917719927</v>
      </c>
    </row>
    <row r="109" spans="1:18" x14ac:dyDescent="0.3">
      <c r="A109" s="21">
        <v>153</v>
      </c>
      <c r="B109" s="23">
        <v>44003</v>
      </c>
      <c r="C109" s="22" t="s">
        <v>6</v>
      </c>
      <c r="D109" s="8"/>
      <c r="E109" s="14">
        <f>+I109*(L109/$E$3)</f>
        <v>0</v>
      </c>
      <c r="F109" s="15">
        <f t="shared" si="21"/>
        <v>0</v>
      </c>
      <c r="G109" s="8">
        <f t="shared" si="20"/>
        <v>-3326.9875574445709</v>
      </c>
      <c r="H109" s="21">
        <v>153</v>
      </c>
      <c r="I109" s="15"/>
      <c r="J109" s="15">
        <f>+J108-G108-R108+P108</f>
        <v>-13307.950229778284</v>
      </c>
      <c r="K109" s="10">
        <f>+J109*$L$3</f>
        <v>-829.80884136846112</v>
      </c>
      <c r="L109" s="7">
        <f>+K109/J109</f>
        <v>6.2354369158343789E-2</v>
      </c>
      <c r="M109" s="7">
        <f>+P109/J109</f>
        <v>4.7600868296743218E-2</v>
      </c>
      <c r="N109" s="1">
        <f t="shared" si="19"/>
        <v>14.905537519203866</v>
      </c>
      <c r="O109" s="1"/>
      <c r="P109" s="10">
        <f>+$M$3*J109</f>
        <v>-633.46998618728969</v>
      </c>
      <c r="Q109" s="8"/>
      <c r="R109" s="8">
        <f>+J109*$R$3</f>
        <v>-66.539751148891426</v>
      </c>
    </row>
    <row r="110" spans="1:18" x14ac:dyDescent="0.3">
      <c r="A110" s="21">
        <v>154</v>
      </c>
      <c r="B110" s="23">
        <v>44004</v>
      </c>
      <c r="C110" s="22" t="s">
        <v>6</v>
      </c>
      <c r="D110" s="8"/>
      <c r="E110" s="14">
        <f>+I110*(L110/$E$3)</f>
        <v>0</v>
      </c>
      <c r="F110" s="15">
        <f t="shared" si="21"/>
        <v>0</v>
      </c>
      <c r="G110" s="8">
        <f t="shared" si="20"/>
        <v>-2636.973226843028</v>
      </c>
      <c r="H110" s="21">
        <v>154</v>
      </c>
      <c r="I110" s="15"/>
      <c r="J110" s="15">
        <f>+J109-G109-R109+P109</f>
        <v>-10547.892907372112</v>
      </c>
      <c r="K110" s="10">
        <f>+J110*$L$3</f>
        <v>-657.70720818895677</v>
      </c>
      <c r="L110" s="7">
        <f>+K110/J110</f>
        <v>6.2354369158343782E-2</v>
      </c>
      <c r="M110" s="7">
        <f>+P110/J110</f>
        <v>4.7600868296743211E-2</v>
      </c>
      <c r="N110" s="1">
        <f t="shared" si="19"/>
        <v>14.905537519203866</v>
      </c>
      <c r="O110" s="1"/>
      <c r="P110" s="10">
        <f>+$M$3*J110</f>
        <v>-502.08886109197175</v>
      </c>
      <c r="Q110" s="8"/>
      <c r="R110" s="8">
        <f>+J110*$R$3</f>
        <v>-52.739464536860559</v>
      </c>
    </row>
    <row r="111" spans="1:18" x14ac:dyDescent="0.3">
      <c r="A111" s="21">
        <v>155</v>
      </c>
      <c r="B111" s="23">
        <v>44005</v>
      </c>
      <c r="C111" s="22" t="s">
        <v>6</v>
      </c>
      <c r="D111" s="8"/>
      <c r="E111" s="14">
        <f>+I111*(L111/$E$3)</f>
        <v>0</v>
      </c>
      <c r="F111" s="15">
        <f t="shared" si="21"/>
        <v>0</v>
      </c>
      <c r="G111" s="8">
        <f t="shared" si="20"/>
        <v>-2090.0672692710486</v>
      </c>
      <c r="H111" s="21">
        <v>155</v>
      </c>
      <c r="I111" s="15"/>
      <c r="J111" s="15">
        <f>+J110-G110-R110+P110</f>
        <v>-8360.2690770841946</v>
      </c>
      <c r="K111" s="10">
        <f>+J111*$L$3</f>
        <v>-521.29930429559397</v>
      </c>
      <c r="L111" s="7">
        <f>+K111/J111</f>
        <v>6.2354369158343789E-2</v>
      </c>
      <c r="M111" s="7">
        <f>+P111/J111</f>
        <v>4.7600868296743211E-2</v>
      </c>
      <c r="N111" s="1">
        <f t="shared" si="19"/>
        <v>14.905537519203866</v>
      </c>
      <c r="O111" s="1"/>
      <c r="P111" s="10">
        <f>+$M$3*J111</f>
        <v>-397.95606726361967</v>
      </c>
      <c r="Q111" s="8"/>
      <c r="R111" s="8">
        <f>+J111*$R$3</f>
        <v>-41.801345385420973</v>
      </c>
    </row>
    <row r="112" spans="1:18" x14ac:dyDescent="0.3">
      <c r="A112" s="21">
        <v>156</v>
      </c>
      <c r="B112" s="23">
        <v>44006</v>
      </c>
      <c r="C112" s="22" t="s">
        <v>6</v>
      </c>
      <c r="D112" s="8"/>
      <c r="E112" s="14">
        <f>+I112*(L112/$E$3)</f>
        <v>0</v>
      </c>
      <c r="F112" s="15">
        <f t="shared" si="21"/>
        <v>0</v>
      </c>
      <c r="G112" s="8">
        <f t="shared" si="20"/>
        <v>-1656.5891324228362</v>
      </c>
      <c r="H112" s="21">
        <v>156</v>
      </c>
      <c r="I112" s="15"/>
      <c r="J112" s="15">
        <f>+J111-G111-R111+P111</f>
        <v>-6626.3565296913448</v>
      </c>
      <c r="K112" s="10">
        <f>+J112*$L$3</f>
        <v>-413.18228122717596</v>
      </c>
      <c r="L112" s="7">
        <f>+K112/J112</f>
        <v>6.2354369158343789E-2</v>
      </c>
      <c r="M112" s="7">
        <f>+P112/J112</f>
        <v>4.7600868296743211E-2</v>
      </c>
      <c r="N112" s="1">
        <f t="shared" si="19"/>
        <v>14.905537519203866</v>
      </c>
      <c r="O112" s="1"/>
      <c r="P112" s="10">
        <f>+$M$3*J112</f>
        <v>-315.42032445710208</v>
      </c>
      <c r="Q112" s="8"/>
      <c r="R112" s="8">
        <f>+J112*$R$3</f>
        <v>-33.131782648456728</v>
      </c>
    </row>
    <row r="113" spans="1:18" x14ac:dyDescent="0.3">
      <c r="A113" s="21">
        <v>157</v>
      </c>
      <c r="B113" s="23">
        <v>44007</v>
      </c>
      <c r="C113" s="22" t="s">
        <v>6</v>
      </c>
      <c r="D113" s="8"/>
      <c r="E113" s="14">
        <f>+I113*(L113/$E$3)</f>
        <v>0</v>
      </c>
      <c r="F113" s="15">
        <f t="shared" si="21"/>
        <v>0</v>
      </c>
      <c r="G113" s="8">
        <f t="shared" si="20"/>
        <v>-1313.0139847692885</v>
      </c>
      <c r="H113" s="21">
        <v>157</v>
      </c>
      <c r="I113" s="15"/>
      <c r="J113" s="15">
        <f>+J112-G112-R112+P112</f>
        <v>-5252.0559390771541</v>
      </c>
      <c r="K113" s="10">
        <f>+J113*$L$3</f>
        <v>-327.48863486548885</v>
      </c>
      <c r="L113" s="7">
        <f>+K113/J113</f>
        <v>6.2354369158343796E-2</v>
      </c>
      <c r="M113" s="7">
        <f>+P113/J113</f>
        <v>4.7600868296743211E-2</v>
      </c>
      <c r="N113" s="1">
        <f t="shared" si="19"/>
        <v>14.905537519203866</v>
      </c>
      <c r="O113" s="1"/>
      <c r="P113" s="10">
        <f>+$M$3*J113</f>
        <v>-250.0024230431396</v>
      </c>
      <c r="Q113" s="8"/>
      <c r="R113" s="8">
        <f>+J113*$R$3</f>
        <v>-26.260279695385773</v>
      </c>
    </row>
    <row r="114" spans="1:18" x14ac:dyDescent="0.3">
      <c r="A114" s="21">
        <v>158</v>
      </c>
      <c r="B114" s="23">
        <v>44008</v>
      </c>
      <c r="C114" s="22" t="s">
        <v>6</v>
      </c>
      <c r="D114" s="8"/>
      <c r="E114" s="14">
        <f>+I114*(L114/$E$3)</f>
        <v>0</v>
      </c>
      <c r="F114" s="15">
        <f t="shared" si="21"/>
        <v>0</v>
      </c>
      <c r="G114" s="8">
        <f t="shared" si="20"/>
        <v>-1040.696024413905</v>
      </c>
      <c r="H114" s="21">
        <v>158</v>
      </c>
      <c r="I114" s="15"/>
      <c r="J114" s="15">
        <f>+J113-G113-R113+P113</f>
        <v>-4162.7840976556199</v>
      </c>
      <c r="K114" s="10">
        <f>+J114*$L$3</f>
        <v>-259.56777635170158</v>
      </c>
      <c r="L114" s="7">
        <f>+K114/J114</f>
        <v>6.2354369158343796E-2</v>
      </c>
      <c r="M114" s="7">
        <f>+P114/J114</f>
        <v>4.7600868296743211E-2</v>
      </c>
      <c r="N114" s="1">
        <f t="shared" si="19"/>
        <v>14.905537519203866</v>
      </c>
      <c r="O114" s="1"/>
      <c r="P114" s="10">
        <f>+$M$3*J114</f>
        <v>-198.15213758028219</v>
      </c>
      <c r="Q114" s="8"/>
      <c r="R114" s="8">
        <f>+J114*$R$3</f>
        <v>-20.8139204882781</v>
      </c>
    </row>
    <row r="115" spans="1:18" x14ac:dyDescent="0.3">
      <c r="A115" s="21">
        <v>159</v>
      </c>
      <c r="B115" s="23">
        <v>44009</v>
      </c>
      <c r="C115" s="22" t="s">
        <v>6</v>
      </c>
      <c r="D115" s="8"/>
      <c r="E115" s="14">
        <f>+I115*(L115/$E$3)</f>
        <v>0</v>
      </c>
      <c r="F115" s="15">
        <f t="shared" si="21"/>
        <v>0</v>
      </c>
      <c r="G115" s="8">
        <f t="shared" si="20"/>
        <v>-824.85657258342974</v>
      </c>
      <c r="H115" s="21">
        <v>159</v>
      </c>
      <c r="I115" s="15"/>
      <c r="J115" s="15">
        <f>+J114-G114-R114+P114</f>
        <v>-3299.426290333719</v>
      </c>
      <c r="K115" s="10">
        <f>+J115*$L$3</f>
        <v>-205.73364491821351</v>
      </c>
      <c r="L115" s="7">
        <f>+K115/J115</f>
        <v>6.2354369158343789E-2</v>
      </c>
      <c r="M115" s="7">
        <f>+P115/J115</f>
        <v>4.7600868296743211E-2</v>
      </c>
      <c r="N115" s="1">
        <f t="shared" si="19"/>
        <v>14.905537519203866</v>
      </c>
      <c r="O115" s="1"/>
      <c r="P115" s="10">
        <f>+$M$3*J115</f>
        <v>-157.05555630098738</v>
      </c>
      <c r="Q115" s="8"/>
      <c r="R115" s="8">
        <f>+J115*$R$3</f>
        <v>-16.497131451668594</v>
      </c>
    </row>
    <row r="116" spans="1:18" x14ac:dyDescent="0.3">
      <c r="A116" s="21">
        <v>160</v>
      </c>
      <c r="B116" s="23">
        <v>44010</v>
      </c>
      <c r="C116" s="22" t="s">
        <v>6</v>
      </c>
      <c r="D116" s="8"/>
      <c r="E116" s="14">
        <f>+I116*(L116/$E$3)</f>
        <v>0</v>
      </c>
      <c r="F116" s="15">
        <f t="shared" si="21"/>
        <v>0</v>
      </c>
      <c r="G116" s="8">
        <f t="shared" si="20"/>
        <v>-653.78203564990201</v>
      </c>
      <c r="H116" s="21">
        <v>160</v>
      </c>
      <c r="I116" s="15"/>
      <c r="J116" s="15">
        <f>+J115-G115-R115+P115</f>
        <v>-2615.1281425996081</v>
      </c>
      <c r="K116" s="10">
        <f>+J116*$L$3</f>
        <v>-163.06466560002988</v>
      </c>
      <c r="L116" s="7">
        <f>+K116/J116</f>
        <v>6.2354369158343789E-2</v>
      </c>
      <c r="M116" s="7">
        <f>+P116/J116</f>
        <v>4.7600868296743211E-2</v>
      </c>
      <c r="N116" s="1">
        <f t="shared" si="19"/>
        <v>14.905537519203866</v>
      </c>
      <c r="O116" s="1"/>
      <c r="P116" s="10">
        <f>+$M$3*J116</f>
        <v>-124.48237029499064</v>
      </c>
      <c r="Q116" s="8"/>
      <c r="R116" s="8">
        <f>+J116*$R$3</f>
        <v>-13.075640712998041</v>
      </c>
    </row>
    <row r="117" spans="1:18" x14ac:dyDescent="0.3">
      <c r="A117" s="21">
        <v>161</v>
      </c>
      <c r="B117" s="23">
        <v>44011</v>
      </c>
      <c r="C117" s="22" t="s">
        <v>6</v>
      </c>
      <c r="D117" s="8"/>
      <c r="E117" s="14">
        <f>+I117*(L117/$E$3)</f>
        <v>0</v>
      </c>
      <c r="F117" s="15">
        <f t="shared" si="21"/>
        <v>0</v>
      </c>
      <c r="G117" s="8">
        <f t="shared" si="20"/>
        <v>-518.18820913292473</v>
      </c>
      <c r="H117" s="21">
        <v>161</v>
      </c>
      <c r="I117" s="15"/>
      <c r="J117" s="15">
        <f>+J116-G116-R116+P116</f>
        <v>-2072.7528365316989</v>
      </c>
      <c r="K117" s="10">
        <f>+J117*$L$3</f>
        <v>-129.24519554310177</v>
      </c>
      <c r="L117" s="7">
        <f>+K117/J117</f>
        <v>6.2354369158343789E-2</v>
      </c>
      <c r="M117" s="7">
        <f>+P117/J117</f>
        <v>4.7600868296743211E-2</v>
      </c>
      <c r="N117" s="1">
        <f t="shared" si="19"/>
        <v>14.905537519203866</v>
      </c>
      <c r="O117" s="1"/>
      <c r="P117" s="10">
        <f>+$M$3*J117</f>
        <v>-98.66483478344631</v>
      </c>
      <c r="Q117" s="8"/>
      <c r="R117" s="8">
        <f>+J117*$R$3</f>
        <v>-10.363764182658494</v>
      </c>
    </row>
    <row r="118" spans="1:18" x14ac:dyDescent="0.3">
      <c r="A118" s="21">
        <v>162</v>
      </c>
      <c r="B118" s="23">
        <v>44012</v>
      </c>
      <c r="C118" s="22" t="s">
        <v>6</v>
      </c>
      <c r="D118" s="8"/>
      <c r="E118" s="14">
        <f>+I118*(L118/$E$3)</f>
        <v>0</v>
      </c>
      <c r="F118" s="15">
        <f t="shared" si="21"/>
        <v>0</v>
      </c>
      <c r="G118" s="8">
        <f t="shared" si="20"/>
        <v>-410.71642449989048</v>
      </c>
      <c r="H118" s="21">
        <v>162</v>
      </c>
      <c r="I118" s="15"/>
      <c r="J118" s="15">
        <f>+J117-G117-R117+P117</f>
        <v>-1642.8656979995619</v>
      </c>
      <c r="K118" s="10">
        <f>+J118*$L$3</f>
        <v>-102.43985421064482</v>
      </c>
      <c r="L118" s="7">
        <f>+K118/J118</f>
        <v>6.2354369158343789E-2</v>
      </c>
      <c r="M118" s="7">
        <f>+P118/J118</f>
        <v>4.7600868296743211E-2</v>
      </c>
      <c r="N118" s="1">
        <f t="shared" si="19"/>
        <v>14.905537519203866</v>
      </c>
      <c r="O118" s="1"/>
      <c r="P118" s="10">
        <f>+$M$3*J118</f>
        <v>-78.201833719714259</v>
      </c>
      <c r="Q118" s="8"/>
      <c r="R118" s="8">
        <f>+J118*$R$3</f>
        <v>-8.2143284899978095</v>
      </c>
    </row>
    <row r="119" spans="1:18" x14ac:dyDescent="0.3">
      <c r="A119" s="21">
        <v>163</v>
      </c>
      <c r="B119" s="23">
        <v>44013</v>
      </c>
      <c r="C119" s="22" t="s">
        <v>6</v>
      </c>
      <c r="D119" s="8"/>
      <c r="E119" s="14">
        <f>+I119*(L119/$E$3)</f>
        <v>0</v>
      </c>
      <c r="F119" s="15">
        <f t="shared" si="21"/>
        <v>0</v>
      </c>
      <c r="G119" s="8">
        <f t="shared" si="20"/>
        <v>-325.53419468234694</v>
      </c>
      <c r="H119" s="21">
        <v>163</v>
      </c>
      <c r="I119" s="15"/>
      <c r="J119" s="15">
        <f>+J118-G118-R118+P118</f>
        <v>-1302.1367787293877</v>
      </c>
      <c r="K119" s="10">
        <f>+J119*$L$3</f>
        <v>-81.193917395548866</v>
      </c>
      <c r="L119" s="7">
        <f>+K119/J119</f>
        <v>6.2354369158343789E-2</v>
      </c>
      <c r="M119" s="7">
        <f>+P119/J119</f>
        <v>4.7600868296743211E-2</v>
      </c>
      <c r="N119" s="1">
        <f t="shared" si="19"/>
        <v>14.905537519203866</v>
      </c>
      <c r="O119" s="1"/>
      <c r="P119" s="10">
        <f>+$M$3*J119</f>
        <v>-61.982841308643046</v>
      </c>
      <c r="Q119" s="8"/>
      <c r="R119" s="8">
        <f>+J119*$R$3</f>
        <v>-6.5106838936469389</v>
      </c>
    </row>
    <row r="120" spans="1:18" x14ac:dyDescent="0.3">
      <c r="A120" s="21">
        <v>164</v>
      </c>
      <c r="B120" s="23">
        <v>44014</v>
      </c>
      <c r="C120" s="22" t="s">
        <v>6</v>
      </c>
      <c r="D120" s="8"/>
      <c r="E120" s="14">
        <f>+I120*(L120/$E$3)</f>
        <v>0</v>
      </c>
      <c r="F120" s="15">
        <f t="shared" si="21"/>
        <v>0</v>
      </c>
      <c r="G120" s="8">
        <f t="shared" si="20"/>
        <v>-258.01868536550921</v>
      </c>
      <c r="H120" s="21">
        <v>164</v>
      </c>
      <c r="I120" s="15"/>
      <c r="J120" s="15">
        <f>+J119-G119-R119+P119</f>
        <v>-1032.0747414620369</v>
      </c>
      <c r="K120" s="10">
        <f>+J120*$L$3</f>
        <v>-64.354369428126077</v>
      </c>
      <c r="L120" s="7">
        <f>+K120/J120</f>
        <v>6.2354369158343796E-2</v>
      </c>
      <c r="M120" s="7">
        <f>+P120/J120</f>
        <v>4.7600868296743211E-2</v>
      </c>
      <c r="N120" s="1">
        <f t="shared" si="19"/>
        <v>14.905537519203866</v>
      </c>
      <c r="O120" s="1"/>
      <c r="P120" s="10">
        <f>+$M$3*J120</f>
        <v>-49.127653840729714</v>
      </c>
      <c r="Q120" s="8"/>
      <c r="R120" s="8">
        <f>+J120*$R$3</f>
        <v>-5.1603737073101845</v>
      </c>
    </row>
    <row r="121" spans="1:18" x14ac:dyDescent="0.3">
      <c r="A121" s="21">
        <v>165</v>
      </c>
      <c r="B121" s="23">
        <v>44015</v>
      </c>
      <c r="C121" s="22" t="s">
        <v>6</v>
      </c>
      <c r="D121" s="8"/>
      <c r="E121" s="14">
        <f>+I121*(L121/$E$3)</f>
        <v>0</v>
      </c>
      <c r="F121" s="15">
        <f t="shared" si="21"/>
        <v>0</v>
      </c>
      <c r="G121" s="8">
        <f t="shared" si="20"/>
        <v>-204.50583405748679</v>
      </c>
      <c r="H121" s="21">
        <v>165</v>
      </c>
      <c r="I121" s="15"/>
      <c r="J121" s="15">
        <f>+J120-G120-R120+P120</f>
        <v>-818.02333622994718</v>
      </c>
      <c r="K121" s="10">
        <f>+J121*$L$3</f>
        <v>-51.007329087422107</v>
      </c>
      <c r="L121" s="7">
        <f>+K121/J121</f>
        <v>6.2354369158343789E-2</v>
      </c>
      <c r="M121" s="7">
        <f>+P121/J121</f>
        <v>4.7600868296743211E-2</v>
      </c>
      <c r="N121" s="1">
        <f t="shared" si="19"/>
        <v>14.905537519203866</v>
      </c>
      <c r="O121" s="1"/>
      <c r="P121" s="10">
        <f>+$M$3*J121</f>
        <v>-38.938621091544206</v>
      </c>
      <c r="Q121" s="8"/>
      <c r="R121" s="8">
        <f>+J121*$R$3</f>
        <v>-4.0901166811497358</v>
      </c>
    </row>
    <row r="122" spans="1:18" x14ac:dyDescent="0.3">
      <c r="A122" s="21">
        <v>166</v>
      </c>
      <c r="B122" s="23">
        <v>44016</v>
      </c>
      <c r="C122" s="22" t="s">
        <v>6</v>
      </c>
      <c r="D122" s="8"/>
      <c r="E122" s="14">
        <f>+I122*(L122/$E$3)</f>
        <v>0</v>
      </c>
      <c r="F122" s="15">
        <f t="shared" si="21"/>
        <v>0</v>
      </c>
      <c r="G122" s="8">
        <f t="shared" si="20"/>
        <v>-162.09150164571369</v>
      </c>
      <c r="H122" s="21">
        <v>166</v>
      </c>
      <c r="I122" s="15"/>
      <c r="J122" s="15">
        <f>+J121-G121-R121+P121</f>
        <v>-648.36600658285477</v>
      </c>
      <c r="K122" s="10">
        <f>+J122*$L$3</f>
        <v>-40.428453324188489</v>
      </c>
      <c r="L122" s="7">
        <f>+K122/J122</f>
        <v>6.2354369158343796E-2</v>
      </c>
      <c r="M122" s="7">
        <f>+P122/J122</f>
        <v>4.7600868296743211E-2</v>
      </c>
      <c r="N122" s="1">
        <f t="shared" si="19"/>
        <v>14.905537519203866</v>
      </c>
      <c r="O122" s="1"/>
      <c r="P122" s="10">
        <f>+$M$3*J122</f>
        <v>-30.862784887435811</v>
      </c>
      <c r="Q122" s="8"/>
      <c r="R122" s="8">
        <f>+J122*$R$3</f>
        <v>-3.2418300329142737</v>
      </c>
    </row>
    <row r="123" spans="1:18" x14ac:dyDescent="0.3">
      <c r="A123" s="21">
        <v>167</v>
      </c>
      <c r="B123" s="23">
        <v>44017</v>
      </c>
      <c r="C123" s="22" t="s">
        <v>6</v>
      </c>
      <c r="D123" s="8"/>
      <c r="E123" s="14">
        <f>+I123*(L123/$E$3)</f>
        <v>0</v>
      </c>
      <c r="F123" s="15">
        <f t="shared" si="21"/>
        <v>0</v>
      </c>
      <c r="G123" s="8">
        <f t="shared" si="20"/>
        <v>-128.47386494791564</v>
      </c>
      <c r="H123" s="21">
        <v>167</v>
      </c>
      <c r="I123" s="15"/>
      <c r="J123" s="15">
        <f>+J122-G122-R122+P122</f>
        <v>-513.89545979166257</v>
      </c>
      <c r="K123" s="10">
        <f>+J123*$L$3</f>
        <v>-32.043627208646143</v>
      </c>
      <c r="L123" s="7">
        <f>+K123/J123</f>
        <v>6.2354369158343782E-2</v>
      </c>
      <c r="M123" s="7">
        <f>+P123/J123</f>
        <v>4.7600868296743211E-2</v>
      </c>
      <c r="N123" s="1">
        <f t="shared" si="19"/>
        <v>14.905537519203866</v>
      </c>
      <c r="O123" s="1"/>
      <c r="P123" s="10">
        <f>+$M$3*J123</f>
        <v>-24.461870099837228</v>
      </c>
      <c r="Q123" s="8"/>
      <c r="R123" s="8">
        <f>+J123*$R$3</f>
        <v>-2.5694772989583128</v>
      </c>
    </row>
    <row r="124" spans="1:18" x14ac:dyDescent="0.3">
      <c r="A124" s="21">
        <v>168</v>
      </c>
      <c r="B124" s="23">
        <v>44018</v>
      </c>
      <c r="C124" s="22" t="s">
        <v>6</v>
      </c>
      <c r="D124" s="8"/>
      <c r="E124" s="14">
        <f>+I124*(L124/$E$3)</f>
        <v>0</v>
      </c>
      <c r="F124" s="15">
        <f t="shared" si="21"/>
        <v>0</v>
      </c>
      <c r="G124" s="8">
        <f t="shared" si="20"/>
        <v>-101.82849691115646</v>
      </c>
      <c r="H124" s="21">
        <v>168</v>
      </c>
      <c r="I124" s="15"/>
      <c r="J124" s="15">
        <f>+J123-G123-R123+P123</f>
        <v>-407.31398764462585</v>
      </c>
      <c r="K124" s="10">
        <f>+J124*$L$3</f>
        <v>-25.397806748950082</v>
      </c>
      <c r="L124" s="7">
        <f>+K124/J124</f>
        <v>6.2354369158343789E-2</v>
      </c>
      <c r="M124" s="7">
        <f>+P124/J124</f>
        <v>4.7600868296743211E-2</v>
      </c>
      <c r="N124" s="1">
        <f t="shared" si="19"/>
        <v>14.905537519203866</v>
      </c>
      <c r="O124" s="1"/>
      <c r="P124" s="10">
        <f>+$M$3*J124</f>
        <v>-19.388499481293128</v>
      </c>
      <c r="Q124" s="8"/>
      <c r="R124" s="8">
        <f>+J124*$R$3</f>
        <v>-2.0365699382231295</v>
      </c>
    </row>
    <row r="125" spans="1:18" x14ac:dyDescent="0.3">
      <c r="A125" s="21">
        <v>169</v>
      </c>
      <c r="B125" s="23">
        <v>44019</v>
      </c>
      <c r="C125" s="22" t="s">
        <v>6</v>
      </c>
      <c r="D125" s="8"/>
      <c r="E125" s="14">
        <f>+I125*(L125/$E$3)</f>
        <v>0</v>
      </c>
      <c r="F125" s="15">
        <f t="shared" si="21"/>
        <v>0</v>
      </c>
      <c r="G125" s="8">
        <f t="shared" si="20"/>
        <v>-80.709355069134858</v>
      </c>
      <c r="H125" s="21">
        <v>169</v>
      </c>
      <c r="I125" s="15"/>
      <c r="J125" s="15">
        <f>+J124-G124-R124+P124</f>
        <v>-322.83742027653943</v>
      </c>
      <c r="K125" s="10">
        <f>+J125*$L$3</f>
        <v>-20.130323682050722</v>
      </c>
      <c r="L125" s="7">
        <f>+K125/J125</f>
        <v>6.2354369158343789E-2</v>
      </c>
      <c r="M125" s="7">
        <f>+P125/J125</f>
        <v>4.7600868296743211E-2</v>
      </c>
      <c r="N125" s="1">
        <f t="shared" si="19"/>
        <v>14.905537519203866</v>
      </c>
      <c r="O125" s="1"/>
      <c r="P125" s="10">
        <f>+$M$3*J125</f>
        <v>-15.367341523843891</v>
      </c>
      <c r="Q125" s="8"/>
      <c r="R125" s="8">
        <f>+J125*$R$3</f>
        <v>-1.6141871013826972</v>
      </c>
    </row>
    <row r="126" spans="1:18" x14ac:dyDescent="0.3">
      <c r="A126" s="21">
        <v>170</v>
      </c>
      <c r="B126" s="23">
        <v>44020</v>
      </c>
      <c r="C126" s="22" t="s">
        <v>6</v>
      </c>
      <c r="D126" s="8"/>
      <c r="E126" s="14">
        <f>+I126*(L126/$E$3)</f>
        <v>0</v>
      </c>
      <c r="F126" s="15">
        <f t="shared" si="21"/>
        <v>0</v>
      </c>
      <c r="G126" s="8">
        <f t="shared" si="20"/>
        <v>-63.970304907466442</v>
      </c>
      <c r="H126" s="21">
        <v>170</v>
      </c>
      <c r="I126" s="15"/>
      <c r="J126" s="15">
        <f>+J125-G125-R125+P125</f>
        <v>-255.88121962986577</v>
      </c>
      <c r="K126" s="10">
        <f>+J126*$L$3</f>
        <v>-15.955312029487896</v>
      </c>
      <c r="L126" s="7">
        <f>+K126/J126</f>
        <v>6.2354369158343789E-2</v>
      </c>
      <c r="M126" s="7">
        <f>+P126/J126</f>
        <v>4.7600868296743211E-2</v>
      </c>
      <c r="N126" s="1">
        <f t="shared" si="19"/>
        <v>14.905537519203866</v>
      </c>
      <c r="O126" s="1"/>
      <c r="P126" s="10">
        <f>+$M$3*J126</f>
        <v>-12.180168235211264</v>
      </c>
      <c r="Q126" s="8"/>
      <c r="R126" s="8">
        <f>+J126*$R$3</f>
        <v>-1.2794060981493289</v>
      </c>
    </row>
    <row r="127" spans="1:18" x14ac:dyDescent="0.3">
      <c r="A127" s="21">
        <v>171</v>
      </c>
      <c r="B127" s="23">
        <v>44021</v>
      </c>
      <c r="C127" s="22" t="s">
        <v>6</v>
      </c>
      <c r="D127" s="8"/>
      <c r="E127" s="14">
        <f>+I127*(L127/$E$3)</f>
        <v>0</v>
      </c>
      <c r="F127" s="15">
        <f t="shared" si="21"/>
        <v>0</v>
      </c>
      <c r="G127" s="8">
        <f t="shared" si="20"/>
        <v>-50.702919214865311</v>
      </c>
      <c r="H127" s="21">
        <v>171</v>
      </c>
      <c r="I127" s="15"/>
      <c r="J127" s="15">
        <f>+J126-G126-R126+P126</f>
        <v>-202.81167685946124</v>
      </c>
      <c r="K127" s="10">
        <f>+J127*$L$3</f>
        <v>-12.646194168517576</v>
      </c>
      <c r="L127" s="7">
        <f>+K127/J127</f>
        <v>6.2354369158343789E-2</v>
      </c>
      <c r="M127" s="7">
        <f>+P127/J127</f>
        <v>4.7600868296743211E-2</v>
      </c>
      <c r="N127" s="1">
        <f t="shared" si="19"/>
        <v>14.905537519203866</v>
      </c>
      <c r="O127" s="1"/>
      <c r="P127" s="10">
        <f>+$M$3*J127</f>
        <v>-9.6540119192288572</v>
      </c>
      <c r="Q127" s="8"/>
      <c r="R127" s="8">
        <f>+J127*$R$3</f>
        <v>-1.0140583842973063</v>
      </c>
    </row>
    <row r="128" spans="1:18" x14ac:dyDescent="0.3">
      <c r="A128" s="21">
        <v>172</v>
      </c>
      <c r="B128" s="23">
        <v>44022</v>
      </c>
      <c r="C128" s="22" t="s">
        <v>6</v>
      </c>
      <c r="D128" s="8"/>
      <c r="E128" s="14">
        <f>+I128*(L128/$E$3)</f>
        <v>0</v>
      </c>
      <c r="F128" s="15">
        <f t="shared" si="21"/>
        <v>0</v>
      </c>
      <c r="G128" s="8">
        <f t="shared" si="20"/>
        <v>-40.187177794881869</v>
      </c>
      <c r="H128" s="21">
        <v>172</v>
      </c>
      <c r="I128" s="15"/>
      <c r="J128" s="15">
        <f>+J127-G127-R127+P127</f>
        <v>-160.74871117952748</v>
      </c>
      <c r="K128" s="10">
        <f>+J128*$L$3</f>
        <v>-10.023384478616242</v>
      </c>
      <c r="L128" s="7">
        <f>+K128/J128</f>
        <v>6.2354369158343789E-2</v>
      </c>
      <c r="M128" s="7">
        <f>+P128/J128</f>
        <v>4.7600868296743211E-2</v>
      </c>
      <c r="N128" s="1">
        <f t="shared" si="19"/>
        <v>14.905537519203866</v>
      </c>
      <c r="O128" s="1"/>
      <c r="P128" s="10">
        <f>+$M$3*J128</f>
        <v>-7.6517782297279</v>
      </c>
      <c r="Q128" s="8"/>
      <c r="R128" s="8">
        <f>+J128*$R$3</f>
        <v>-0.80374355589763735</v>
      </c>
    </row>
    <row r="129" spans="1:18" x14ac:dyDescent="0.3">
      <c r="A129" s="21">
        <v>173</v>
      </c>
      <c r="B129" s="23">
        <v>44023</v>
      </c>
      <c r="C129" s="22" t="s">
        <v>6</v>
      </c>
      <c r="D129" s="8"/>
      <c r="E129" s="14">
        <f>+I129*(L129/$E$3)</f>
        <v>0</v>
      </c>
      <c r="F129" s="15">
        <f t="shared" si="21"/>
        <v>0</v>
      </c>
      <c r="G129" s="8">
        <f t="shared" si="20"/>
        <v>-31.852392014618964</v>
      </c>
      <c r="H129" s="21">
        <v>173</v>
      </c>
      <c r="I129" s="15"/>
      <c r="J129" s="15">
        <f>+J128-G128-R128+P128</f>
        <v>-127.40956805847586</v>
      </c>
      <c r="K129" s="10">
        <f>+J129*$L$3</f>
        <v>-7.9445432410233305</v>
      </c>
      <c r="L129" s="7">
        <f>+K129/J129</f>
        <v>6.2354369158343789E-2</v>
      </c>
      <c r="M129" s="7">
        <f>+P129/J129</f>
        <v>4.7600868296743211E-2</v>
      </c>
      <c r="N129" s="1">
        <f t="shared" si="19"/>
        <v>14.905537519203866</v>
      </c>
      <c r="O129" s="1"/>
      <c r="P129" s="10">
        <f>+$M$3*J129</f>
        <v>-6.0648060688964502</v>
      </c>
      <c r="Q129" s="8"/>
      <c r="R129" s="8">
        <f>+J129*$R$3</f>
        <v>-0.63704784029237926</v>
      </c>
    </row>
    <row r="130" spans="1:18" x14ac:dyDescent="0.3">
      <c r="A130" s="21">
        <v>174</v>
      </c>
      <c r="B130" s="23">
        <v>44024</v>
      </c>
      <c r="C130" s="22" t="s">
        <v>6</v>
      </c>
      <c r="D130" s="8"/>
      <c r="E130" s="14">
        <f>+I130*(L130/$E$3)</f>
        <v>0</v>
      </c>
      <c r="F130" s="15">
        <f t="shared" si="21"/>
        <v>0</v>
      </c>
      <c r="G130" s="8">
        <f t="shared" si="20"/>
        <v>-25.246233568115237</v>
      </c>
      <c r="H130" s="21">
        <v>174</v>
      </c>
      <c r="I130" s="15"/>
      <c r="J130" s="15">
        <f>+J129-G129-R129+P129</f>
        <v>-100.98493427246095</v>
      </c>
      <c r="K130" s="10">
        <f>+J130*$L$3</f>
        <v>-6.2968518710561137</v>
      </c>
      <c r="L130" s="7">
        <f>+K130/J130</f>
        <v>6.2354369158343789E-2</v>
      </c>
      <c r="M130" s="7">
        <f>+P130/J130</f>
        <v>4.7600868296743211E-2</v>
      </c>
      <c r="N130" s="1">
        <f t="shared" si="19"/>
        <v>14.905537519203866</v>
      </c>
      <c r="O130" s="1"/>
      <c r="P130" s="10">
        <f>+$M$3*J130</f>
        <v>-4.8069705562586833</v>
      </c>
      <c r="Q130" s="8"/>
      <c r="R130" s="8">
        <f>+J130*$R$3</f>
        <v>-0.50492467136230479</v>
      </c>
    </row>
    <row r="131" spans="1:18" x14ac:dyDescent="0.3">
      <c r="A131" s="21">
        <v>175</v>
      </c>
      <c r="B131" s="23">
        <v>44025</v>
      </c>
      <c r="C131" s="22" t="s">
        <v>6</v>
      </c>
      <c r="D131" s="8"/>
      <c r="E131" s="14">
        <f>+I131*(L131/$E$3)</f>
        <v>0</v>
      </c>
      <c r="F131" s="15">
        <f t="shared" si="21"/>
        <v>0</v>
      </c>
      <c r="G131" s="8">
        <f t="shared" si="20"/>
        <v>-20.010186647310526</v>
      </c>
      <c r="H131" s="21">
        <v>175</v>
      </c>
      <c r="I131" s="15"/>
      <c r="J131" s="15">
        <f>+J130-G130-R130+P130</f>
        <v>-80.040746589242104</v>
      </c>
      <c r="K131" s="10">
        <f>+J131*$L$3</f>
        <v>-4.9908902605350489</v>
      </c>
      <c r="L131" s="7">
        <f>+K131/J131</f>
        <v>6.2354369158343789E-2</v>
      </c>
      <c r="M131" s="7">
        <f>+P131/J131</f>
        <v>4.7600868296743211E-2</v>
      </c>
      <c r="N131" s="1">
        <f t="shared" si="19"/>
        <v>14.905537519203866</v>
      </c>
      <c r="O131" s="1"/>
      <c r="P131" s="10">
        <f>+$M$3*J131</f>
        <v>-3.8100090367675117</v>
      </c>
      <c r="Q131" s="8"/>
      <c r="R131" s="8">
        <f>+J131*$R$3</f>
        <v>-0.40020373294621053</v>
      </c>
    </row>
    <row r="132" spans="1:18" x14ac:dyDescent="0.3">
      <c r="A132" s="21">
        <v>176</v>
      </c>
      <c r="B132" s="23">
        <v>44026</v>
      </c>
      <c r="C132" s="22" t="s">
        <v>6</v>
      </c>
      <c r="D132" s="8"/>
      <c r="E132" s="14">
        <f>+I132*(L132/$E$3)</f>
        <v>0</v>
      </c>
      <c r="F132" s="15">
        <f t="shared" si="21"/>
        <v>0</v>
      </c>
      <c r="G132" s="8">
        <f t="shared" si="20"/>
        <v>-15.86009131143822</v>
      </c>
      <c r="H132" s="21">
        <v>176</v>
      </c>
      <c r="I132" s="15"/>
      <c r="J132" s="15">
        <f>+J131-G131-R131+P131</f>
        <v>-63.440365245752879</v>
      </c>
      <c r="K132" s="10">
        <f>+J132*$L$3</f>
        <v>-3.9557839540738384</v>
      </c>
      <c r="L132" s="7">
        <f>+K132/J132</f>
        <v>6.2354369158343789E-2</v>
      </c>
      <c r="M132" s="7">
        <f>+P132/J132</f>
        <v>4.7600868296743211E-2</v>
      </c>
      <c r="N132" s="1">
        <f t="shared" si="19"/>
        <v>14.905537519203866</v>
      </c>
      <c r="O132" s="1"/>
      <c r="P132" s="10">
        <f>+$M$3*J132</f>
        <v>-3.0198164707603681</v>
      </c>
      <c r="Q132" s="8"/>
      <c r="R132" s="8">
        <f>+J132*$R$3</f>
        <v>-0.31720182622876442</v>
      </c>
    </row>
    <row r="133" spans="1:18" x14ac:dyDescent="0.3">
      <c r="A133" s="21">
        <v>177</v>
      </c>
      <c r="B133" s="23">
        <v>44027</v>
      </c>
      <c r="C133" s="22" t="s">
        <v>6</v>
      </c>
      <c r="D133" s="8"/>
      <c r="E133" s="14">
        <f>+I133*(L133/$E$3)</f>
        <v>0</v>
      </c>
      <c r="F133" s="15">
        <f t="shared" si="21"/>
        <v>0</v>
      </c>
      <c r="G133" s="8">
        <f t="shared" si="20"/>
        <v>-12.570722144711565</v>
      </c>
      <c r="H133" s="21">
        <v>177</v>
      </c>
      <c r="I133" s="15"/>
      <c r="J133" s="15">
        <f>+J132-G132-R132+P132</f>
        <v>-50.282888578846261</v>
      </c>
      <c r="K133" s="10">
        <f>+J133*$L$3</f>
        <v>-3.1353577967932487</v>
      </c>
      <c r="L133" s="7">
        <f>+K133/J133</f>
        <v>6.2354369158343796E-2</v>
      </c>
      <c r="M133" s="7">
        <f>+P133/J133</f>
        <v>4.7600868296743211E-2</v>
      </c>
      <c r="N133" s="1">
        <f t="shared" si="19"/>
        <v>14.905537519203866</v>
      </c>
      <c r="O133" s="1"/>
      <c r="P133" s="10">
        <f>+$M$3*J133</f>
        <v>-2.3935091568214744</v>
      </c>
      <c r="Q133" s="8"/>
      <c r="R133" s="8">
        <f>+J133*$R$3</f>
        <v>-0.25141444289423132</v>
      </c>
    </row>
    <row r="134" spans="1:18" x14ac:dyDescent="0.3">
      <c r="A134" s="21">
        <v>178</v>
      </c>
      <c r="B134" s="23">
        <v>44028</v>
      </c>
      <c r="C134" s="22" t="s">
        <v>6</v>
      </c>
      <c r="D134" s="8"/>
      <c r="E134" s="14">
        <f>+I134*(L134/$E$3)</f>
        <v>0</v>
      </c>
      <c r="F134" s="15">
        <f t="shared" si="21"/>
        <v>0</v>
      </c>
      <c r="G134" s="8">
        <f t="shared" si="20"/>
        <v>-9.9635652870154843</v>
      </c>
      <c r="H134" s="21">
        <v>178</v>
      </c>
      <c r="I134" s="15"/>
      <c r="J134" s="15">
        <f>+J133-G133-R133+P133</f>
        <v>-39.854261148061937</v>
      </c>
      <c r="K134" s="10">
        <f>+J134*$L$3</f>
        <v>-2.4850873121592922</v>
      </c>
      <c r="L134" s="7">
        <f>+K134/J134</f>
        <v>6.2354369158343782E-2</v>
      </c>
      <c r="M134" s="7">
        <f>+P134/J134</f>
        <v>4.7600868296743211E-2</v>
      </c>
      <c r="N134" s="1">
        <f t="shared" ref="N134:N197" si="22">LOG(2)/LOG(1+M134)</f>
        <v>14.905537519203866</v>
      </c>
      <c r="O134" s="1"/>
      <c r="P134" s="10">
        <f>+$M$3*J134</f>
        <v>-1.8970974359729063</v>
      </c>
      <c r="Q134" s="8"/>
      <c r="R134" s="8">
        <f>+J134*$R$3</f>
        <v>-0.19927130574030968</v>
      </c>
    </row>
    <row r="135" spans="1:18" x14ac:dyDescent="0.3">
      <c r="A135" s="21">
        <v>179</v>
      </c>
      <c r="B135" s="23">
        <v>44029</v>
      </c>
      <c r="C135" s="22" t="s">
        <v>6</v>
      </c>
      <c r="D135" s="8"/>
      <c r="E135" s="14">
        <f>+I135*(L135/$E$3)</f>
        <v>0</v>
      </c>
      <c r="F135" s="15">
        <f t="shared" si="21"/>
        <v>0</v>
      </c>
      <c r="G135" s="8">
        <f t="shared" si="20"/>
        <v>-7.8971304978197621</v>
      </c>
      <c r="H135" s="21">
        <v>179</v>
      </c>
      <c r="I135" s="15"/>
      <c r="J135" s="15">
        <f>+J134-G134-R134+P134</f>
        <v>-31.588521991279048</v>
      </c>
      <c r="K135" s="10">
        <f>+J135*$L$3</f>
        <v>-1.9696823614106749</v>
      </c>
      <c r="L135" s="7">
        <f>+K135/J135</f>
        <v>6.2354369158343789E-2</v>
      </c>
      <c r="M135" s="7">
        <f>+P135/J135</f>
        <v>4.7600868296743211E-2</v>
      </c>
      <c r="N135" s="1">
        <f t="shared" si="22"/>
        <v>14.905537519203866</v>
      </c>
      <c r="O135" s="1"/>
      <c r="P135" s="10">
        <f>+$M$3*J135</f>
        <v>-1.5036410749956506</v>
      </c>
      <c r="Q135" s="8"/>
      <c r="R135" s="8">
        <f>+J135*$R$3</f>
        <v>-0.15794260995639525</v>
      </c>
    </row>
    <row r="136" spans="1:18" x14ac:dyDescent="0.3">
      <c r="A136" s="21">
        <v>180</v>
      </c>
      <c r="B136" s="23">
        <v>44030</v>
      </c>
      <c r="C136" s="22" t="s">
        <v>6</v>
      </c>
      <c r="D136" s="8"/>
      <c r="E136" s="14">
        <f>+I136*(L136/$E$3)</f>
        <v>0</v>
      </c>
      <c r="F136" s="15">
        <f t="shared" si="21"/>
        <v>0</v>
      </c>
      <c r="G136" s="8">
        <f t="shared" si="20"/>
        <v>-6.2592724896246352</v>
      </c>
      <c r="H136" s="21">
        <v>180</v>
      </c>
      <c r="I136" s="15"/>
      <c r="J136" s="15">
        <f>+J135-G135-R135+P135</f>
        <v>-25.037089958498541</v>
      </c>
      <c r="K136" s="10">
        <f>+J136*$L$3</f>
        <v>-1.5611719499228804</v>
      </c>
      <c r="L136" s="7">
        <f>+K136/J136</f>
        <v>6.2354369158343789E-2</v>
      </c>
      <c r="M136" s="7">
        <f>+P136/J136</f>
        <v>4.7600868296743211E-2</v>
      </c>
      <c r="N136" s="1">
        <f t="shared" si="22"/>
        <v>14.905537519203866</v>
      </c>
      <c r="O136" s="1"/>
      <c r="P136" s="10">
        <f>+$M$3*J136</f>
        <v>-1.1917872216482011</v>
      </c>
      <c r="Q136" s="8"/>
      <c r="R136" s="8">
        <f>+J136*$R$3</f>
        <v>-0.12518544979249271</v>
      </c>
    </row>
    <row r="137" spans="1:18" x14ac:dyDescent="0.3">
      <c r="A137" s="21">
        <v>181</v>
      </c>
      <c r="B137" s="23">
        <v>44031</v>
      </c>
      <c r="C137" s="22" t="s">
        <v>6</v>
      </c>
      <c r="D137" s="8"/>
      <c r="E137" s="14">
        <f>+I137*(L137/$E$3)</f>
        <v>0</v>
      </c>
      <c r="F137" s="15">
        <f t="shared" si="21"/>
        <v>0</v>
      </c>
      <c r="G137" s="8">
        <f t="shared" si="20"/>
        <v>-4.9611048101824036</v>
      </c>
      <c r="H137" s="21">
        <v>181</v>
      </c>
      <c r="I137" s="15"/>
      <c r="J137" s="15">
        <f>+J136-G136-R136+P136</f>
        <v>-19.844419240729614</v>
      </c>
      <c r="K137" s="10">
        <f>+J137*$L$3</f>
        <v>-1.2373862430693947</v>
      </c>
      <c r="L137" s="7">
        <f>+K137/J137</f>
        <v>6.2354369158343789E-2</v>
      </c>
      <c r="M137" s="7">
        <f>+P137/J137</f>
        <v>4.7600868296743211E-2</v>
      </c>
      <c r="N137" s="1">
        <f t="shared" si="22"/>
        <v>14.905537519203866</v>
      </c>
      <c r="O137" s="1"/>
      <c r="P137" s="10">
        <f>+$M$3*J137</f>
        <v>-0.94461158670332723</v>
      </c>
      <c r="Q137" s="8"/>
      <c r="R137" s="8">
        <f>+J137*$R$3</f>
        <v>-9.922209620364808E-2</v>
      </c>
    </row>
    <row r="138" spans="1:18" x14ac:dyDescent="0.3">
      <c r="A138" s="21">
        <v>182</v>
      </c>
      <c r="B138" s="23">
        <v>44032</v>
      </c>
      <c r="C138" s="22" t="s">
        <v>6</v>
      </c>
      <c r="D138" s="8"/>
      <c r="E138" s="14">
        <f>+I138*(L138/$E$3)</f>
        <v>0</v>
      </c>
      <c r="F138" s="15">
        <f t="shared" si="21"/>
        <v>0</v>
      </c>
      <c r="G138" s="8">
        <f t="shared" ref="G138:G201" si="23">+J138*$G$3</f>
        <v>-3.9321759802617224</v>
      </c>
      <c r="H138" s="21">
        <v>182</v>
      </c>
      <c r="I138" s="15"/>
      <c r="J138" s="15">
        <f>+J137-G137-R137+P137</f>
        <v>-15.72870392104689</v>
      </c>
      <c r="K138" s="10">
        <f>+J138*$L$3</f>
        <v>-0.98075341067524724</v>
      </c>
      <c r="L138" s="7">
        <f>+K138/J138</f>
        <v>6.2354369158343789E-2</v>
      </c>
      <c r="M138" s="7">
        <f>+P138/J138</f>
        <v>4.7600868296743211E-2</v>
      </c>
      <c r="N138" s="1">
        <f t="shared" si="22"/>
        <v>14.905537519203866</v>
      </c>
      <c r="O138" s="1"/>
      <c r="P138" s="10">
        <f>+$M$3*J138</f>
        <v>-0.74869996382422155</v>
      </c>
      <c r="Q138" s="8"/>
      <c r="R138" s="8">
        <f>+J138*$R$3</f>
        <v>-7.8643519605234455E-2</v>
      </c>
    </row>
    <row r="139" spans="1:18" x14ac:dyDescent="0.3">
      <c r="A139" s="21">
        <v>183</v>
      </c>
      <c r="B139" s="23">
        <v>44033</v>
      </c>
      <c r="C139" s="22" t="s">
        <v>6</v>
      </c>
      <c r="D139" s="8"/>
      <c r="E139" s="14">
        <f>+I139*(L139/$E$3)</f>
        <v>0</v>
      </c>
      <c r="F139" s="15">
        <f t="shared" si="21"/>
        <v>0</v>
      </c>
      <c r="G139" s="8">
        <f t="shared" si="23"/>
        <v>-3.1166460962510385</v>
      </c>
      <c r="H139" s="21">
        <v>183</v>
      </c>
      <c r="I139" s="15"/>
      <c r="J139" s="15">
        <f>+J138-G138-R138+P138</f>
        <v>-12.466584385004154</v>
      </c>
      <c r="K139" s="10">
        <f>+J139*$L$3</f>
        <v>-0.77734600488619332</v>
      </c>
      <c r="L139" s="7">
        <f>+K139/J139</f>
        <v>6.2354369158343789E-2</v>
      </c>
      <c r="M139" s="7">
        <f>+P139/J139</f>
        <v>4.7600868296743211E-2</v>
      </c>
      <c r="N139" s="1">
        <f t="shared" si="22"/>
        <v>14.905537519203866</v>
      </c>
      <c r="O139" s="1"/>
      <c r="P139" s="10">
        <f>+$M$3*J139</f>
        <v>-0.59342024142081817</v>
      </c>
      <c r="Q139" s="8"/>
      <c r="R139" s="8">
        <f>+J139*$R$3</f>
        <v>-6.2332921925020775E-2</v>
      </c>
    </row>
    <row r="140" spans="1:18" x14ac:dyDescent="0.3">
      <c r="A140" s="21">
        <v>184</v>
      </c>
      <c r="B140" s="23">
        <v>44034</v>
      </c>
      <c r="C140" s="22" t="s">
        <v>6</v>
      </c>
      <c r="D140" s="8"/>
      <c r="E140" s="14">
        <f>+I140*(L140/$E$3)</f>
        <v>0</v>
      </c>
      <c r="F140" s="15">
        <f t="shared" si="21"/>
        <v>0</v>
      </c>
      <c r="G140" s="8">
        <f t="shared" si="23"/>
        <v>-2.470256402062228</v>
      </c>
      <c r="H140" s="21">
        <v>184</v>
      </c>
      <c r="I140" s="15"/>
      <c r="J140" s="15">
        <f>+J139-G139-R139+P139</f>
        <v>-9.8810256082489119</v>
      </c>
      <c r="K140" s="10">
        <f>+J140*$L$3</f>
        <v>-0.61612511843980111</v>
      </c>
      <c r="L140" s="7">
        <f>+K140/J140</f>
        <v>6.2354369158343789E-2</v>
      </c>
      <c r="M140" s="7">
        <f>+P140/J140</f>
        <v>4.7600868296743211E-2</v>
      </c>
      <c r="N140" s="1">
        <f t="shared" si="22"/>
        <v>14.905537519203866</v>
      </c>
      <c r="O140" s="1"/>
      <c r="P140" s="10">
        <f>+$M$3*J140</f>
        <v>-0.47034539861500341</v>
      </c>
      <c r="Q140" s="8"/>
      <c r="R140" s="8">
        <f>+J140*$R$3</f>
        <v>-4.9405128041244563E-2</v>
      </c>
    </row>
    <row r="141" spans="1:18" x14ac:dyDescent="0.3">
      <c r="A141" s="21">
        <v>185</v>
      </c>
      <c r="B141" s="23">
        <v>44035</v>
      </c>
      <c r="C141" s="22" t="s">
        <v>6</v>
      </c>
      <c r="D141" s="8"/>
      <c r="E141" s="14">
        <f>+I141*(L141/$E$3)</f>
        <v>0</v>
      </c>
      <c r="F141" s="15">
        <f t="shared" si="21"/>
        <v>0</v>
      </c>
      <c r="G141" s="8">
        <f t="shared" si="23"/>
        <v>-1.9579273691901107</v>
      </c>
      <c r="H141" s="21">
        <v>185</v>
      </c>
      <c r="I141" s="15"/>
      <c r="J141" s="15">
        <f>+J140-G140-R140+P140</f>
        <v>-7.8317094767604427</v>
      </c>
      <c r="K141" s="10">
        <f>+J141*$L$3</f>
        <v>-0.48834130385482011</v>
      </c>
      <c r="L141" s="7">
        <f>+K141/J141</f>
        <v>6.2354369158343789E-2</v>
      </c>
      <c r="M141" s="7">
        <f>+P141/J141</f>
        <v>4.7600868296743211E-2</v>
      </c>
      <c r="N141" s="1">
        <f t="shared" si="22"/>
        <v>14.905537519203866</v>
      </c>
      <c r="O141" s="1"/>
      <c r="P141" s="10">
        <f>+$M$3*J141</f>
        <v>-0.37279617134162951</v>
      </c>
      <c r="Q141" s="8"/>
      <c r="R141" s="8">
        <f>+J141*$R$3</f>
        <v>-3.9158547383802214E-2</v>
      </c>
    </row>
    <row r="142" spans="1:18" x14ac:dyDescent="0.3">
      <c r="A142" s="21">
        <v>186</v>
      </c>
      <c r="B142" s="23">
        <v>44036</v>
      </c>
      <c r="C142" s="22" t="s">
        <v>6</v>
      </c>
      <c r="D142" s="8"/>
      <c r="E142" s="14">
        <f>+I142*(L142/$E$3)</f>
        <v>0</v>
      </c>
      <c r="F142" s="15">
        <f t="shared" si="21"/>
        <v>0</v>
      </c>
      <c r="G142" s="8">
        <f t="shared" si="23"/>
        <v>-1.5518549328820399</v>
      </c>
      <c r="H142" s="21">
        <v>186</v>
      </c>
      <c r="I142" s="15"/>
      <c r="J142" s="15">
        <f>+J141-G141-R141+P141</f>
        <v>-6.2074197315281596</v>
      </c>
      <c r="K142" s="10">
        <f>+J142*$L$3</f>
        <v>-0.38705974146049416</v>
      </c>
      <c r="L142" s="7">
        <f>+K142/J142</f>
        <v>6.2354369158343789E-2</v>
      </c>
      <c r="M142" s="7">
        <f>+P142/J142</f>
        <v>4.7600868296743211E-2</v>
      </c>
      <c r="N142" s="1">
        <f t="shared" si="22"/>
        <v>14.905537519203866</v>
      </c>
      <c r="O142" s="1"/>
      <c r="P142" s="10">
        <f>+$M$3*J142</f>
        <v>-0.29547856910307702</v>
      </c>
      <c r="Q142" s="8"/>
      <c r="R142" s="8">
        <f>+J142*$R$3</f>
        <v>-3.1037098657640799E-2</v>
      </c>
    </row>
    <row r="143" spans="1:18" x14ac:dyDescent="0.3">
      <c r="A143" s="21">
        <v>187</v>
      </c>
      <c r="B143" s="23">
        <v>44037</v>
      </c>
      <c r="C143" s="22" t="s">
        <v>6</v>
      </c>
      <c r="D143" s="8"/>
      <c r="E143" s="14">
        <f>+I143*(L143/$E$3)</f>
        <v>0</v>
      </c>
      <c r="F143" s="15">
        <f t="shared" si="21"/>
        <v>0</v>
      </c>
      <c r="G143" s="8">
        <f t="shared" si="23"/>
        <v>-1.230001567272889</v>
      </c>
      <c r="H143" s="21">
        <v>187</v>
      </c>
      <c r="I143" s="15"/>
      <c r="J143" s="15">
        <f>+J142-G142-R142+P142</f>
        <v>-4.920006269091556</v>
      </c>
      <c r="K143" s="10">
        <f>+J143*$L$3</f>
        <v>-0.30678388716430061</v>
      </c>
      <c r="L143" s="7">
        <f>+K143/J143</f>
        <v>6.2354369158343789E-2</v>
      </c>
      <c r="M143" s="7">
        <f>+P143/J143</f>
        <v>4.7600868296743211E-2</v>
      </c>
      <c r="N143" s="1">
        <f t="shared" si="22"/>
        <v>14.905537519203866</v>
      </c>
      <c r="O143" s="1"/>
      <c r="P143" s="10">
        <f>+$M$3*J143</f>
        <v>-0.2341965704341781</v>
      </c>
      <c r="Q143" s="8"/>
      <c r="R143" s="8">
        <f>+J143*$R$3</f>
        <v>-2.4600031345457782E-2</v>
      </c>
    </row>
    <row r="144" spans="1:18" x14ac:dyDescent="0.3">
      <c r="A144" s="21">
        <v>188</v>
      </c>
      <c r="B144" s="23">
        <v>44038</v>
      </c>
      <c r="C144" s="22" t="s">
        <v>6</v>
      </c>
      <c r="D144" s="8"/>
      <c r="E144" s="14">
        <f>+I144*(L144/$E$3)</f>
        <v>0</v>
      </c>
      <c r="F144" s="15">
        <f t="shared" si="21"/>
        <v>0</v>
      </c>
      <c r="G144" s="8">
        <f t="shared" si="23"/>
        <v>-0.97490031022684687</v>
      </c>
      <c r="H144" s="21">
        <v>188</v>
      </c>
      <c r="I144" s="15"/>
      <c r="J144" s="15">
        <f>+J143-G143-R143+P143</f>
        <v>-3.8996012409073875</v>
      </c>
      <c r="K144" s="10">
        <f>+J144*$L$3</f>
        <v>-0.24315717534587478</v>
      </c>
      <c r="L144" s="7">
        <f>+K144/J144</f>
        <v>6.2354369158343789E-2</v>
      </c>
      <c r="M144" s="7">
        <f>+P144/J144</f>
        <v>4.7600868296743211E-2</v>
      </c>
      <c r="N144" s="1">
        <f t="shared" si="22"/>
        <v>14.905537519203866</v>
      </c>
      <c r="O144" s="1"/>
      <c r="P144" s="10">
        <f>+$M$3*J144</f>
        <v>-0.18562440507824896</v>
      </c>
      <c r="Q144" s="8"/>
      <c r="R144" s="8">
        <f>+J144*$R$3</f>
        <v>-1.9498006204536938E-2</v>
      </c>
    </row>
    <row r="145" spans="1:18" x14ac:dyDescent="0.3">
      <c r="A145" s="21">
        <v>189</v>
      </c>
      <c r="B145" s="23">
        <v>44039</v>
      </c>
      <c r="C145" s="22" t="s">
        <v>6</v>
      </c>
      <c r="D145" s="8"/>
      <c r="E145" s="14">
        <f>+I145*(L145/$E$3)</f>
        <v>0</v>
      </c>
      <c r="F145" s="15">
        <f t="shared" si="21"/>
        <v>0</v>
      </c>
      <c r="G145" s="8">
        <f t="shared" si="23"/>
        <v>-0.77270683238856319</v>
      </c>
      <c r="H145" s="21">
        <v>189</v>
      </c>
      <c r="I145" s="15"/>
      <c r="J145" s="15">
        <f>+J144-G144-R144+P144</f>
        <v>-3.0908273295542528</v>
      </c>
      <c r="K145" s="10">
        <f>+J145*$L$3</f>
        <v>-0.19272658831172379</v>
      </c>
      <c r="L145" s="7">
        <f>+K145/J145</f>
        <v>6.2354369158343789E-2</v>
      </c>
      <c r="M145" s="7">
        <f>+P145/J145</f>
        <v>4.7600868296743218E-2</v>
      </c>
      <c r="N145" s="1">
        <f t="shared" si="22"/>
        <v>14.905537519203866</v>
      </c>
      <c r="O145" s="1"/>
      <c r="P145" s="10">
        <f>+$M$3*J145</f>
        <v>-0.14712606464208652</v>
      </c>
      <c r="Q145" s="8"/>
      <c r="R145" s="8">
        <f>+J145*$R$3</f>
        <v>-1.5454136647771264E-2</v>
      </c>
    </row>
    <row r="146" spans="1:18" x14ac:dyDescent="0.3">
      <c r="A146" s="21">
        <v>190</v>
      </c>
      <c r="B146" s="23">
        <v>44040</v>
      </c>
      <c r="C146" s="22" t="s">
        <v>6</v>
      </c>
      <c r="D146" s="8"/>
      <c r="E146" s="14">
        <f>+I146*(L146/$E$3)</f>
        <v>0</v>
      </c>
      <c r="F146" s="15">
        <f t="shared" si="21"/>
        <v>0</v>
      </c>
      <c r="G146" s="8">
        <f t="shared" si="23"/>
        <v>-0.61244810629000113</v>
      </c>
      <c r="H146" s="21">
        <v>190</v>
      </c>
      <c r="I146" s="15"/>
      <c r="J146" s="15">
        <f>+J145-G145-R145+P145</f>
        <v>-2.4497924251600045</v>
      </c>
      <c r="K146" s="10">
        <f>+J146*$L$3</f>
        <v>-0.15275526123974123</v>
      </c>
      <c r="L146" s="7">
        <f>+K146/J146</f>
        <v>6.2354369158343796E-2</v>
      </c>
      <c r="M146" s="7">
        <f>+P146/J146</f>
        <v>4.7600868296743211E-2</v>
      </c>
      <c r="N146" s="1">
        <f t="shared" si="22"/>
        <v>14.905537519203866</v>
      </c>
      <c r="O146" s="1"/>
      <c r="P146" s="10">
        <f>+$M$3*J146</f>
        <v>-0.11661224658440052</v>
      </c>
      <c r="Q146" s="8"/>
      <c r="R146" s="8">
        <f>+J146*$R$3</f>
        <v>-1.2248962125800024E-2</v>
      </c>
    </row>
    <row r="147" spans="1:18" x14ac:dyDescent="0.3">
      <c r="A147" s="21">
        <v>191</v>
      </c>
      <c r="B147" s="23">
        <v>44041</v>
      </c>
      <c r="C147" s="22" t="s">
        <v>6</v>
      </c>
      <c r="D147" s="8"/>
      <c r="E147" s="14">
        <f>+I147*(L147/$E$3)</f>
        <v>0</v>
      </c>
      <c r="F147" s="15">
        <f t="shared" si="21"/>
        <v>0</v>
      </c>
      <c r="G147" s="8">
        <f t="shared" si="23"/>
        <v>-0.48542690083215101</v>
      </c>
      <c r="H147" s="21">
        <v>191</v>
      </c>
      <c r="I147" s="15"/>
      <c r="J147" s="15">
        <f>+J146-G146-R146+P146</f>
        <v>-1.941707603328604</v>
      </c>
      <c r="K147" s="10">
        <f>+J147*$L$3</f>
        <v>-0.12107395269551474</v>
      </c>
      <c r="L147" s="7">
        <f>+K147/J147</f>
        <v>6.2354369158343789E-2</v>
      </c>
      <c r="M147" s="7">
        <f>+P147/J147</f>
        <v>4.7600868296743211E-2</v>
      </c>
      <c r="N147" s="1">
        <f t="shared" si="22"/>
        <v>14.905537519203866</v>
      </c>
      <c r="O147" s="1"/>
      <c r="P147" s="10">
        <f>+$M$3*J147</f>
        <v>-9.242696789682979E-2</v>
      </c>
      <c r="Q147" s="8"/>
      <c r="R147" s="8">
        <f>+J147*$R$3</f>
        <v>-9.7085380166430212E-3</v>
      </c>
    </row>
    <row r="148" spans="1:18" x14ac:dyDescent="0.3">
      <c r="A148" s="21">
        <v>192</v>
      </c>
      <c r="B148" s="23">
        <v>44042</v>
      </c>
      <c r="C148" s="22" t="s">
        <v>6</v>
      </c>
      <c r="D148" s="8"/>
      <c r="E148" s="14">
        <f>+I148*(L148/$E$3)</f>
        <v>0</v>
      </c>
      <c r="F148" s="15">
        <f t="shared" si="21"/>
        <v>0</v>
      </c>
      <c r="G148" s="8">
        <f t="shared" si="23"/>
        <v>-0.38474978309415991</v>
      </c>
      <c r="H148" s="21">
        <v>192</v>
      </c>
      <c r="I148" s="15"/>
      <c r="J148" s="15">
        <f>+J147-G147-R147+P147</f>
        <v>-1.5389991323766397</v>
      </c>
      <c r="K148" s="10">
        <f>+J148*$L$3</f>
        <v>-9.5963320034583785E-2</v>
      </c>
      <c r="L148" s="7">
        <f>+K148/J148</f>
        <v>6.2354369158343789E-2</v>
      </c>
      <c r="M148" s="7">
        <f>+P148/J148</f>
        <v>4.7600868296743211E-2</v>
      </c>
      <c r="N148" s="1">
        <f t="shared" si="22"/>
        <v>14.905537519203866</v>
      </c>
      <c r="O148" s="1"/>
      <c r="P148" s="10">
        <f>+$M$3*J148</f>
        <v>-7.3257695009062498E-2</v>
      </c>
      <c r="Q148" s="8"/>
      <c r="R148" s="8">
        <f>+J148*$R$3</f>
        <v>-7.694995661883198E-3</v>
      </c>
    </row>
    <row r="149" spans="1:18" x14ac:dyDescent="0.3">
      <c r="A149" s="21">
        <v>193</v>
      </c>
      <c r="B149" s="23">
        <v>44043</v>
      </c>
      <c r="C149" s="22" t="s">
        <v>6</v>
      </c>
      <c r="D149" s="8"/>
      <c r="E149" s="14">
        <f>+I149*(L149/$E$3)</f>
        <v>0</v>
      </c>
      <c r="F149" s="15">
        <f t="shared" si="21"/>
        <v>0</v>
      </c>
      <c r="G149" s="8">
        <f t="shared" si="23"/>
        <v>-0.30495301215741472</v>
      </c>
      <c r="H149" s="21">
        <v>193</v>
      </c>
      <c r="I149" s="15"/>
      <c r="J149" s="15">
        <f>+J148-G148-R148+P148</f>
        <v>-1.2198120486296589</v>
      </c>
      <c r="K149" s="10">
        <f>+J149*$L$3</f>
        <v>-7.6060610784049354E-2</v>
      </c>
      <c r="L149" s="7">
        <f>+K149/J149</f>
        <v>6.2354369158343789E-2</v>
      </c>
      <c r="M149" s="7">
        <f>+P149/J149</f>
        <v>4.7600868296743211E-2</v>
      </c>
      <c r="N149" s="1">
        <f t="shared" si="22"/>
        <v>14.905537519203866</v>
      </c>
      <c r="O149" s="1"/>
      <c r="P149" s="10">
        <f>+$M$3*J149</f>
        <v>-5.8064112673600919E-2</v>
      </c>
      <c r="Q149" s="8"/>
      <c r="R149" s="8">
        <f>+J149*$R$3</f>
        <v>-6.0990602431482948E-3</v>
      </c>
    </row>
    <row r="150" spans="1:18" x14ac:dyDescent="0.3">
      <c r="A150" s="21">
        <v>194</v>
      </c>
      <c r="B150" s="23">
        <v>44044</v>
      </c>
      <c r="C150" s="22" t="s">
        <v>6</v>
      </c>
      <c r="D150" s="8"/>
      <c r="E150" s="14">
        <f>+I150*(L150/$E$3)</f>
        <v>0</v>
      </c>
      <c r="F150" s="15">
        <f t="shared" si="21"/>
        <v>0</v>
      </c>
      <c r="G150" s="8">
        <f t="shared" si="23"/>
        <v>-0.24170602222567419</v>
      </c>
      <c r="H150" s="21">
        <v>194</v>
      </c>
      <c r="I150" s="15"/>
      <c r="J150" s="15">
        <f>+J149-G149-R149+P149</f>
        <v>-0.96682408890269678</v>
      </c>
      <c r="K150" s="10">
        <f>+J150*$L$3</f>
        <v>-6.0285706150618151E-2</v>
      </c>
      <c r="L150" s="7">
        <f>+K150/J150</f>
        <v>6.2354369158343789E-2</v>
      </c>
      <c r="M150" s="7">
        <f>+P150/J150</f>
        <v>4.7600868296743211E-2</v>
      </c>
      <c r="N150" s="1">
        <f t="shared" si="22"/>
        <v>14.905537519203866</v>
      </c>
      <c r="O150" s="1"/>
      <c r="P150" s="10">
        <f>+$M$3*J150</f>
        <v>-4.6021666121976015E-2</v>
      </c>
      <c r="Q150" s="8"/>
      <c r="R150" s="8">
        <f>+J150*$R$3</f>
        <v>-4.8341204445134841E-3</v>
      </c>
    </row>
    <row r="151" spans="1:18" x14ac:dyDescent="0.3">
      <c r="A151" s="21">
        <v>195</v>
      </c>
      <c r="B151" s="23">
        <v>44045</v>
      </c>
      <c r="C151" s="22" t="s">
        <v>6</v>
      </c>
      <c r="D151" s="8"/>
      <c r="E151" s="14">
        <f>+I151*(L151/$E$3)</f>
        <v>0</v>
      </c>
      <c r="F151" s="15">
        <f t="shared" si="21"/>
        <v>0</v>
      </c>
      <c r="G151" s="8">
        <f t="shared" si="23"/>
        <v>-0.19157640308862128</v>
      </c>
      <c r="H151" s="21">
        <v>195</v>
      </c>
      <c r="I151" s="15"/>
      <c r="J151" s="15">
        <f>+J150-G150-R150+P150</f>
        <v>-0.76630561235448513</v>
      </c>
      <c r="K151" s="10">
        <f>+J151*$L$3</f>
        <v>-4.7782503040862262E-2</v>
      </c>
      <c r="L151" s="7">
        <f>+K151/J151</f>
        <v>6.2354369158343796E-2</v>
      </c>
      <c r="M151" s="7">
        <f>+P151/J151</f>
        <v>4.7600868296743218E-2</v>
      </c>
      <c r="N151" s="1">
        <f t="shared" si="22"/>
        <v>14.905537519203866</v>
      </c>
      <c r="O151" s="1"/>
      <c r="P151" s="10">
        <f>+$M$3*J151</f>
        <v>-3.6476812528741007E-2</v>
      </c>
      <c r="Q151" s="8"/>
      <c r="R151" s="8">
        <f>+J151*$R$3</f>
        <v>-3.8315280617724256E-3</v>
      </c>
    </row>
    <row r="152" spans="1:18" x14ac:dyDescent="0.3">
      <c r="A152" s="21">
        <v>196</v>
      </c>
      <c r="B152" s="23">
        <v>44046</v>
      </c>
      <c r="C152" s="22" t="s">
        <v>6</v>
      </c>
      <c r="D152" s="8"/>
      <c r="E152" s="14">
        <f>+I152*(L152/$E$3)</f>
        <v>0</v>
      </c>
      <c r="F152" s="15">
        <f t="shared" si="21"/>
        <v>0</v>
      </c>
      <c r="G152" s="8">
        <f t="shared" si="23"/>
        <v>-0.15184362343320809</v>
      </c>
      <c r="H152" s="21">
        <v>196</v>
      </c>
      <c r="I152" s="15"/>
      <c r="J152" s="15">
        <f>+J151-G151-R151+P151</f>
        <v>-0.60737449373283237</v>
      </c>
      <c r="K152" s="10">
        <f>+J152*$L$3</f>
        <v>-3.7872453399579196E-2</v>
      </c>
      <c r="L152" s="7">
        <f>+K152/J152</f>
        <v>6.2354369158343789E-2</v>
      </c>
      <c r="M152" s="7">
        <f>+P152/J152</f>
        <v>4.7600868296743211E-2</v>
      </c>
      <c r="N152" s="1">
        <f t="shared" si="22"/>
        <v>14.905537519203866</v>
      </c>
      <c r="O152" s="1"/>
      <c r="P152" s="10">
        <f>+$M$3*J152</f>
        <v>-2.8911553282977637E-2</v>
      </c>
      <c r="Q152" s="8"/>
      <c r="R152" s="8">
        <f>+J152*$R$3</f>
        <v>-3.0368724686641621E-3</v>
      </c>
    </row>
    <row r="153" spans="1:18" x14ac:dyDescent="0.3">
      <c r="A153" s="21">
        <v>197</v>
      </c>
      <c r="B153" s="23">
        <v>44047</v>
      </c>
      <c r="C153" s="22" t="s">
        <v>6</v>
      </c>
      <c r="D153" s="8"/>
      <c r="E153" s="14">
        <f>+I153*(L153/$E$3)</f>
        <v>0</v>
      </c>
      <c r="F153" s="15">
        <f t="shared" si="21"/>
        <v>0</v>
      </c>
      <c r="G153" s="8">
        <f t="shared" si="23"/>
        <v>-0.12035138777848442</v>
      </c>
      <c r="H153" s="21">
        <v>197</v>
      </c>
      <c r="I153" s="15"/>
      <c r="J153" s="15">
        <f>+J152-G152-R152+P152</f>
        <v>-0.48140555111393768</v>
      </c>
      <c r="K153" s="10">
        <f>+J153*$L$3</f>
        <v>-3.0017739449034412E-2</v>
      </c>
      <c r="L153" s="7">
        <f>+K153/J153</f>
        <v>6.2354369158343796E-2</v>
      </c>
      <c r="M153" s="7">
        <f>+P153/J153</f>
        <v>4.7600868296743211E-2</v>
      </c>
      <c r="N153" s="1">
        <f t="shared" si="22"/>
        <v>14.905537519203866</v>
      </c>
      <c r="O153" s="1"/>
      <c r="P153" s="10">
        <f>+$M$3*J153</f>
        <v>-2.2915322235895628E-2</v>
      </c>
      <c r="Q153" s="8"/>
      <c r="R153" s="8">
        <f>+J153*$R$3</f>
        <v>-2.4070277555696884E-3</v>
      </c>
    </row>
    <row r="154" spans="1:18" x14ac:dyDescent="0.3">
      <c r="A154" s="21">
        <v>198</v>
      </c>
      <c r="B154" s="23">
        <v>44048</v>
      </c>
      <c r="C154" s="22" t="s">
        <v>6</v>
      </c>
      <c r="D154" s="8"/>
      <c r="E154" s="14">
        <f>+I154*(L154/$E$3)</f>
        <v>0</v>
      </c>
      <c r="F154" s="15">
        <f t="shared" si="21"/>
        <v>0</v>
      </c>
      <c r="G154" s="8">
        <f t="shared" si="23"/>
        <v>-9.5390614453944811E-2</v>
      </c>
      <c r="H154" s="21">
        <v>198</v>
      </c>
      <c r="I154" s="15"/>
      <c r="J154" s="15">
        <f>+J153-G153-R153+P153</f>
        <v>-0.38156245781577924</v>
      </c>
      <c r="K154" s="10">
        <f>+J154*$L$3</f>
        <v>-2.3792086351610078E-2</v>
      </c>
      <c r="L154" s="7">
        <f>+K154/J154</f>
        <v>6.2354369158343789E-2</v>
      </c>
      <c r="M154" s="7">
        <f>+P154/J154</f>
        <v>4.7600868296743211E-2</v>
      </c>
      <c r="N154" s="1">
        <f t="shared" si="22"/>
        <v>14.905537519203866</v>
      </c>
      <c r="O154" s="1"/>
      <c r="P154" s="10">
        <f>+$M$3*J154</f>
        <v>-1.8162704301470545E-2</v>
      </c>
      <c r="Q154" s="8"/>
      <c r="R154" s="8">
        <f>+J154*$R$3</f>
        <v>-1.9078122890788963E-3</v>
      </c>
    </row>
    <row r="155" spans="1:18" x14ac:dyDescent="0.3">
      <c r="A155" s="21">
        <v>199</v>
      </c>
      <c r="B155" s="23">
        <v>44049</v>
      </c>
      <c r="C155" s="22" t="s">
        <v>6</v>
      </c>
      <c r="D155" s="8"/>
      <c r="E155" s="14">
        <f>+I155*(L155/$E$3)</f>
        <v>0</v>
      </c>
      <c r="F155" s="15">
        <f t="shared" si="21"/>
        <v>0</v>
      </c>
      <c r="G155" s="8">
        <f t="shared" si="23"/>
        <v>-7.5606683843556524E-2</v>
      </c>
      <c r="H155" s="21">
        <v>199</v>
      </c>
      <c r="I155" s="15"/>
      <c r="J155" s="15">
        <f>+J154-G154-R154+P154</f>
        <v>-0.3024267353742261</v>
      </c>
      <c r="K155" s="10">
        <f>+J155*$L$3</f>
        <v>-1.8857628300877241E-2</v>
      </c>
      <c r="L155" s="7">
        <f>+K155/J155</f>
        <v>6.2354369158343782E-2</v>
      </c>
      <c r="M155" s="7">
        <f>+P155/J155</f>
        <v>4.7600868296743211E-2</v>
      </c>
      <c r="N155" s="1">
        <f t="shared" si="22"/>
        <v>14.905537519203866</v>
      </c>
      <c r="O155" s="1"/>
      <c r="P155" s="10">
        <f>+$M$3*J155</f>
        <v>-1.4395775199962548E-2</v>
      </c>
      <c r="Q155" s="8"/>
      <c r="R155" s="8">
        <f>+J155*$R$3</f>
        <v>-1.5121336768711305E-3</v>
      </c>
    </row>
    <row r="156" spans="1:18" x14ac:dyDescent="0.3">
      <c r="A156" s="21">
        <v>200</v>
      </c>
      <c r="B156" s="23">
        <v>44050</v>
      </c>
      <c r="C156" s="22" t="s">
        <v>6</v>
      </c>
      <c r="D156" s="8"/>
      <c r="E156" s="14">
        <f>+I156*(L156/$E$3)</f>
        <v>0</v>
      </c>
      <c r="F156" s="15">
        <f t="shared" si="21"/>
        <v>0</v>
      </c>
      <c r="G156" s="8">
        <f t="shared" si="23"/>
        <v>-5.9925923263440248E-2</v>
      </c>
      <c r="H156" s="21">
        <v>200</v>
      </c>
      <c r="I156" s="15"/>
      <c r="J156" s="15">
        <f>+J155-G155-R155+P155</f>
        <v>-0.23970369305376099</v>
      </c>
      <c r="K156" s="10">
        <f>+J156*$L$3</f>
        <v>-1.494657256529254E-2</v>
      </c>
      <c r="L156" s="7">
        <f>+K156/J156</f>
        <v>6.2354369158343789E-2</v>
      </c>
      <c r="M156" s="7">
        <f>+P156/J156</f>
        <v>4.7600868296743211E-2</v>
      </c>
      <c r="N156" s="1">
        <f t="shared" si="22"/>
        <v>14.905537519203866</v>
      </c>
      <c r="O156" s="1"/>
      <c r="P156" s="10">
        <f>+$M$3*J156</f>
        <v>-1.1410103923295037E-2</v>
      </c>
      <c r="Q156" s="8"/>
      <c r="R156" s="8">
        <f>+J156*$R$3</f>
        <v>-1.198518465268805E-3</v>
      </c>
    </row>
    <row r="157" spans="1:18" x14ac:dyDescent="0.3">
      <c r="A157" s="21">
        <v>201</v>
      </c>
      <c r="B157" s="23">
        <v>44051</v>
      </c>
      <c r="C157" s="22" t="s">
        <v>6</v>
      </c>
      <c r="D157" s="8"/>
      <c r="E157" s="14">
        <f>+I157*(L157/$E$3)</f>
        <v>0</v>
      </c>
      <c r="F157" s="15">
        <f t="shared" si="21"/>
        <v>0</v>
      </c>
      <c r="G157" s="8">
        <f t="shared" si="23"/>
        <v>-4.7497338812086738E-2</v>
      </c>
      <c r="H157" s="21">
        <v>201</v>
      </c>
      <c r="I157" s="15"/>
      <c r="J157" s="15">
        <f>+J156-G156-R156+P156</f>
        <v>-0.18998935524834695</v>
      </c>
      <c r="K157" s="10">
        <f>+J157*$L$3</f>
        <v>-1.1846666393311146E-2</v>
      </c>
      <c r="L157" s="7">
        <f>+K157/J157</f>
        <v>6.2354369158343782E-2</v>
      </c>
      <c r="M157" s="7">
        <f>+P157/J157</f>
        <v>4.7600868296743211E-2</v>
      </c>
      <c r="N157" s="1">
        <f t="shared" si="22"/>
        <v>14.905537519203866</v>
      </c>
      <c r="O157" s="1"/>
      <c r="P157" s="10">
        <f>+$M$3*J157</f>
        <v>-9.0436582769597221E-3</v>
      </c>
      <c r="Q157" s="8"/>
      <c r="R157" s="8">
        <f>+J157*$R$3</f>
        <v>-9.4994677624173475E-4</v>
      </c>
    </row>
    <row r="158" spans="1:18" x14ac:dyDescent="0.3">
      <c r="A158" s="21">
        <v>202</v>
      </c>
      <c r="B158" s="23">
        <v>44052</v>
      </c>
      <c r="C158" s="22" t="s">
        <v>6</v>
      </c>
      <c r="D158" s="8"/>
      <c r="E158" s="14">
        <f>+I158*(L158/$E$3)</f>
        <v>0</v>
      </c>
      <c r="F158" s="15">
        <f t="shared" si="21"/>
        <v>0</v>
      </c>
      <c r="G158" s="8">
        <f t="shared" si="23"/>
        <v>-3.7646431984244548E-2</v>
      </c>
      <c r="H158" s="21">
        <v>202</v>
      </c>
      <c r="I158" s="15"/>
      <c r="J158" s="15">
        <f>+J157-G157-R157+P157</f>
        <v>-0.15058572793697819</v>
      </c>
      <c r="K158" s="10">
        <f>+J158*$L$3</f>
        <v>-9.3896780697602621E-3</v>
      </c>
      <c r="L158" s="7">
        <f>+K158/J158</f>
        <v>6.2354369158343789E-2</v>
      </c>
      <c r="M158" s="7">
        <f>+P158/J158</f>
        <v>4.7600868296743211E-2</v>
      </c>
      <c r="N158" s="1">
        <f t="shared" si="22"/>
        <v>14.905537519203866</v>
      </c>
      <c r="O158" s="1"/>
      <c r="P158" s="10">
        <f>+$M$3*J158</f>
        <v>-7.1680114028973034E-3</v>
      </c>
      <c r="Q158" s="8"/>
      <c r="R158" s="8">
        <f>+J158*$R$3</f>
        <v>-7.5292863968489093E-4</v>
      </c>
    </row>
    <row r="159" spans="1:18" x14ac:dyDescent="0.3">
      <c r="A159" s="21">
        <v>203</v>
      </c>
      <c r="B159" s="23">
        <v>44053</v>
      </c>
      <c r="C159" s="22" t="s">
        <v>6</v>
      </c>
      <c r="D159" s="8"/>
      <c r="E159" s="14">
        <f>+I159*(L159/$E$3)</f>
        <v>0</v>
      </c>
      <c r="F159" s="15">
        <f t="shared" si="21"/>
        <v>0</v>
      </c>
      <c r="G159" s="8">
        <f t="shared" si="23"/>
        <v>-2.9838594678986512E-2</v>
      </c>
      <c r="H159" s="21">
        <v>203</v>
      </c>
      <c r="I159" s="15"/>
      <c r="J159" s="15">
        <f>+J158-G158-R158+P158</f>
        <v>-0.11935437871594605</v>
      </c>
      <c r="K159" s="10">
        <f>+J159*$L$3</f>
        <v>-7.4422669911188705E-3</v>
      </c>
      <c r="L159" s="7">
        <f>+K159/J159</f>
        <v>6.2354369158343789E-2</v>
      </c>
      <c r="M159" s="7">
        <f>+P159/J159</f>
        <v>4.7600868296743211E-2</v>
      </c>
      <c r="N159" s="1">
        <f t="shared" si="22"/>
        <v>14.905537519203866</v>
      </c>
      <c r="O159" s="1"/>
      <c r="P159" s="10">
        <f>+$M$3*J159</f>
        <v>-5.6813720618973593E-3</v>
      </c>
      <c r="Q159" s="8"/>
      <c r="R159" s="8">
        <f>+J159*$R$3</f>
        <v>-5.9677189357973024E-4</v>
      </c>
    </row>
    <row r="160" spans="1:18" x14ac:dyDescent="0.3">
      <c r="A160" s="21">
        <v>204</v>
      </c>
      <c r="B160" s="23">
        <v>44054</v>
      </c>
      <c r="C160" s="22" t="s">
        <v>6</v>
      </c>
      <c r="D160" s="8"/>
      <c r="E160" s="14">
        <f>+I160*(L160/$E$3)</f>
        <v>0</v>
      </c>
      <c r="F160" s="15">
        <f t="shared" si="21"/>
        <v>0</v>
      </c>
      <c r="G160" s="8">
        <f t="shared" si="23"/>
        <v>-2.3650096051319291E-2</v>
      </c>
      <c r="H160" s="21">
        <v>204</v>
      </c>
      <c r="I160" s="15"/>
      <c r="J160" s="15">
        <f>+J159-G159-R159+P159</f>
        <v>-9.4600384205277166E-2</v>
      </c>
      <c r="K160" s="10">
        <f>+J160*$L$3</f>
        <v>-5.8987472792570075E-3</v>
      </c>
      <c r="L160" s="7">
        <f>+K160/J160</f>
        <v>6.2354369158343789E-2</v>
      </c>
      <c r="M160" s="7">
        <f>+P160/J160</f>
        <v>4.7600868296743211E-2</v>
      </c>
      <c r="N160" s="1">
        <f t="shared" si="22"/>
        <v>14.905537519203866</v>
      </c>
      <c r="O160" s="1"/>
      <c r="P160" s="10">
        <f>+$M$3*J160</f>
        <v>-4.5030604293767049E-3</v>
      </c>
      <c r="Q160" s="8"/>
      <c r="R160" s="8">
        <f>+J160*$R$3</f>
        <v>-4.7300192102638582E-4</v>
      </c>
    </row>
    <row r="161" spans="1:18" x14ac:dyDescent="0.3">
      <c r="A161" s="21">
        <v>205</v>
      </c>
      <c r="B161" s="23">
        <v>44055</v>
      </c>
      <c r="C161" s="22" t="s">
        <v>6</v>
      </c>
      <c r="D161" s="8"/>
      <c r="E161" s="14">
        <f>+I161*(L161/$E$3)</f>
        <v>0</v>
      </c>
      <c r="F161" s="15">
        <f t="shared" si="21"/>
        <v>0</v>
      </c>
      <c r="G161" s="8">
        <f t="shared" si="23"/>
        <v>-1.8745086665577049E-2</v>
      </c>
      <c r="H161" s="21">
        <v>205</v>
      </c>
      <c r="I161" s="15"/>
      <c r="J161" s="15">
        <f>+J160-G160-R160+P160</f>
        <v>-7.4980346662308198E-2</v>
      </c>
      <c r="K161" s="10">
        <f>+J161*$L$3</f>
        <v>-4.675352215402156E-3</v>
      </c>
      <c r="L161" s="7">
        <f>+K161/J161</f>
        <v>6.2354369158343789E-2</v>
      </c>
      <c r="M161" s="7">
        <f>+P161/J161</f>
        <v>4.7600868296743211E-2</v>
      </c>
      <c r="N161" s="1">
        <f t="shared" si="22"/>
        <v>14.905537519203866</v>
      </c>
      <c r="O161" s="1"/>
      <c r="P161" s="10">
        <f>+$M$3*J161</f>
        <v>-3.5691296063166821E-3</v>
      </c>
      <c r="Q161" s="8"/>
      <c r="R161" s="8">
        <f>+J161*$R$3</f>
        <v>-3.7490173331154101E-4</v>
      </c>
    </row>
    <row r="162" spans="1:18" x14ac:dyDescent="0.3">
      <c r="A162" s="21">
        <v>206</v>
      </c>
      <c r="B162" s="23">
        <v>44056</v>
      </c>
      <c r="C162" s="22" t="s">
        <v>6</v>
      </c>
      <c r="D162" s="8"/>
      <c r="E162" s="14">
        <f>+I162*(L162/$E$3)</f>
        <v>0</v>
      </c>
      <c r="F162" s="15">
        <f t="shared" si="21"/>
        <v>0</v>
      </c>
      <c r="G162" s="8">
        <f t="shared" si="23"/>
        <v>-1.4857371967434073E-2</v>
      </c>
      <c r="H162" s="21">
        <v>206</v>
      </c>
      <c r="I162" s="15"/>
      <c r="J162" s="15">
        <f>+J161-G161-R161+P161</f>
        <v>-5.9429487869736293E-2</v>
      </c>
      <c r="K162" s="10">
        <f>+J162*$L$3</f>
        <v>-3.7056882255208511E-3</v>
      </c>
      <c r="L162" s="7">
        <f>+K162/J162</f>
        <v>6.2354369158343789E-2</v>
      </c>
      <c r="M162" s="7">
        <f>+P162/J162</f>
        <v>4.7600868296743211E-2</v>
      </c>
      <c r="N162" s="1">
        <f t="shared" si="22"/>
        <v>14.905537519203866</v>
      </c>
      <c r="O162" s="1"/>
      <c r="P162" s="10">
        <f>+$M$3*J162</f>
        <v>-2.8288952250302155E-3</v>
      </c>
      <c r="Q162" s="8"/>
      <c r="R162" s="8">
        <f>+J162*$R$3</f>
        <v>-2.9714743934868145E-4</v>
      </c>
    </row>
    <row r="163" spans="1:18" x14ac:dyDescent="0.3">
      <c r="A163" s="21">
        <v>207</v>
      </c>
      <c r="B163" s="23">
        <v>44057</v>
      </c>
      <c r="C163" s="22" t="s">
        <v>6</v>
      </c>
      <c r="D163" s="8"/>
      <c r="E163" s="14">
        <f>+I163*(L163/$E$3)</f>
        <v>0</v>
      </c>
      <c r="F163" s="15">
        <f t="shared" si="21"/>
        <v>0</v>
      </c>
      <c r="G163" s="8">
        <f t="shared" si="23"/>
        <v>-1.1775965921995939E-2</v>
      </c>
      <c r="H163" s="21">
        <v>207</v>
      </c>
      <c r="I163" s="15"/>
      <c r="J163" s="15">
        <f>+J162-G162-R162+P162</f>
        <v>-4.7103863687983756E-2</v>
      </c>
      <c r="K163" s="10">
        <f>+J163*$L$3</f>
        <v>-2.9371317051848441E-3</v>
      </c>
      <c r="L163" s="7">
        <f>+K163/J163</f>
        <v>6.2354369158343782E-2</v>
      </c>
      <c r="M163" s="7">
        <f>+P163/J163</f>
        <v>4.7600868296743211E-2</v>
      </c>
      <c r="N163" s="1">
        <f t="shared" si="22"/>
        <v>14.905537519203866</v>
      </c>
      <c r="O163" s="1"/>
      <c r="P163" s="10">
        <f>+$M$3*J163</f>
        <v>-2.2421848116794597E-3</v>
      </c>
      <c r="Q163" s="8"/>
      <c r="R163" s="8">
        <f>+J163*$R$3</f>
        <v>-2.3551931843991878E-4</v>
      </c>
    </row>
    <row r="164" spans="1:18" x14ac:dyDescent="0.3">
      <c r="A164" s="21">
        <v>208</v>
      </c>
      <c r="B164" s="23">
        <v>44058</v>
      </c>
      <c r="C164" s="22" t="s">
        <v>6</v>
      </c>
      <c r="D164" s="8"/>
      <c r="E164" s="14">
        <f>+I164*(L164/$E$3)</f>
        <v>0</v>
      </c>
      <c r="F164" s="15">
        <f t="shared" si="21"/>
        <v>0</v>
      </c>
      <c r="G164" s="8">
        <f t="shared" si="23"/>
        <v>-9.3336408148068407E-3</v>
      </c>
      <c r="H164" s="21">
        <v>208</v>
      </c>
      <c r="I164" s="15"/>
      <c r="J164" s="15">
        <f>+J163-G163-R163+P163</f>
        <v>-3.7334563259227363E-2</v>
      </c>
      <c r="K164" s="10">
        <f>+J164*$L$3</f>
        <v>-2.3279731398314018E-3</v>
      </c>
      <c r="L164" s="7">
        <f>+K164/J164</f>
        <v>6.2354369158343789E-2</v>
      </c>
      <c r="M164" s="7">
        <f>+P164/J164</f>
        <v>4.7600868296743211E-2</v>
      </c>
      <c r="N164" s="1">
        <f t="shared" si="22"/>
        <v>14.905537519203866</v>
      </c>
      <c r="O164" s="1"/>
      <c r="P164" s="10">
        <f>+$M$3*J164</f>
        <v>-1.7771576286189097E-3</v>
      </c>
      <c r="Q164" s="8"/>
      <c r="R164" s="8">
        <f>+J164*$R$3</f>
        <v>-1.8667281629613681E-4</v>
      </c>
    </row>
    <row r="165" spans="1:18" x14ac:dyDescent="0.3">
      <c r="A165" s="21">
        <v>209</v>
      </c>
      <c r="B165" s="23">
        <v>44059</v>
      </c>
      <c r="C165" s="22" t="s">
        <v>6</v>
      </c>
      <c r="D165" s="8"/>
      <c r="E165" s="14">
        <f>+I165*(L165/$E$3)</f>
        <v>0</v>
      </c>
      <c r="F165" s="15">
        <f t="shared" si="21"/>
        <v>0</v>
      </c>
      <c r="G165" s="8">
        <f t="shared" si="23"/>
        <v>-7.3978518141858234E-3</v>
      </c>
      <c r="H165" s="21">
        <v>209</v>
      </c>
      <c r="I165" s="15"/>
      <c r="J165" s="15">
        <f>+J164-G164-R164+P164</f>
        <v>-2.9591407256743293E-2</v>
      </c>
      <c r="K165" s="10">
        <f>+J165*$L$3</f>
        <v>-1.8451535320018646E-3</v>
      </c>
      <c r="L165" s="7">
        <f>+K165/J165</f>
        <v>6.2354369158343789E-2</v>
      </c>
      <c r="M165" s="7">
        <f>+P165/J165</f>
        <v>4.7600868296743211E-2</v>
      </c>
      <c r="N165" s="1">
        <f t="shared" si="22"/>
        <v>14.905537519203866</v>
      </c>
      <c r="O165" s="1"/>
      <c r="P165" s="10">
        <f>+$M$3*J165</f>
        <v>-1.4085766795435288E-3</v>
      </c>
      <c r="Q165" s="8"/>
      <c r="R165" s="8">
        <f>+J165*$R$3</f>
        <v>-1.4795703628371648E-4</v>
      </c>
    </row>
    <row r="166" spans="1:18" x14ac:dyDescent="0.3">
      <c r="A166" s="21">
        <v>210</v>
      </c>
      <c r="B166" s="23">
        <v>44060</v>
      </c>
      <c r="C166" s="22" t="s">
        <v>6</v>
      </c>
      <c r="D166" s="8"/>
      <c r="E166" s="14">
        <f>+I166*(L166/$E$3)</f>
        <v>0</v>
      </c>
      <c r="F166" s="15">
        <f t="shared" si="21"/>
        <v>0</v>
      </c>
      <c r="G166" s="8">
        <f t="shared" si="23"/>
        <v>-5.8635437714543203E-3</v>
      </c>
      <c r="H166" s="21">
        <v>210</v>
      </c>
      <c r="I166" s="15"/>
      <c r="J166" s="15">
        <f>+J165-G165-R165+P165</f>
        <v>-2.3454175085817281E-2</v>
      </c>
      <c r="K166" s="10">
        <f>+J166*$L$3</f>
        <v>-1.4624702916054804E-3</v>
      </c>
      <c r="L166" s="7">
        <f>+K166/J166</f>
        <v>6.2354369158343789E-2</v>
      </c>
      <c r="M166" s="7">
        <f>+P166/J166</f>
        <v>4.7600868296743211E-2</v>
      </c>
      <c r="N166" s="1">
        <f t="shared" si="22"/>
        <v>14.905537519203866</v>
      </c>
      <c r="O166" s="1"/>
      <c r="P166" s="10">
        <f>+$M$3*J166</f>
        <v>-1.1164390992687444E-3</v>
      </c>
      <c r="Q166" s="8"/>
      <c r="R166" s="8">
        <f>+J166*$R$3</f>
        <v>-1.1727087542908641E-4</v>
      </c>
    </row>
    <row r="167" spans="1:18" x14ac:dyDescent="0.3">
      <c r="A167" s="21">
        <v>211</v>
      </c>
      <c r="B167" s="23">
        <v>44061</v>
      </c>
      <c r="C167" s="22" t="s">
        <v>6</v>
      </c>
      <c r="D167" s="8"/>
      <c r="E167" s="14">
        <f>+I167*(L167/$E$3)</f>
        <v>0</v>
      </c>
      <c r="F167" s="15">
        <f t="shared" si="21"/>
        <v>0</v>
      </c>
      <c r="G167" s="8">
        <f t="shared" si="23"/>
        <v>-4.6474498845506546E-3</v>
      </c>
      <c r="H167" s="21">
        <v>211</v>
      </c>
      <c r="I167" s="15"/>
      <c r="J167" s="15">
        <f>+J166-G166-R166+P166</f>
        <v>-1.8589799538202618E-2</v>
      </c>
      <c r="K167" s="10">
        <f>+J167*$L$3</f>
        <v>-1.159155222984695E-3</v>
      </c>
      <c r="L167" s="7">
        <f>+K167/J167</f>
        <v>6.2354369158343789E-2</v>
      </c>
      <c r="M167" s="7">
        <f>+P167/J167</f>
        <v>4.7600868296743211E-2</v>
      </c>
      <c r="N167" s="1">
        <f t="shared" si="22"/>
        <v>14.905537519203866</v>
      </c>
      <c r="O167" s="1"/>
      <c r="P167" s="10">
        <f>+$M$3*J167</f>
        <v>-8.8489059948084056E-4</v>
      </c>
      <c r="Q167" s="8"/>
      <c r="R167" s="8">
        <f>+J167*$R$3</f>
        <v>-9.2948997691013089E-5</v>
      </c>
    </row>
    <row r="168" spans="1:18" x14ac:dyDescent="0.3">
      <c r="A168" s="21">
        <v>212</v>
      </c>
      <c r="B168" s="23">
        <v>44062</v>
      </c>
      <c r="C168" s="22" t="s">
        <v>6</v>
      </c>
      <c r="D168" s="8"/>
      <c r="E168" s="14">
        <f>+I168*(L168/$E$3)</f>
        <v>0</v>
      </c>
      <c r="F168" s="15">
        <f t="shared" si="21"/>
        <v>0</v>
      </c>
      <c r="G168" s="8">
        <f t="shared" si="23"/>
        <v>-3.6835728138604478E-3</v>
      </c>
      <c r="H168" s="21">
        <v>212</v>
      </c>
      <c r="I168" s="15"/>
      <c r="J168" s="15">
        <f>+J167-G167-R167+P167</f>
        <v>-1.4734291255441791E-2</v>
      </c>
      <c r="K168" s="10">
        <f>+J168*$L$3</f>
        <v>-9.187474362283742E-4</v>
      </c>
      <c r="L168" s="7">
        <f>+K168/J168</f>
        <v>6.2354369158343789E-2</v>
      </c>
      <c r="M168" s="7">
        <f>+P168/J168</f>
        <v>4.7600868296743211E-2</v>
      </c>
      <c r="N168" s="1">
        <f t="shared" si="22"/>
        <v>14.905537519203866</v>
      </c>
      <c r="O168" s="1"/>
      <c r="P168" s="10">
        <f>+$M$3*J168</f>
        <v>-7.0136505749613992E-4</v>
      </c>
      <c r="Q168" s="8"/>
      <c r="R168" s="8">
        <f>+J168*$R$3</f>
        <v>-7.3671456277208961E-5</v>
      </c>
    </row>
    <row r="169" spans="1:18" x14ac:dyDescent="0.3">
      <c r="A169" s="21">
        <v>213</v>
      </c>
      <c r="B169" s="23">
        <v>44063</v>
      </c>
      <c r="C169" s="22" t="s">
        <v>6</v>
      </c>
      <c r="D169" s="8"/>
      <c r="E169" s="14">
        <f>+I169*(L169/$E$3)</f>
        <v>0</v>
      </c>
      <c r="F169" s="15">
        <f t="shared" si="21"/>
        <v>0</v>
      </c>
      <c r="G169" s="8">
        <f t="shared" si="23"/>
        <v>-2.9196030107000687E-3</v>
      </c>
      <c r="H169" s="21">
        <v>213</v>
      </c>
      <c r="I169" s="15"/>
      <c r="J169" s="15">
        <f>+J168-G168-R168+P168</f>
        <v>-1.1678412042800275E-2</v>
      </c>
      <c r="K169" s="10">
        <f>+J169*$L$3</f>
        <v>-7.2820001570001618E-4</v>
      </c>
      <c r="L169" s="7">
        <f>+K169/J169</f>
        <v>6.2354369158343796E-2</v>
      </c>
      <c r="M169" s="7">
        <f>+P169/J169</f>
        <v>4.7600868296743218E-2</v>
      </c>
      <c r="N169" s="1">
        <f t="shared" si="22"/>
        <v>14.905537519203866</v>
      </c>
      <c r="O169" s="1"/>
      <c r="P169" s="10">
        <f>+$M$3*J169</f>
        <v>-5.5590255356443576E-4</v>
      </c>
      <c r="Q169" s="8"/>
      <c r="R169" s="8">
        <f>+J169*$R$3</f>
        <v>-5.8392060214001373E-5</v>
      </c>
    </row>
    <row r="170" spans="1:18" x14ac:dyDescent="0.3">
      <c r="A170" s="21">
        <v>214</v>
      </c>
      <c r="B170" s="23">
        <v>44064</v>
      </c>
      <c r="C170" s="22" t="s">
        <v>6</v>
      </c>
      <c r="D170" s="8"/>
      <c r="E170" s="14">
        <f>+I170*(L170/$E$3)</f>
        <v>0</v>
      </c>
      <c r="F170" s="15">
        <f t="shared" si="21"/>
        <v>0</v>
      </c>
      <c r="G170" s="8">
        <f t="shared" si="23"/>
        <v>-2.3140798813626601E-3</v>
      </c>
      <c r="H170" s="21">
        <v>214</v>
      </c>
      <c r="I170" s="15"/>
      <c r="J170" s="15">
        <f>+J169-G169-R169+P169</f>
        <v>-9.2563195254506403E-3</v>
      </c>
      <c r="K170" s="10">
        <f>+J170*$L$3</f>
        <v>-5.7717196473753478E-4</v>
      </c>
      <c r="L170" s="7">
        <f>+K170/J170</f>
        <v>6.2354369158343782E-2</v>
      </c>
      <c r="M170" s="7">
        <f>+P170/J170</f>
        <v>4.7600868296743211E-2</v>
      </c>
      <c r="N170" s="1">
        <f t="shared" si="22"/>
        <v>14.905537519203866</v>
      </c>
      <c r="O170" s="1"/>
      <c r="P170" s="10">
        <f>+$M$3*J170</f>
        <v>-4.4060884664354856E-4</v>
      </c>
      <c r="Q170" s="8"/>
      <c r="R170" s="8">
        <f>+J170*$R$3</f>
        <v>-4.6281597627253199E-5</v>
      </c>
    </row>
    <row r="171" spans="1:18" x14ac:dyDescent="0.3">
      <c r="A171" s="21">
        <v>215</v>
      </c>
      <c r="B171" s="23">
        <v>44065</v>
      </c>
      <c r="C171" s="22" t="s">
        <v>6</v>
      </c>
      <c r="D171" s="8"/>
      <c r="E171" s="14">
        <f>+I171*(L171/$E$3)</f>
        <v>0</v>
      </c>
      <c r="F171" s="15">
        <f t="shared" ref="F171:F234" si="24">+E171-D171</f>
        <v>0</v>
      </c>
      <c r="G171" s="8">
        <f t="shared" si="23"/>
        <v>-1.8341417232760689E-3</v>
      </c>
      <c r="H171" s="21">
        <v>215</v>
      </c>
      <c r="I171" s="15"/>
      <c r="J171" s="15">
        <f>+J170-G170-R170+P170</f>
        <v>-7.3365668931042755E-3</v>
      </c>
      <c r="K171" s="10">
        <f>+J171*$L$3</f>
        <v>-4.5746700040750734E-4</v>
      </c>
      <c r="L171" s="7">
        <f>+K171/J171</f>
        <v>6.2354369158343789E-2</v>
      </c>
      <c r="M171" s="7">
        <f>+P171/J171</f>
        <v>4.7600868296743211E-2</v>
      </c>
      <c r="N171" s="1">
        <f t="shared" si="22"/>
        <v>14.905537519203866</v>
      </c>
      <c r="O171" s="1"/>
      <c r="P171" s="10">
        <f>+$M$3*J171</f>
        <v>-3.4922695442890316E-4</v>
      </c>
      <c r="Q171" s="8"/>
      <c r="R171" s="8">
        <f>+J171*$R$3</f>
        <v>-3.668283446552138E-5</v>
      </c>
    </row>
    <row r="172" spans="1:18" x14ac:dyDescent="0.3">
      <c r="A172" s="21">
        <v>216</v>
      </c>
      <c r="B172" s="23">
        <v>44066</v>
      </c>
      <c r="C172" s="22" t="s">
        <v>6</v>
      </c>
      <c r="D172" s="8"/>
      <c r="E172" s="14">
        <f>+I172*(L172/$E$3)</f>
        <v>0</v>
      </c>
      <c r="F172" s="15">
        <f t="shared" si="24"/>
        <v>0</v>
      </c>
      <c r="G172" s="8">
        <f t="shared" si="23"/>
        <v>-1.4537423224478972E-3</v>
      </c>
      <c r="H172" s="21">
        <v>216</v>
      </c>
      <c r="I172" s="15"/>
      <c r="J172" s="15">
        <f>+J171-G171-R171+P171</f>
        <v>-5.8149692897915889E-3</v>
      </c>
      <c r="K172" s="10">
        <f>+J172*$L$3</f>
        <v>-3.6258874174009692E-4</v>
      </c>
      <c r="L172" s="7">
        <f>+K172/J172</f>
        <v>6.2354369158343789E-2</v>
      </c>
      <c r="M172" s="7">
        <f>+P172/J172</f>
        <v>4.7600868296743211E-2</v>
      </c>
      <c r="N172" s="1">
        <f t="shared" si="22"/>
        <v>14.905537519203866</v>
      </c>
      <c r="O172" s="1"/>
      <c r="P172" s="10">
        <f>+$M$3*J172</f>
        <v>-2.7679758731297583E-4</v>
      </c>
      <c r="Q172" s="8"/>
      <c r="R172" s="8">
        <f>+J172*$R$3</f>
        <v>-2.9074846448957946E-5</v>
      </c>
    </row>
    <row r="173" spans="1:18" x14ac:dyDescent="0.3">
      <c r="A173" s="21">
        <v>217</v>
      </c>
      <c r="B173" s="23">
        <v>44067</v>
      </c>
      <c r="C173" s="22" t="s">
        <v>6</v>
      </c>
      <c r="D173" s="8"/>
      <c r="E173" s="14">
        <f>+I173*(L173/$E$3)</f>
        <v>0</v>
      </c>
      <c r="F173" s="15">
        <f t="shared" si="24"/>
        <v>0</v>
      </c>
      <c r="G173" s="8">
        <f t="shared" si="23"/>
        <v>-1.1522374270519272E-3</v>
      </c>
      <c r="H173" s="21">
        <v>217</v>
      </c>
      <c r="I173" s="15"/>
      <c r="J173" s="15">
        <f>+J172-G172-R172+P172</f>
        <v>-4.6089497082077088E-3</v>
      </c>
      <c r="K173" s="10">
        <f>+J173*$L$3</f>
        <v>-2.8738815153782436E-4</v>
      </c>
      <c r="L173" s="7">
        <f>+K173/J173</f>
        <v>6.2354369158343789E-2</v>
      </c>
      <c r="M173" s="7">
        <f>+P173/J173</f>
        <v>4.7600868296743211E-2</v>
      </c>
      <c r="N173" s="1">
        <f t="shared" si="22"/>
        <v>14.905537519203866</v>
      </c>
      <c r="O173" s="1"/>
      <c r="P173" s="10">
        <f>+$M$3*J173</f>
        <v>-2.1939000804670821E-4</v>
      </c>
      <c r="Q173" s="8"/>
      <c r="R173" s="8">
        <f>+J173*$R$3</f>
        <v>-2.3044748541038545E-5</v>
      </c>
    </row>
    <row r="174" spans="1:18" x14ac:dyDescent="0.3">
      <c r="A174" s="21">
        <v>218</v>
      </c>
      <c r="B174" s="23">
        <v>44068</v>
      </c>
      <c r="C174" s="22" t="s">
        <v>6</v>
      </c>
      <c r="D174" s="8"/>
      <c r="E174" s="14">
        <f>+I174*(L174/$E$3)</f>
        <v>0</v>
      </c>
      <c r="F174" s="15">
        <f t="shared" si="24"/>
        <v>0</v>
      </c>
      <c r="G174" s="8">
        <f t="shared" si="23"/>
        <v>-9.1326438516536282E-4</v>
      </c>
      <c r="H174" s="21">
        <v>218</v>
      </c>
      <c r="I174" s="15"/>
      <c r="J174" s="15">
        <f>+J173-G173-R173+P173</f>
        <v>-3.6530575406614513E-3</v>
      </c>
      <c r="K174" s="10">
        <f>+J174*$L$3</f>
        <v>-2.2778409844707561E-4</v>
      </c>
      <c r="L174" s="7">
        <f>+K174/J174</f>
        <v>6.2354369158343789E-2</v>
      </c>
      <c r="M174" s="7">
        <f>+P174/J174</f>
        <v>4.7600868296743211E-2</v>
      </c>
      <c r="N174" s="1">
        <f t="shared" si="22"/>
        <v>14.905537519203866</v>
      </c>
      <c r="O174" s="1"/>
      <c r="P174" s="10">
        <f>+$M$3*J174</f>
        <v>-1.7388871087345041E-4</v>
      </c>
      <c r="Q174" s="8"/>
      <c r="R174" s="8">
        <f>+J174*$R$3</f>
        <v>-1.8265287703307256E-5</v>
      </c>
    </row>
    <row r="175" spans="1:18" x14ac:dyDescent="0.3">
      <c r="A175" s="21">
        <v>219</v>
      </c>
      <c r="B175" s="23">
        <v>44069</v>
      </c>
      <c r="C175" s="22" t="s">
        <v>6</v>
      </c>
      <c r="D175" s="8"/>
      <c r="E175" s="14">
        <f>+I175*(L175/$E$3)</f>
        <v>0</v>
      </c>
      <c r="F175" s="15">
        <f t="shared" si="24"/>
        <v>0</v>
      </c>
      <c r="G175" s="8">
        <f t="shared" si="23"/>
        <v>-7.2385414466655793E-4</v>
      </c>
      <c r="H175" s="21">
        <v>219</v>
      </c>
      <c r="I175" s="15"/>
      <c r="J175" s="15">
        <f>+J174-G174-R174+P174</f>
        <v>-2.8954165786662317E-3</v>
      </c>
      <c r="K175" s="10">
        <f>+J175*$L$3</f>
        <v>-1.8054187421334298E-4</v>
      </c>
      <c r="L175" s="7">
        <f>+K175/J175</f>
        <v>6.2354369158343789E-2</v>
      </c>
      <c r="M175" s="7">
        <f>+P175/J175</f>
        <v>4.7600868296743211E-2</v>
      </c>
      <c r="N175" s="1">
        <f t="shared" si="22"/>
        <v>14.905537519203866</v>
      </c>
      <c r="O175" s="1"/>
      <c r="P175" s="10">
        <f>+$M$3*J175</f>
        <v>-1.3782434322529813E-4</v>
      </c>
      <c r="Q175" s="8"/>
      <c r="R175" s="8">
        <f>+J175*$R$3</f>
        <v>-1.447708289333116E-5</v>
      </c>
    </row>
    <row r="176" spans="1:18" x14ac:dyDescent="0.3">
      <c r="A176" s="21">
        <v>220</v>
      </c>
      <c r="B176" s="23">
        <v>44070</v>
      </c>
      <c r="C176" s="22" t="s">
        <v>6</v>
      </c>
      <c r="D176" s="8"/>
      <c r="E176" s="14">
        <f>+I176*(L176/$E$3)</f>
        <v>0</v>
      </c>
      <c r="F176" s="15">
        <f t="shared" si="24"/>
        <v>0</v>
      </c>
      <c r="G176" s="8">
        <f t="shared" si="23"/>
        <v>-5.7372742358291018E-4</v>
      </c>
      <c r="H176" s="21">
        <v>220</v>
      </c>
      <c r="I176" s="15"/>
      <c r="J176" s="15">
        <f>+J175-G175-R175+P175</f>
        <v>-2.2949096943316407E-3</v>
      </c>
      <c r="K176" s="10">
        <f>+J176*$L$3</f>
        <v>-1.4309764626541704E-4</v>
      </c>
      <c r="L176" s="7">
        <f>+K176/J176</f>
        <v>6.2354369158343789E-2</v>
      </c>
      <c r="M176" s="7">
        <f>+P176/J176</f>
        <v>4.7600868296743211E-2</v>
      </c>
      <c r="N176" s="1">
        <f t="shared" si="22"/>
        <v>14.905537519203866</v>
      </c>
      <c r="O176" s="1"/>
      <c r="P176" s="10">
        <f>+$M$3*J176</f>
        <v>-1.0923969411279966E-4</v>
      </c>
      <c r="Q176" s="8"/>
      <c r="R176" s="8">
        <f>+J176*$R$3</f>
        <v>-1.1474548471658204E-5</v>
      </c>
    </row>
    <row r="177" spans="1:18" x14ac:dyDescent="0.3">
      <c r="A177" s="21">
        <v>221</v>
      </c>
      <c r="B177" s="23">
        <v>44071</v>
      </c>
      <c r="C177" s="22" t="s">
        <v>6</v>
      </c>
      <c r="D177" s="8"/>
      <c r="E177" s="14">
        <f>+I177*(L177/$E$3)</f>
        <v>0</v>
      </c>
      <c r="F177" s="15">
        <f t="shared" si="24"/>
        <v>0</v>
      </c>
      <c r="G177" s="8">
        <f t="shared" si="23"/>
        <v>-4.5473685409746806E-4</v>
      </c>
      <c r="H177" s="21">
        <v>221</v>
      </c>
      <c r="I177" s="15"/>
      <c r="J177" s="15">
        <f>+J176-G176-R176+P176</f>
        <v>-1.8189474163898722E-3</v>
      </c>
      <c r="K177" s="10">
        <f>+J177*$L$3</f>
        <v>-1.1341931868118977E-4</v>
      </c>
      <c r="L177" s="7">
        <f>+K177/J177</f>
        <v>6.2354369158343789E-2</v>
      </c>
      <c r="M177" s="7">
        <f>+P177/J177</f>
        <v>4.7600868296743211E-2</v>
      </c>
      <c r="N177" s="1">
        <f t="shared" si="22"/>
        <v>14.905537519203866</v>
      </c>
      <c r="O177" s="1"/>
      <c r="P177" s="10">
        <f>+$M$3*J177</f>
        <v>-8.6583476406275643E-5</v>
      </c>
      <c r="Q177" s="8"/>
      <c r="R177" s="8">
        <f>+J177*$R$3</f>
        <v>-9.094737081949361E-6</v>
      </c>
    </row>
    <row r="178" spans="1:18" x14ac:dyDescent="0.3">
      <c r="A178" s="21">
        <v>222</v>
      </c>
      <c r="B178" s="23">
        <v>44072</v>
      </c>
      <c r="C178" s="22" t="s">
        <v>6</v>
      </c>
      <c r="D178" s="8"/>
      <c r="E178" s="14">
        <f>+I178*(L178/$E$3)</f>
        <v>0</v>
      </c>
      <c r="F178" s="15">
        <f t="shared" si="24"/>
        <v>0</v>
      </c>
      <c r="G178" s="8">
        <f t="shared" si="23"/>
        <v>-3.6042482540418264E-4</v>
      </c>
      <c r="H178" s="21">
        <v>222</v>
      </c>
      <c r="I178" s="15"/>
      <c r="J178" s="15">
        <f>+J177-G177-R177+P177</f>
        <v>-1.4416993016167306E-3</v>
      </c>
      <c r="K178" s="10">
        <f>+J178*$L$3</f>
        <v>-8.9896250468336048E-5</v>
      </c>
      <c r="L178" s="7">
        <f>+K178/J178</f>
        <v>6.2354369158343789E-2</v>
      </c>
      <c r="M178" s="7">
        <f>+P178/J178</f>
        <v>4.7600868296743218E-2</v>
      </c>
      <c r="N178" s="1">
        <f t="shared" si="22"/>
        <v>14.905537519203866</v>
      </c>
      <c r="O178" s="1"/>
      <c r="P178" s="10">
        <f>+$M$3*J178</f>
        <v>-6.8626138579764664E-5</v>
      </c>
      <c r="Q178" s="8"/>
      <c r="R178" s="8">
        <f>+J178*$R$3</f>
        <v>-7.2084965080836531E-6</v>
      </c>
    </row>
    <row r="179" spans="1:18" x14ac:dyDescent="0.3">
      <c r="A179" s="21">
        <v>223</v>
      </c>
      <c r="B179" s="23">
        <v>44073</v>
      </c>
      <c r="C179" s="22" t="s">
        <v>6</v>
      </c>
      <c r="D179" s="8"/>
      <c r="E179" s="14">
        <f>+I179*(L179/$E$3)</f>
        <v>0</v>
      </c>
      <c r="F179" s="15">
        <f t="shared" si="24"/>
        <v>0</v>
      </c>
      <c r="G179" s="8">
        <f t="shared" si="23"/>
        <v>-2.8567302957105721E-4</v>
      </c>
      <c r="H179" s="21">
        <v>223</v>
      </c>
      <c r="I179" s="15"/>
      <c r="J179" s="15">
        <f>+J178-G178-R178+P178</f>
        <v>-1.1426921182842288E-3</v>
      </c>
      <c r="K179" s="10">
        <f>+J179*$L$3</f>
        <v>-7.1251846177824654E-5</v>
      </c>
      <c r="L179" s="7">
        <f>+K179/J179</f>
        <v>6.2354369158343789E-2</v>
      </c>
      <c r="M179" s="7">
        <f>+P179/J179</f>
        <v>4.7600868296743211E-2</v>
      </c>
      <c r="N179" s="1">
        <f t="shared" si="22"/>
        <v>14.905537519203866</v>
      </c>
      <c r="O179" s="1"/>
      <c r="P179" s="10">
        <f>+$M$3*J179</f>
        <v>-5.4393137026174091E-5</v>
      </c>
      <c r="Q179" s="8"/>
      <c r="R179" s="8">
        <f>+J179*$R$3</f>
        <v>-5.7134605914211442E-6</v>
      </c>
    </row>
    <row r="180" spans="1:18" x14ac:dyDescent="0.3">
      <c r="A180" s="21">
        <v>224</v>
      </c>
      <c r="B180" s="23">
        <v>44074</v>
      </c>
      <c r="C180" s="22" t="s">
        <v>6</v>
      </c>
      <c r="D180" s="8"/>
      <c r="E180" s="14">
        <f>+I180*(L180/$E$3)</f>
        <v>0</v>
      </c>
      <c r="F180" s="15">
        <f t="shared" si="24"/>
        <v>0</v>
      </c>
      <c r="G180" s="8">
        <f t="shared" si="23"/>
        <v>-2.2642469128698114E-4</v>
      </c>
      <c r="H180" s="21">
        <v>224</v>
      </c>
      <c r="I180" s="15"/>
      <c r="J180" s="15">
        <f>+J179-G179-R179+P179</f>
        <v>-9.0569876514792454E-4</v>
      </c>
      <c r="K180" s="10">
        <f>+J180*$L$3</f>
        <v>-5.6474275148289801E-5</v>
      </c>
      <c r="L180" s="7">
        <f>+K180/J180</f>
        <v>6.2354369158343789E-2</v>
      </c>
      <c r="M180" s="7">
        <f>+P180/J180</f>
        <v>4.7600868296743211E-2</v>
      </c>
      <c r="N180" s="1">
        <f t="shared" si="22"/>
        <v>14.905537519203866</v>
      </c>
      <c r="O180" s="1"/>
      <c r="P180" s="10">
        <f>+$M$3*J180</f>
        <v>-4.3112047636329319E-5</v>
      </c>
      <c r="Q180" s="8"/>
      <c r="R180" s="8">
        <f>+J180*$R$3</f>
        <v>-4.5284938257396231E-6</v>
      </c>
    </row>
    <row r="181" spans="1:18" x14ac:dyDescent="0.3">
      <c r="A181" s="21">
        <v>225</v>
      </c>
      <c r="B181" s="23">
        <v>44075</v>
      </c>
      <c r="C181" s="22" t="s">
        <v>6</v>
      </c>
      <c r="D181" s="8"/>
      <c r="E181" s="14">
        <f>+I181*(L181/$E$3)</f>
        <v>0</v>
      </c>
      <c r="F181" s="15">
        <f t="shared" si="24"/>
        <v>0</v>
      </c>
      <c r="G181" s="8">
        <f t="shared" si="23"/>
        <v>-1.7946440691788329E-4</v>
      </c>
      <c r="H181" s="21">
        <v>225</v>
      </c>
      <c r="I181" s="15"/>
      <c r="J181" s="15">
        <f>+J180-G180-R180+P180</f>
        <v>-7.1785762767153315E-4</v>
      </c>
      <c r="K181" s="10">
        <f>+J181*$L$3</f>
        <v>-4.4761559518963686E-5</v>
      </c>
      <c r="L181" s="7">
        <f>+K181/J181</f>
        <v>6.2354369158343789E-2</v>
      </c>
      <c r="M181" s="7">
        <f>+P181/J181</f>
        <v>4.7600868296743204E-2</v>
      </c>
      <c r="N181" s="1">
        <f t="shared" si="22"/>
        <v>14.905537519203866</v>
      </c>
      <c r="O181" s="1"/>
      <c r="P181" s="10">
        <f>+$M$3*J181</f>
        <v>-3.4170646390605171E-5</v>
      </c>
      <c r="Q181" s="8"/>
      <c r="R181" s="8">
        <f>+J181*$R$3</f>
        <v>-3.5892881383576656E-6</v>
      </c>
    </row>
    <row r="182" spans="1:18" x14ac:dyDescent="0.3">
      <c r="A182" s="21">
        <v>226</v>
      </c>
      <c r="B182" s="23">
        <v>44076</v>
      </c>
      <c r="C182" s="22" t="s">
        <v>6</v>
      </c>
      <c r="D182" s="8"/>
      <c r="E182" s="14">
        <f>+I182*(L182/$E$3)</f>
        <v>0</v>
      </c>
      <c r="F182" s="15">
        <f t="shared" si="24"/>
        <v>0</v>
      </c>
      <c r="G182" s="8">
        <f t="shared" si="23"/>
        <v>-1.4224364475147431E-4</v>
      </c>
      <c r="H182" s="21">
        <v>226</v>
      </c>
      <c r="I182" s="15"/>
      <c r="J182" s="15">
        <f>+J181-G181-R181+P181</f>
        <v>-5.6897457900589724E-4</v>
      </c>
      <c r="K182" s="10">
        <f>+J182*$L$3</f>
        <v>-3.5478050941046962E-5</v>
      </c>
      <c r="L182" s="7">
        <f>+K182/J182</f>
        <v>6.2354369158343789E-2</v>
      </c>
      <c r="M182" s="7">
        <f>+P182/J182</f>
        <v>4.7600868296743211E-2</v>
      </c>
      <c r="N182" s="1">
        <f t="shared" si="22"/>
        <v>14.905537519203866</v>
      </c>
      <c r="O182" s="1"/>
      <c r="P182" s="10">
        <f>+$M$3*J182</f>
        <v>-2.7083683999454628E-5</v>
      </c>
      <c r="Q182" s="8"/>
      <c r="R182" s="8">
        <f>+J182*$R$3</f>
        <v>-2.8448728950294862E-6</v>
      </c>
    </row>
    <row r="183" spans="1:18" x14ac:dyDescent="0.3">
      <c r="A183" s="21">
        <v>227</v>
      </c>
      <c r="B183" s="23">
        <v>44077</v>
      </c>
      <c r="C183" s="22" t="s">
        <v>6</v>
      </c>
      <c r="D183" s="8"/>
      <c r="E183" s="14">
        <f>+I183*(L183/$E$3)</f>
        <v>0</v>
      </c>
      <c r="F183" s="15">
        <f t="shared" si="24"/>
        <v>0</v>
      </c>
      <c r="G183" s="8">
        <f t="shared" si="23"/>
        <v>-1.1274243633971201E-4</v>
      </c>
      <c r="H183" s="21">
        <v>227</v>
      </c>
      <c r="I183" s="15"/>
      <c r="J183" s="15">
        <f>+J182-G182-R182+P182</f>
        <v>-4.5096974535884806E-4</v>
      </c>
      <c r="K183" s="10">
        <f>+J183*$L$3</f>
        <v>-2.8119933981349908E-5</v>
      </c>
      <c r="L183" s="7">
        <f>+K183/J183</f>
        <v>6.2354369158343789E-2</v>
      </c>
      <c r="M183" s="7">
        <f>+P183/J183</f>
        <v>4.7600868296743211E-2</v>
      </c>
      <c r="N183" s="1">
        <f t="shared" si="22"/>
        <v>14.905537519203866</v>
      </c>
      <c r="O183" s="1"/>
      <c r="P183" s="10">
        <f>+$M$3*J183</f>
        <v>-2.1466551454642351E-5</v>
      </c>
      <c r="Q183" s="8"/>
      <c r="R183" s="8">
        <f>+J183*$R$3</f>
        <v>-2.2548487267942403E-6</v>
      </c>
    </row>
    <row r="184" spans="1:18" x14ac:dyDescent="0.3">
      <c r="A184" s="21">
        <v>228</v>
      </c>
      <c r="B184" s="23">
        <v>44078</v>
      </c>
      <c r="C184" s="22" t="s">
        <v>6</v>
      </c>
      <c r="D184" s="8"/>
      <c r="E184" s="14">
        <f>+I184*(L184/$E$3)</f>
        <v>0</v>
      </c>
      <c r="F184" s="15">
        <f t="shared" si="24"/>
        <v>0</v>
      </c>
      <c r="G184" s="8">
        <f t="shared" si="23"/>
        <v>-8.9359752936746042E-5</v>
      </c>
      <c r="H184" s="21">
        <v>228</v>
      </c>
      <c r="I184" s="15"/>
      <c r="J184" s="15">
        <f>+J183-G183-R183+P183</f>
        <v>-3.5743901174698417E-4</v>
      </c>
      <c r="K184" s="10">
        <f>+J184*$L$3</f>
        <v>-2.2287884090065034E-5</v>
      </c>
      <c r="L184" s="7">
        <f>+K184/J184</f>
        <v>6.2354369158343789E-2</v>
      </c>
      <c r="M184" s="7">
        <f>+P184/J184</f>
        <v>4.7600868296743204E-2</v>
      </c>
      <c r="N184" s="1">
        <f t="shared" si="22"/>
        <v>14.905537519203866</v>
      </c>
      <c r="O184" s="1"/>
      <c r="P184" s="10">
        <f>+$M$3*J184</f>
        <v>-1.7014407322286241E-5</v>
      </c>
      <c r="Q184" s="8"/>
      <c r="R184" s="8">
        <f>+J184*$R$3</f>
        <v>-1.7871950587349208E-6</v>
      </c>
    </row>
    <row r="185" spans="1:18" x14ac:dyDescent="0.3">
      <c r="A185" s="21">
        <v>229</v>
      </c>
      <c r="B185" s="23">
        <v>44079</v>
      </c>
      <c r="C185" s="22" t="s">
        <v>6</v>
      </c>
      <c r="D185" s="8"/>
      <c r="E185" s="14">
        <f>+I185*(L185/$E$3)</f>
        <v>0</v>
      </c>
      <c r="F185" s="15">
        <f t="shared" si="24"/>
        <v>0</v>
      </c>
      <c r="G185" s="8">
        <f t="shared" si="23"/>
        <v>-7.0826617768447362E-5</v>
      </c>
      <c r="H185" s="21">
        <v>229</v>
      </c>
      <c r="I185" s="15"/>
      <c r="J185" s="15">
        <f>+J184-G184-R184+P184</f>
        <v>-2.8330647107378945E-4</v>
      </c>
      <c r="K185" s="10">
        <f>+J185*$L$3</f>
        <v>-1.7665396282282713E-5</v>
      </c>
      <c r="L185" s="7">
        <f>+K185/J185</f>
        <v>6.2354369158343789E-2</v>
      </c>
      <c r="M185" s="7">
        <f>+P185/J185</f>
        <v>4.7600868296743211E-2</v>
      </c>
      <c r="N185" s="1">
        <f t="shared" si="22"/>
        <v>14.905537519203866</v>
      </c>
      <c r="O185" s="1"/>
      <c r="P185" s="10">
        <f>+$M$3*J185</f>
        <v>-1.3485634017198541E-5</v>
      </c>
      <c r="Q185" s="8"/>
      <c r="R185" s="8">
        <f>+J185*$R$3</f>
        <v>-1.4165323553689473E-6</v>
      </c>
    </row>
    <row r="186" spans="1:18" x14ac:dyDescent="0.3">
      <c r="A186" s="21">
        <v>230</v>
      </c>
      <c r="B186" s="23">
        <v>44080</v>
      </c>
      <c r="C186" s="22" t="s">
        <v>6</v>
      </c>
      <c r="D186" s="8"/>
      <c r="E186" s="14">
        <f>+I186*(L186/$E$3)</f>
        <v>0</v>
      </c>
      <c r="F186" s="15">
        <f t="shared" si="24"/>
        <v>0</v>
      </c>
      <c r="G186" s="8">
        <f t="shared" si="23"/>
        <v>-5.6137238741792918E-5</v>
      </c>
      <c r="H186" s="21">
        <v>230</v>
      </c>
      <c r="I186" s="15"/>
      <c r="J186" s="15">
        <f>+J185-G185-R185+P185</f>
        <v>-2.2454895496717167E-4</v>
      </c>
      <c r="K186" s="10">
        <f>+J186*$L$3</f>
        <v>-1.4001608432143338E-5</v>
      </c>
      <c r="L186" s="7">
        <f>+K186/J186</f>
        <v>6.2354369158343789E-2</v>
      </c>
      <c r="M186" s="7">
        <f>+P186/J186</f>
        <v>4.7600868296743211E-2</v>
      </c>
      <c r="N186" s="1">
        <f t="shared" si="22"/>
        <v>14.905537519203866</v>
      </c>
      <c r="O186" s="1"/>
      <c r="P186" s="10">
        <f>+$M$3*J186</f>
        <v>-1.0688725231563661E-5</v>
      </c>
      <c r="Q186" s="8"/>
      <c r="R186" s="8">
        <f>+J186*$R$3</f>
        <v>-1.1227447748358583E-6</v>
      </c>
    </row>
    <row r="187" spans="1:18" x14ac:dyDescent="0.3">
      <c r="A187" s="21">
        <v>231</v>
      </c>
      <c r="B187" s="23">
        <v>44081</v>
      </c>
      <c r="C187" s="22" t="s">
        <v>6</v>
      </c>
      <c r="D187" s="8"/>
      <c r="E187" s="14">
        <f>+I187*(L187/$E$3)</f>
        <v>0</v>
      </c>
      <c r="F187" s="15">
        <f t="shared" si="24"/>
        <v>0</v>
      </c>
      <c r="G187" s="8">
        <f t="shared" si="23"/>
        <v>-4.4494424170526636E-5</v>
      </c>
      <c r="H187" s="21">
        <v>231</v>
      </c>
      <c r="I187" s="15"/>
      <c r="J187" s="15">
        <f>+J186-G186-R186+P186</f>
        <v>-1.7797769668210654E-4</v>
      </c>
      <c r="K187" s="10">
        <f>+J187*$L$3</f>
        <v>-1.1097687000867811E-5</v>
      </c>
      <c r="L187" s="7">
        <f>+K187/J187</f>
        <v>6.2354369158343789E-2</v>
      </c>
      <c r="M187" s="7">
        <f>+P187/J187</f>
        <v>4.7600868296743211E-2</v>
      </c>
      <c r="N187" s="1">
        <f t="shared" si="22"/>
        <v>14.905537519203866</v>
      </c>
      <c r="O187" s="1"/>
      <c r="P187" s="10">
        <f>+$M$3*J187</f>
        <v>-8.471892899522665E-6</v>
      </c>
      <c r="Q187" s="8"/>
      <c r="R187" s="8">
        <f>+J187*$R$3</f>
        <v>-8.8988848341053272E-7</v>
      </c>
    </row>
    <row r="188" spans="1:18" x14ac:dyDescent="0.3">
      <c r="A188" s="21">
        <v>232</v>
      </c>
      <c r="B188" s="23">
        <v>44082</v>
      </c>
      <c r="C188" s="22" t="s">
        <v>6</v>
      </c>
      <c r="D188" s="8"/>
      <c r="E188" s="14">
        <f>+I188*(L188/$E$3)</f>
        <v>0</v>
      </c>
      <c r="F188" s="15">
        <f t="shared" si="24"/>
        <v>0</v>
      </c>
      <c r="G188" s="8">
        <f t="shared" si="23"/>
        <v>-3.5266319231923012E-5</v>
      </c>
      <c r="H188" s="21">
        <v>232</v>
      </c>
      <c r="I188" s="15"/>
      <c r="J188" s="15">
        <f>+J187-G187-R187+P187</f>
        <v>-1.4106527692769205E-4</v>
      </c>
      <c r="K188" s="10">
        <f>+J188*$L$3</f>
        <v>-8.7960363529733068E-6</v>
      </c>
      <c r="L188" s="7">
        <f>+K188/J188</f>
        <v>6.2354369158343789E-2</v>
      </c>
      <c r="M188" s="7">
        <f>+P188/J188</f>
        <v>4.7600868296743211E-2</v>
      </c>
      <c r="N188" s="1">
        <f t="shared" si="22"/>
        <v>14.905537519203866</v>
      </c>
      <c r="O188" s="1"/>
      <c r="P188" s="10">
        <f>+$M$3*J188</f>
        <v>-6.7148296682786782E-6</v>
      </c>
      <c r="Q188" s="8"/>
      <c r="R188" s="8">
        <f>+J188*$R$3</f>
        <v>-7.0532638463846023E-7</v>
      </c>
    </row>
    <row r="189" spans="1:18" x14ac:dyDescent="0.3">
      <c r="A189" s="21">
        <v>233</v>
      </c>
      <c r="B189" s="23">
        <v>44083</v>
      </c>
      <c r="C189" s="22" t="s">
        <v>6</v>
      </c>
      <c r="D189" s="8"/>
      <c r="E189" s="14">
        <f>+I189*(L189/$E$3)</f>
        <v>0</v>
      </c>
      <c r="F189" s="15">
        <f t="shared" si="24"/>
        <v>0</v>
      </c>
      <c r="G189" s="8">
        <f t="shared" si="23"/>
        <v>-2.7952115244852313E-5</v>
      </c>
      <c r="H189" s="21">
        <v>233</v>
      </c>
      <c r="I189" s="15"/>
      <c r="J189" s="15">
        <f>+J188-G188-R188+P188</f>
        <v>-1.1180846097940925E-4</v>
      </c>
      <c r="K189" s="10">
        <f>+J189*$L$3</f>
        <v>-6.9717460509363615E-6</v>
      </c>
      <c r="L189" s="7">
        <f>+K189/J189</f>
        <v>6.2354369158343789E-2</v>
      </c>
      <c r="M189" s="7">
        <f>+P189/J189</f>
        <v>4.7600868296743211E-2</v>
      </c>
      <c r="N189" s="1">
        <f t="shared" si="22"/>
        <v>14.905537519203866</v>
      </c>
      <c r="O189" s="1"/>
      <c r="P189" s="10">
        <f>+$M$3*J189</f>
        <v>-5.3221798255424124E-6</v>
      </c>
      <c r="Q189" s="8"/>
      <c r="R189" s="8">
        <f>+J189*$R$3</f>
        <v>-5.5904230489704622E-7</v>
      </c>
    </row>
    <row r="190" spans="1:18" x14ac:dyDescent="0.3">
      <c r="A190" s="21">
        <v>234</v>
      </c>
      <c r="B190" s="23">
        <v>44084</v>
      </c>
      <c r="C190" s="22" t="s">
        <v>6</v>
      </c>
      <c r="D190" s="8"/>
      <c r="E190" s="14">
        <f>+I190*(L190/$E$3)</f>
        <v>0</v>
      </c>
      <c r="F190" s="15">
        <f t="shared" si="24"/>
        <v>0</v>
      </c>
      <c r="G190" s="8">
        <f t="shared" si="23"/>
        <v>-2.2154870813800577E-5</v>
      </c>
      <c r="H190" s="21">
        <v>234</v>
      </c>
      <c r="I190" s="15"/>
      <c r="J190" s="15">
        <f>+J189-G189-R189+P189</f>
        <v>-8.8619483255202307E-5</v>
      </c>
      <c r="K190" s="10">
        <f>+J190*$L$3</f>
        <v>-5.525811973516551E-6</v>
      </c>
      <c r="L190" s="7">
        <f>+K190/J190</f>
        <v>6.2354369158343796E-2</v>
      </c>
      <c r="M190" s="7">
        <f>+P190/J190</f>
        <v>4.7600868296743211E-2</v>
      </c>
      <c r="N190" s="1">
        <f t="shared" si="22"/>
        <v>14.905537519203866</v>
      </c>
      <c r="O190" s="1"/>
      <c r="P190" s="10">
        <f>+$M$3*J190</f>
        <v>-4.2183643509563254E-6</v>
      </c>
      <c r="Q190" s="8"/>
      <c r="R190" s="8">
        <f>+J190*$R$3</f>
        <v>-4.4309741627601155E-7</v>
      </c>
    </row>
    <row r="191" spans="1:18" x14ac:dyDescent="0.3">
      <c r="A191" s="21">
        <v>235</v>
      </c>
      <c r="B191" s="23">
        <v>44085</v>
      </c>
      <c r="C191" s="22" t="s">
        <v>6</v>
      </c>
      <c r="D191" s="8"/>
      <c r="E191" s="14">
        <f>+I191*(L191/$E$3)</f>
        <v>0</v>
      </c>
      <c r="F191" s="15">
        <f t="shared" si="24"/>
        <v>0</v>
      </c>
      <c r="G191" s="8">
        <f t="shared" si="23"/>
        <v>-1.7559969844020512E-5</v>
      </c>
      <c r="H191" s="21">
        <v>235</v>
      </c>
      <c r="I191" s="15"/>
      <c r="J191" s="15">
        <f>+J190-G190-R190+P190</f>
        <v>-7.0239879376082047E-5</v>
      </c>
      <c r="K191" s="10">
        <f>+J191*$L$3</f>
        <v>-4.3797633682537584E-6</v>
      </c>
      <c r="L191" s="7">
        <f>+K191/J191</f>
        <v>6.2354369158343789E-2</v>
      </c>
      <c r="M191" s="7">
        <f>+P191/J191</f>
        <v>4.7600868296743211E-2</v>
      </c>
      <c r="N191" s="1">
        <f t="shared" si="22"/>
        <v>14.905537519203866</v>
      </c>
      <c r="O191" s="1"/>
      <c r="P191" s="10">
        <f>+$M$3*J191</f>
        <v>-3.3434792473600111E-6</v>
      </c>
      <c r="Q191" s="8"/>
      <c r="R191" s="8">
        <f>+J191*$R$3</f>
        <v>-3.5119939688041023E-7</v>
      </c>
    </row>
    <row r="192" spans="1:18" x14ac:dyDescent="0.3">
      <c r="A192" s="21">
        <v>236</v>
      </c>
      <c r="B192" s="23">
        <v>44086</v>
      </c>
      <c r="C192" s="22" t="s">
        <v>6</v>
      </c>
      <c r="D192" s="8"/>
      <c r="E192" s="14">
        <f>+I192*(L192/$E$3)</f>
        <v>0</v>
      </c>
      <c r="F192" s="15">
        <f t="shared" si="24"/>
        <v>0</v>
      </c>
      <c r="G192" s="8">
        <f t="shared" si="23"/>
        <v>-1.3918047345635284E-5</v>
      </c>
      <c r="H192" s="21">
        <v>236</v>
      </c>
      <c r="I192" s="15"/>
      <c r="J192" s="15">
        <f>+J191-G191-R191+P191</f>
        <v>-5.5672189382541135E-5</v>
      </c>
      <c r="K192" s="10">
        <f>+J192*$L$3</f>
        <v>-3.4714042486121974E-6</v>
      </c>
      <c r="L192" s="7">
        <f>+K192/J192</f>
        <v>6.2354369158343789E-2</v>
      </c>
      <c r="M192" s="7">
        <f>+P192/J192</f>
        <v>4.7600868296743211E-2</v>
      </c>
      <c r="N192" s="1">
        <f t="shared" si="22"/>
        <v>14.905537519203866</v>
      </c>
      <c r="O192" s="1"/>
      <c r="P192" s="10">
        <f>+$M$3*J192</f>
        <v>-2.6500445545896862E-6</v>
      </c>
      <c r="Q192" s="8"/>
      <c r="R192" s="8">
        <f>+J192*$R$3</f>
        <v>-2.7836094691270569E-7</v>
      </c>
    </row>
    <row r="193" spans="1:18" x14ac:dyDescent="0.3">
      <c r="A193" s="21">
        <v>237</v>
      </c>
      <c r="B193" s="23">
        <v>44087</v>
      </c>
      <c r="C193" s="22" t="s">
        <v>6</v>
      </c>
      <c r="D193" s="8"/>
      <c r="E193" s="14">
        <f>+I193*(L193/$E$3)</f>
        <v>0</v>
      </c>
      <c r="F193" s="15">
        <f t="shared" si="24"/>
        <v>0</v>
      </c>
      <c r="G193" s="8">
        <f t="shared" si="23"/>
        <v>-1.1031456411145707E-5</v>
      </c>
      <c r="H193" s="21">
        <v>237</v>
      </c>
      <c r="I193" s="15"/>
      <c r="J193" s="15">
        <f>+J192-G192-R192+P192</f>
        <v>-4.4125825644582829E-5</v>
      </c>
      <c r="K193" s="10">
        <f>+J193*$L$3</f>
        <v>-2.7514380216590308E-6</v>
      </c>
      <c r="L193" s="7">
        <f>+K193/J193</f>
        <v>6.2354369158343782E-2</v>
      </c>
      <c r="M193" s="7">
        <f>+P193/J193</f>
        <v>4.7600868296743211E-2</v>
      </c>
      <c r="N193" s="1">
        <f t="shared" si="22"/>
        <v>14.905537519203866</v>
      </c>
      <c r="O193" s="1"/>
      <c r="P193" s="10">
        <f>+$M$3*J193</f>
        <v>-2.1004276149928415E-6</v>
      </c>
      <c r="Q193" s="8"/>
      <c r="R193" s="8">
        <f>+J193*$R$3</f>
        <v>-2.2062912822291413E-7</v>
      </c>
    </row>
    <row r="194" spans="1:18" x14ac:dyDescent="0.3">
      <c r="A194" s="21">
        <v>238</v>
      </c>
      <c r="B194" s="23">
        <v>44088</v>
      </c>
      <c r="C194" s="22" t="s">
        <v>6</v>
      </c>
      <c r="D194" s="8"/>
      <c r="E194" s="14">
        <f>+I194*(L194/$E$3)</f>
        <v>0</v>
      </c>
      <c r="F194" s="15">
        <f t="shared" si="24"/>
        <v>0</v>
      </c>
      <c r="G194" s="8">
        <f t="shared" si="23"/>
        <v>-8.7435419300517635E-6</v>
      </c>
      <c r="H194" s="21">
        <v>238</v>
      </c>
      <c r="I194" s="15"/>
      <c r="J194" s="15">
        <f>+J193-G193-R193+P193</f>
        <v>-3.4974167720207054E-5</v>
      </c>
      <c r="K194" s="10">
        <f>+J194*$L$3</f>
        <v>-2.1807921650316216E-6</v>
      </c>
      <c r="L194" s="7">
        <f>+K194/J194</f>
        <v>6.2354369158343789E-2</v>
      </c>
      <c r="M194" s="7">
        <f>+P194/J194</f>
        <v>4.7600868296743211E-2</v>
      </c>
      <c r="N194" s="1">
        <f t="shared" si="22"/>
        <v>14.905537519203866</v>
      </c>
      <c r="O194" s="1"/>
      <c r="P194" s="10">
        <f>+$M$3*J194</f>
        <v>-1.6648007514377837E-6</v>
      </c>
      <c r="Q194" s="8"/>
      <c r="R194" s="8">
        <f>+J194*$R$3</f>
        <v>-1.7487083860103528E-7</v>
      </c>
    </row>
    <row r="195" spans="1:18" x14ac:dyDescent="0.3">
      <c r="A195" s="21">
        <v>239</v>
      </c>
      <c r="B195" s="23">
        <v>44089</v>
      </c>
      <c r="C195" s="22" t="s">
        <v>6</v>
      </c>
      <c r="D195" s="8"/>
      <c r="E195" s="14">
        <f>+I195*(L195/$E$3)</f>
        <v>0</v>
      </c>
      <c r="F195" s="15">
        <f t="shared" si="24"/>
        <v>0</v>
      </c>
      <c r="G195" s="8">
        <f t="shared" si="23"/>
        <v>-6.9301389257480093E-6</v>
      </c>
      <c r="H195" s="21">
        <v>239</v>
      </c>
      <c r="I195" s="15"/>
      <c r="J195" s="15">
        <f>+J194-G194-R194+P194</f>
        <v>-2.7720555702992037E-5</v>
      </c>
      <c r="K195" s="10">
        <f>+J195*$L$3</f>
        <v>-1.7284977635787978E-6</v>
      </c>
      <c r="L195" s="7">
        <f>+K195/J195</f>
        <v>6.2354369158343796E-2</v>
      </c>
      <c r="M195" s="7">
        <f>+P195/J195</f>
        <v>4.7600868296743211E-2</v>
      </c>
      <c r="N195" s="1">
        <f t="shared" si="22"/>
        <v>14.905537519203866</v>
      </c>
      <c r="O195" s="1"/>
      <c r="P195" s="10">
        <f>+$M$3*J195</f>
        <v>-1.3195225211306579E-6</v>
      </c>
      <c r="Q195" s="8"/>
      <c r="R195" s="8">
        <f>+J195*$R$3</f>
        <v>-1.3860277851496019E-7</v>
      </c>
    </row>
    <row r="196" spans="1:18" x14ac:dyDescent="0.3">
      <c r="A196" s="21">
        <v>240</v>
      </c>
      <c r="B196" s="23">
        <v>44090</v>
      </c>
      <c r="C196" s="22" t="s">
        <v>6</v>
      </c>
      <c r="D196" s="8"/>
      <c r="E196" s="14">
        <f>+I196*(L196/$E$3)</f>
        <v>0</v>
      </c>
      <c r="F196" s="15">
        <f t="shared" si="24"/>
        <v>0</v>
      </c>
      <c r="G196" s="8">
        <f t="shared" si="23"/>
        <v>-5.4928341299649312E-6</v>
      </c>
      <c r="H196" s="21">
        <v>240</v>
      </c>
      <c r="I196" s="15"/>
      <c r="J196" s="15">
        <f>+J195-G195-R195+P195</f>
        <v>-2.1971336519859725E-5</v>
      </c>
      <c r="K196" s="10">
        <f>+J196*$L$3</f>
        <v>-1.3700088282615338E-6</v>
      </c>
      <c r="L196" s="7">
        <f>+K196/J196</f>
        <v>6.2354369158343789E-2</v>
      </c>
      <c r="M196" s="7">
        <f>+P196/J196</f>
        <v>4.7600868296743211E-2</v>
      </c>
      <c r="N196" s="1">
        <f t="shared" si="22"/>
        <v>14.905537519203866</v>
      </c>
      <c r="O196" s="1"/>
      <c r="P196" s="10">
        <f>+$M$3*J196</f>
        <v>-1.0458546959852671E-6</v>
      </c>
      <c r="Q196" s="8"/>
      <c r="R196" s="8">
        <f>+J196*$R$3</f>
        <v>-1.0985668259929863E-7</v>
      </c>
    </row>
    <row r="197" spans="1:18" x14ac:dyDescent="0.3">
      <c r="A197" s="21">
        <v>241</v>
      </c>
      <c r="B197" s="23">
        <v>44091</v>
      </c>
      <c r="C197" s="22" t="s">
        <v>6</v>
      </c>
      <c r="D197" s="8"/>
      <c r="E197" s="14">
        <f>+I197*(L197/$E$3)</f>
        <v>0</v>
      </c>
      <c r="F197" s="15">
        <f t="shared" si="24"/>
        <v>0</v>
      </c>
      <c r="G197" s="8">
        <f t="shared" si="23"/>
        <v>-4.3536251008201906E-6</v>
      </c>
      <c r="H197" s="21">
        <v>241</v>
      </c>
      <c r="I197" s="15"/>
      <c r="J197" s="15">
        <f>+J196-G196-R196+P196</f>
        <v>-1.7414500403280762E-5</v>
      </c>
      <c r="K197" s="10">
        <f>+J197*$L$3</f>
        <v>-1.0858701868542955E-6</v>
      </c>
      <c r="L197" s="7">
        <f>+K197/J197</f>
        <v>6.2354369158343796E-2</v>
      </c>
      <c r="M197" s="7">
        <f>+P197/J197</f>
        <v>4.7600868296743211E-2</v>
      </c>
      <c r="N197" s="1">
        <f t="shared" si="22"/>
        <v>14.905537519203866</v>
      </c>
      <c r="O197" s="1"/>
      <c r="P197" s="10">
        <f>+$M$3*J197</f>
        <v>-8.2894534015014914E-7</v>
      </c>
      <c r="Q197" s="8"/>
      <c r="R197" s="8">
        <f>+J197*$R$3</f>
        <v>-8.7072502016403807E-8</v>
      </c>
    </row>
    <row r="198" spans="1:18" x14ac:dyDescent="0.3">
      <c r="A198" s="21">
        <v>242</v>
      </c>
      <c r="B198" s="23">
        <v>44092</v>
      </c>
      <c r="C198" s="22" t="s">
        <v>6</v>
      </c>
      <c r="D198" s="8"/>
      <c r="E198" s="14">
        <f>+I198*(L198/$E$3)</f>
        <v>0</v>
      </c>
      <c r="F198" s="15">
        <f t="shared" si="24"/>
        <v>0</v>
      </c>
      <c r="G198" s="8">
        <f t="shared" si="23"/>
        <v>-3.4506870351485792E-6</v>
      </c>
      <c r="H198" s="21">
        <v>242</v>
      </c>
      <c r="I198" s="15"/>
      <c r="J198" s="15">
        <f>+J197-G197-R197+P197</f>
        <v>-1.3802748140594317E-5</v>
      </c>
      <c r="K198" s="10">
        <f>+J198*$L$3</f>
        <v>-8.6066165295826139E-7</v>
      </c>
      <c r="L198" s="7">
        <f>+K198/J198</f>
        <v>6.2354369158343789E-2</v>
      </c>
      <c r="M198" s="7">
        <f>+P198/J198</f>
        <v>4.7600868296743211E-2</v>
      </c>
      <c r="N198" s="1">
        <f t="shared" ref="N198:N261" si="25">LOG(2)/LOG(1+M198)</f>
        <v>14.905537519203866</v>
      </c>
      <c r="O198" s="1"/>
      <c r="P198" s="10">
        <f>+$M$3*J198</f>
        <v>-6.5702279637354737E-7</v>
      </c>
      <c r="Q198" s="8"/>
      <c r="R198" s="8">
        <f>+J198*$R$3</f>
        <v>-6.901374070297159E-8</v>
      </c>
    </row>
    <row r="199" spans="1:18" x14ac:dyDescent="0.3">
      <c r="A199" s="21">
        <v>243</v>
      </c>
      <c r="B199" s="23">
        <v>44093</v>
      </c>
      <c r="C199" s="22" t="s">
        <v>6</v>
      </c>
      <c r="D199" s="8"/>
      <c r="E199" s="14">
        <f>+I199*(L199/$E$3)</f>
        <v>0</v>
      </c>
      <c r="F199" s="15">
        <f t="shared" si="24"/>
        <v>0</v>
      </c>
      <c r="G199" s="8">
        <f t="shared" si="23"/>
        <v>-2.7350175402790785E-6</v>
      </c>
      <c r="H199" s="21">
        <v>243</v>
      </c>
      <c r="I199" s="15"/>
      <c r="J199" s="15">
        <f>+J198-G198-R198+P198</f>
        <v>-1.0940070161116314E-5</v>
      </c>
      <c r="K199" s="10">
        <f>+J199*$L$3</f>
        <v>-6.8216117344442822E-7</v>
      </c>
      <c r="L199" s="7">
        <f>+K199/J199</f>
        <v>6.2354369158343789E-2</v>
      </c>
      <c r="M199" s="7">
        <f>+P199/J199</f>
        <v>4.7600868296743211E-2</v>
      </c>
      <c r="N199" s="1">
        <f t="shared" si="25"/>
        <v>14.905537519203866</v>
      </c>
      <c r="O199" s="1"/>
      <c r="P199" s="10">
        <f>+$M$3*J199</f>
        <v>-5.2075683889642797E-7</v>
      </c>
      <c r="Q199" s="8"/>
      <c r="R199" s="8">
        <f>+J199*$R$3</f>
        <v>-5.4700350805581569E-8</v>
      </c>
    </row>
    <row r="200" spans="1:18" x14ac:dyDescent="0.3">
      <c r="A200" s="21">
        <v>244</v>
      </c>
      <c r="B200" s="23">
        <v>44094</v>
      </c>
      <c r="C200" s="22" t="s">
        <v>6</v>
      </c>
      <c r="D200" s="8"/>
      <c r="E200" s="14">
        <f>+I200*(L200/$E$3)</f>
        <v>0</v>
      </c>
      <c r="F200" s="15">
        <f t="shared" si="24"/>
        <v>0</v>
      </c>
      <c r="G200" s="8">
        <f t="shared" si="23"/>
        <v>-2.1677772772320208E-6</v>
      </c>
      <c r="H200" s="21">
        <v>244</v>
      </c>
      <c r="I200" s="15"/>
      <c r="J200" s="15">
        <f>+J199-G199-R199+P199</f>
        <v>-8.6711091089280833E-6</v>
      </c>
      <c r="K200" s="10">
        <f>+J200*$L$3</f>
        <v>-5.4068153839037918E-7</v>
      </c>
      <c r="L200" s="7">
        <f>+K200/J200</f>
        <v>6.2354369158343789E-2</v>
      </c>
      <c r="M200" s="7">
        <f>+P200/J200</f>
        <v>4.7600868296743211E-2</v>
      </c>
      <c r="N200" s="1">
        <f t="shared" si="25"/>
        <v>14.905537519203866</v>
      </c>
      <c r="O200" s="1"/>
      <c r="P200" s="10">
        <f>+$M$3*J200</f>
        <v>-4.127523226807761E-7</v>
      </c>
      <c r="Q200" s="8"/>
      <c r="R200" s="8">
        <f>+J200*$R$3</f>
        <v>-4.3355545544640417E-8</v>
      </c>
    </row>
    <row r="201" spans="1:18" x14ac:dyDescent="0.3">
      <c r="A201" s="21">
        <v>245</v>
      </c>
      <c r="B201" s="23">
        <v>44095</v>
      </c>
      <c r="C201" s="22" t="s">
        <v>6</v>
      </c>
      <c r="D201" s="8"/>
      <c r="E201" s="14">
        <f>+I201*(L201/$E$3)</f>
        <v>0</v>
      </c>
      <c r="F201" s="15">
        <f t="shared" si="24"/>
        <v>0</v>
      </c>
      <c r="G201" s="8">
        <f t="shared" si="23"/>
        <v>-1.7181821522080495E-6</v>
      </c>
      <c r="H201" s="21">
        <v>245</v>
      </c>
      <c r="I201" s="15"/>
      <c r="J201" s="15">
        <f>+J200-G200-R200+P200</f>
        <v>-6.8727286088321979E-6</v>
      </c>
      <c r="K201" s="10">
        <f>+J201*$L$3</f>
        <v>-4.2854465680023342E-7</v>
      </c>
      <c r="L201" s="7">
        <f>+K201/J201</f>
        <v>6.2354369158343789E-2</v>
      </c>
      <c r="M201" s="7">
        <f>+P201/J201</f>
        <v>4.7600868296743211E-2</v>
      </c>
      <c r="N201" s="1">
        <f t="shared" si="25"/>
        <v>14.905537519203866</v>
      </c>
      <c r="O201" s="1"/>
      <c r="P201" s="10">
        <f>+$M$3*J201</f>
        <v>-3.2714784934828062E-7</v>
      </c>
      <c r="Q201" s="8"/>
      <c r="R201" s="8">
        <f>+J201*$R$3</f>
        <v>-3.4363643044160987E-8</v>
      </c>
    </row>
    <row r="202" spans="1:18" x14ac:dyDescent="0.3">
      <c r="A202" s="21">
        <v>246</v>
      </c>
      <c r="B202" s="23">
        <v>44096</v>
      </c>
      <c r="C202" s="22" t="s">
        <v>6</v>
      </c>
      <c r="D202" s="8"/>
      <c r="E202" s="14">
        <f>+I202*(L202/$E$3)</f>
        <v>0</v>
      </c>
      <c r="F202" s="15">
        <f t="shared" si="24"/>
        <v>0</v>
      </c>
      <c r="G202" s="8">
        <f t="shared" ref="G202:G265" si="26">+J202*$G$3</f>
        <v>-1.3618326657320669E-6</v>
      </c>
      <c r="H202" s="21">
        <v>246</v>
      </c>
      <c r="I202" s="15"/>
      <c r="J202" s="15">
        <f>+J201-G201-R201+P201</f>
        <v>-5.4473306629282676E-6</v>
      </c>
      <c r="K202" s="10">
        <f>+J202*$L$3</f>
        <v>-3.3966486708379478E-7</v>
      </c>
      <c r="L202" s="7">
        <f>+K202/J202</f>
        <v>6.2354369158343789E-2</v>
      </c>
      <c r="M202" s="7">
        <f>+P202/J202</f>
        <v>4.7600868296743211E-2</v>
      </c>
      <c r="N202" s="1">
        <f t="shared" si="25"/>
        <v>14.905537519203866</v>
      </c>
      <c r="O202" s="1"/>
      <c r="P202" s="10">
        <f>+$M$3*J202</f>
        <v>-2.5929766945485935E-7</v>
      </c>
      <c r="Q202" s="8"/>
      <c r="R202" s="8">
        <f>+J202*$R$3</f>
        <v>-2.723665331464134E-8</v>
      </c>
    </row>
    <row r="203" spans="1:18" x14ac:dyDescent="0.3">
      <c r="A203" s="21">
        <v>247</v>
      </c>
      <c r="B203" s="23">
        <v>44097</v>
      </c>
      <c r="C203" s="22" t="s">
        <v>6</v>
      </c>
      <c r="D203" s="8"/>
      <c r="E203" s="14">
        <f>+I203*(L203/$E$3)</f>
        <v>0</v>
      </c>
      <c r="F203" s="15">
        <f t="shared" si="24"/>
        <v>0</v>
      </c>
      <c r="G203" s="8">
        <f t="shared" si="26"/>
        <v>-1.0793897533341045E-6</v>
      </c>
      <c r="H203" s="21">
        <v>247</v>
      </c>
      <c r="I203" s="15"/>
      <c r="J203" s="15">
        <f>+J202-G202-R202+P202</f>
        <v>-4.317559013336418E-6</v>
      </c>
      <c r="K203" s="10">
        <f>+J203*$L$3</f>
        <v>-2.6921866858051356E-7</v>
      </c>
      <c r="L203" s="7">
        <f>+K203/J203</f>
        <v>6.2354369158343782E-2</v>
      </c>
      <c r="M203" s="7">
        <f>+P203/J203</f>
        <v>4.7600868296743211E-2</v>
      </c>
      <c r="N203" s="1">
        <f t="shared" si="25"/>
        <v>14.905537519203866</v>
      </c>
      <c r="O203" s="1"/>
      <c r="P203" s="10">
        <f>+$M$3*J203</f>
        <v>-2.0551955795724341E-7</v>
      </c>
      <c r="Q203" s="8"/>
      <c r="R203" s="8">
        <f>+J203*$R$3</f>
        <v>-2.1587795066682092E-8</v>
      </c>
    </row>
    <row r="204" spans="1:18" x14ac:dyDescent="0.3">
      <c r="A204" s="21">
        <v>248</v>
      </c>
      <c r="B204" s="23">
        <v>44098</v>
      </c>
      <c r="C204" s="22" t="s">
        <v>6</v>
      </c>
      <c r="D204" s="8"/>
      <c r="E204" s="14">
        <f>+I204*(L204/$E$3)</f>
        <v>0</v>
      </c>
      <c r="F204" s="15">
        <f t="shared" si="24"/>
        <v>0</v>
      </c>
      <c r="G204" s="8">
        <f t="shared" si="26"/>
        <v>-8.5552525572321878E-7</v>
      </c>
      <c r="H204" s="21">
        <v>248</v>
      </c>
      <c r="I204" s="15"/>
      <c r="J204" s="15">
        <f>+J203-G203-R203+P203</f>
        <v>-3.4221010228928751E-6</v>
      </c>
      <c r="K204" s="10">
        <f>+J204*$L$3</f>
        <v>-2.1338295047860821E-7</v>
      </c>
      <c r="L204" s="7">
        <f>+K204/J204</f>
        <v>6.2354369158343782E-2</v>
      </c>
      <c r="M204" s="7">
        <f>+P204/J204</f>
        <v>4.7600868296743211E-2</v>
      </c>
      <c r="N204" s="1">
        <f t="shared" si="25"/>
        <v>14.905537519203866</v>
      </c>
      <c r="O204" s="1"/>
      <c r="P204" s="10">
        <f>+$M$3*J204</f>
        <v>-1.6289498008887396E-7</v>
      </c>
      <c r="Q204" s="8"/>
      <c r="R204" s="8">
        <f>+J204*$R$3</f>
        <v>-1.7110505114464378E-8</v>
      </c>
    </row>
    <row r="205" spans="1:18" x14ac:dyDescent="0.3">
      <c r="A205" s="21">
        <v>249</v>
      </c>
      <c r="B205" s="23">
        <v>44099</v>
      </c>
      <c r="C205" s="22" t="s">
        <v>6</v>
      </c>
      <c r="D205" s="8"/>
      <c r="E205" s="14">
        <f>+I205*(L205/$E$3)</f>
        <v>0</v>
      </c>
      <c r="F205" s="15">
        <f t="shared" si="24"/>
        <v>0</v>
      </c>
      <c r="G205" s="8">
        <f t="shared" si="26"/>
        <v>-6.7809006053601649E-7</v>
      </c>
      <c r="H205" s="21">
        <v>249</v>
      </c>
      <c r="I205" s="15"/>
      <c r="J205" s="15">
        <f>+J204-G204-R204+P204</f>
        <v>-2.712360242144066E-6</v>
      </c>
      <c r="K205" s="10">
        <f>+J205*$L$3</f>
        <v>-1.6912751182906585E-7</v>
      </c>
      <c r="L205" s="7">
        <f>+K205/J205</f>
        <v>6.2354369158343789E-2</v>
      </c>
      <c r="M205" s="7">
        <f>+P205/J205</f>
        <v>4.7600868296743204E-2</v>
      </c>
      <c r="N205" s="1">
        <f t="shared" si="25"/>
        <v>14.905537519203866</v>
      </c>
      <c r="O205" s="1"/>
      <c r="P205" s="10">
        <f>+$M$3*J205</f>
        <v>-1.291107026596222E-7</v>
      </c>
      <c r="Q205" s="8"/>
      <c r="R205" s="8">
        <f>+J205*$R$3</f>
        <v>-1.3561801210720331E-8</v>
      </c>
    </row>
    <row r="206" spans="1:18" x14ac:dyDescent="0.3">
      <c r="A206" s="21">
        <v>250</v>
      </c>
      <c r="B206" s="23">
        <v>44100</v>
      </c>
      <c r="C206" s="22" t="s">
        <v>6</v>
      </c>
      <c r="D206" s="8"/>
      <c r="E206" s="14">
        <f>+I206*(L206/$E$3)</f>
        <v>0</v>
      </c>
      <c r="F206" s="15">
        <f t="shared" si="24"/>
        <v>0</v>
      </c>
      <c r="G206" s="8">
        <f t="shared" si="26"/>
        <v>-5.3745477076423789E-7</v>
      </c>
      <c r="H206" s="21">
        <v>250</v>
      </c>
      <c r="I206" s="15"/>
      <c r="J206" s="15">
        <f>+J205-G205-R205+P205</f>
        <v>-2.1498190830569516E-6</v>
      </c>
      <c r="K206" s="10">
        <f>+J206*$L$3</f>
        <v>-1.340506127285853E-7</v>
      </c>
      <c r="L206" s="7">
        <f>+K206/J206</f>
        <v>6.2354369158343789E-2</v>
      </c>
      <c r="M206" s="7">
        <f>+P206/J206</f>
        <v>4.7600868296743211E-2</v>
      </c>
      <c r="N206" s="1">
        <f t="shared" si="25"/>
        <v>14.905537519203866</v>
      </c>
      <c r="O206" s="1"/>
      <c r="P206" s="10">
        <f>+$M$3*J206</f>
        <v>-1.023332550344192E-7</v>
      </c>
      <c r="Q206" s="8"/>
      <c r="R206" s="8">
        <f>+J206*$R$3</f>
        <v>-1.0749095415284757E-8</v>
      </c>
    </row>
    <row r="207" spans="1:18" x14ac:dyDescent="0.3">
      <c r="A207" s="21">
        <v>251</v>
      </c>
      <c r="B207" s="23">
        <v>44101</v>
      </c>
      <c r="C207" s="22" t="s">
        <v>6</v>
      </c>
      <c r="D207" s="8"/>
      <c r="E207" s="14">
        <f>+I207*(L207/$E$3)</f>
        <v>0</v>
      </c>
      <c r="F207" s="15">
        <f t="shared" si="24"/>
        <v>0</v>
      </c>
      <c r="G207" s="8">
        <f t="shared" si="26"/>
        <v>-4.25987117977962E-7</v>
      </c>
      <c r="H207" s="21">
        <v>251</v>
      </c>
      <c r="I207" s="15"/>
      <c r="J207" s="15">
        <f>+J206-G206-R206+P206</f>
        <v>-1.703948471911848E-6</v>
      </c>
      <c r="K207" s="10">
        <f>+J207*$L$3</f>
        <v>-1.0624863204438716E-7</v>
      </c>
      <c r="L207" s="7">
        <f>+K207/J207</f>
        <v>6.2354369158343789E-2</v>
      </c>
      <c r="M207" s="7">
        <f>+P207/J207</f>
        <v>4.7600868296743211E-2</v>
      </c>
      <c r="N207" s="1">
        <f t="shared" si="25"/>
        <v>14.905537519203866</v>
      </c>
      <c r="O207" s="1"/>
      <c r="P207" s="10">
        <f>+$M$3*J207</f>
        <v>-8.1109426795912721E-8</v>
      </c>
      <c r="Q207" s="8"/>
      <c r="R207" s="8">
        <f>+J207*$R$3</f>
        <v>-8.5197423595592409E-9</v>
      </c>
    </row>
    <row r="208" spans="1:18" x14ac:dyDescent="0.3">
      <c r="A208" s="21">
        <v>252</v>
      </c>
      <c r="B208" s="23">
        <v>44102</v>
      </c>
      <c r="C208" s="22" t="s">
        <v>6</v>
      </c>
      <c r="D208" s="8"/>
      <c r="E208" s="14">
        <f>+I208*(L208/$E$3)</f>
        <v>0</v>
      </c>
      <c r="F208" s="15">
        <f t="shared" si="24"/>
        <v>0</v>
      </c>
      <c r="G208" s="8">
        <f t="shared" si="26"/>
        <v>-3.3763775959255987E-7</v>
      </c>
      <c r="H208" s="21">
        <v>252</v>
      </c>
      <c r="I208" s="15"/>
      <c r="J208" s="15">
        <f>+J207-G207-R207+P207</f>
        <v>-1.3505510383702395E-6</v>
      </c>
      <c r="K208" s="10">
        <f>+J208*$L$3</f>
        <v>-8.4212758013722433E-8</v>
      </c>
      <c r="L208" s="7">
        <f>+K208/J208</f>
        <v>6.2354369158343782E-2</v>
      </c>
      <c r="M208" s="7">
        <f>+P208/J208</f>
        <v>4.7600868296743218E-2</v>
      </c>
      <c r="N208" s="1">
        <f t="shared" si="25"/>
        <v>14.905537519203866</v>
      </c>
      <c r="O208" s="1"/>
      <c r="P208" s="10">
        <f>+$M$3*J208</f>
        <v>-6.4287402105491562E-8</v>
      </c>
      <c r="Q208" s="8"/>
      <c r="R208" s="8">
        <f>+J208*$R$3</f>
        <v>-6.7527551918511972E-9</v>
      </c>
    </row>
    <row r="209" spans="1:18" x14ac:dyDescent="0.3">
      <c r="A209" s="21">
        <v>253</v>
      </c>
      <c r="B209" s="23">
        <v>44103</v>
      </c>
      <c r="C209" s="22" t="s">
        <v>6</v>
      </c>
      <c r="D209" s="8"/>
      <c r="E209" s="14">
        <f>+I209*(L209/$E$3)</f>
        <v>0</v>
      </c>
      <c r="F209" s="15">
        <f t="shared" si="24"/>
        <v>0</v>
      </c>
      <c r="G209" s="8">
        <f t="shared" si="26"/>
        <v>-2.6761198142282999E-7</v>
      </c>
      <c r="H209" s="21">
        <v>253</v>
      </c>
      <c r="I209" s="15"/>
      <c r="J209" s="15">
        <f>+J208-G208-R208+P208</f>
        <v>-1.07044792569132E-6</v>
      </c>
      <c r="K209" s="10">
        <f>+J209*$L$3</f>
        <v>-6.6747105123339927E-8</v>
      </c>
      <c r="L209" s="7">
        <f>+K209/J209</f>
        <v>6.2354369158343789E-2</v>
      </c>
      <c r="M209" s="7">
        <f>+P209/J209</f>
        <v>4.7600868296743211E-2</v>
      </c>
      <c r="N209" s="1">
        <f t="shared" si="25"/>
        <v>14.905537519203866</v>
      </c>
      <c r="O209" s="1"/>
      <c r="P209" s="10">
        <f>+$M$3*J209</f>
        <v>-5.0954250729354482E-8</v>
      </c>
      <c r="Q209" s="8"/>
      <c r="R209" s="8">
        <f>+J209*$R$3</f>
        <v>-5.3522396284565996E-9</v>
      </c>
    </row>
    <row r="210" spans="1:18" x14ac:dyDescent="0.3">
      <c r="A210" s="21">
        <v>254</v>
      </c>
      <c r="B210" s="23">
        <v>44104</v>
      </c>
      <c r="C210" s="22" t="s">
        <v>6</v>
      </c>
      <c r="D210" s="8"/>
      <c r="E210" s="14">
        <f>+I210*(L210/$E$3)</f>
        <v>0</v>
      </c>
      <c r="F210" s="15">
        <f t="shared" si="24"/>
        <v>0</v>
      </c>
      <c r="G210" s="8">
        <f t="shared" si="26"/>
        <v>-2.1210948884234698E-7</v>
      </c>
      <c r="H210" s="21">
        <v>254</v>
      </c>
      <c r="I210" s="15"/>
      <c r="J210" s="15">
        <f>+J209-G209-R209+P209</f>
        <v>-8.4843795536938793E-7</v>
      </c>
      <c r="K210" s="10">
        <f>+J210*$L$3</f>
        <v>-5.2903813477053229E-8</v>
      </c>
      <c r="L210" s="7">
        <f>+K210/J210</f>
        <v>6.2354369158343789E-2</v>
      </c>
      <c r="M210" s="7">
        <f>+P210/J210</f>
        <v>4.7600868296743211E-2</v>
      </c>
      <c r="N210" s="1">
        <f t="shared" si="25"/>
        <v>14.905537519203866</v>
      </c>
      <c r="O210" s="1"/>
      <c r="P210" s="10">
        <f>+$M$3*J210</f>
        <v>-4.038638337149633E-8</v>
      </c>
      <c r="Q210" s="8"/>
      <c r="R210" s="8">
        <f>+J210*$R$3</f>
        <v>-4.2421897768469394E-9</v>
      </c>
    </row>
    <row r="211" spans="1:18" x14ac:dyDescent="0.3">
      <c r="A211" s="21">
        <v>255</v>
      </c>
      <c r="B211" s="23">
        <v>44105</v>
      </c>
      <c r="C211" s="22" t="s">
        <v>6</v>
      </c>
      <c r="D211" s="8"/>
      <c r="E211" s="14">
        <f>+I211*(L211/$E$3)</f>
        <v>0</v>
      </c>
      <c r="F211" s="15">
        <f t="shared" si="24"/>
        <v>0</v>
      </c>
      <c r="G211" s="8">
        <f t="shared" si="26"/>
        <v>-1.6811816503042258E-7</v>
      </c>
      <c r="H211" s="21">
        <v>255</v>
      </c>
      <c r="I211" s="15"/>
      <c r="J211" s="15">
        <f>+J210-G210-R210+P210</f>
        <v>-6.7247266012169031E-7</v>
      </c>
      <c r="K211" s="10">
        <f>+J211*$L$3</f>
        <v>-4.1931608498121331E-8</v>
      </c>
      <c r="L211" s="7">
        <f>+K211/J211</f>
        <v>6.2354369158343789E-2</v>
      </c>
      <c r="M211" s="7">
        <f>+P211/J211</f>
        <v>4.7600868296743211E-2</v>
      </c>
      <c r="N211" s="1">
        <f t="shared" si="25"/>
        <v>14.905537519203866</v>
      </c>
      <c r="O211" s="1"/>
      <c r="P211" s="10">
        <f>+$M$3*J211</f>
        <v>-3.2010282527613141E-8</v>
      </c>
      <c r="Q211" s="8"/>
      <c r="R211" s="8">
        <f>+J211*$R$3</f>
        <v>-3.3623633006084515E-9</v>
      </c>
    </row>
    <row r="212" spans="1:18" x14ac:dyDescent="0.3">
      <c r="A212" s="21">
        <v>256</v>
      </c>
      <c r="B212" s="23">
        <v>44106</v>
      </c>
      <c r="C212" s="22" t="s">
        <v>6</v>
      </c>
      <c r="D212" s="8"/>
      <c r="E212" s="14">
        <f>+I212*(L212/$E$3)</f>
        <v>0</v>
      </c>
      <c r="F212" s="15">
        <f t="shared" si="24"/>
        <v>0</v>
      </c>
      <c r="G212" s="8">
        <f t="shared" si="26"/>
        <v>-1.332506035795681E-7</v>
      </c>
      <c r="H212" s="21">
        <v>256</v>
      </c>
      <c r="I212" s="15"/>
      <c r="J212" s="15">
        <f>+J211-G211-R211+P211</f>
        <v>-5.3300241431827241E-7</v>
      </c>
      <c r="K212" s="10">
        <f>+J212*$L$3</f>
        <v>-3.3235029304690065E-8</v>
      </c>
      <c r="L212" s="7">
        <f>+K212/J212</f>
        <v>6.2354369158343789E-2</v>
      </c>
      <c r="M212" s="7">
        <f>+P212/J212</f>
        <v>4.7600868296743211E-2</v>
      </c>
      <c r="N212" s="1">
        <f t="shared" si="25"/>
        <v>14.905537519203866</v>
      </c>
      <c r="O212" s="1"/>
      <c r="P212" s="10">
        <f>+$M$3*J212</f>
        <v>-2.5371377725810244E-8</v>
      </c>
      <c r="Q212" s="8"/>
      <c r="R212" s="8">
        <f>+J212*$R$3</f>
        <v>-2.6650120715913619E-9</v>
      </c>
    </row>
    <row r="213" spans="1:18" x14ac:dyDescent="0.3">
      <c r="A213" s="21">
        <v>257</v>
      </c>
      <c r="B213" s="23">
        <v>44107</v>
      </c>
      <c r="C213" s="22" t="s">
        <v>6</v>
      </c>
      <c r="D213" s="8"/>
      <c r="E213" s="14">
        <f>+I213*(L213/$E$3)</f>
        <v>0</v>
      </c>
      <c r="F213" s="15">
        <f t="shared" si="24"/>
        <v>0</v>
      </c>
      <c r="G213" s="8">
        <f t="shared" si="26"/>
        <v>-1.0561454409823079E-7</v>
      </c>
      <c r="H213" s="21">
        <v>257</v>
      </c>
      <c r="I213" s="15"/>
      <c r="J213" s="15">
        <f>+J212-G212-R212+P212</f>
        <v>-4.2245817639292317E-7</v>
      </c>
      <c r="K213" s="10">
        <f>+J213*$L$3</f>
        <v>-2.6342113084765047E-8</v>
      </c>
      <c r="L213" s="7">
        <f>+K213/J213</f>
        <v>6.2354369158343782E-2</v>
      </c>
      <c r="M213" s="7">
        <f>+P213/J213</f>
        <v>4.7600868296743211E-2</v>
      </c>
      <c r="N213" s="1">
        <f t="shared" si="25"/>
        <v>14.905537519203866</v>
      </c>
      <c r="O213" s="1"/>
      <c r="P213" s="10">
        <f>+$M$3*J213</f>
        <v>-2.0109376015361848E-8</v>
      </c>
      <c r="Q213" s="8"/>
      <c r="R213" s="8">
        <f>+J213*$R$3</f>
        <v>-2.1122908819646157E-9</v>
      </c>
    </row>
    <row r="214" spans="1:18" x14ac:dyDescent="0.3">
      <c r="A214" s="21">
        <v>258</v>
      </c>
      <c r="B214" s="23">
        <v>44108</v>
      </c>
      <c r="C214" s="22" t="s">
        <v>6</v>
      </c>
      <c r="D214" s="8"/>
      <c r="E214" s="14">
        <f>+I214*(L214/$E$3)</f>
        <v>0</v>
      </c>
      <c r="F214" s="15">
        <f t="shared" si="24"/>
        <v>0</v>
      </c>
      <c r="G214" s="8">
        <f t="shared" si="26"/>
        <v>-8.3710179357022403E-8</v>
      </c>
      <c r="H214" s="21">
        <v>258</v>
      </c>
      <c r="I214" s="15"/>
      <c r="J214" s="15">
        <f>+J213-G213-R213+P213</f>
        <v>-3.3484071742808961E-7</v>
      </c>
      <c r="K214" s="10">
        <f>+J214*$L$3</f>
        <v>-2.087878170375578E-8</v>
      </c>
      <c r="L214" s="7">
        <f>+K214/J214</f>
        <v>6.2354369158343796E-2</v>
      </c>
      <c r="M214" s="7">
        <f>+P214/J214</f>
        <v>4.7600868296743211E-2</v>
      </c>
      <c r="N214" s="1">
        <f t="shared" si="25"/>
        <v>14.905537519203866</v>
      </c>
      <c r="O214" s="1"/>
      <c r="P214" s="10">
        <f>+$M$3*J214</f>
        <v>-1.5938708890681502E-8</v>
      </c>
      <c r="Q214" s="8"/>
      <c r="R214" s="8">
        <f>+J214*$R$3</f>
        <v>-1.6742035871404481E-9</v>
      </c>
    </row>
    <row r="215" spans="1:18" x14ac:dyDescent="0.3">
      <c r="A215" s="21">
        <v>259</v>
      </c>
      <c r="B215" s="23">
        <v>44109</v>
      </c>
      <c r="C215" s="22" t="s">
        <v>6</v>
      </c>
      <c r="D215" s="8"/>
      <c r="E215" s="14">
        <f>+I215*(L215/$E$3)</f>
        <v>0</v>
      </c>
      <c r="F215" s="15">
        <f t="shared" si="24"/>
        <v>0</v>
      </c>
      <c r="G215" s="8">
        <f t="shared" si="26"/>
        <v>-6.6348760843652065E-8</v>
      </c>
      <c r="H215" s="21">
        <v>259</v>
      </c>
      <c r="I215" s="15"/>
      <c r="J215" s="15">
        <f>+J214-G214-R214+P214</f>
        <v>-2.6539504337460826E-7</v>
      </c>
      <c r="K215" s="10">
        <f>+J215*$L$3</f>
        <v>-1.6548540507374986E-8</v>
      </c>
      <c r="L215" s="7">
        <f>+K215/J215</f>
        <v>6.2354369158343789E-2</v>
      </c>
      <c r="M215" s="7">
        <f>+P215/J215</f>
        <v>4.7600868296743211E-2</v>
      </c>
      <c r="N215" s="1">
        <f t="shared" si="25"/>
        <v>14.905537519203866</v>
      </c>
      <c r="O215" s="1"/>
      <c r="P215" s="10">
        <f>+$M$3*J215</f>
        <v>-1.263303450628318E-8</v>
      </c>
      <c r="Q215" s="8"/>
      <c r="R215" s="8">
        <f>+J215*$R$3</f>
        <v>-1.3269752168730413E-9</v>
      </c>
    </row>
    <row r="216" spans="1:18" x14ac:dyDescent="0.3">
      <c r="A216" s="21">
        <v>260</v>
      </c>
      <c r="B216" s="23">
        <v>44110</v>
      </c>
      <c r="C216" s="22" t="s">
        <v>6</v>
      </c>
      <c r="D216" s="8"/>
      <c r="E216" s="14">
        <f>+I216*(L216/$E$3)</f>
        <v>0</v>
      </c>
      <c r="F216" s="15">
        <f t="shared" si="24"/>
        <v>0</v>
      </c>
      <c r="G216" s="8">
        <f t="shared" si="26"/>
        <v>-5.2588085455091584E-8</v>
      </c>
      <c r="H216" s="21">
        <v>260</v>
      </c>
      <c r="I216" s="15"/>
      <c r="J216" s="15">
        <f>+J215-G215-R215+P215</f>
        <v>-2.1035234182036633E-7</v>
      </c>
      <c r="K216" s="10">
        <f>+J216*$L$3</f>
        <v>-1.3116387575189241E-8</v>
      </c>
      <c r="L216" s="7">
        <f>+K216/J216</f>
        <v>6.2354369158343789E-2</v>
      </c>
      <c r="M216" s="7">
        <f>+P216/J216</f>
        <v>4.7600868296743211E-2</v>
      </c>
      <c r="N216" s="1">
        <f t="shared" si="25"/>
        <v>14.905537519203866</v>
      </c>
      <c r="O216" s="1"/>
      <c r="P216" s="10">
        <f>+$M$3*J216</f>
        <v>-1.0012954118902766E-8</v>
      </c>
      <c r="Q216" s="8"/>
      <c r="R216" s="8">
        <f>+J216*$R$3</f>
        <v>-1.0517617091018316E-9</v>
      </c>
    </row>
    <row r="217" spans="1:18" x14ac:dyDescent="0.3">
      <c r="A217" s="21">
        <v>261</v>
      </c>
      <c r="B217" s="23">
        <v>44111</v>
      </c>
      <c r="C217" s="22" t="s">
        <v>6</v>
      </c>
      <c r="D217" s="8"/>
      <c r="E217" s="14">
        <f>+I217*(L217/$E$3)</f>
        <v>0</v>
      </c>
      <c r="F217" s="15">
        <f t="shared" si="24"/>
        <v>0</v>
      </c>
      <c r="G217" s="8">
        <f t="shared" si="26"/>
        <v>-4.1681362193768922E-8</v>
      </c>
      <c r="H217" s="21">
        <v>261</v>
      </c>
      <c r="I217" s="15"/>
      <c r="J217" s="15">
        <f>+J216-G216-R216+P216</f>
        <v>-1.6672544877507569E-7</v>
      </c>
      <c r="K217" s="10">
        <f>+J217*$L$3</f>
        <v>-1.0396060181011606E-8</v>
      </c>
      <c r="L217" s="7">
        <f>+K217/J217</f>
        <v>6.2354369158343782E-2</v>
      </c>
      <c r="M217" s="7">
        <f>+P217/J217</f>
        <v>4.7600868296743211E-2</v>
      </c>
      <c r="N217" s="1">
        <f t="shared" si="25"/>
        <v>14.905537519203866</v>
      </c>
      <c r="O217" s="1"/>
      <c r="P217" s="10">
        <f>+$M$3*J217</f>
        <v>-7.9362761288577849E-9</v>
      </c>
      <c r="Q217" s="8"/>
      <c r="R217" s="8">
        <f>+J217*$R$3</f>
        <v>-8.3362724387537845E-10</v>
      </c>
    </row>
    <row r="218" spans="1:18" x14ac:dyDescent="0.3">
      <c r="A218" s="21">
        <v>262</v>
      </c>
      <c r="B218" s="23">
        <v>44112</v>
      </c>
      <c r="C218" s="22" t="s">
        <v>6</v>
      </c>
      <c r="D218" s="8"/>
      <c r="E218" s="14">
        <f>+I218*(L218/$E$3)</f>
        <v>0</v>
      </c>
      <c r="F218" s="15">
        <f t="shared" si="24"/>
        <v>0</v>
      </c>
      <c r="G218" s="8">
        <f t="shared" si="26"/>
        <v>-3.3036683866572292E-8</v>
      </c>
      <c r="H218" s="21">
        <v>262</v>
      </c>
      <c r="I218" s="15"/>
      <c r="J218" s="15">
        <f>+J217-G217-R217+P217</f>
        <v>-1.3214673546628917E-7</v>
      </c>
      <c r="K218" s="10">
        <f>+J218*$L$3</f>
        <v>-8.2399263263349965E-9</v>
      </c>
      <c r="L218" s="7">
        <f>+K218/J218</f>
        <v>6.2354369158343789E-2</v>
      </c>
      <c r="M218" s="7">
        <f>+P218/J218</f>
        <v>4.7600868296743211E-2</v>
      </c>
      <c r="N218" s="1">
        <f t="shared" si="25"/>
        <v>14.905537519203866</v>
      </c>
      <c r="O218" s="1"/>
      <c r="P218" s="10">
        <f>+$M$3*J218</f>
        <v>-6.2902993507753957E-9</v>
      </c>
      <c r="Q218" s="8"/>
      <c r="R218" s="8">
        <f>+J218*$R$3</f>
        <v>-6.6073367733144587E-10</v>
      </c>
    </row>
    <row r="219" spans="1:18" x14ac:dyDescent="0.3">
      <c r="A219" s="21">
        <v>263</v>
      </c>
      <c r="B219" s="23">
        <v>44113</v>
      </c>
      <c r="C219" s="22" t="s">
        <v>6</v>
      </c>
      <c r="D219" s="8"/>
      <c r="E219" s="14">
        <f>+I219*(L219/$E$3)</f>
        <v>0</v>
      </c>
      <c r="F219" s="15">
        <f t="shared" si="24"/>
        <v>0</v>
      </c>
      <c r="G219" s="8">
        <f t="shared" si="26"/>
        <v>-2.6184904318290204E-8</v>
      </c>
      <c r="H219" s="21">
        <v>263</v>
      </c>
      <c r="I219" s="15"/>
      <c r="J219" s="15">
        <f>+J218-G218-R218+P218</f>
        <v>-1.0473961727316082E-7</v>
      </c>
      <c r="K219" s="10">
        <f>+J219*$L$3</f>
        <v>-6.530972760954311E-9</v>
      </c>
      <c r="L219" s="7">
        <f>+K219/J219</f>
        <v>6.2354369158343789E-2</v>
      </c>
      <c r="M219" s="7">
        <f>+P219/J219</f>
        <v>4.7600868296743211E-2</v>
      </c>
      <c r="N219" s="1">
        <f t="shared" si="25"/>
        <v>14.905537519203866</v>
      </c>
      <c r="O219" s="1"/>
      <c r="P219" s="10">
        <f>+$M$3*J219</f>
        <v>-4.9856967272710182E-9</v>
      </c>
      <c r="Q219" s="8"/>
      <c r="R219" s="8">
        <f>+J219*$R$3</f>
        <v>-5.2369808636580414E-10</v>
      </c>
    </row>
    <row r="220" spans="1:18" x14ac:dyDescent="0.3">
      <c r="A220" s="21">
        <v>264</v>
      </c>
      <c r="B220" s="23">
        <v>44114</v>
      </c>
      <c r="C220" s="22" t="s">
        <v>6</v>
      </c>
      <c r="D220" s="8"/>
      <c r="E220" s="14">
        <f>+I220*(L220/$E$3)</f>
        <v>0</v>
      </c>
      <c r="F220" s="15">
        <f t="shared" si="24"/>
        <v>0</v>
      </c>
      <c r="G220" s="8">
        <f t="shared" si="26"/>
        <v>-2.0754177898943956E-8</v>
      </c>
      <c r="H220" s="21">
        <v>264</v>
      </c>
      <c r="I220" s="15"/>
      <c r="J220" s="15">
        <f>+J219-G219-R219+P219</f>
        <v>-8.3016711595775822E-8</v>
      </c>
      <c r="K220" s="10">
        <f>+J220*$L$3</f>
        <v>-5.1764546811547648E-9</v>
      </c>
      <c r="L220" s="7">
        <f>+K220/J220</f>
        <v>6.2354369158343782E-2</v>
      </c>
      <c r="M220" s="7">
        <f>+P220/J220</f>
        <v>4.7600868296743211E-2</v>
      </c>
      <c r="N220" s="1">
        <f t="shared" si="25"/>
        <v>14.905537519203866</v>
      </c>
      <c r="O220" s="1"/>
      <c r="P220" s="10">
        <f>+$M$3*J220</f>
        <v>-3.9516675550992396E-9</v>
      </c>
      <c r="Q220" s="8"/>
      <c r="R220" s="8">
        <f>+J220*$R$3</f>
        <v>-4.1508355797887911E-10</v>
      </c>
    </row>
    <row r="221" spans="1:18" x14ac:dyDescent="0.3">
      <c r="A221" s="21">
        <v>265</v>
      </c>
      <c r="B221" s="23">
        <v>44115</v>
      </c>
      <c r="C221" s="22" t="s">
        <v>6</v>
      </c>
      <c r="D221" s="8"/>
      <c r="E221" s="14">
        <f>+I221*(L221/$E$3)</f>
        <v>0</v>
      </c>
      <c r="F221" s="15">
        <f t="shared" si="24"/>
        <v>0</v>
      </c>
      <c r="G221" s="8">
        <f t="shared" si="26"/>
        <v>-1.6449779423488056E-8</v>
      </c>
      <c r="H221" s="21">
        <v>265</v>
      </c>
      <c r="I221" s="15"/>
      <c r="J221" s="15">
        <f>+J220-G220-R220+P220</f>
        <v>-6.5799117693952223E-8</v>
      </c>
      <c r="K221" s="10">
        <f>+J221*$L$3</f>
        <v>-4.102862474982008E-9</v>
      </c>
      <c r="L221" s="7">
        <f>+K221/J221</f>
        <v>6.2354369158343796E-2</v>
      </c>
      <c r="M221" s="7">
        <f>+P221/J221</f>
        <v>4.7600868296743211E-2</v>
      </c>
      <c r="N221" s="1">
        <f t="shared" si="25"/>
        <v>14.905537519203866</v>
      </c>
      <c r="O221" s="1"/>
      <c r="P221" s="10">
        <f>+$M$3*J221</f>
        <v>-3.1320951353917258E-9</v>
      </c>
      <c r="Q221" s="8"/>
      <c r="R221" s="8">
        <f>+J221*$R$3</f>
        <v>-3.289955884697611E-10</v>
      </c>
    </row>
    <row r="222" spans="1:18" x14ac:dyDescent="0.3">
      <c r="A222" s="21">
        <v>266</v>
      </c>
      <c r="B222" s="23">
        <v>44116</v>
      </c>
      <c r="C222" s="22" t="s">
        <v>6</v>
      </c>
      <c r="D222" s="8"/>
      <c r="E222" s="14">
        <f>+I222*(L222/$E$3)</f>
        <v>0</v>
      </c>
      <c r="F222" s="15">
        <f t="shared" si="24"/>
        <v>0</v>
      </c>
      <c r="G222" s="8">
        <f t="shared" si="26"/>
        <v>-1.3038109454346533E-8</v>
      </c>
      <c r="H222" s="21">
        <v>266</v>
      </c>
      <c r="I222" s="15"/>
      <c r="J222" s="15">
        <f>+J221-G221-R221+P221</f>
        <v>-5.2152437817386132E-8</v>
      </c>
      <c r="K222" s="10">
        <f>+J222*$L$3</f>
        <v>-3.2519323601728639E-9</v>
      </c>
      <c r="L222" s="7">
        <f>+K222/J222</f>
        <v>6.2354369158343782E-2</v>
      </c>
      <c r="M222" s="7">
        <f>+P222/J222</f>
        <v>4.7600868296743211E-2</v>
      </c>
      <c r="N222" s="1">
        <f t="shared" si="25"/>
        <v>14.905537519203866</v>
      </c>
      <c r="O222" s="1"/>
      <c r="P222" s="10">
        <f>+$M$3*J222</f>
        <v>-2.4825013238994871E-9</v>
      </c>
      <c r="Q222" s="8"/>
      <c r="R222" s="8">
        <f>+J222*$R$3</f>
        <v>-2.6076218908693066E-10</v>
      </c>
    </row>
    <row r="223" spans="1:18" x14ac:dyDescent="0.3">
      <c r="A223" s="21">
        <v>267</v>
      </c>
      <c r="B223" s="23">
        <v>44117</v>
      </c>
      <c r="C223" s="22" t="s">
        <v>6</v>
      </c>
      <c r="D223" s="8"/>
      <c r="E223" s="14">
        <f>+I223*(L223/$E$3)</f>
        <v>0</v>
      </c>
      <c r="F223" s="15">
        <f t="shared" si="24"/>
        <v>0</v>
      </c>
      <c r="G223" s="8">
        <f t="shared" si="26"/>
        <v>-1.0334016874463039E-8</v>
      </c>
      <c r="H223" s="21">
        <v>267</v>
      </c>
      <c r="I223" s="15"/>
      <c r="J223" s="15">
        <f>+J222-G222-R222+P222</f>
        <v>-4.1336067497852156E-8</v>
      </c>
      <c r="K223" s="10">
        <f>+J223*$L$3</f>
        <v>-2.5774844123152898E-9</v>
      </c>
      <c r="L223" s="7">
        <f>+K223/J223</f>
        <v>6.2354369158343796E-2</v>
      </c>
      <c r="M223" s="7">
        <f>+P223/J223</f>
        <v>4.7600868296743204E-2</v>
      </c>
      <c r="N223" s="1">
        <f t="shared" si="25"/>
        <v>14.905537519203866</v>
      </c>
      <c r="O223" s="1"/>
      <c r="P223" s="10">
        <f>+$M$3*J223</f>
        <v>-1.967632704870548E-9</v>
      </c>
      <c r="Q223" s="8"/>
      <c r="R223" s="8">
        <f>+J223*$R$3</f>
        <v>-2.0668033748926077E-10</v>
      </c>
    </row>
    <row r="224" spans="1:18" x14ac:dyDescent="0.3">
      <c r="A224" s="21">
        <v>268</v>
      </c>
      <c r="B224" s="23">
        <v>44118</v>
      </c>
      <c r="C224" s="22" t="s">
        <v>6</v>
      </c>
      <c r="D224" s="8"/>
      <c r="E224" s="14">
        <f>+I224*(L224/$E$3)</f>
        <v>0</v>
      </c>
      <c r="F224" s="15">
        <f t="shared" si="24"/>
        <v>0</v>
      </c>
      <c r="G224" s="8">
        <f t="shared" si="26"/>
        <v>-8.1907507476926007E-9</v>
      </c>
      <c r="H224" s="21">
        <v>268</v>
      </c>
      <c r="I224" s="15"/>
      <c r="J224" s="15">
        <f>+J223-G223-R223+P223</f>
        <v>-3.2763002990770403E-8</v>
      </c>
      <c r="K224" s="10">
        <f>+J224*$L$3</f>
        <v>-2.0429163832224192E-9</v>
      </c>
      <c r="L224" s="7">
        <f>+K224/J224</f>
        <v>6.2354369158343782E-2</v>
      </c>
      <c r="M224" s="7">
        <f>+P224/J224</f>
        <v>4.7600868296743211E-2</v>
      </c>
      <c r="N224" s="1">
        <f t="shared" si="25"/>
        <v>14.905537519203866</v>
      </c>
      <c r="O224" s="1"/>
      <c r="P224" s="10">
        <f>+$M$3*J224</f>
        <v>-1.5595473903694658E-9</v>
      </c>
      <c r="Q224" s="8"/>
      <c r="R224" s="8">
        <f>+J224*$R$3</f>
        <v>-1.6381501495385201E-10</v>
      </c>
    </row>
    <row r="225" spans="1:18" x14ac:dyDescent="0.3">
      <c r="A225" s="21">
        <v>269</v>
      </c>
      <c r="B225" s="23">
        <v>44119</v>
      </c>
      <c r="C225" s="22" t="s">
        <v>6</v>
      </c>
      <c r="D225" s="8"/>
      <c r="E225" s="14">
        <f>+I225*(L225/$E$3)</f>
        <v>0</v>
      </c>
      <c r="F225" s="15">
        <f t="shared" si="24"/>
        <v>0</v>
      </c>
      <c r="G225" s="8">
        <f t="shared" si="26"/>
        <v>-6.4919961546233539E-9</v>
      </c>
      <c r="H225" s="21">
        <v>269</v>
      </c>
      <c r="I225" s="15"/>
      <c r="J225" s="15">
        <f>+J224-G224-R224+P224</f>
        <v>-2.5967984618493416E-8</v>
      </c>
      <c r="K225" s="10">
        <f>+J225*$L$3</f>
        <v>-1.6192172991997318E-9</v>
      </c>
      <c r="L225" s="7">
        <f>+K225/J225</f>
        <v>6.2354369158343789E-2</v>
      </c>
      <c r="M225" s="7">
        <f>+P225/J225</f>
        <v>4.7600868296743211E-2</v>
      </c>
      <c r="N225" s="1">
        <f t="shared" si="25"/>
        <v>14.905537519203866</v>
      </c>
      <c r="O225" s="1"/>
      <c r="P225" s="10">
        <f>+$M$3*J225</f>
        <v>-1.2360986157567586E-9</v>
      </c>
      <c r="Q225" s="8"/>
      <c r="R225" s="8">
        <f>+J225*$R$3</f>
        <v>-1.2983992309246708E-10</v>
      </c>
    </row>
    <row r="226" spans="1:18" x14ac:dyDescent="0.3">
      <c r="A226" s="21">
        <v>270</v>
      </c>
      <c r="B226" s="23">
        <v>44120</v>
      </c>
      <c r="C226" s="22" t="s">
        <v>6</v>
      </c>
      <c r="D226" s="8"/>
      <c r="E226" s="14">
        <f>+I226*(L226/$E$3)</f>
        <v>0</v>
      </c>
      <c r="F226" s="15">
        <f t="shared" si="24"/>
        <v>0</v>
      </c>
      <c r="G226" s="8">
        <f t="shared" si="26"/>
        <v>-5.1455617891335884E-9</v>
      </c>
      <c r="H226" s="21">
        <v>270</v>
      </c>
      <c r="I226" s="15"/>
      <c r="J226" s="15">
        <f>+J225-G225-R225+P225</f>
        <v>-2.0582247156534353E-8</v>
      </c>
      <c r="K226" s="10">
        <f>+J226*$L$3</f>
        <v>-1.2833930373068148E-9</v>
      </c>
      <c r="L226" s="7">
        <f>+K226/J226</f>
        <v>6.2354369158343789E-2</v>
      </c>
      <c r="M226" s="7">
        <f>+P226/J226</f>
        <v>4.7600868296743211E-2</v>
      </c>
      <c r="N226" s="1">
        <f t="shared" si="25"/>
        <v>14.905537519203866</v>
      </c>
      <c r="O226" s="1"/>
      <c r="P226" s="10">
        <f>+$M$3*J226</f>
        <v>-9.7973283614920926E-10</v>
      </c>
      <c r="Q226" s="8"/>
      <c r="R226" s="8">
        <f>+J226*$R$3</f>
        <v>-1.0291123578267177E-10</v>
      </c>
    </row>
    <row r="227" spans="1:18" x14ac:dyDescent="0.3">
      <c r="A227" s="21">
        <v>271</v>
      </c>
      <c r="B227" s="23">
        <v>44121</v>
      </c>
      <c r="C227" s="22" t="s">
        <v>6</v>
      </c>
      <c r="D227" s="8"/>
      <c r="E227" s="14">
        <f>+I227*(L227/$E$3)</f>
        <v>0</v>
      </c>
      <c r="F227" s="15">
        <f t="shared" si="24"/>
        <v>0</v>
      </c>
      <c r="G227" s="8">
        <f t="shared" si="26"/>
        <v>-4.078376741941826E-9</v>
      </c>
      <c r="H227" s="21">
        <v>271</v>
      </c>
      <c r="I227" s="15"/>
      <c r="J227" s="15">
        <f>+J226-G226-R226+P226</f>
        <v>-1.6313506967767304E-8</v>
      </c>
      <c r="K227" s="10">
        <f>+J227*$L$3</f>
        <v>-1.0172184357353761E-9</v>
      </c>
      <c r="L227" s="7">
        <f>+K227/J227</f>
        <v>6.2354369158343789E-2</v>
      </c>
      <c r="M227" s="7">
        <f>+P227/J227</f>
        <v>4.7600868296743211E-2</v>
      </c>
      <c r="N227" s="1">
        <f t="shared" si="25"/>
        <v>14.905537519203866</v>
      </c>
      <c r="O227" s="1"/>
      <c r="P227" s="10">
        <f>+$M$3*J227</f>
        <v>-7.7653709663069411E-10</v>
      </c>
      <c r="Q227" s="8"/>
      <c r="R227" s="8">
        <f>+J227*$R$3</f>
        <v>-8.1567534838836525E-11</v>
      </c>
    </row>
    <row r="228" spans="1:18" x14ac:dyDescent="0.3">
      <c r="A228" s="21">
        <v>272</v>
      </c>
      <c r="B228" s="23">
        <v>44122</v>
      </c>
      <c r="C228" s="22" t="s">
        <v>6</v>
      </c>
      <c r="D228" s="8"/>
      <c r="E228" s="14">
        <f>+I228*(L228/$E$3)</f>
        <v>0</v>
      </c>
      <c r="F228" s="15">
        <f t="shared" si="24"/>
        <v>0</v>
      </c>
      <c r="G228" s="8">
        <f t="shared" si="26"/>
        <v>-3.2325249469043335E-9</v>
      </c>
      <c r="H228" s="21">
        <v>272</v>
      </c>
      <c r="I228" s="15"/>
      <c r="J228" s="15">
        <f>+J227-G227-R227+P227</f>
        <v>-1.2930099787617334E-8</v>
      </c>
      <c r="K228" s="10">
        <f>+J228*$L$3</f>
        <v>-8.062482154113139E-10</v>
      </c>
      <c r="L228" s="7">
        <f>+K228/J228</f>
        <v>6.2354369158343789E-2</v>
      </c>
      <c r="M228" s="7">
        <f>+P228/J228</f>
        <v>4.7600868296743211E-2</v>
      </c>
      <c r="N228" s="1">
        <f t="shared" si="25"/>
        <v>14.905537519203866</v>
      </c>
      <c r="O228" s="1"/>
      <c r="P228" s="10">
        <f>+$M$3*J228</f>
        <v>-6.1548397705412009E-10</v>
      </c>
      <c r="Q228" s="8"/>
      <c r="R228" s="8">
        <f>+J228*$R$3</f>
        <v>-6.465049893808667E-11</v>
      </c>
    </row>
    <row r="229" spans="1:18" x14ac:dyDescent="0.3">
      <c r="A229" s="21">
        <v>273</v>
      </c>
      <c r="B229" s="23">
        <v>44123</v>
      </c>
      <c r="C229" s="22" t="s">
        <v>6</v>
      </c>
      <c r="D229" s="8"/>
      <c r="E229" s="14">
        <f>+I229*(L229/$E$3)</f>
        <v>0</v>
      </c>
      <c r="F229" s="15">
        <f t="shared" si="24"/>
        <v>0</v>
      </c>
      <c r="G229" s="8">
        <f t="shared" si="26"/>
        <v>-2.5621020797072585E-9</v>
      </c>
      <c r="H229" s="21">
        <v>273</v>
      </c>
      <c r="I229" s="15"/>
      <c r="J229" s="15">
        <f>+J228-G228-R228+P228</f>
        <v>-1.0248408318829034E-8</v>
      </c>
      <c r="K229" s="10">
        <f>+J229*$L$3</f>
        <v>-6.3903303559770705E-10</v>
      </c>
      <c r="L229" s="7">
        <f>+K229/J229</f>
        <v>6.2354369158343789E-2</v>
      </c>
      <c r="M229" s="7">
        <f>+P229/J229</f>
        <v>4.7600868296743204E-2</v>
      </c>
      <c r="N229" s="1">
        <f t="shared" si="25"/>
        <v>14.905537519203866</v>
      </c>
      <c r="O229" s="1"/>
      <c r="P229" s="10">
        <f>+$M$3*J229</f>
        <v>-4.8783313463582832E-10</v>
      </c>
      <c r="Q229" s="8"/>
      <c r="R229" s="8">
        <f>+J229*$R$3</f>
        <v>-5.1242041594145175E-11</v>
      </c>
    </row>
    <row r="230" spans="1:18" x14ac:dyDescent="0.3">
      <c r="A230" s="21">
        <v>274</v>
      </c>
      <c r="B230" s="23">
        <v>44124</v>
      </c>
      <c r="C230" s="22" t="s">
        <v>6</v>
      </c>
      <c r="D230" s="8"/>
      <c r="E230" s="14">
        <f>+I230*(L230/$E$3)</f>
        <v>0</v>
      </c>
      <c r="F230" s="15">
        <f t="shared" si="24"/>
        <v>0</v>
      </c>
      <c r="G230" s="8">
        <f t="shared" si="26"/>
        <v>-2.0307243330408647E-9</v>
      </c>
      <c r="H230" s="21">
        <v>274</v>
      </c>
      <c r="I230" s="15"/>
      <c r="J230" s="15">
        <f>+J229-G229-R229+P229</f>
        <v>-8.1228973321634587E-9</v>
      </c>
      <c r="K230" s="10">
        <f>+J230*$L$3</f>
        <v>-5.0649813888504619E-10</v>
      </c>
      <c r="L230" s="7">
        <f>+K230/J230</f>
        <v>6.2354369158343789E-2</v>
      </c>
      <c r="M230" s="7">
        <f>+P230/J230</f>
        <v>4.7600868296743211E-2</v>
      </c>
      <c r="N230" s="1">
        <f t="shared" si="25"/>
        <v>14.905537519203866</v>
      </c>
      <c r="O230" s="1"/>
      <c r="P230" s="10">
        <f>+$M$3*J230</f>
        <v>-3.8665696609627959E-10</v>
      </c>
      <c r="Q230" s="8"/>
      <c r="R230" s="8">
        <f>+J230*$R$3</f>
        <v>-4.0614486660817292E-11</v>
      </c>
    </row>
    <row r="231" spans="1:18" x14ac:dyDescent="0.3">
      <c r="A231" s="21">
        <v>275</v>
      </c>
      <c r="B231" s="23">
        <v>44125</v>
      </c>
      <c r="C231" s="22" t="s">
        <v>6</v>
      </c>
      <c r="D231" s="8"/>
      <c r="E231" s="14">
        <f>+I231*(L231/$E$3)</f>
        <v>0</v>
      </c>
      <c r="F231" s="15">
        <f t="shared" si="24"/>
        <v>0</v>
      </c>
      <c r="G231" s="8">
        <f t="shared" si="26"/>
        <v>-1.6095538696395142E-9</v>
      </c>
      <c r="H231" s="21">
        <v>275</v>
      </c>
      <c r="I231" s="15"/>
      <c r="J231" s="15">
        <f>+J230-G230-R230+P230</f>
        <v>-6.4382154785580569E-9</v>
      </c>
      <c r="K231" s="10">
        <f>+J231*$L$3</f>
        <v>-4.0145086467097213E-10</v>
      </c>
      <c r="L231" s="7">
        <f>+K231/J231</f>
        <v>6.2354369158343796E-2</v>
      </c>
      <c r="M231" s="7">
        <f>+P231/J231</f>
        <v>4.7600868296743211E-2</v>
      </c>
      <c r="N231" s="1">
        <f t="shared" si="25"/>
        <v>14.905537519203866</v>
      </c>
      <c r="O231" s="1"/>
      <c r="P231" s="10">
        <f>+$M$3*J231</f>
        <v>-3.0646464706089564E-10</v>
      </c>
      <c r="Q231" s="8"/>
      <c r="R231" s="8">
        <f>+J231*$R$3</f>
        <v>-3.2191077392790283E-11</v>
      </c>
    </row>
    <row r="232" spans="1:18" x14ac:dyDescent="0.3">
      <c r="A232" s="21">
        <v>276</v>
      </c>
      <c r="B232" s="23">
        <v>44126</v>
      </c>
      <c r="C232" s="22" t="s">
        <v>6</v>
      </c>
      <c r="D232" s="8"/>
      <c r="E232" s="14">
        <f>+I232*(L232/$E$3)</f>
        <v>0</v>
      </c>
      <c r="F232" s="15">
        <f t="shared" si="24"/>
        <v>0</v>
      </c>
      <c r="G232" s="8">
        <f t="shared" si="26"/>
        <v>-1.2757337946466619E-9</v>
      </c>
      <c r="H232" s="21">
        <v>276</v>
      </c>
      <c r="I232" s="15"/>
      <c r="J232" s="15">
        <f>+J231-G231-R231+P231</f>
        <v>-5.1029351785866476E-9</v>
      </c>
      <c r="K232" s="10">
        <f>+J232*$L$3</f>
        <v>-3.181903039166908E-10</v>
      </c>
      <c r="L232" s="7">
        <f>+K232/J232</f>
        <v>6.2354369158343789E-2</v>
      </c>
      <c r="M232" s="7">
        <f>+P232/J232</f>
        <v>4.7600868296743204E-2</v>
      </c>
      <c r="N232" s="1">
        <f t="shared" si="25"/>
        <v>14.905537519203866</v>
      </c>
      <c r="O232" s="1"/>
      <c r="P232" s="10">
        <f>+$M$3*J232</f>
        <v>-2.4290414536272078E-10</v>
      </c>
      <c r="Q232" s="8"/>
      <c r="R232" s="8">
        <f>+J232*$R$3</f>
        <v>-2.551467589293324E-11</v>
      </c>
    </row>
    <row r="233" spans="1:18" x14ac:dyDescent="0.3">
      <c r="A233" s="21">
        <v>277</v>
      </c>
      <c r="B233" s="23">
        <v>44127</v>
      </c>
      <c r="C233" s="22" t="s">
        <v>6</v>
      </c>
      <c r="D233" s="8"/>
      <c r="E233" s="14">
        <f>+I233*(L233/$E$3)</f>
        <v>0</v>
      </c>
      <c r="F233" s="15">
        <f t="shared" si="24"/>
        <v>0</v>
      </c>
      <c r="G233" s="8">
        <f t="shared" si="26"/>
        <v>-1.0111477133524432E-9</v>
      </c>
      <c r="H233" s="21">
        <v>277</v>
      </c>
      <c r="I233" s="15"/>
      <c r="J233" s="15">
        <f>+J232-G232-R232+P232</f>
        <v>-4.0445908534097727E-9</v>
      </c>
      <c r="K233" s="10">
        <f>+J233*$L$3</f>
        <v>-2.5219791116797371E-10</v>
      </c>
      <c r="L233" s="7">
        <f>+K233/J233</f>
        <v>6.2354369158343789E-2</v>
      </c>
      <c r="M233" s="7">
        <f>+P233/J233</f>
        <v>4.7600868296743211E-2</v>
      </c>
      <c r="N233" s="1">
        <f t="shared" si="25"/>
        <v>14.905537519203866</v>
      </c>
      <c r="O233" s="1"/>
      <c r="P233" s="10">
        <f>+$M$3*J233</f>
        <v>-1.9252603652737083E-10</v>
      </c>
      <c r="Q233" s="8"/>
      <c r="R233" s="8">
        <f>+J233*$R$3</f>
        <v>-2.0222954267048865E-11</v>
      </c>
    </row>
    <row r="234" spans="1:18" x14ac:dyDescent="0.3">
      <c r="A234" s="21">
        <v>278</v>
      </c>
      <c r="B234" s="23">
        <v>44128</v>
      </c>
      <c r="C234" s="22" t="s">
        <v>6</v>
      </c>
      <c r="D234" s="8"/>
      <c r="E234" s="14">
        <f>+I234*(L234/$E$3)</f>
        <v>0</v>
      </c>
      <c r="F234" s="15">
        <f t="shared" si="24"/>
        <v>0</v>
      </c>
      <c r="G234" s="8">
        <f t="shared" si="26"/>
        <v>-8.0143655557941296E-10</v>
      </c>
      <c r="H234" s="21">
        <v>278</v>
      </c>
      <c r="I234" s="15"/>
      <c r="J234" s="15">
        <f>+J233-G233-R233+P233</f>
        <v>-3.2057462223176519E-9</v>
      </c>
      <c r="K234" s="10">
        <f>+J234*$L$3</f>
        <v>-1.998922833743609E-10</v>
      </c>
      <c r="L234" s="7">
        <f>+K234/J234</f>
        <v>6.2354369158343789E-2</v>
      </c>
      <c r="M234" s="7">
        <f>+P234/J234</f>
        <v>4.7600868296743211E-2</v>
      </c>
      <c r="N234" s="1">
        <f t="shared" si="25"/>
        <v>14.905537519203866</v>
      </c>
      <c r="O234" s="1"/>
      <c r="P234" s="10">
        <f>+$M$3*J234</f>
        <v>-1.5259630372132462E-10</v>
      </c>
      <c r="Q234" s="8"/>
      <c r="R234" s="8">
        <f>+J234*$R$3</f>
        <v>-1.602873111158826E-11</v>
      </c>
    </row>
    <row r="235" spans="1:18" x14ac:dyDescent="0.3">
      <c r="A235" s="21">
        <v>279</v>
      </c>
      <c r="B235" s="23">
        <v>44129</v>
      </c>
      <c r="C235" s="22" t="s">
        <v>6</v>
      </c>
      <c r="D235" s="8"/>
      <c r="E235" s="14">
        <f>+I235*(L235/$E$3)</f>
        <v>0</v>
      </c>
      <c r="F235" s="15">
        <f t="shared" ref="F235:F298" si="27">+E235-D235</f>
        <v>0</v>
      </c>
      <c r="G235" s="8">
        <f t="shared" si="26"/>
        <v>-6.3521930983699375E-10</v>
      </c>
      <c r="H235" s="21">
        <v>279</v>
      </c>
      <c r="I235" s="15"/>
      <c r="J235" s="15">
        <f>+J234-G234-R234+P234</f>
        <v>-2.540877239347975E-9</v>
      </c>
      <c r="K235" s="10">
        <f>+J235*$L$3</f>
        <v>-1.5843479736833708E-10</v>
      </c>
      <c r="L235" s="7">
        <f>+K235/J235</f>
        <v>6.2354369158343789E-2</v>
      </c>
      <c r="M235" s="7">
        <f>+P235/J235</f>
        <v>4.7600868296743211E-2</v>
      </c>
      <c r="N235" s="1">
        <f t="shared" si="25"/>
        <v>14.905537519203866</v>
      </c>
      <c r="O235" s="1"/>
      <c r="P235" s="10">
        <f>+$M$3*J235</f>
        <v>-1.2094796282839544E-10</v>
      </c>
      <c r="Q235" s="8"/>
      <c r="R235" s="8">
        <f>+J235*$R$3</f>
        <v>-1.2704386196739875E-11</v>
      </c>
    </row>
    <row r="236" spans="1:18" x14ac:dyDescent="0.3">
      <c r="A236" s="21">
        <v>280</v>
      </c>
      <c r="B236" s="23">
        <v>44130</v>
      </c>
      <c r="C236" s="22" t="s">
        <v>6</v>
      </c>
      <c r="D236" s="8"/>
      <c r="E236" s="14">
        <f>+I236*(L236/$E$3)</f>
        <v>0</v>
      </c>
      <c r="F236" s="15">
        <f t="shared" si="27"/>
        <v>0</v>
      </c>
      <c r="G236" s="8">
        <f t="shared" si="26"/>
        <v>-5.0347537653565913E-10</v>
      </c>
      <c r="H236" s="21">
        <v>280</v>
      </c>
      <c r="I236" s="15"/>
      <c r="J236" s="15">
        <f>+J235-G235-R235+P235</f>
        <v>-2.0139015061426365E-9</v>
      </c>
      <c r="K236" s="10">
        <f>+J236*$L$3</f>
        <v>-1.2557555796256253E-10</v>
      </c>
      <c r="L236" s="7">
        <f>+K236/J236</f>
        <v>6.2354369158343796E-2</v>
      </c>
      <c r="M236" s="7">
        <f>+P236/J236</f>
        <v>4.7600868296743211E-2</v>
      </c>
      <c r="N236" s="1">
        <f t="shared" si="25"/>
        <v>14.905537519203866</v>
      </c>
      <c r="O236" s="1"/>
      <c r="P236" s="10">
        <f>+$M$3*J236</f>
        <v>-9.5863460356508433E-11</v>
      </c>
      <c r="Q236" s="8"/>
      <c r="R236" s="8">
        <f>+J236*$R$3</f>
        <v>-1.0069507530713183E-11</v>
      </c>
    </row>
    <row r="237" spans="1:18" x14ac:dyDescent="0.3">
      <c r="A237" s="21">
        <v>281</v>
      </c>
      <c r="B237" s="23">
        <v>44131</v>
      </c>
      <c r="C237" s="22" t="s">
        <v>6</v>
      </c>
      <c r="D237" s="8"/>
      <c r="E237" s="14">
        <f>+I237*(L237/$E$3)</f>
        <v>0</v>
      </c>
      <c r="F237" s="15">
        <f t="shared" si="27"/>
        <v>0</v>
      </c>
      <c r="G237" s="8">
        <f t="shared" si="26"/>
        <v>-3.9905502060819319E-10</v>
      </c>
      <c r="H237" s="21">
        <v>281</v>
      </c>
      <c r="I237" s="15"/>
      <c r="J237" s="15">
        <f>+J236-G236-R236+P236</f>
        <v>-1.5962200824327728E-9</v>
      </c>
      <c r="K237" s="10">
        <f>+J237*$L$3</f>
        <v>-9.9531296277975069E-11</v>
      </c>
      <c r="L237" s="7">
        <f>+K237/J237</f>
        <v>6.2354369158343789E-2</v>
      </c>
      <c r="M237" s="7">
        <f>+P237/J237</f>
        <v>4.7600868296743211E-2</v>
      </c>
      <c r="N237" s="1">
        <f t="shared" si="25"/>
        <v>14.905537519203866</v>
      </c>
      <c r="O237" s="1"/>
      <c r="P237" s="10">
        <f>+$M$3*J237</f>
        <v>-7.5981461916499009E-11</v>
      </c>
      <c r="Q237" s="8"/>
      <c r="R237" s="8">
        <f>+J237*$R$3</f>
        <v>-7.9811004121638636E-12</v>
      </c>
    </row>
    <row r="238" spans="1:18" x14ac:dyDescent="0.3">
      <c r="A238" s="21">
        <v>282</v>
      </c>
      <c r="B238" s="23">
        <v>44132</v>
      </c>
      <c r="C238" s="22" t="s">
        <v>6</v>
      </c>
      <c r="D238" s="8"/>
      <c r="E238" s="14">
        <f>+I238*(L238/$E$3)</f>
        <v>0</v>
      </c>
      <c r="F238" s="15">
        <f t="shared" si="27"/>
        <v>0</v>
      </c>
      <c r="G238" s="8">
        <f t="shared" si="26"/>
        <v>-3.1629135583222868E-10</v>
      </c>
      <c r="H238" s="21">
        <v>282</v>
      </c>
      <c r="I238" s="15"/>
      <c r="J238" s="15">
        <f>+J237-G237-R237+P237</f>
        <v>-1.2651654233289147E-9</v>
      </c>
      <c r="K238" s="10">
        <f>+J238*$L$3</f>
        <v>-7.888859185262344E-11</v>
      </c>
      <c r="L238" s="7">
        <f>+K238/J238</f>
        <v>6.2354369158343789E-2</v>
      </c>
      <c r="M238" s="7">
        <f>+P238/J238</f>
        <v>4.7600868296743211E-2</v>
      </c>
      <c r="N238" s="1">
        <f t="shared" si="25"/>
        <v>14.905537519203866</v>
      </c>
      <c r="O238" s="1"/>
      <c r="P238" s="10">
        <f>+$M$3*J238</f>
        <v>-6.0222972689473041E-11</v>
      </c>
      <c r="Q238" s="8"/>
      <c r="R238" s="8">
        <f>+J238*$R$3</f>
        <v>-6.3258271166445734E-12</v>
      </c>
    </row>
    <row r="239" spans="1:18" x14ac:dyDescent="0.3">
      <c r="A239" s="21">
        <v>283</v>
      </c>
      <c r="B239" s="23">
        <v>44133</v>
      </c>
      <c r="C239" s="22" t="s">
        <v>6</v>
      </c>
      <c r="D239" s="8"/>
      <c r="E239" s="14">
        <f>+I239*(L239/$E$3)</f>
        <v>0</v>
      </c>
      <c r="F239" s="15">
        <f t="shared" si="27"/>
        <v>0</v>
      </c>
      <c r="G239" s="8">
        <f t="shared" si="26"/>
        <v>-2.5069280326737857E-10</v>
      </c>
      <c r="H239" s="21">
        <v>283</v>
      </c>
      <c r="I239" s="15"/>
      <c r="J239" s="15">
        <f>+J238-G238-R238+P238</f>
        <v>-1.0027712130695143E-9</v>
      </c>
      <c r="K239" s="10">
        <f>+J239*$L$3</f>
        <v>-6.2527166401096708E-11</v>
      </c>
      <c r="L239" s="7">
        <f>+K239/J239</f>
        <v>6.2354369158343789E-2</v>
      </c>
      <c r="M239" s="7">
        <f>+P239/J239</f>
        <v>4.7600868296743211E-2</v>
      </c>
      <c r="N239" s="1">
        <f t="shared" si="25"/>
        <v>14.905537519203866</v>
      </c>
      <c r="O239" s="1"/>
      <c r="P239" s="10">
        <f>+$M$3*J239</f>
        <v>-4.7732780445087375E-11</v>
      </c>
      <c r="Q239" s="8"/>
      <c r="R239" s="8">
        <f>+J239*$R$3</f>
        <v>-5.0138560653475716E-12</v>
      </c>
    </row>
    <row r="240" spans="1:18" x14ac:dyDescent="0.3">
      <c r="A240" s="21">
        <v>284</v>
      </c>
      <c r="B240" s="23">
        <v>44134</v>
      </c>
      <c r="C240" s="22" t="s">
        <v>6</v>
      </c>
      <c r="D240" s="8"/>
      <c r="E240" s="14">
        <f>+I240*(L240/$E$3)</f>
        <v>0</v>
      </c>
      <c r="F240" s="15">
        <f t="shared" si="27"/>
        <v>0</v>
      </c>
      <c r="G240" s="8">
        <f t="shared" si="26"/>
        <v>-1.9869933354546887E-10</v>
      </c>
      <c r="H240" s="21">
        <v>284</v>
      </c>
      <c r="I240" s="15"/>
      <c r="J240" s="15">
        <f>+J239-G239-R239+P239</f>
        <v>-7.9479733418187547E-10</v>
      </c>
      <c r="K240" s="10">
        <f>+J240*$L$3</f>
        <v>-4.95590863816442E-11</v>
      </c>
      <c r="L240" s="7">
        <f>+K240/J240</f>
        <v>6.2354369158343789E-2</v>
      </c>
      <c r="M240" s="7">
        <f>+P240/J240</f>
        <v>4.7600868296743211E-2</v>
      </c>
      <c r="N240" s="1">
        <f t="shared" si="25"/>
        <v>14.905537519203866</v>
      </c>
      <c r="O240" s="1"/>
      <c r="P240" s="10">
        <f>+$M$3*J240</f>
        <v>-3.7833043226994056E-11</v>
      </c>
      <c r="Q240" s="8"/>
      <c r="R240" s="8">
        <f>+J240*$R$3</f>
        <v>-3.9739866709093772E-12</v>
      </c>
    </row>
    <row r="241" spans="1:18" x14ac:dyDescent="0.3">
      <c r="A241" s="21">
        <v>285</v>
      </c>
      <c r="B241" s="23">
        <v>44135</v>
      </c>
      <c r="C241" s="22" t="s">
        <v>6</v>
      </c>
      <c r="D241" s="8"/>
      <c r="E241" s="14">
        <f>+I241*(L241/$E$3)</f>
        <v>0</v>
      </c>
      <c r="F241" s="15">
        <f t="shared" si="27"/>
        <v>0</v>
      </c>
      <c r="G241" s="8">
        <f t="shared" si="26"/>
        <v>-1.5748926429812283E-10</v>
      </c>
      <c r="H241" s="21">
        <v>285</v>
      </c>
      <c r="I241" s="15"/>
      <c r="J241" s="15">
        <f>+J240-G240-R240+P240</f>
        <v>-6.299570571924913E-10</v>
      </c>
      <c r="K241" s="10">
        <f>+J241*$L$3</f>
        <v>-3.9280574898084493E-11</v>
      </c>
      <c r="L241" s="7">
        <f>+K241/J241</f>
        <v>6.2354369158343789E-2</v>
      </c>
      <c r="M241" s="7">
        <f>+P241/J241</f>
        <v>4.7600868296743211E-2</v>
      </c>
      <c r="N241" s="1">
        <f t="shared" si="25"/>
        <v>14.905537519203866</v>
      </c>
      <c r="O241" s="1"/>
      <c r="P241" s="10">
        <f>+$M$3*J241</f>
        <v>-2.9986502912023709E-11</v>
      </c>
      <c r="Q241" s="8"/>
      <c r="R241" s="8">
        <f>+J241*$R$3</f>
        <v>-3.1497852859624564E-12</v>
      </c>
    </row>
    <row r="242" spans="1:18" x14ac:dyDescent="0.3">
      <c r="A242" s="21">
        <v>286</v>
      </c>
      <c r="B242" s="23">
        <v>44136</v>
      </c>
      <c r="C242" s="22" t="s">
        <v>6</v>
      </c>
      <c r="D242" s="8"/>
      <c r="E242" s="14">
        <f>+I242*(L242/$E$3)</f>
        <v>0</v>
      </c>
      <c r="F242" s="15">
        <f t="shared" si="27"/>
        <v>0</v>
      </c>
      <c r="G242" s="8">
        <f t="shared" si="26"/>
        <v>-1.2482612763010743E-10</v>
      </c>
      <c r="H242" s="21">
        <v>286</v>
      </c>
      <c r="I242" s="15"/>
      <c r="J242" s="15">
        <f>+J241-G241-R241+P241</f>
        <v>-4.9930451052042973E-10</v>
      </c>
      <c r="K242" s="10">
        <f>+J242*$L$3</f>
        <v>-3.1133817771417026E-11</v>
      </c>
      <c r="L242" s="7">
        <f>+K242/J242</f>
        <v>6.2354369158343789E-2</v>
      </c>
      <c r="M242" s="7">
        <f>+P242/J242</f>
        <v>4.7600868296743211E-2</v>
      </c>
      <c r="N242" s="1">
        <f t="shared" si="25"/>
        <v>14.905537519203866</v>
      </c>
      <c r="O242" s="1"/>
      <c r="P242" s="10">
        <f>+$M$3*J242</f>
        <v>-2.376732824525281E-11</v>
      </c>
      <c r="Q242" s="8"/>
      <c r="R242" s="8">
        <f>+J242*$R$3</f>
        <v>-2.4965225526021489E-12</v>
      </c>
    </row>
    <row r="243" spans="1:18" x14ac:dyDescent="0.3">
      <c r="A243" s="21">
        <v>287</v>
      </c>
      <c r="B243" s="23">
        <v>44137</v>
      </c>
      <c r="C243" s="22" t="s">
        <v>6</v>
      </c>
      <c r="D243" s="8"/>
      <c r="E243" s="14">
        <f>+I243*(L243/$E$3)</f>
        <v>0</v>
      </c>
      <c r="F243" s="15">
        <f t="shared" si="27"/>
        <v>0</v>
      </c>
      <c r="G243" s="8">
        <f t="shared" si="26"/>
        <v>-9.8937297145743246E-11</v>
      </c>
      <c r="H243" s="21">
        <v>287</v>
      </c>
      <c r="I243" s="15"/>
      <c r="J243" s="15">
        <f>+J242-G242-R242+P242</f>
        <v>-3.9574918858297298E-10</v>
      </c>
      <c r="K243" s="10">
        <f>+J243*$L$3</f>
        <v>-2.4676690999017712E-11</v>
      </c>
      <c r="L243" s="7">
        <f>+K243/J243</f>
        <v>6.2354369158343789E-2</v>
      </c>
      <c r="M243" s="7">
        <f>+P243/J243</f>
        <v>4.7600868296743211E-2</v>
      </c>
      <c r="N243" s="1">
        <f t="shared" si="25"/>
        <v>14.905537519203866</v>
      </c>
      <c r="O243" s="1"/>
      <c r="P243" s="10">
        <f>+$M$3*J243</f>
        <v>-1.8838005004281088E-11</v>
      </c>
      <c r="Q243" s="8"/>
      <c r="R243" s="8">
        <f>+J243*$R$3</f>
        <v>-1.9787459429148652E-12</v>
      </c>
    </row>
    <row r="244" spans="1:18" x14ac:dyDescent="0.3">
      <c r="A244" s="21">
        <v>288</v>
      </c>
      <c r="B244" s="23">
        <v>44138</v>
      </c>
      <c r="C244" s="22" t="s">
        <v>6</v>
      </c>
      <c r="D244" s="8"/>
      <c r="E244" s="14">
        <f>+I244*(L244/$E$3)</f>
        <v>0</v>
      </c>
      <c r="F244" s="15">
        <f t="shared" si="27"/>
        <v>0</v>
      </c>
      <c r="G244" s="8">
        <f t="shared" si="26"/>
        <v>-7.8417787624648989E-11</v>
      </c>
      <c r="H244" s="21">
        <v>288</v>
      </c>
      <c r="I244" s="15"/>
      <c r="J244" s="15">
        <f>+J243-G243-R243+P243</f>
        <v>-3.1367115049859595E-10</v>
      </c>
      <c r="K244" s="10">
        <f>+J244*$L$3</f>
        <v>-1.9558766712511863E-11</v>
      </c>
      <c r="L244" s="7">
        <f>+K244/J244</f>
        <v>6.2354369158343782E-2</v>
      </c>
      <c r="M244" s="7">
        <f>+P244/J244</f>
        <v>4.7600868296743211E-2</v>
      </c>
      <c r="N244" s="1">
        <f t="shared" si="25"/>
        <v>14.905537519203866</v>
      </c>
      <c r="O244" s="1"/>
      <c r="P244" s="10">
        <f>+$M$3*J244</f>
        <v>-1.4931019123371585E-11</v>
      </c>
      <c r="Q244" s="8"/>
      <c r="R244" s="8">
        <f>+J244*$R$3</f>
        <v>-1.5683557524929798E-12</v>
      </c>
    </row>
    <row r="245" spans="1:18" x14ac:dyDescent="0.3">
      <c r="A245" s="21">
        <v>289</v>
      </c>
      <c r="B245" s="23">
        <v>44139</v>
      </c>
      <c r="C245" s="22" t="s">
        <v>6</v>
      </c>
      <c r="D245" s="8"/>
      <c r="E245" s="14">
        <f>+I245*(L245/$E$3)</f>
        <v>0</v>
      </c>
      <c r="F245" s="15">
        <f t="shared" si="27"/>
        <v>0</v>
      </c>
      <c r="G245" s="8">
        <f t="shared" si="26"/>
        <v>-6.2154006561206398E-11</v>
      </c>
      <c r="H245" s="21">
        <v>289</v>
      </c>
      <c r="I245" s="15"/>
      <c r="J245" s="15">
        <f>+J244-G244-R244+P244</f>
        <v>-2.4861602624482559E-10</v>
      </c>
      <c r="K245" s="10">
        <f>+J245*$L$3</f>
        <v>-1.5502295479150342E-11</v>
      </c>
      <c r="L245" s="7">
        <f>+K245/J245</f>
        <v>6.2354369158343789E-2</v>
      </c>
      <c r="M245" s="7">
        <f>+P245/J245</f>
        <v>4.7600868296743211E-2</v>
      </c>
      <c r="N245" s="1">
        <f t="shared" si="25"/>
        <v>14.905537519203866</v>
      </c>
      <c r="O245" s="1"/>
      <c r="P245" s="10">
        <f>+$M$3*J245</f>
        <v>-1.1834338721739597E-11</v>
      </c>
      <c r="Q245" s="8"/>
      <c r="R245" s="8">
        <f>+J245*$R$3</f>
        <v>-1.2430801312241281E-12</v>
      </c>
    </row>
    <row r="246" spans="1:18" x14ac:dyDescent="0.3">
      <c r="A246" s="21">
        <v>290</v>
      </c>
      <c r="B246" s="23">
        <v>44140</v>
      </c>
      <c r="C246" s="22" t="s">
        <v>6</v>
      </c>
      <c r="D246" s="8"/>
      <c r="E246" s="14">
        <f>+I246*(L246/$E$3)</f>
        <v>0</v>
      </c>
      <c r="F246" s="15">
        <f t="shared" si="27"/>
        <v>0</v>
      </c>
      <c r="G246" s="8">
        <f t="shared" si="26"/>
        <v>-4.9263319568533665E-11</v>
      </c>
      <c r="H246" s="21">
        <v>290</v>
      </c>
      <c r="I246" s="15"/>
      <c r="J246" s="15">
        <f>+J245-G245-R245+P245</f>
        <v>-1.9705327827413466E-10</v>
      </c>
      <c r="K246" s="10">
        <f>+J246*$L$3</f>
        <v>-1.2287132857367238E-11</v>
      </c>
      <c r="L246" s="7">
        <f>+K246/J246</f>
        <v>6.2354369158343789E-2</v>
      </c>
      <c r="M246" s="7">
        <f>+P246/J246</f>
        <v>4.7600868296743211E-2</v>
      </c>
      <c r="N246" s="1">
        <f t="shared" si="25"/>
        <v>14.905537519203866</v>
      </c>
      <c r="O246" s="1"/>
      <c r="P246" s="10">
        <f>+$M$3*J246</f>
        <v>-9.3799071465685742E-12</v>
      </c>
      <c r="Q246" s="8"/>
      <c r="R246" s="8">
        <f>+J246*$R$3</f>
        <v>-9.8526639137067337E-13</v>
      </c>
    </row>
    <row r="247" spans="1:18" x14ac:dyDescent="0.3">
      <c r="A247" s="21">
        <v>291</v>
      </c>
      <c r="B247" s="23">
        <v>44141</v>
      </c>
      <c r="C247" s="22" t="s">
        <v>6</v>
      </c>
      <c r="D247" s="8"/>
      <c r="E247" s="14">
        <f>+I247*(L247/$E$3)</f>
        <v>0</v>
      </c>
      <c r="F247" s="15">
        <f t="shared" si="27"/>
        <v>0</v>
      </c>
      <c r="G247" s="8">
        <f t="shared" si="26"/>
        <v>-3.9046149865199724E-11</v>
      </c>
      <c r="H247" s="21">
        <v>291</v>
      </c>
      <c r="I247" s="15"/>
      <c r="J247" s="15">
        <f>+J246-G246-R246+P246</f>
        <v>-1.561845994607989E-10</v>
      </c>
      <c r="K247" s="10">
        <f>+J247*$L$3</f>
        <v>-9.7387921716267171E-12</v>
      </c>
      <c r="L247" s="7">
        <f>+K247/J247</f>
        <v>6.2354369158343789E-2</v>
      </c>
      <c r="M247" s="7">
        <f>+P247/J247</f>
        <v>4.7600868296743211E-2</v>
      </c>
      <c r="N247" s="1">
        <f t="shared" si="25"/>
        <v>14.905537519203866</v>
      </c>
      <c r="O247" s="1"/>
      <c r="P247" s="10">
        <f>+$M$3*J247</f>
        <v>-7.4345225489130786E-12</v>
      </c>
      <c r="Q247" s="8"/>
      <c r="R247" s="8">
        <f>+J247*$R$3</f>
        <v>-7.8092299730399451E-13</v>
      </c>
    </row>
    <row r="248" spans="1:18" x14ac:dyDescent="0.3">
      <c r="A248" s="21">
        <v>292</v>
      </c>
      <c r="B248" s="23">
        <v>44142</v>
      </c>
      <c r="C248" s="22" t="s">
        <v>6</v>
      </c>
      <c r="D248" s="8"/>
      <c r="E248" s="14">
        <f>+I248*(L248/$E$3)</f>
        <v>0</v>
      </c>
      <c r="F248" s="15">
        <f t="shared" si="27"/>
        <v>0</v>
      </c>
      <c r="G248" s="8">
        <f t="shared" si="26"/>
        <v>-3.0948012286802062E-11</v>
      </c>
      <c r="H248" s="21">
        <v>292</v>
      </c>
      <c r="I248" s="15"/>
      <c r="J248" s="15">
        <f>+J247-G247-R247+P247</f>
        <v>-1.2379204914720825E-10</v>
      </c>
      <c r="K248" s="10">
        <f>+J248*$L$3</f>
        <v>-7.7189751313928612E-12</v>
      </c>
      <c r="L248" s="7">
        <f>+K248/J248</f>
        <v>6.2354369158343796E-2</v>
      </c>
      <c r="M248" s="7">
        <f>+P248/J248</f>
        <v>4.7600868296743211E-2</v>
      </c>
      <c r="N248" s="1">
        <f t="shared" si="25"/>
        <v>14.905537519203866</v>
      </c>
      <c r="O248" s="1"/>
      <c r="P248" s="10">
        <f>+$M$3*J248</f>
        <v>-5.8926090276402229E-12</v>
      </c>
      <c r="Q248" s="8"/>
      <c r="R248" s="8">
        <f>+J248*$R$3</f>
        <v>-6.1896024573604122E-13</v>
      </c>
    </row>
    <row r="249" spans="1:18" x14ac:dyDescent="0.3">
      <c r="A249" s="21">
        <v>293</v>
      </c>
      <c r="B249" s="23">
        <v>44143</v>
      </c>
      <c r="C249" s="22" t="s">
        <v>6</v>
      </c>
      <c r="D249" s="8"/>
      <c r="E249" s="14">
        <f>+I249*(L249/$E$3)</f>
        <v>0</v>
      </c>
      <c r="F249" s="15">
        <f t="shared" si="27"/>
        <v>0</v>
      </c>
      <c r="G249" s="8">
        <f t="shared" si="26"/>
        <v>-2.4529421410577592E-11</v>
      </c>
      <c r="H249" s="21">
        <v>293</v>
      </c>
      <c r="I249" s="15"/>
      <c r="J249" s="15">
        <f>+J248-G248-R248+P248</f>
        <v>-9.8117685642310367E-11</v>
      </c>
      <c r="K249" s="10">
        <f>+J249*$L$3</f>
        <v>-6.1180663915029487E-12</v>
      </c>
      <c r="L249" s="7">
        <f>+K249/J249</f>
        <v>6.2354369158343789E-2</v>
      </c>
      <c r="M249" s="7">
        <f>+P249/J249</f>
        <v>4.7600868296743211E-2</v>
      </c>
      <c r="N249" s="1">
        <f t="shared" si="25"/>
        <v>14.905537519203866</v>
      </c>
      <c r="O249" s="1"/>
      <c r="P249" s="10">
        <f>+$M$3*J249</f>
        <v>-4.6704870318408678E-12</v>
      </c>
      <c r="Q249" s="8"/>
      <c r="R249" s="8">
        <f>+J249*$R$3</f>
        <v>-4.9058842821155188E-13</v>
      </c>
    </row>
    <row r="250" spans="1:18" x14ac:dyDescent="0.3">
      <c r="A250" s="21">
        <v>294</v>
      </c>
      <c r="B250" s="23">
        <v>44144</v>
      </c>
      <c r="C250" s="22" t="s">
        <v>6</v>
      </c>
      <c r="D250" s="8"/>
      <c r="E250" s="14">
        <f>+I250*(L250/$E$3)</f>
        <v>0</v>
      </c>
      <c r="F250" s="15">
        <f t="shared" si="27"/>
        <v>0</v>
      </c>
      <c r="G250" s="8">
        <f t="shared" si="26"/>
        <v>-1.944204070884052E-11</v>
      </c>
      <c r="H250" s="21">
        <v>294</v>
      </c>
      <c r="I250" s="15"/>
      <c r="J250" s="15">
        <f>+J249-G249-R249+P249</f>
        <v>-7.776816283536208E-11</v>
      </c>
      <c r="K250" s="10">
        <f>+J250*$L$3</f>
        <v>-4.8491847342023593E-12</v>
      </c>
      <c r="L250" s="7">
        <f>+K250/J250</f>
        <v>6.2354369158343796E-2</v>
      </c>
      <c r="M250" s="7">
        <f>+P250/J250</f>
        <v>4.7600868296743218E-2</v>
      </c>
      <c r="N250" s="1">
        <f t="shared" si="25"/>
        <v>14.905537519203866</v>
      </c>
      <c r="O250" s="1"/>
      <c r="P250" s="10">
        <f>+$M$3*J250</f>
        <v>-3.7018320768057508E-12</v>
      </c>
      <c r="Q250" s="8"/>
      <c r="R250" s="8">
        <f>+J250*$R$3</f>
        <v>-3.8884081417681042E-13</v>
      </c>
    </row>
    <row r="251" spans="1:18" x14ac:dyDescent="0.3">
      <c r="A251" s="21">
        <v>295</v>
      </c>
      <c r="B251" s="23">
        <v>44145</v>
      </c>
      <c r="C251" s="22" t="s">
        <v>6</v>
      </c>
      <c r="D251" s="8"/>
      <c r="E251" s="14">
        <f>+I251*(L251/$E$3)</f>
        <v>0</v>
      </c>
      <c r="F251" s="15">
        <f t="shared" si="27"/>
        <v>0</v>
      </c>
      <c r="G251" s="8">
        <f t="shared" si="26"/>
        <v>-1.5409778347287624E-11</v>
      </c>
      <c r="H251" s="21">
        <v>295</v>
      </c>
      <c r="I251" s="15"/>
      <c r="J251" s="15">
        <f>+J250-G250-R250+P250</f>
        <v>-6.1639113389150497E-11</v>
      </c>
      <c r="K251" s="10">
        <f>+J251*$L$3</f>
        <v>-3.8434680308601013E-12</v>
      </c>
      <c r="L251" s="7">
        <f>+K251/J251</f>
        <v>6.2354369158343789E-2</v>
      </c>
      <c r="M251" s="7">
        <f>+P251/J251</f>
        <v>4.7600868296743211E-2</v>
      </c>
      <c r="N251" s="1">
        <f t="shared" si="25"/>
        <v>14.905537519203866</v>
      </c>
      <c r="O251" s="1"/>
      <c r="P251" s="10">
        <f>+$M$3*J251</f>
        <v>-2.934075318364974E-12</v>
      </c>
      <c r="Q251" s="8"/>
      <c r="R251" s="8">
        <f>+J251*$R$3</f>
        <v>-3.0819556694575248E-13</v>
      </c>
    </row>
    <row r="252" spans="1:18" x14ac:dyDescent="0.3">
      <c r="A252" s="21">
        <v>296</v>
      </c>
      <c r="B252" s="23">
        <v>44146</v>
      </c>
      <c r="C252" s="22" t="s">
        <v>6</v>
      </c>
      <c r="D252" s="8"/>
      <c r="E252" s="14">
        <f>+I252*(L252/$E$3)</f>
        <v>0</v>
      </c>
      <c r="F252" s="15">
        <f t="shared" si="27"/>
        <v>0</v>
      </c>
      <c r="G252" s="8">
        <f t="shared" si="26"/>
        <v>-1.2213803698320524E-11</v>
      </c>
      <c r="H252" s="21">
        <v>296</v>
      </c>
      <c r="I252" s="15"/>
      <c r="J252" s="15">
        <f>+J251-G251-R251+P251</f>
        <v>-4.8855214793282095E-11</v>
      </c>
      <c r="K252" s="10">
        <f>+J252*$L$3</f>
        <v>-3.0463360985304901E-12</v>
      </c>
      <c r="L252" s="7">
        <f>+K252/J252</f>
        <v>6.2354369158343782E-2</v>
      </c>
      <c r="M252" s="7">
        <f>+P252/J252</f>
        <v>4.7600868296743211E-2</v>
      </c>
      <c r="N252" s="1">
        <f t="shared" si="25"/>
        <v>14.905537519203866</v>
      </c>
      <c r="O252" s="1"/>
      <c r="P252" s="10">
        <f>+$M$3*J252</f>
        <v>-2.3255506449841217E-12</v>
      </c>
      <c r="Q252" s="8"/>
      <c r="R252" s="8">
        <f>+J252*$R$3</f>
        <v>-2.4427607396641046E-13</v>
      </c>
    </row>
    <row r="253" spans="1:18" x14ac:dyDescent="0.3">
      <c r="A253" s="21">
        <v>297</v>
      </c>
      <c r="B253" s="23">
        <v>44147</v>
      </c>
      <c r="C253" s="22" t="s">
        <v>6</v>
      </c>
      <c r="D253" s="8"/>
      <c r="E253" s="14">
        <f>+I253*(L253/$E$3)</f>
        <v>0</v>
      </c>
      <c r="F253" s="15">
        <f t="shared" si="27"/>
        <v>0</v>
      </c>
      <c r="G253" s="8">
        <f t="shared" si="26"/>
        <v>-9.6806714164948205E-12</v>
      </c>
      <c r="H253" s="21">
        <v>297</v>
      </c>
      <c r="I253" s="15"/>
      <c r="J253" s="15">
        <f>+J252-G252-R252+P252</f>
        <v>-3.8722685665979282E-11</v>
      </c>
      <c r="K253" s="10">
        <f>+J253*$L$3</f>
        <v>-2.4145286368189798E-12</v>
      </c>
      <c r="L253" s="7">
        <f>+K253/J253</f>
        <v>6.2354369158343789E-2</v>
      </c>
      <c r="M253" s="7">
        <f>+P253/J253</f>
        <v>4.7600868296743211E-2</v>
      </c>
      <c r="N253" s="1">
        <f t="shared" si="25"/>
        <v>14.905537519203866</v>
      </c>
      <c r="O253" s="1"/>
      <c r="P253" s="10">
        <f>+$M$3*J253</f>
        <v>-1.8432334604824661E-12</v>
      </c>
      <c r="Q253" s="8"/>
      <c r="R253" s="8">
        <f>+J253*$R$3</f>
        <v>-1.9361342832989641E-13</v>
      </c>
    </row>
    <row r="254" spans="1:18" x14ac:dyDescent="0.3">
      <c r="A254" s="21">
        <v>298</v>
      </c>
      <c r="B254" s="23">
        <v>44148</v>
      </c>
      <c r="C254" s="22" t="s">
        <v>6</v>
      </c>
      <c r="D254" s="8"/>
      <c r="E254" s="14">
        <f>+I254*(L254/$E$3)</f>
        <v>0</v>
      </c>
      <c r="F254" s="15">
        <f t="shared" si="27"/>
        <v>0</v>
      </c>
      <c r="G254" s="8">
        <f t="shared" si="26"/>
        <v>-7.6729085704092581E-12</v>
      </c>
      <c r="H254" s="21">
        <v>298</v>
      </c>
      <c r="I254" s="15"/>
      <c r="J254" s="15">
        <f>+J253-G253-R253+P253</f>
        <v>-3.0691634281637032E-11</v>
      </c>
      <c r="K254" s="10">
        <f>+J254*$L$3</f>
        <v>-1.913757494070075E-12</v>
      </c>
      <c r="L254" s="7">
        <f>+K254/J254</f>
        <v>6.2354369158343782E-2</v>
      </c>
      <c r="M254" s="7">
        <f>+P254/J254</f>
        <v>4.7600868296743211E-2</v>
      </c>
      <c r="N254" s="1">
        <f t="shared" si="25"/>
        <v>14.905537519203866</v>
      </c>
      <c r="O254" s="1"/>
      <c r="P254" s="10">
        <f>+$M$3*J254</f>
        <v>-1.4609484412520134E-12</v>
      </c>
      <c r="Q254" s="8"/>
      <c r="R254" s="8">
        <f>+J254*$R$3</f>
        <v>-1.5345817140818517E-13</v>
      </c>
    </row>
    <row r="255" spans="1:18" x14ac:dyDescent="0.3">
      <c r="A255" s="21">
        <v>299</v>
      </c>
      <c r="B255" s="23">
        <v>44149</v>
      </c>
      <c r="C255" s="22" t="s">
        <v>6</v>
      </c>
      <c r="D255" s="8"/>
      <c r="E255" s="14">
        <f>+I255*(L255/$E$3)</f>
        <v>0</v>
      </c>
      <c r="F255" s="15">
        <f t="shared" si="27"/>
        <v>0</v>
      </c>
      <c r="G255" s="8">
        <f t="shared" si="26"/>
        <v>-6.0815539952679004E-12</v>
      </c>
      <c r="H255" s="21">
        <v>299</v>
      </c>
      <c r="I255" s="15"/>
      <c r="J255" s="15">
        <f>+J254-G254-R254+P254</f>
        <v>-2.4326215981071602E-11</v>
      </c>
      <c r="K255" s="10">
        <f>+J255*$L$3</f>
        <v>-1.5168458515093408E-12</v>
      </c>
      <c r="L255" s="7">
        <f>+K255/J255</f>
        <v>6.2354369158343789E-2</v>
      </c>
      <c r="M255" s="7">
        <f>+P255/J255</f>
        <v>4.7600868296743211E-2</v>
      </c>
      <c r="N255" s="1">
        <f t="shared" si="25"/>
        <v>14.905537519203866</v>
      </c>
      <c r="O255" s="1"/>
      <c r="P255" s="10">
        <f>+$M$3*J255</f>
        <v>-1.1579490030731193E-12</v>
      </c>
      <c r="Q255" s="8"/>
      <c r="R255" s="8">
        <f>+J255*$R$3</f>
        <v>-1.2163107990535801E-13</v>
      </c>
    </row>
    <row r="256" spans="1:18" x14ac:dyDescent="0.3">
      <c r="A256" s="21">
        <v>300</v>
      </c>
      <c r="B256" s="23">
        <v>44150</v>
      </c>
      <c r="C256" s="22" t="s">
        <v>6</v>
      </c>
      <c r="D256" s="8"/>
      <c r="E256" s="14">
        <f>+I256*(L256/$E$3)</f>
        <v>0</v>
      </c>
      <c r="F256" s="15">
        <f t="shared" si="27"/>
        <v>0</v>
      </c>
      <c r="G256" s="8">
        <f t="shared" si="26"/>
        <v>-4.8202449772428656E-12</v>
      </c>
      <c r="H256" s="21">
        <v>300</v>
      </c>
      <c r="I256" s="15"/>
      <c r="J256" s="15">
        <f>+J255-G255-R255+P255</f>
        <v>-1.9280979908971462E-11</v>
      </c>
      <c r="K256" s="10">
        <f>+J256*$L$3</f>
        <v>-1.2022533389786164E-12</v>
      </c>
      <c r="L256" s="7">
        <f>+K256/J256</f>
        <v>6.2354369158343789E-2</v>
      </c>
      <c r="M256" s="7">
        <f>+P256/J256</f>
        <v>4.7600868296743211E-2</v>
      </c>
      <c r="N256" s="1">
        <f t="shared" si="25"/>
        <v>14.905537519203866</v>
      </c>
      <c r="O256" s="1"/>
      <c r="P256" s="10">
        <f>+$M$3*J256</f>
        <v>-9.1779138527910251E-13</v>
      </c>
      <c r="Q256" s="8"/>
      <c r="R256" s="8">
        <f>+J256*$R$3</f>
        <v>-9.640489954485731E-14</v>
      </c>
    </row>
    <row r="257" spans="1:18" x14ac:dyDescent="0.3">
      <c r="A257" s="21">
        <v>301</v>
      </c>
      <c r="B257" s="23">
        <v>44151</v>
      </c>
      <c r="C257" s="22" t="s">
        <v>6</v>
      </c>
      <c r="D257" s="8"/>
      <c r="E257" s="14">
        <f>+I257*(L257/$E$3)</f>
        <v>0</v>
      </c>
      <c r="F257" s="15">
        <f t="shared" si="27"/>
        <v>0</v>
      </c>
      <c r="G257" s="8">
        <f t="shared" si="26"/>
        <v>-3.8205303543657101E-12</v>
      </c>
      <c r="H257" s="21">
        <v>301</v>
      </c>
      <c r="I257" s="15"/>
      <c r="J257" s="15">
        <f>+J256-G256-R256+P256</f>
        <v>-1.528212141746284E-11</v>
      </c>
      <c r="K257" s="10">
        <f>+J257*$L$3</f>
        <v>-9.5290704038711008E-13</v>
      </c>
      <c r="L257" s="7">
        <f>+K257/J257</f>
        <v>6.2354369158343796E-2</v>
      </c>
      <c r="M257" s="7">
        <f>+P257/J257</f>
        <v>4.7600868296743211E-2</v>
      </c>
      <c r="N257" s="1">
        <f t="shared" si="25"/>
        <v>14.905537519203866</v>
      </c>
      <c r="O257" s="1"/>
      <c r="P257" s="10">
        <f>+$M$3*J257</f>
        <v>-7.2744224888748738E-13</v>
      </c>
      <c r="Q257" s="8"/>
      <c r="R257" s="8">
        <f>+J257*$R$3</f>
        <v>-7.6410607087314202E-14</v>
      </c>
    </row>
    <row r="258" spans="1:18" x14ac:dyDescent="0.3">
      <c r="A258" s="21">
        <v>302</v>
      </c>
      <c r="B258" s="23">
        <v>44152</v>
      </c>
      <c r="C258" s="22" t="s">
        <v>6</v>
      </c>
      <c r="D258" s="8"/>
      <c r="E258" s="14">
        <f>+I258*(L258/$E$3)</f>
        <v>0</v>
      </c>
      <c r="F258" s="15">
        <f t="shared" si="27"/>
        <v>0</v>
      </c>
      <c r="G258" s="8">
        <f t="shared" si="26"/>
        <v>-3.0281556762243257E-12</v>
      </c>
      <c r="H258" s="21">
        <v>302</v>
      </c>
      <c r="I258" s="15"/>
      <c r="J258" s="15">
        <f>+J257-G257-R257+P257</f>
        <v>-1.2112622704897303E-11</v>
      </c>
      <c r="K258" s="10">
        <f>+J258*$L$3</f>
        <v>-7.5527494761690306E-13</v>
      </c>
      <c r="L258" s="7">
        <f>+K258/J258</f>
        <v>6.2354369158343789E-2</v>
      </c>
      <c r="M258" s="7">
        <f>+P258/J258</f>
        <v>4.7600868296743211E-2</v>
      </c>
      <c r="N258" s="1">
        <f t="shared" si="25"/>
        <v>14.905537519203866</v>
      </c>
      <c r="O258" s="1"/>
      <c r="P258" s="10">
        <f>+$M$3*J258</f>
        <v>-5.7657135810395804E-13</v>
      </c>
      <c r="Q258" s="8"/>
      <c r="R258" s="8">
        <f>+J258*$R$3</f>
        <v>-6.0563113524486515E-14</v>
      </c>
    </row>
    <row r="259" spans="1:18" x14ac:dyDescent="0.3">
      <c r="A259" s="21">
        <v>303</v>
      </c>
      <c r="B259" s="23">
        <v>44153</v>
      </c>
      <c r="C259" s="22" t="s">
        <v>6</v>
      </c>
      <c r="D259" s="8"/>
      <c r="E259" s="14">
        <f>+I259*(L259/$E$3)</f>
        <v>0</v>
      </c>
      <c r="F259" s="15">
        <f t="shared" si="27"/>
        <v>0</v>
      </c>
      <c r="G259" s="8">
        <f t="shared" si="26"/>
        <v>-2.4001188183131121E-12</v>
      </c>
      <c r="H259" s="21">
        <v>303</v>
      </c>
      <c r="I259" s="15"/>
      <c r="J259" s="15">
        <f>+J258-G258-R258+P258</f>
        <v>-9.6004752732524485E-12</v>
      </c>
      <c r="K259" s="10">
        <f>+J259*$L$3</f>
        <v>-5.9863157928393461E-13</v>
      </c>
      <c r="L259" s="7">
        <f>+K259/J259</f>
        <v>6.2354369158343789E-2</v>
      </c>
      <c r="M259" s="7">
        <f>+P259/J259</f>
        <v>4.7600868296743211E-2</v>
      </c>
      <c r="N259" s="1">
        <f t="shared" si="25"/>
        <v>14.905537519203866</v>
      </c>
      <c r="O259" s="1"/>
      <c r="P259" s="10">
        <f>+$M$3*J259</f>
        <v>-4.5699095906822959E-13</v>
      </c>
      <c r="Q259" s="8"/>
      <c r="R259" s="8">
        <f>+J259*$R$3</f>
        <v>-4.8002376366262242E-14</v>
      </c>
    </row>
    <row r="260" spans="1:18" x14ac:dyDescent="0.3">
      <c r="A260" s="21">
        <v>304</v>
      </c>
      <c r="B260" s="23">
        <v>44154</v>
      </c>
      <c r="C260" s="22" t="s">
        <v>6</v>
      </c>
      <c r="D260" s="8"/>
      <c r="E260" s="14">
        <f>+I260*(L260/$E$3)</f>
        <v>0</v>
      </c>
      <c r="F260" s="15">
        <f t="shared" si="27"/>
        <v>0</v>
      </c>
      <c r="G260" s="8">
        <f t="shared" si="26"/>
        <v>-1.9023362594103261E-12</v>
      </c>
      <c r="H260" s="21">
        <v>304</v>
      </c>
      <c r="I260" s="15"/>
      <c r="J260" s="15">
        <f>+J259-G259-R259+P259</f>
        <v>-7.6093450376413045E-12</v>
      </c>
      <c r="K260" s="10">
        <f>+J260*$L$3</f>
        <v>-4.7447590953029728E-13</v>
      </c>
      <c r="L260" s="7">
        <f>+K260/J260</f>
        <v>6.2354369158343782E-2</v>
      </c>
      <c r="M260" s="7">
        <f>+P260/J260</f>
        <v>4.7600868296743211E-2</v>
      </c>
      <c r="N260" s="1">
        <f t="shared" si="25"/>
        <v>14.905537519203866</v>
      </c>
      <c r="O260" s="1"/>
      <c r="P260" s="10">
        <f>+$M$3*J260</f>
        <v>-3.6221143096124025E-13</v>
      </c>
      <c r="Q260" s="8"/>
      <c r="R260" s="8">
        <f>+J260*$R$3</f>
        <v>-3.8046725188206525E-14</v>
      </c>
    </row>
    <row r="261" spans="1:18" x14ac:dyDescent="0.3">
      <c r="A261" s="21">
        <v>305</v>
      </c>
      <c r="B261" s="23">
        <v>44155</v>
      </c>
      <c r="C261" s="22" t="s">
        <v>6</v>
      </c>
      <c r="D261" s="8"/>
      <c r="E261" s="14">
        <f>+I261*(L261/$E$3)</f>
        <v>0</v>
      </c>
      <c r="F261" s="15">
        <f t="shared" si="27"/>
        <v>0</v>
      </c>
      <c r="G261" s="8">
        <f t="shared" si="26"/>
        <v>-1.5077933710010033E-12</v>
      </c>
      <c r="H261" s="21">
        <v>305</v>
      </c>
      <c r="I261" s="15"/>
      <c r="J261" s="15">
        <f>+J260-G260-R260+P260</f>
        <v>-6.0311734840040133E-12</v>
      </c>
      <c r="K261" s="10">
        <f>+J261*$L$3</f>
        <v>-3.7607001787960071E-13</v>
      </c>
      <c r="L261" s="7">
        <f>+K261/J261</f>
        <v>6.2354369158343789E-2</v>
      </c>
      <c r="M261" s="7">
        <f>+P261/J261</f>
        <v>4.7600868296743204E-2</v>
      </c>
      <c r="N261" s="1">
        <f t="shared" si="25"/>
        <v>14.905537519203866</v>
      </c>
      <c r="O261" s="1"/>
      <c r="P261" s="10">
        <f>+$M$3*J261</f>
        <v>-2.8708909468688491E-13</v>
      </c>
      <c r="Q261" s="8"/>
      <c r="R261" s="8">
        <f>+J261*$R$3</f>
        <v>-3.0155867420020066E-14</v>
      </c>
    </row>
    <row r="262" spans="1:18" x14ac:dyDescent="0.3">
      <c r="A262" s="21">
        <v>306</v>
      </c>
      <c r="B262" s="23">
        <v>44156</v>
      </c>
      <c r="C262" s="22" t="s">
        <v>6</v>
      </c>
      <c r="D262" s="8"/>
      <c r="E262" s="14">
        <f>+I262*(L262/$E$3)</f>
        <v>0</v>
      </c>
      <c r="F262" s="15">
        <f t="shared" si="27"/>
        <v>0</v>
      </c>
      <c r="G262" s="8">
        <f t="shared" si="26"/>
        <v>-1.1950783350674689E-12</v>
      </c>
      <c r="H262" s="21">
        <v>306</v>
      </c>
      <c r="I262" s="15"/>
      <c r="J262" s="15">
        <f>+J261-G261-R261+P261</f>
        <v>-4.7803133402698754E-12</v>
      </c>
      <c r="K262" s="10">
        <f>+J262*$L$3</f>
        <v>-2.9807342271174329E-13</v>
      </c>
      <c r="L262" s="7">
        <f>+K262/J262</f>
        <v>6.2354369158343789E-2</v>
      </c>
      <c r="M262" s="7">
        <f>+P262/J262</f>
        <v>4.7600868296743218E-2</v>
      </c>
      <c r="N262" s="1">
        <f t="shared" ref="N262:N306" si="28">LOG(2)/LOG(1+M262)</f>
        <v>14.905537519203866</v>
      </c>
      <c r="O262" s="1"/>
      <c r="P262" s="10">
        <f>+$M$3*J262</f>
        <v>-2.2754706572735098E-13</v>
      </c>
      <c r="Q262" s="8"/>
      <c r="R262" s="8">
        <f>+J262*$R$3</f>
        <v>-2.3901566701349378E-14</v>
      </c>
    </row>
    <row r="263" spans="1:18" x14ac:dyDescent="0.3">
      <c r="A263" s="21">
        <v>307</v>
      </c>
      <c r="B263" s="23">
        <v>44157</v>
      </c>
      <c r="C263" s="22" t="s">
        <v>6</v>
      </c>
      <c r="D263" s="8"/>
      <c r="E263" s="14">
        <f>+I263*(L263/$E$3)</f>
        <v>0</v>
      </c>
      <c r="F263" s="15">
        <f t="shared" si="27"/>
        <v>0</v>
      </c>
      <c r="G263" s="8">
        <f t="shared" si="26"/>
        <v>-9.4722012605710204E-13</v>
      </c>
      <c r="H263" s="21">
        <v>307</v>
      </c>
      <c r="I263" s="15"/>
      <c r="J263" s="15">
        <f>+J262-G262-R262+P262</f>
        <v>-3.7888805042284081E-12</v>
      </c>
      <c r="K263" s="10">
        <f>+J263*$L$3</f>
        <v>-2.3625325365750993E-13</v>
      </c>
      <c r="L263" s="7">
        <f>+K263/J263</f>
        <v>6.2354369158343789E-2</v>
      </c>
      <c r="M263" s="7">
        <f>+P263/J263</f>
        <v>4.7600868296743211E-2</v>
      </c>
      <c r="N263" s="1">
        <f t="shared" si="28"/>
        <v>14.905537519203866</v>
      </c>
      <c r="O263" s="1"/>
      <c r="P263" s="10">
        <f>+$M$3*J263</f>
        <v>-1.8035400187387445E-13</v>
      </c>
      <c r="Q263" s="8"/>
      <c r="R263" s="8">
        <f>+J263*$R$3</f>
        <v>-1.8944402521142042E-14</v>
      </c>
    </row>
    <row r="264" spans="1:18" x14ac:dyDescent="0.3">
      <c r="A264" s="21">
        <v>308</v>
      </c>
      <c r="B264" s="23">
        <v>44158</v>
      </c>
      <c r="C264" s="22" t="s">
        <v>6</v>
      </c>
      <c r="D264" s="8"/>
      <c r="E264" s="14">
        <f>+I264*(L264/$E$3)</f>
        <v>0</v>
      </c>
      <c r="F264" s="15">
        <f t="shared" si="27"/>
        <v>0</v>
      </c>
      <c r="G264" s="8">
        <f t="shared" si="26"/>
        <v>-7.5076749438100957E-13</v>
      </c>
      <c r="H264" s="21">
        <v>308</v>
      </c>
      <c r="I264" s="15"/>
      <c r="J264" s="15">
        <f>+J263-G263-R263+P263</f>
        <v>-3.0030699775240383E-12</v>
      </c>
      <c r="K264" s="10">
        <f>+J264*$L$3</f>
        <v>-1.8725453398687307E-13</v>
      </c>
      <c r="L264" s="7">
        <f>+K264/J264</f>
        <v>6.2354369158343789E-2</v>
      </c>
      <c r="M264" s="7">
        <f>+P264/J264</f>
        <v>4.7600868296743211E-2</v>
      </c>
      <c r="N264" s="1">
        <f t="shared" si="28"/>
        <v>14.905537519203866</v>
      </c>
      <c r="O264" s="1"/>
      <c r="P264" s="10">
        <f>+$M$3*J264</f>
        <v>-1.4294873848602533E-13</v>
      </c>
      <c r="Q264" s="8"/>
      <c r="R264" s="8">
        <f>+J264*$R$3</f>
        <v>-1.5015349887620191E-14</v>
      </c>
    </row>
    <row r="265" spans="1:18" x14ac:dyDescent="0.3">
      <c r="A265" s="21">
        <v>309</v>
      </c>
      <c r="B265" s="23">
        <v>44159</v>
      </c>
      <c r="C265" s="22" t="s">
        <v>6</v>
      </c>
      <c r="D265" s="8"/>
      <c r="E265" s="14">
        <f>+I265*(L265/$E$3)</f>
        <v>0</v>
      </c>
      <c r="F265" s="15">
        <f t="shared" si="27"/>
        <v>0</v>
      </c>
      <c r="G265" s="8">
        <f t="shared" si="26"/>
        <v>-5.9505896793535847E-13</v>
      </c>
      <c r="H265" s="21">
        <v>309</v>
      </c>
      <c r="I265" s="15"/>
      <c r="J265" s="15">
        <f>+J264-G264-R264+P264</f>
        <v>-2.3802358717414339E-12</v>
      </c>
      <c r="K265" s="10">
        <f>+J265*$L$3</f>
        <v>-1.484181062304976E-13</v>
      </c>
      <c r="L265" s="7">
        <f>+K265/J265</f>
        <v>6.2354369158343782E-2</v>
      </c>
      <c r="M265" s="7">
        <f>+P265/J265</f>
        <v>4.7600868296743211E-2</v>
      </c>
      <c r="N265" s="1">
        <f t="shared" si="28"/>
        <v>14.905537519203866</v>
      </c>
      <c r="O265" s="1"/>
      <c r="P265" s="10">
        <f>+$M$3*J265</f>
        <v>-1.1330129424594776E-13</v>
      </c>
      <c r="Q265" s="8"/>
      <c r="R265" s="8">
        <f>+J265*$R$3</f>
        <v>-1.190117935870717E-14</v>
      </c>
    </row>
    <row r="266" spans="1:18" x14ac:dyDescent="0.3">
      <c r="A266" s="21">
        <v>310</v>
      </c>
      <c r="B266" s="23">
        <v>44160</v>
      </c>
      <c r="C266" s="22" t="s">
        <v>6</v>
      </c>
      <c r="D266" s="8"/>
      <c r="E266" s="14">
        <f>+I266*(L266/$E$3)</f>
        <v>0</v>
      </c>
      <c r="F266" s="15">
        <f t="shared" si="27"/>
        <v>0</v>
      </c>
      <c r="G266" s="8">
        <f t="shared" ref="G266:G306" si="29">+J266*$G$3</f>
        <v>-4.7164425467332896E-13</v>
      </c>
      <c r="H266" s="21">
        <v>310</v>
      </c>
      <c r="I266" s="15"/>
      <c r="J266" s="15">
        <f>+J265-G265-R265+P265</f>
        <v>-1.8865770186933158E-12</v>
      </c>
      <c r="K266" s="10">
        <f>+J266*$L$3</f>
        <v>-1.1763631986925066E-13</v>
      </c>
      <c r="L266" s="7">
        <f>+K266/J266</f>
        <v>6.2354369158343782E-2</v>
      </c>
      <c r="M266" s="7">
        <f>+P266/J266</f>
        <v>4.7600868296743211E-2</v>
      </c>
      <c r="N266" s="1">
        <f t="shared" si="28"/>
        <v>14.905537519203866</v>
      </c>
      <c r="O266" s="1"/>
      <c r="P266" s="10">
        <f>+$M$3*J266</f>
        <v>-8.9802704198482981E-14</v>
      </c>
      <c r="Q266" s="8"/>
      <c r="R266" s="8">
        <f>+J266*$R$3</f>
        <v>-9.4328850934665801E-15</v>
      </c>
    </row>
    <row r="267" spans="1:18" x14ac:dyDescent="0.3">
      <c r="A267" s="21">
        <v>311</v>
      </c>
      <c r="B267" s="23">
        <v>44161</v>
      </c>
      <c r="C267" s="22" t="s">
        <v>6</v>
      </c>
      <c r="D267" s="8"/>
      <c r="E267" s="14">
        <f>+I267*(L267/$E$3)</f>
        <v>0</v>
      </c>
      <c r="F267" s="15">
        <f t="shared" si="27"/>
        <v>0</v>
      </c>
      <c r="G267" s="8">
        <f t="shared" si="29"/>
        <v>-3.7382564578125084E-13</v>
      </c>
      <c r="H267" s="21">
        <v>311</v>
      </c>
      <c r="I267" s="15"/>
      <c r="J267" s="15">
        <f>+J266-G266-R266+P266</f>
        <v>-1.4953025831250033E-12</v>
      </c>
      <c r="K267" s="10">
        <f>+J267*$L$3</f>
        <v>-9.3238649271601515E-14</v>
      </c>
      <c r="L267" s="7">
        <f>+K267/J267</f>
        <v>6.2354369158343796E-2</v>
      </c>
      <c r="M267" s="7">
        <f>+P267/J267</f>
        <v>4.7600868296743218E-2</v>
      </c>
      <c r="N267" s="1">
        <f t="shared" si="28"/>
        <v>14.905537519203866</v>
      </c>
      <c r="O267" s="1"/>
      <c r="P267" s="10">
        <f>+$M$3*J267</f>
        <v>-7.1177701323113208E-14</v>
      </c>
      <c r="Q267" s="8"/>
      <c r="R267" s="8">
        <f>+J267*$R$3</f>
        <v>-7.4765129156250168E-15</v>
      </c>
    </row>
    <row r="268" spans="1:18" x14ac:dyDescent="0.3">
      <c r="A268" s="21">
        <v>312</v>
      </c>
      <c r="B268" s="23">
        <v>44162</v>
      </c>
      <c r="C268" s="22" t="s">
        <v>6</v>
      </c>
      <c r="D268" s="8"/>
      <c r="E268" s="14">
        <f>+I268*(L268/$E$3)</f>
        <v>0</v>
      </c>
      <c r="F268" s="15">
        <f t="shared" si="27"/>
        <v>0</v>
      </c>
      <c r="G268" s="8">
        <f t="shared" si="29"/>
        <v>-2.9629453143781017E-13</v>
      </c>
      <c r="H268" s="21">
        <v>312</v>
      </c>
      <c r="I268" s="15"/>
      <c r="J268" s="15">
        <f>+J267-G267-R267+P267</f>
        <v>-1.1851781257512407E-12</v>
      </c>
      <c r="K268" s="10">
        <f>+J268*$L$3</f>
        <v>-7.3901034371486865E-14</v>
      </c>
      <c r="L268" s="7">
        <f>+K268/J268</f>
        <v>6.2354369158343796E-2</v>
      </c>
      <c r="M268" s="7">
        <f>+P268/J268</f>
        <v>4.7600868296743211E-2</v>
      </c>
      <c r="N268" s="1">
        <f t="shared" si="28"/>
        <v>14.905537519203866</v>
      </c>
      <c r="O268" s="1"/>
      <c r="P268" s="10">
        <f>+$M$3*J268</f>
        <v>-5.6415507872065771E-14</v>
      </c>
      <c r="Q268" s="8"/>
      <c r="R268" s="8">
        <f>+J268*$R$3</f>
        <v>-5.9258906287562034E-15</v>
      </c>
    </row>
    <row r="269" spans="1:18" x14ac:dyDescent="0.3">
      <c r="A269" s="21">
        <v>313</v>
      </c>
      <c r="B269" s="23">
        <v>44163</v>
      </c>
      <c r="C269" s="22" t="s">
        <v>6</v>
      </c>
      <c r="D269" s="8"/>
      <c r="E269" s="14">
        <f>+I269*(L269/$E$3)</f>
        <v>0</v>
      </c>
      <c r="F269" s="15">
        <f t="shared" si="27"/>
        <v>0</v>
      </c>
      <c r="G269" s="8">
        <f t="shared" si="29"/>
        <v>-2.3484330288918504E-13</v>
      </c>
      <c r="H269" s="21">
        <v>313</v>
      </c>
      <c r="I269" s="15"/>
      <c r="J269" s="15">
        <f>+J268-G268-R268+P268</f>
        <v>-9.3937321155674016E-13</v>
      </c>
      <c r="K269" s="10">
        <f>+J269*$L$3</f>
        <v>-5.8574024010867958E-14</v>
      </c>
      <c r="L269" s="7">
        <f>+K269/J269</f>
        <v>6.2354369158343796E-2</v>
      </c>
      <c r="M269" s="7">
        <f>+P269/J269</f>
        <v>4.7600868296743211E-2</v>
      </c>
      <c r="N269" s="1">
        <f t="shared" si="28"/>
        <v>14.905537519203866</v>
      </c>
      <c r="O269" s="1"/>
      <c r="P269" s="10">
        <f>+$M$3*J269</f>
        <v>-4.4714980524801089E-14</v>
      </c>
      <c r="Q269" s="8"/>
      <c r="R269" s="8">
        <f>+J269*$R$3</f>
        <v>-4.6968660577837009E-15</v>
      </c>
    </row>
    <row r="270" spans="1:18" x14ac:dyDescent="0.3">
      <c r="A270" s="21">
        <v>314</v>
      </c>
      <c r="B270" s="23">
        <v>44164</v>
      </c>
      <c r="C270" s="22" t="s">
        <v>6</v>
      </c>
      <c r="D270" s="8"/>
      <c r="E270" s="14">
        <f>+I270*(L270/$E$3)</f>
        <v>0</v>
      </c>
      <c r="F270" s="15">
        <f t="shared" si="27"/>
        <v>0</v>
      </c>
      <c r="G270" s="8">
        <f t="shared" si="29"/>
        <v>-1.8613700578364312E-13</v>
      </c>
      <c r="H270" s="21">
        <v>314</v>
      </c>
      <c r="I270" s="15"/>
      <c r="J270" s="15">
        <f>+J269-G269-R269+P269</f>
        <v>-7.4454802313457248E-13</v>
      </c>
      <c r="K270" s="10">
        <f>+J270*$L$3</f>
        <v>-4.6425822290648226E-14</v>
      </c>
      <c r="L270" s="7">
        <f>+K270/J270</f>
        <v>6.2354369158343789E-2</v>
      </c>
      <c r="M270" s="7">
        <f>+P270/J270</f>
        <v>4.7600868296743211E-2</v>
      </c>
      <c r="N270" s="1">
        <f t="shared" si="28"/>
        <v>14.905537519203866</v>
      </c>
      <c r="O270" s="1"/>
      <c r="P270" s="10">
        <f>+$M$3*J270</f>
        <v>-3.5441132389829301E-14</v>
      </c>
      <c r="Q270" s="8"/>
      <c r="R270" s="8">
        <f>+J270*$R$3</f>
        <v>-3.7227401156728623E-15</v>
      </c>
    </row>
    <row r="271" spans="1:18" x14ac:dyDescent="0.3">
      <c r="A271" s="21">
        <v>315</v>
      </c>
      <c r="B271" s="23">
        <v>44165</v>
      </c>
      <c r="C271" s="22" t="s">
        <v>6</v>
      </c>
      <c r="D271" s="8"/>
      <c r="E271" s="14">
        <f>+I271*(L271/$E$3)</f>
        <v>0</v>
      </c>
      <c r="F271" s="15">
        <f t="shared" si="27"/>
        <v>0</v>
      </c>
      <c r="G271" s="8">
        <f t="shared" si="29"/>
        <v>-1.4753235240627143E-13</v>
      </c>
      <c r="H271" s="21">
        <v>315</v>
      </c>
      <c r="I271" s="15"/>
      <c r="J271" s="15">
        <f>+J270-G270-R270+P270</f>
        <v>-5.9012940962508571E-13</v>
      </c>
      <c r="K271" s="10">
        <f>+J271*$L$3</f>
        <v>-3.679714705895807E-14</v>
      </c>
      <c r="L271" s="7">
        <f>+K271/J271</f>
        <v>6.2354369158343782E-2</v>
      </c>
      <c r="M271" s="7">
        <f>+P271/J271</f>
        <v>4.7600868296743211E-2</v>
      </c>
      <c r="N271" s="1">
        <f t="shared" si="28"/>
        <v>14.905537519203866</v>
      </c>
      <c r="O271" s="1"/>
      <c r="P271" s="10">
        <f>+$M$3*J271</f>
        <v>-2.8090672305598529E-14</v>
      </c>
      <c r="Q271" s="8"/>
      <c r="R271" s="8">
        <f>+J271*$R$3</f>
        <v>-2.9506470481254287E-15</v>
      </c>
    </row>
    <row r="272" spans="1:18" x14ac:dyDescent="0.3">
      <c r="A272" s="21">
        <v>316</v>
      </c>
      <c r="B272" s="23">
        <v>44166</v>
      </c>
      <c r="C272" s="22" t="s">
        <v>6</v>
      </c>
      <c r="D272" s="8"/>
      <c r="E272" s="14">
        <f>+I272*(L272/$E$3)</f>
        <v>0</v>
      </c>
      <c r="F272" s="15">
        <f t="shared" si="27"/>
        <v>0</v>
      </c>
      <c r="G272" s="8">
        <f t="shared" si="29"/>
        <v>-1.1693427061907185E-13</v>
      </c>
      <c r="H272" s="21">
        <v>316</v>
      </c>
      <c r="I272" s="15"/>
      <c r="J272" s="15">
        <f>+J271-G271-R271+P271</f>
        <v>-4.677370824762874E-13</v>
      </c>
      <c r="K272" s="10">
        <f>+J272*$L$3</f>
        <v>-2.9165450709773121E-14</v>
      </c>
      <c r="L272" s="7">
        <f>+K272/J272</f>
        <v>6.2354369158343789E-2</v>
      </c>
      <c r="M272" s="7">
        <f>+P272/J272</f>
        <v>4.7600868296743211E-2</v>
      </c>
      <c r="N272" s="1">
        <f t="shared" si="28"/>
        <v>14.905537519203866</v>
      </c>
      <c r="O272" s="1"/>
      <c r="P272" s="10">
        <f>+$M$3*J272</f>
        <v>-2.2264691260456674E-14</v>
      </c>
      <c r="Q272" s="8"/>
      <c r="R272" s="8">
        <f>+J272*$R$3</f>
        <v>-2.3386854123814371E-15</v>
      </c>
    </row>
    <row r="273" spans="1:18" x14ac:dyDescent="0.3">
      <c r="A273" s="21">
        <v>317</v>
      </c>
      <c r="B273" s="23">
        <v>44167</v>
      </c>
      <c r="C273" s="22" t="s">
        <v>6</v>
      </c>
      <c r="D273" s="8"/>
      <c r="E273" s="14">
        <f>+I273*(L273/$E$3)</f>
        <v>0</v>
      </c>
      <c r="F273" s="15">
        <f t="shared" si="27"/>
        <v>0</v>
      </c>
      <c r="G273" s="8">
        <f t="shared" si="29"/>
        <v>-9.2682204426322695E-14</v>
      </c>
      <c r="H273" s="21">
        <v>317</v>
      </c>
      <c r="I273" s="15"/>
      <c r="J273" s="15">
        <f>+J272-G272-R272+P272</f>
        <v>-3.7072881770529078E-13</v>
      </c>
      <c r="K273" s="10">
        <f>+J273*$L$3</f>
        <v>-2.311656155683204E-14</v>
      </c>
      <c r="L273" s="7">
        <f>+K273/J273</f>
        <v>6.2354369158343789E-2</v>
      </c>
      <c r="M273" s="7">
        <f>+P273/J273</f>
        <v>4.7600868296743211E-2</v>
      </c>
      <c r="N273" s="1">
        <f t="shared" si="28"/>
        <v>14.905537519203866</v>
      </c>
      <c r="O273" s="1"/>
      <c r="P273" s="10">
        <f>+$M$3*J273</f>
        <v>-1.7647013625396869E-14</v>
      </c>
      <c r="Q273" s="8"/>
      <c r="R273" s="8">
        <f>+J273*$R$3</f>
        <v>-1.8536440885264539E-15</v>
      </c>
    </row>
    <row r="274" spans="1:18" x14ac:dyDescent="0.3">
      <c r="A274" s="21">
        <v>318</v>
      </c>
      <c r="B274" s="23">
        <v>44168</v>
      </c>
      <c r="C274" s="22" t="s">
        <v>6</v>
      </c>
      <c r="D274" s="8"/>
      <c r="E274" s="14">
        <f>+I274*(L274/$E$3)</f>
        <v>0</v>
      </c>
      <c r="F274" s="15">
        <f t="shared" si="27"/>
        <v>0</v>
      </c>
      <c r="G274" s="8">
        <f t="shared" si="29"/>
        <v>-7.3459995703959622E-14</v>
      </c>
      <c r="H274" s="21">
        <v>318</v>
      </c>
      <c r="I274" s="15"/>
      <c r="J274" s="15">
        <f>+J273-G273-R273+P273</f>
        <v>-2.9383998281583849E-13</v>
      </c>
      <c r="K274" s="10">
        <f>+J274*$L$3</f>
        <v>-1.8322206761980187E-14</v>
      </c>
      <c r="L274" s="7">
        <f>+K274/J274</f>
        <v>6.2354369158343782E-2</v>
      </c>
      <c r="M274" s="7">
        <f>+P274/J274</f>
        <v>4.7600868296743211E-2</v>
      </c>
      <c r="N274" s="1">
        <f t="shared" si="28"/>
        <v>14.905537519203866</v>
      </c>
      <c r="O274" s="1"/>
      <c r="P274" s="10">
        <f>+$M$3*J274</f>
        <v>-1.3987038322334016E-14</v>
      </c>
      <c r="Q274" s="8"/>
      <c r="R274" s="8">
        <f>+J274*$R$3</f>
        <v>-1.4691999140791925E-15</v>
      </c>
    </row>
    <row r="275" spans="1:18" x14ac:dyDescent="0.3">
      <c r="A275" s="21">
        <v>319</v>
      </c>
      <c r="B275" s="23">
        <v>44169</v>
      </c>
      <c r="C275" s="22" t="s">
        <v>6</v>
      </c>
      <c r="D275" s="8"/>
      <c r="E275" s="14">
        <f>+I275*(L275/$E$3)</f>
        <v>0</v>
      </c>
      <c r="F275" s="15">
        <f t="shared" si="27"/>
        <v>0</v>
      </c>
      <c r="G275" s="8">
        <f t="shared" si="29"/>
        <v>-5.8224456380033422E-14</v>
      </c>
      <c r="H275" s="21">
        <v>319</v>
      </c>
      <c r="I275" s="15"/>
      <c r="J275" s="15">
        <f>+J274-G274-R274+P274</f>
        <v>-2.3289782552013369E-13</v>
      </c>
      <c r="K275" s="10">
        <f>+J275*$L$3</f>
        <v>-1.4522196988657956E-14</v>
      </c>
      <c r="L275" s="7">
        <f>+K275/J275</f>
        <v>6.2354369158343789E-2</v>
      </c>
      <c r="M275" s="7">
        <f>+P275/J275</f>
        <v>4.7600868296743211E-2</v>
      </c>
      <c r="N275" s="1">
        <f t="shared" si="28"/>
        <v>14.905537519203866</v>
      </c>
      <c r="O275" s="1"/>
      <c r="P275" s="10">
        <f>+$M$3*J275</f>
        <v>-1.1086138719181763E-14</v>
      </c>
      <c r="Q275" s="8"/>
      <c r="R275" s="8">
        <f>+J275*$R$3</f>
        <v>-1.1644891276006684E-15</v>
      </c>
    </row>
    <row r="276" spans="1:18" x14ac:dyDescent="0.3">
      <c r="A276" s="21">
        <v>320</v>
      </c>
      <c r="B276" s="23">
        <v>44170</v>
      </c>
      <c r="C276" s="22" t="s">
        <v>6</v>
      </c>
      <c r="D276" s="8"/>
      <c r="E276" s="14">
        <f>+I276*(L276/$E$3)</f>
        <v>0</v>
      </c>
      <c r="F276" s="15">
        <f t="shared" si="27"/>
        <v>0</v>
      </c>
      <c r="G276" s="8">
        <f t="shared" si="29"/>
        <v>-4.6148754682920339E-14</v>
      </c>
      <c r="H276" s="21">
        <v>320</v>
      </c>
      <c r="I276" s="15"/>
      <c r="J276" s="15">
        <f>+J275-G275-R275+P275</f>
        <v>-1.8459501873168136E-13</v>
      </c>
      <c r="K276" s="10">
        <f>+J276*$L$3</f>
        <v>-1.1510305942786646E-14</v>
      </c>
      <c r="L276" s="7">
        <f>+K276/J276</f>
        <v>6.2354369158343789E-2</v>
      </c>
      <c r="M276" s="7">
        <f>+P276/J276</f>
        <v>4.7600868296743218E-2</v>
      </c>
      <c r="N276" s="1">
        <f t="shared" si="28"/>
        <v>14.905537519203866</v>
      </c>
      <c r="O276" s="1"/>
      <c r="P276" s="10">
        <f>+$M$3*J276</f>
        <v>-8.7868831748816108E-15</v>
      </c>
      <c r="Q276" s="8"/>
      <c r="R276" s="8">
        <f>+J276*$R$3</f>
        <v>-9.229750936584067E-16</v>
      </c>
    </row>
    <row r="277" spans="1:18" x14ac:dyDescent="0.3">
      <c r="A277" s="21">
        <v>321</v>
      </c>
      <c r="B277" s="23">
        <v>44171</v>
      </c>
      <c r="C277" s="22" t="s">
        <v>6</v>
      </c>
      <c r="D277" s="8"/>
      <c r="E277" s="14">
        <f>+I277*(L277/$E$3)</f>
        <v>0</v>
      </c>
      <c r="F277" s="15">
        <f t="shared" si="27"/>
        <v>0</v>
      </c>
      <c r="G277" s="8">
        <f t="shared" si="29"/>
        <v>-3.6577543032496059E-14</v>
      </c>
      <c r="H277" s="21">
        <v>321</v>
      </c>
      <c r="I277" s="15"/>
      <c r="J277" s="15">
        <f>+J276-G276-R276+P276</f>
        <v>-1.4631017212998424E-13</v>
      </c>
      <c r="K277" s="10">
        <f>+J277*$L$3</f>
        <v>-9.1230784846138607E-15</v>
      </c>
      <c r="L277" s="7">
        <f>+K277/J277</f>
        <v>6.2354369158343789E-2</v>
      </c>
      <c r="M277" s="7">
        <f>+P277/J277</f>
        <v>4.7600868296743211E-2</v>
      </c>
      <c r="N277" s="1">
        <f t="shared" si="28"/>
        <v>14.905537519203866</v>
      </c>
      <c r="O277" s="1"/>
      <c r="P277" s="10">
        <f>+$M$3*J277</f>
        <v>-6.9644912340332086E-15</v>
      </c>
      <c r="Q277" s="8"/>
      <c r="R277" s="8">
        <f>+J277*$R$3</f>
        <v>-7.3155086064992117E-16</v>
      </c>
    </row>
    <row r="278" spans="1:18" x14ac:dyDescent="0.3">
      <c r="A278" s="21">
        <v>322</v>
      </c>
      <c r="B278" s="23">
        <v>44172</v>
      </c>
      <c r="C278" s="22" t="s">
        <v>6</v>
      </c>
      <c r="D278" s="8"/>
      <c r="E278" s="14">
        <f>+I278*(L278/$E$3)</f>
        <v>0</v>
      </c>
      <c r="F278" s="15">
        <f t="shared" si="27"/>
        <v>0</v>
      </c>
      <c r="G278" s="8">
        <f t="shared" si="29"/>
        <v>-2.8991392367717868E-14</v>
      </c>
      <c r="H278" s="21">
        <v>322</v>
      </c>
      <c r="I278" s="15"/>
      <c r="J278" s="15">
        <f>+J277-G277-R277+P277</f>
        <v>-1.1596556947087147E-13</v>
      </c>
      <c r="K278" s="10">
        <f>+J278*$L$3</f>
        <v>-7.2309599284442829E-15</v>
      </c>
      <c r="L278" s="7">
        <f>+K278/J278</f>
        <v>6.2354369158343796E-2</v>
      </c>
      <c r="M278" s="7">
        <f>+P278/J278</f>
        <v>4.7600868296743211E-2</v>
      </c>
      <c r="N278" s="1">
        <f t="shared" si="28"/>
        <v>14.905537519203866</v>
      </c>
      <c r="O278" s="1"/>
      <c r="P278" s="10">
        <f>+$M$3*J278</f>
        <v>-5.5200617993397783E-15</v>
      </c>
      <c r="Q278" s="8"/>
      <c r="R278" s="8">
        <f>+J278*$R$3</f>
        <v>-5.7982784735435733E-16</v>
      </c>
    </row>
    <row r="279" spans="1:18" x14ac:dyDescent="0.3">
      <c r="A279" s="21">
        <v>323</v>
      </c>
      <c r="B279" s="23">
        <v>44173</v>
      </c>
      <c r="C279" s="22" t="s">
        <v>6</v>
      </c>
      <c r="D279" s="8"/>
      <c r="E279" s="14">
        <f>+I279*(L279/$E$3)</f>
        <v>0</v>
      </c>
      <c r="F279" s="15">
        <f t="shared" si="27"/>
        <v>0</v>
      </c>
      <c r="G279" s="8">
        <f t="shared" si="29"/>
        <v>-2.2978602763784755E-14</v>
      </c>
      <c r="H279" s="21">
        <v>323</v>
      </c>
      <c r="I279" s="15"/>
      <c r="J279" s="15">
        <f>+J278-G278-R278+P278</f>
        <v>-9.1914411055139021E-14</v>
      </c>
      <c r="K279" s="10">
        <f>+J279*$L$3</f>
        <v>-5.7312651179038939E-15</v>
      </c>
      <c r="L279" s="7">
        <f>+K279/J279</f>
        <v>6.2354369158343789E-2</v>
      </c>
      <c r="M279" s="7">
        <f>+P279/J279</f>
        <v>4.7600868296743211E-2</v>
      </c>
      <c r="N279" s="1">
        <f t="shared" si="28"/>
        <v>14.905537519203866</v>
      </c>
      <c r="O279" s="1"/>
      <c r="P279" s="10">
        <f>+$M$3*J279</f>
        <v>-4.3752057752083905E-15</v>
      </c>
      <c r="Q279" s="8"/>
      <c r="R279" s="8">
        <f>+J279*$R$3</f>
        <v>-4.5957205527569507E-16</v>
      </c>
    </row>
    <row r="280" spans="1:18" x14ac:dyDescent="0.3">
      <c r="A280" s="21">
        <v>324</v>
      </c>
      <c r="B280" s="23">
        <v>44174</v>
      </c>
      <c r="C280" s="22" t="s">
        <v>6</v>
      </c>
      <c r="D280" s="8"/>
      <c r="E280" s="14">
        <f>+I280*(L280/$E$3)</f>
        <v>0</v>
      </c>
      <c r="F280" s="15">
        <f t="shared" si="27"/>
        <v>0</v>
      </c>
      <c r="G280" s="8">
        <f t="shared" si="29"/>
        <v>-1.8212860502821741E-14</v>
      </c>
      <c r="H280" s="21">
        <v>324</v>
      </c>
      <c r="I280" s="15"/>
      <c r="J280" s="15">
        <f>+J279-G279-R279+P279</f>
        <v>-7.2851442011286964E-14</v>
      </c>
      <c r="K280" s="10">
        <f>+J280*$L$3</f>
        <v>-4.5426057088894628E-15</v>
      </c>
      <c r="L280" s="7">
        <f>+K280/J280</f>
        <v>6.2354369158343789E-2</v>
      </c>
      <c r="M280" s="7">
        <f>+P280/J280</f>
        <v>4.7600868296743211E-2</v>
      </c>
      <c r="N280" s="1">
        <f t="shared" si="28"/>
        <v>14.905537519203866</v>
      </c>
      <c r="O280" s="1"/>
      <c r="P280" s="10">
        <f>+$M$3*J280</f>
        <v>-3.4677918964070963E-15</v>
      </c>
      <c r="Q280" s="8"/>
      <c r="R280" s="8">
        <f>+J280*$R$3</f>
        <v>-3.6425721005643485E-16</v>
      </c>
    </row>
    <row r="281" spans="1:18" x14ac:dyDescent="0.3">
      <c r="A281" s="21">
        <v>325</v>
      </c>
      <c r="B281" s="23">
        <v>44175</v>
      </c>
      <c r="C281" s="22" t="s">
        <v>6</v>
      </c>
      <c r="D281" s="8"/>
      <c r="E281" s="14">
        <f>+I281*(L281/$E$3)</f>
        <v>0</v>
      </c>
      <c r="F281" s="15">
        <f t="shared" si="27"/>
        <v>0</v>
      </c>
      <c r="G281" s="8">
        <f t="shared" si="29"/>
        <v>-1.4435529048703972E-14</v>
      </c>
      <c r="H281" s="21">
        <v>325</v>
      </c>
      <c r="I281" s="15"/>
      <c r="J281" s="15">
        <f>+J280-G280-R280+P280</f>
        <v>-5.774211619481589E-14</v>
      </c>
      <c r="K281" s="10">
        <f>+J281*$L$3</f>
        <v>-3.6004732291955316E-15</v>
      </c>
      <c r="L281" s="7">
        <f>+K281/J281</f>
        <v>6.2354369158343796E-2</v>
      </c>
      <c r="M281" s="7">
        <f>+P281/J281</f>
        <v>4.7600868296743211E-2</v>
      </c>
      <c r="N281" s="1">
        <f t="shared" si="28"/>
        <v>14.905537519203866</v>
      </c>
      <c r="O281" s="1"/>
      <c r="P281" s="10">
        <f>+$M$3*J281</f>
        <v>-2.7485748681646744E-15</v>
      </c>
      <c r="Q281" s="8"/>
      <c r="R281" s="8">
        <f>+J281*$R$3</f>
        <v>-2.8871058097407944E-16</v>
      </c>
    </row>
    <row r="282" spans="1:18" x14ac:dyDescent="0.3">
      <c r="A282" s="21">
        <v>326</v>
      </c>
      <c r="B282" s="23">
        <v>44176</v>
      </c>
      <c r="C282" s="22" t="s">
        <v>6</v>
      </c>
      <c r="D282" s="8"/>
      <c r="E282" s="14">
        <f>+I282*(L282/$E$3)</f>
        <v>0</v>
      </c>
      <c r="F282" s="15">
        <f t="shared" si="27"/>
        <v>0</v>
      </c>
      <c r="G282" s="8">
        <f t="shared" si="29"/>
        <v>-1.1441612858325628E-14</v>
      </c>
      <c r="H282" s="21">
        <v>326</v>
      </c>
      <c r="I282" s="15"/>
      <c r="J282" s="15">
        <f>+J281-G281-R281+P281</f>
        <v>-4.5766451433302513E-14</v>
      </c>
      <c r="K282" s="10">
        <f>+J282*$L$3</f>
        <v>-2.853738207739557E-15</v>
      </c>
      <c r="L282" s="7">
        <f>+K282/J282</f>
        <v>6.2354369158343789E-2</v>
      </c>
      <c r="M282" s="7">
        <f>+P282/J282</f>
        <v>4.7600868296743211E-2</v>
      </c>
      <c r="N282" s="1">
        <f t="shared" si="28"/>
        <v>14.905537519203866</v>
      </c>
      <c r="O282" s="1"/>
      <c r="P282" s="10">
        <f>+$M$3*J282</f>
        <v>-2.1785228270859273E-15</v>
      </c>
      <c r="Q282" s="8"/>
      <c r="R282" s="8">
        <f>+J282*$R$3</f>
        <v>-2.2883225716651255E-16</v>
      </c>
    </row>
    <row r="283" spans="1:18" x14ac:dyDescent="0.3">
      <c r="A283" s="21">
        <v>327</v>
      </c>
      <c r="B283" s="23">
        <v>44177</v>
      </c>
      <c r="C283" s="22" t="s">
        <v>6</v>
      </c>
      <c r="D283" s="8"/>
      <c r="E283" s="14">
        <f>+I283*(L283/$E$3)</f>
        <v>0</v>
      </c>
      <c r="F283" s="15">
        <f t="shared" si="27"/>
        <v>0</v>
      </c>
      <c r="G283" s="8">
        <f t="shared" si="29"/>
        <v>-9.0686322862240743E-15</v>
      </c>
      <c r="H283" s="21">
        <v>327</v>
      </c>
      <c r="I283" s="15"/>
      <c r="J283" s="15">
        <f>+J282-G282-R282+P282</f>
        <v>-3.6274529144896297E-14</v>
      </c>
      <c r="K283" s="10">
        <f>+J283*$L$3</f>
        <v>-2.2618753813459648E-15</v>
      </c>
      <c r="L283" s="7">
        <f>+K283/J283</f>
        <v>6.2354369158343796E-2</v>
      </c>
      <c r="M283" s="7">
        <f>+P283/J283</f>
        <v>4.7600868296743211E-2</v>
      </c>
      <c r="N283" s="1">
        <f t="shared" si="28"/>
        <v>14.905537519203866</v>
      </c>
      <c r="O283" s="1"/>
      <c r="P283" s="10">
        <f>+$M$3*J283</f>
        <v>-1.7266990843525819E-15</v>
      </c>
      <c r="Q283" s="8"/>
      <c r="R283" s="8">
        <f>+J283*$R$3</f>
        <v>-1.8137264572448149E-16</v>
      </c>
    </row>
    <row r="284" spans="1:18" x14ac:dyDescent="0.3">
      <c r="A284" s="21">
        <v>328</v>
      </c>
      <c r="B284" s="23">
        <v>44178</v>
      </c>
      <c r="C284" s="22" t="s">
        <v>6</v>
      </c>
      <c r="D284" s="8"/>
      <c r="E284" s="14">
        <f>+I284*(L284/$E$3)</f>
        <v>0</v>
      </c>
      <c r="F284" s="15">
        <f t="shared" si="27"/>
        <v>0</v>
      </c>
      <c r="G284" s="8">
        <f t="shared" si="29"/>
        <v>-7.1878058243250809E-15</v>
      </c>
      <c r="H284" s="21">
        <v>328</v>
      </c>
      <c r="I284" s="15"/>
      <c r="J284" s="15">
        <f>+J283-G283-R283+P283</f>
        <v>-2.8751223297300324E-14</v>
      </c>
      <c r="K284" s="10">
        <f>+J284*$L$3</f>
        <v>-1.7927643912338388E-15</v>
      </c>
      <c r="L284" s="7">
        <f>+K284/J284</f>
        <v>6.2354369158343789E-2</v>
      </c>
      <c r="M284" s="7">
        <f>+P284/J284</f>
        <v>4.7600868296743211E-2</v>
      </c>
      <c r="N284" s="1">
        <f t="shared" si="28"/>
        <v>14.905537519203866</v>
      </c>
      <c r="O284" s="1"/>
      <c r="P284" s="10">
        <f>+$M$3*J284</f>
        <v>-1.3685831935450477E-15</v>
      </c>
      <c r="Q284" s="8"/>
      <c r="R284" s="8">
        <f>+J284*$R$3</f>
        <v>-1.4375611648650161E-16</v>
      </c>
    </row>
    <row r="285" spans="1:18" x14ac:dyDescent="0.3">
      <c r="A285" s="21">
        <v>329</v>
      </c>
      <c r="B285" s="23">
        <v>44179</v>
      </c>
      <c r="C285" s="22" t="s">
        <v>6</v>
      </c>
      <c r="D285" s="8"/>
      <c r="E285" s="14">
        <f>+I285*(L285/$E$3)</f>
        <v>0</v>
      </c>
      <c r="F285" s="15">
        <f t="shared" si="27"/>
        <v>0</v>
      </c>
      <c r="G285" s="8">
        <f t="shared" si="29"/>
        <v>-5.6970611375084476E-15</v>
      </c>
      <c r="H285" s="21">
        <v>329</v>
      </c>
      <c r="I285" s="15"/>
      <c r="J285" s="15">
        <f>+J284-G284-R284+P284</f>
        <v>-2.2788244550033791E-14</v>
      </c>
      <c r="K285" s="10">
        <f>+J285*$L$3</f>
        <v>-1.4209466131434229E-15</v>
      </c>
      <c r="L285" s="7">
        <f>+K285/J285</f>
        <v>6.2354369158343789E-2</v>
      </c>
      <c r="M285" s="7">
        <f>+P285/J285</f>
        <v>4.7600868296743211E-2</v>
      </c>
      <c r="N285" s="1">
        <f t="shared" si="28"/>
        <v>14.905537519203866</v>
      </c>
      <c r="O285" s="1"/>
      <c r="P285" s="10">
        <f>+$M$3*J285</f>
        <v>-1.0847402275401348E-15</v>
      </c>
      <c r="Q285" s="8"/>
      <c r="R285" s="8">
        <f>+J285*$R$3</f>
        <v>-1.1394122275016895E-16</v>
      </c>
    </row>
    <row r="286" spans="1:18" x14ac:dyDescent="0.3">
      <c r="A286" s="21">
        <v>330</v>
      </c>
      <c r="B286" s="23">
        <v>44180</v>
      </c>
      <c r="C286" s="22" t="s">
        <v>6</v>
      </c>
      <c r="D286" s="8"/>
      <c r="E286" s="14">
        <f>+I286*(L286/$E$3)</f>
        <v>0</v>
      </c>
      <c r="F286" s="15">
        <f t="shared" si="27"/>
        <v>0</v>
      </c>
      <c r="G286" s="8">
        <f t="shared" si="29"/>
        <v>-4.5154956043288262E-15</v>
      </c>
      <c r="H286" s="21">
        <v>330</v>
      </c>
      <c r="I286" s="15"/>
      <c r="J286" s="15">
        <f>+J285-G285-R285+P285</f>
        <v>-1.8061982417315305E-14</v>
      </c>
      <c r="K286" s="10">
        <f>+J286*$L$3</f>
        <v>-1.1262435193807932E-15</v>
      </c>
      <c r="L286" s="7">
        <f>+K286/J286</f>
        <v>6.2354369158343789E-2</v>
      </c>
      <c r="M286" s="7">
        <f>+P286/J286</f>
        <v>4.7600868296743211E-2</v>
      </c>
      <c r="N286" s="1">
        <f t="shared" si="28"/>
        <v>14.905537519203866</v>
      </c>
      <c r="O286" s="1"/>
      <c r="P286" s="10">
        <f>+$M$3*J286</f>
        <v>-8.5976604622471739E-16</v>
      </c>
      <c r="Q286" s="8"/>
      <c r="R286" s="8">
        <f>+J286*$R$3</f>
        <v>-9.0309912086576524E-17</v>
      </c>
    </row>
    <row r="287" spans="1:18" x14ac:dyDescent="0.3">
      <c r="A287" s="21">
        <v>331</v>
      </c>
      <c r="B287" s="23">
        <v>44181</v>
      </c>
      <c r="C287" s="22" t="s">
        <v>6</v>
      </c>
      <c r="D287" s="8"/>
      <c r="E287" s="14">
        <f>+I287*(L287/$E$3)</f>
        <v>0</v>
      </c>
      <c r="F287" s="15">
        <f t="shared" si="27"/>
        <v>0</v>
      </c>
      <c r="G287" s="8">
        <f t="shared" si="29"/>
        <v>-3.578985736781155E-15</v>
      </c>
      <c r="H287" s="21">
        <v>331</v>
      </c>
      <c r="I287" s="15"/>
      <c r="J287" s="15">
        <f>+J286-G286-R286+P286</f>
        <v>-1.431594294712462E-14</v>
      </c>
      <c r="K287" s="10">
        <f>+J287*$L$3</f>
        <v>-8.9266159137479671E-16</v>
      </c>
      <c r="L287" s="7">
        <f>+K287/J287</f>
        <v>6.2354369158343789E-2</v>
      </c>
      <c r="M287" s="7">
        <f>+P287/J287</f>
        <v>4.7600868296743211E-2</v>
      </c>
      <c r="N287" s="1">
        <f t="shared" si="28"/>
        <v>14.905537519203866</v>
      </c>
      <c r="O287" s="1"/>
      <c r="P287" s="10">
        <f>+$M$3*J287</f>
        <v>-6.8145131476976889E-16</v>
      </c>
      <c r="Q287" s="8"/>
      <c r="R287" s="8">
        <f>+J287*$R$3</f>
        <v>-7.1579714735623102E-17</v>
      </c>
    </row>
    <row r="288" spans="1:18" x14ac:dyDescent="0.3">
      <c r="A288" s="21">
        <v>332</v>
      </c>
      <c r="B288" s="23">
        <v>44182</v>
      </c>
      <c r="C288" s="22" t="s">
        <v>6</v>
      </c>
      <c r="D288" s="8"/>
      <c r="E288" s="14">
        <f>+I288*(L288/$E$3)</f>
        <v>0</v>
      </c>
      <c r="F288" s="15">
        <f t="shared" si="27"/>
        <v>0</v>
      </c>
      <c r="G288" s="8">
        <f t="shared" si="29"/>
        <v>-2.8367072025944026E-15</v>
      </c>
      <c r="H288" s="21">
        <v>332</v>
      </c>
      <c r="I288" s="15"/>
      <c r="J288" s="15">
        <f>+J287-G287-R287+P287</f>
        <v>-1.134682881037761E-14</v>
      </c>
      <c r="K288" s="10">
        <f>+J288*$L$3</f>
        <v>-7.0752435241881646E-16</v>
      </c>
      <c r="L288" s="7">
        <f>+K288/J288</f>
        <v>6.2354369158343796E-2</v>
      </c>
      <c r="M288" s="7">
        <f>+P288/J288</f>
        <v>4.7600868296743211E-2</v>
      </c>
      <c r="N288" s="1">
        <f t="shared" si="28"/>
        <v>14.905537519203866</v>
      </c>
      <c r="O288" s="1"/>
      <c r="P288" s="10">
        <f>+$M$3*J288</f>
        <v>-5.4011890378847609E-16</v>
      </c>
      <c r="Q288" s="8"/>
      <c r="R288" s="8">
        <f>+J288*$R$3</f>
        <v>-5.6734144051888051E-17</v>
      </c>
    </row>
    <row r="289" spans="1:18" x14ac:dyDescent="0.3">
      <c r="A289" s="21">
        <v>333</v>
      </c>
      <c r="B289" s="23">
        <v>44183</v>
      </c>
      <c r="C289" s="22" t="s">
        <v>6</v>
      </c>
      <c r="D289" s="8"/>
      <c r="E289" s="14">
        <f>+I289*(L289/$E$3)</f>
        <v>0</v>
      </c>
      <c r="F289" s="15">
        <f t="shared" si="27"/>
        <v>0</v>
      </c>
      <c r="G289" s="8">
        <f t="shared" si="29"/>
        <v>-2.2483765918799489E-15</v>
      </c>
      <c r="H289" s="21">
        <v>333</v>
      </c>
      <c r="I289" s="15"/>
      <c r="J289" s="15">
        <f>+J288-G288-R288+P288</f>
        <v>-8.9935063675197956E-15</v>
      </c>
      <c r="K289" s="10">
        <f>+J289*$L$3</f>
        <v>-5.6078441606824488E-16</v>
      </c>
      <c r="L289" s="7">
        <f>+K289/J289</f>
        <v>6.2354369158343796E-2</v>
      </c>
      <c r="M289" s="7">
        <f>+P289/J289</f>
        <v>4.7600868296743211E-2</v>
      </c>
      <c r="N289" s="1">
        <f t="shared" si="28"/>
        <v>14.905537519203866</v>
      </c>
      <c r="O289" s="1"/>
      <c r="P289" s="10">
        <f>+$M$3*J289</f>
        <v>-4.2809871212623122E-16</v>
      </c>
      <c r="Q289" s="8"/>
      <c r="R289" s="8">
        <f>+J289*$R$3</f>
        <v>-4.4967531837598978E-17</v>
      </c>
    </row>
    <row r="290" spans="1:18" x14ac:dyDescent="0.3">
      <c r="A290" s="21">
        <v>334</v>
      </c>
      <c r="B290" s="23">
        <v>44184</v>
      </c>
      <c r="C290" s="22" t="s">
        <v>6</v>
      </c>
      <c r="D290" s="8"/>
      <c r="E290" s="14">
        <f>+I290*(L290/$E$3)</f>
        <v>0</v>
      </c>
      <c r="F290" s="15">
        <f t="shared" si="27"/>
        <v>0</v>
      </c>
      <c r="G290" s="8">
        <f t="shared" si="29"/>
        <v>-1.7820652389821196E-15</v>
      </c>
      <c r="H290" s="21">
        <v>334</v>
      </c>
      <c r="I290" s="15"/>
      <c r="J290" s="15">
        <f>+J289-G289-R289+P289</f>
        <v>-7.1282609559284785E-15</v>
      </c>
      <c r="K290" s="10">
        <f>+J290*$L$3</f>
        <v>-4.4447821510297297E-16</v>
      </c>
      <c r="L290" s="7">
        <f>+K290/J290</f>
        <v>6.2354369158343796E-2</v>
      </c>
      <c r="M290" s="7">
        <f>+P290/J290</f>
        <v>4.7600868296743211E-2</v>
      </c>
      <c r="N290" s="1">
        <f t="shared" si="28"/>
        <v>14.905537519203866</v>
      </c>
      <c r="O290" s="1"/>
      <c r="P290" s="10">
        <f>+$M$3*J290</f>
        <v>-3.3931141094796836E-16</v>
      </c>
      <c r="Q290" s="8"/>
      <c r="R290" s="8">
        <f>+J290*$R$3</f>
        <v>-3.564130477964239E-17</v>
      </c>
    </row>
    <row r="291" spans="1:18" x14ac:dyDescent="0.3">
      <c r="A291" s="21">
        <v>335</v>
      </c>
      <c r="B291" s="23">
        <v>44185</v>
      </c>
      <c r="C291" s="22" t="s">
        <v>6</v>
      </c>
      <c r="D291" s="8"/>
      <c r="E291" s="14">
        <f>+I291*(L291/$E$3)</f>
        <v>0</v>
      </c>
      <c r="F291" s="15">
        <f t="shared" si="27"/>
        <v>0</v>
      </c>
      <c r="G291" s="8">
        <f t="shared" si="29"/>
        <v>-1.4124664557786713E-15</v>
      </c>
      <c r="H291" s="21">
        <v>335</v>
      </c>
      <c r="I291" s="15"/>
      <c r="J291" s="15">
        <f>+J290-G290-R290+P290</f>
        <v>-5.6498658231146852E-15</v>
      </c>
      <c r="K291" s="10">
        <f>+J291*$L$3</f>
        <v>-3.5229381922960298E-16</v>
      </c>
      <c r="L291" s="7">
        <f>+K291/J291</f>
        <v>6.2354369158343789E-2</v>
      </c>
      <c r="M291" s="7">
        <f>+P291/J291</f>
        <v>4.7600868296743211E-2</v>
      </c>
      <c r="N291" s="1">
        <f t="shared" si="28"/>
        <v>14.905537519203866</v>
      </c>
      <c r="O291" s="1"/>
      <c r="P291" s="10">
        <f>+$M$3*J291</f>
        <v>-2.6893851894035279E-16</v>
      </c>
      <c r="Q291" s="8"/>
      <c r="R291" s="8">
        <f>+J291*$R$3</f>
        <v>-2.8249329115573428E-17</v>
      </c>
    </row>
    <row r="292" spans="1:18" x14ac:dyDescent="0.3">
      <c r="A292" s="21">
        <v>336</v>
      </c>
      <c r="B292" s="23">
        <v>44186</v>
      </c>
      <c r="C292" s="22" t="s">
        <v>6</v>
      </c>
      <c r="D292" s="8"/>
      <c r="E292" s="14">
        <f>+I292*(L292/$E$3)</f>
        <v>0</v>
      </c>
      <c r="F292" s="15">
        <f t="shared" si="27"/>
        <v>0</v>
      </c>
      <c r="G292" s="8">
        <f t="shared" si="29"/>
        <v>-1.1195221392901984E-15</v>
      </c>
      <c r="H292" s="21">
        <v>336</v>
      </c>
      <c r="I292" s="15"/>
      <c r="J292" s="15">
        <f>+J291-G291-R291+P291</f>
        <v>-4.4780885571607938E-15</v>
      </c>
      <c r="K292" s="10">
        <f>+J292*$L$3</f>
        <v>-2.7922838701695922E-16</v>
      </c>
      <c r="L292" s="7">
        <f>+K292/J292</f>
        <v>6.2354369158343782E-2</v>
      </c>
      <c r="M292" s="7">
        <f>+P292/J292</f>
        <v>4.7600868296743211E-2</v>
      </c>
      <c r="N292" s="1">
        <f t="shared" si="28"/>
        <v>14.905537519203866</v>
      </c>
      <c r="O292" s="1"/>
      <c r="P292" s="10">
        <f>+$M$3*J292</f>
        <v>-2.1316090363056378E-16</v>
      </c>
      <c r="Q292" s="8"/>
      <c r="R292" s="8">
        <f>+J292*$R$3</f>
        <v>-2.2390442785803969E-17</v>
      </c>
    </row>
    <row r="293" spans="1:18" x14ac:dyDescent="0.3">
      <c r="A293" s="21">
        <v>337</v>
      </c>
      <c r="B293" s="23">
        <v>44187</v>
      </c>
      <c r="C293" s="22" t="s">
        <v>6</v>
      </c>
      <c r="D293" s="8"/>
      <c r="E293" s="14">
        <f>+I293*(L293/$E$3)</f>
        <v>0</v>
      </c>
      <c r="F293" s="15">
        <f t="shared" si="27"/>
        <v>0</v>
      </c>
      <c r="G293" s="8">
        <f t="shared" si="29"/>
        <v>-8.8733421967883884E-16</v>
      </c>
      <c r="H293" s="21">
        <v>337</v>
      </c>
      <c r="I293" s="15"/>
      <c r="J293" s="15">
        <f>+J292-G292-R292+P292</f>
        <v>-3.5493368787153554E-15</v>
      </c>
      <c r="K293" s="10">
        <f>+J293*$L$3</f>
        <v>-2.2131666200274096E-16</v>
      </c>
      <c r="L293" s="7">
        <f>+K293/J293</f>
        <v>6.2354369158343789E-2</v>
      </c>
      <c r="M293" s="7">
        <f>+P293/J293</f>
        <v>4.7600868296743211E-2</v>
      </c>
      <c r="N293" s="1">
        <f t="shared" si="28"/>
        <v>14.905537519203866</v>
      </c>
      <c r="O293" s="1"/>
      <c r="P293" s="10">
        <f>+$M$3*J293</f>
        <v>-1.6895151730450327E-16</v>
      </c>
      <c r="Q293" s="8"/>
      <c r="R293" s="8">
        <f>+J293*$R$3</f>
        <v>-1.7746684393576779E-17</v>
      </c>
    </row>
    <row r="294" spans="1:18" x14ac:dyDescent="0.3">
      <c r="A294" s="21">
        <v>338</v>
      </c>
      <c r="B294" s="23">
        <v>44188</v>
      </c>
      <c r="C294" s="22" t="s">
        <v>6</v>
      </c>
      <c r="D294" s="8"/>
      <c r="E294" s="14">
        <f>+I294*(L294/$E$3)</f>
        <v>0</v>
      </c>
      <c r="F294" s="15">
        <f t="shared" si="27"/>
        <v>0</v>
      </c>
      <c r="G294" s="8">
        <f t="shared" si="29"/>
        <v>-7.0330187298686076E-16</v>
      </c>
      <c r="H294" s="21">
        <v>338</v>
      </c>
      <c r="I294" s="15"/>
      <c r="J294" s="15">
        <f>+J293-G293-R293+P293</f>
        <v>-2.813207491947443E-15</v>
      </c>
      <c r="K294" s="10">
        <f>+J294*$L$3</f>
        <v>-1.7541577847190932E-16</v>
      </c>
      <c r="L294" s="7">
        <f>+K294/J294</f>
        <v>6.2354369158343789E-2</v>
      </c>
      <c r="M294" s="7">
        <f>+P294/J294</f>
        <v>4.7600868296743211E-2</v>
      </c>
      <c r="N294" s="1">
        <f t="shared" si="28"/>
        <v>14.905537519203866</v>
      </c>
      <c r="O294" s="1"/>
      <c r="P294" s="10">
        <f>+$M$3*J294</f>
        <v>-1.3391111931560152E-16</v>
      </c>
      <c r="Q294" s="8"/>
      <c r="R294" s="8">
        <f>+J294*$R$3</f>
        <v>-1.4066037459737216E-17</v>
      </c>
    </row>
    <row r="295" spans="1:18" x14ac:dyDescent="0.3">
      <c r="A295" s="21">
        <v>339</v>
      </c>
      <c r="B295" s="23">
        <v>44189</v>
      </c>
      <c r="C295" s="22" t="s">
        <v>6</v>
      </c>
      <c r="D295" s="8"/>
      <c r="E295" s="14">
        <f>+I295*(L295/$E$3)</f>
        <v>0</v>
      </c>
      <c r="F295" s="15">
        <f t="shared" si="27"/>
        <v>0</v>
      </c>
      <c r="G295" s="8">
        <f t="shared" si="29"/>
        <v>-5.5743767520411171E-16</v>
      </c>
      <c r="H295" s="21">
        <v>339</v>
      </c>
      <c r="I295" s="15"/>
      <c r="J295" s="15">
        <f>+J294-G294-R294+P294</f>
        <v>-2.2297507008164468E-15</v>
      </c>
      <c r="K295" s="10">
        <f>+J295*$L$3</f>
        <v>-1.390346983297845E-16</v>
      </c>
      <c r="L295" s="7">
        <f>+K295/J295</f>
        <v>6.2354369158343789E-2</v>
      </c>
      <c r="M295" s="7">
        <f>+P295/J295</f>
        <v>4.7600868296743211E-2</v>
      </c>
      <c r="N295" s="1">
        <f t="shared" si="28"/>
        <v>14.905537519203866</v>
      </c>
      <c r="O295" s="1"/>
      <c r="P295" s="10">
        <f>+$M$3*J295</f>
        <v>-1.0613806944413456E-16</v>
      </c>
      <c r="Q295" s="8"/>
      <c r="R295" s="8">
        <f>+J295*$R$3</f>
        <v>-1.1148753504082234E-17</v>
      </c>
    </row>
    <row r="296" spans="1:18" x14ac:dyDescent="0.3">
      <c r="A296" s="21">
        <v>340</v>
      </c>
      <c r="B296" s="23">
        <v>44190</v>
      </c>
      <c r="C296" s="22" t="s">
        <v>6</v>
      </c>
      <c r="D296" s="8"/>
      <c r="E296" s="14">
        <f>+I296*(L296/$E$3)</f>
        <v>0</v>
      </c>
      <c r="F296" s="15">
        <f t="shared" si="27"/>
        <v>0</v>
      </c>
      <c r="G296" s="8">
        <f t="shared" si="29"/>
        <v>-4.4182558538809686E-16</v>
      </c>
      <c r="H296" s="21">
        <v>340</v>
      </c>
      <c r="I296" s="15"/>
      <c r="J296" s="15">
        <f>+J295-G295-R295+P295</f>
        <v>-1.7673023415523875E-15</v>
      </c>
      <c r="K296" s="10">
        <f>+J296*$L$3</f>
        <v>-1.1019902261956295E-16</v>
      </c>
      <c r="L296" s="7">
        <f>+K296/J296</f>
        <v>6.2354369158343789E-2</v>
      </c>
      <c r="M296" s="7">
        <f>+P296/J296</f>
        <v>4.7600868296743211E-2</v>
      </c>
      <c r="N296" s="1">
        <f t="shared" si="28"/>
        <v>14.905537519203866</v>
      </c>
      <c r="O296" s="1"/>
      <c r="P296" s="10">
        <f>+$M$3*J296</f>
        <v>-8.4125126000761086E-17</v>
      </c>
      <c r="Q296" s="8"/>
      <c r="R296" s="8">
        <f>+J296*$R$3</f>
        <v>-8.8365117077619381E-18</v>
      </c>
    </row>
    <row r="297" spans="1:18" x14ac:dyDescent="0.3">
      <c r="A297" s="21">
        <v>341</v>
      </c>
      <c r="B297" s="23">
        <v>44191</v>
      </c>
      <c r="C297" s="22" t="s">
        <v>6</v>
      </c>
      <c r="D297" s="8"/>
      <c r="E297" s="14">
        <f>+I297*(L297/$E$3)</f>
        <v>0</v>
      </c>
      <c r="F297" s="15">
        <f t="shared" si="27"/>
        <v>0</v>
      </c>
      <c r="G297" s="8">
        <f t="shared" si="29"/>
        <v>-3.5019134261432244E-16</v>
      </c>
      <c r="H297" s="21">
        <v>341</v>
      </c>
      <c r="I297" s="15"/>
      <c r="J297" s="15">
        <f>+J296-G296-R296+P296</f>
        <v>-1.4007653704572898E-15</v>
      </c>
      <c r="K297" s="10">
        <f>+J297*$L$3</f>
        <v>-8.7343841013718044E-17</v>
      </c>
      <c r="L297" s="7">
        <f>+K297/J297</f>
        <v>6.2354369158343789E-2</v>
      </c>
      <c r="M297" s="7">
        <f>+P297/J297</f>
        <v>4.7600868296743211E-2</v>
      </c>
      <c r="N297" s="1">
        <f t="shared" si="28"/>
        <v>14.905537519203866</v>
      </c>
      <c r="O297" s="1"/>
      <c r="P297" s="10">
        <f>+$M$3*J297</f>
        <v>-6.6677647913776167E-17</v>
      </c>
      <c r="Q297" s="8"/>
      <c r="R297" s="8">
        <f>+J297*$R$3</f>
        <v>-7.0038268522864491E-18</v>
      </c>
    </row>
    <row r="298" spans="1:18" x14ac:dyDescent="0.3">
      <c r="A298" s="21">
        <v>342</v>
      </c>
      <c r="B298" s="23">
        <v>44192</v>
      </c>
      <c r="C298" s="22" t="s">
        <v>6</v>
      </c>
      <c r="D298" s="8"/>
      <c r="E298" s="14">
        <f>+I298*(L298/$E$3)</f>
        <v>0</v>
      </c>
      <c r="F298" s="15">
        <f t="shared" si="27"/>
        <v>0</v>
      </c>
      <c r="G298" s="8">
        <f t="shared" si="29"/>
        <v>-2.7756196222611426E-16</v>
      </c>
      <c r="H298" s="21">
        <v>342</v>
      </c>
      <c r="I298" s="15"/>
      <c r="J298" s="15">
        <f>+J297-G297-R297+P297</f>
        <v>-1.110247848904457E-15</v>
      </c>
      <c r="K298" s="10">
        <f>+J298*$L$3</f>
        <v>-6.9228804227845614E-17</v>
      </c>
      <c r="L298" s="7">
        <f>+K298/J298</f>
        <v>6.2354369158343789E-2</v>
      </c>
      <c r="M298" s="7">
        <f>+P298/J298</f>
        <v>4.7600868296743211E-2</v>
      </c>
      <c r="N298" s="1">
        <f t="shared" si="28"/>
        <v>14.905537519203866</v>
      </c>
      <c r="O298" s="1"/>
      <c r="P298" s="10">
        <f>+$M$3*J298</f>
        <v>-5.2848761632443514E-17</v>
      </c>
      <c r="Q298" s="8"/>
      <c r="R298" s="8">
        <f>+J298*$R$3</f>
        <v>-5.5512392445222853E-18</v>
      </c>
    </row>
    <row r="299" spans="1:18" x14ac:dyDescent="0.3">
      <c r="A299" s="21">
        <v>343</v>
      </c>
      <c r="B299" s="23">
        <v>44193</v>
      </c>
      <c r="C299" s="22" t="s">
        <v>6</v>
      </c>
      <c r="D299" s="8"/>
      <c r="E299" s="14">
        <f>+I299*(L299/$E$3)</f>
        <v>0</v>
      </c>
      <c r="F299" s="15">
        <f t="shared" ref="F299:F306" si="30">+E299-D299</f>
        <v>0</v>
      </c>
      <c r="G299" s="8">
        <f t="shared" si="29"/>
        <v>-2.1999585226656601E-16</v>
      </c>
      <c r="H299" s="21">
        <v>343</v>
      </c>
      <c r="I299" s="15"/>
      <c r="J299" s="15">
        <f>+J298-G298-R298+P298</f>
        <v>-8.7998340906626403E-16</v>
      </c>
      <c r="K299" s="10">
        <f>+J299*$L$3</f>
        <v>-5.487081034213568E-17</v>
      </c>
      <c r="L299" s="7">
        <f>+K299/J299</f>
        <v>6.2354369158343789E-2</v>
      </c>
      <c r="M299" s="7">
        <f>+P299/J299</f>
        <v>4.7600868296743211E-2</v>
      </c>
      <c r="N299" s="1">
        <f t="shared" si="28"/>
        <v>14.905537519203866</v>
      </c>
      <c r="O299" s="1"/>
      <c r="P299" s="10">
        <f>+$M$3*J299</f>
        <v>-4.1887974358282339E-17</v>
      </c>
      <c r="Q299" s="8"/>
      <c r="R299" s="8">
        <f>+J299*$R$3</f>
        <v>-4.3999170453313205E-18</v>
      </c>
    </row>
    <row r="300" spans="1:18" x14ac:dyDescent="0.3">
      <c r="A300" s="21">
        <v>344</v>
      </c>
      <c r="B300" s="23">
        <v>44194</v>
      </c>
      <c r="C300" s="22" t="s">
        <v>6</v>
      </c>
      <c r="D300" s="8"/>
      <c r="E300" s="14">
        <f>+I300*(L300/$E$3)</f>
        <v>0</v>
      </c>
      <c r="F300" s="15">
        <f t="shared" si="30"/>
        <v>0</v>
      </c>
      <c r="G300" s="8">
        <f t="shared" si="29"/>
        <v>-1.7436890352816227E-16</v>
      </c>
      <c r="H300" s="21">
        <v>344</v>
      </c>
      <c r="I300" s="15"/>
      <c r="J300" s="15">
        <f>+J299-G299-R299+P299</f>
        <v>-6.9747561411264907E-16</v>
      </c>
      <c r="K300" s="10">
        <f>+J300*$L$3</f>
        <v>-4.3490651921322657E-17</v>
      </c>
      <c r="L300" s="7">
        <f>+K300/J300</f>
        <v>6.2354369158343782E-2</v>
      </c>
      <c r="M300" s="7">
        <f>+P300/J300</f>
        <v>4.7600868296743218E-2</v>
      </c>
      <c r="N300" s="1">
        <f t="shared" si="28"/>
        <v>14.905537519203866</v>
      </c>
      <c r="O300" s="1"/>
      <c r="P300" s="10">
        <f>+$M$3*J300</f>
        <v>-3.3200444847566302E-17</v>
      </c>
      <c r="Q300" s="8"/>
      <c r="R300" s="8">
        <f>+J300*$R$3</f>
        <v>-3.4873780705632455E-18</v>
      </c>
    </row>
    <row r="301" spans="1:18" x14ac:dyDescent="0.3">
      <c r="A301" s="21">
        <v>345</v>
      </c>
      <c r="B301" s="23">
        <v>44195</v>
      </c>
      <c r="C301" s="22" t="s">
        <v>6</v>
      </c>
      <c r="D301" s="8"/>
      <c r="E301" s="14">
        <f>+I301*(L301/$E$3)</f>
        <v>0</v>
      </c>
      <c r="F301" s="15">
        <f t="shared" si="30"/>
        <v>0</v>
      </c>
      <c r="G301" s="8">
        <f t="shared" si="29"/>
        <v>-1.3820494434037246E-16</v>
      </c>
      <c r="H301" s="21">
        <v>345</v>
      </c>
      <c r="I301" s="15"/>
      <c r="J301" s="15">
        <f>+J300-G300-R300+P300</f>
        <v>-5.5281977736148985E-16</v>
      </c>
      <c r="K301" s="10">
        <f t="shared" ref="K301:K306" si="31">+J301*$L$3</f>
        <v>-3.4470728475631762E-17</v>
      </c>
      <c r="L301" s="7">
        <f>+K301/J301</f>
        <v>6.2354369158343789E-2</v>
      </c>
      <c r="M301" s="7">
        <f>+P301/J301</f>
        <v>4.7600868296743211E-2</v>
      </c>
      <c r="N301" s="1">
        <f t="shared" si="28"/>
        <v>14.905537519203866</v>
      </c>
      <c r="O301" s="1"/>
      <c r="P301" s="10">
        <f t="shared" ref="P301:P306" si="32">+$M$3*J301</f>
        <v>-2.6314701414019183E-17</v>
      </c>
      <c r="Q301" s="8"/>
      <c r="R301" s="8">
        <f t="shared" ref="R301:R306" si="33">+J301*$R$3</f>
        <v>-2.7640988868074495E-18</v>
      </c>
    </row>
    <row r="302" spans="1:18" x14ac:dyDescent="0.3">
      <c r="A302" s="21">
        <v>346</v>
      </c>
      <c r="B302" s="23">
        <v>44196</v>
      </c>
      <c r="C302" s="22" t="s">
        <v>6</v>
      </c>
      <c r="D302" s="8"/>
      <c r="E302" s="14">
        <f>+I302*(L302/$E$3)</f>
        <v>0</v>
      </c>
      <c r="F302" s="15">
        <f t="shared" si="30"/>
        <v>0</v>
      </c>
      <c r="G302" s="8">
        <f t="shared" si="29"/>
        <v>-1.0954135888708229E-16</v>
      </c>
      <c r="H302" s="21">
        <v>346</v>
      </c>
      <c r="I302" s="15"/>
      <c r="J302" s="15">
        <f>+J301-G301-R301+P301</f>
        <v>-4.3816543554832914E-16</v>
      </c>
      <c r="K302" s="10">
        <f t="shared" si="31"/>
        <v>-2.7321529320607007E-17</v>
      </c>
      <c r="L302" s="7">
        <f>+K302/J302</f>
        <v>6.2354369158343789E-2</v>
      </c>
      <c r="M302" s="7">
        <f>+P302/J302</f>
        <v>4.7600868296743211E-2</v>
      </c>
      <c r="N302" s="1">
        <f t="shared" si="28"/>
        <v>14.905537519203866</v>
      </c>
      <c r="O302" s="1"/>
      <c r="P302" s="10">
        <f t="shared" si="32"/>
        <v>-2.0857055189721142E-17</v>
      </c>
      <c r="Q302" s="8"/>
      <c r="R302" s="8">
        <f t="shared" si="33"/>
        <v>-2.1908271777416458E-18</v>
      </c>
    </row>
    <row r="303" spans="1:18" x14ac:dyDescent="0.3">
      <c r="A303" s="21">
        <v>347</v>
      </c>
      <c r="B303" s="23">
        <v>44197</v>
      </c>
      <c r="C303" s="22" t="s">
        <v>6</v>
      </c>
      <c r="D303" s="8"/>
      <c r="E303" s="14">
        <f>+I303*(L303/$E$3)</f>
        <v>0</v>
      </c>
      <c r="F303" s="15">
        <f t="shared" si="30"/>
        <v>0</v>
      </c>
      <c r="G303" s="8">
        <f t="shared" si="29"/>
        <v>-8.6822576168306591E-17</v>
      </c>
      <c r="H303" s="21">
        <v>347</v>
      </c>
      <c r="I303" s="15"/>
      <c r="J303" s="15">
        <f>+J302-G302-R302+P302</f>
        <v>-3.4729030467322636E-16</v>
      </c>
      <c r="K303" s="10">
        <f t="shared" si="31"/>
        <v>-2.1655067862708045E-17</v>
      </c>
      <c r="L303" s="7">
        <f>+K303/J303</f>
        <v>6.2354369158343796E-2</v>
      </c>
      <c r="M303" s="7">
        <f>+P303/J303</f>
        <v>4.7600868296743204E-2</v>
      </c>
      <c r="N303" s="1">
        <f t="shared" si="28"/>
        <v>14.905537519203866</v>
      </c>
      <c r="O303" s="1"/>
      <c r="P303" s="10">
        <f t="shared" si="32"/>
        <v>-1.653132005348607E-17</v>
      </c>
      <c r="Q303" s="8"/>
      <c r="R303" s="8">
        <f t="shared" si="33"/>
        <v>-1.7364515233661318E-18</v>
      </c>
    </row>
    <row r="304" spans="1:18" x14ac:dyDescent="0.3">
      <c r="A304" s="21">
        <v>348</v>
      </c>
      <c r="B304" s="23">
        <v>44198</v>
      </c>
      <c r="C304" s="22" t="s">
        <v>6</v>
      </c>
      <c r="D304" s="8"/>
      <c r="E304" s="14">
        <f>+I304*(L304/$E$3)</f>
        <v>0</v>
      </c>
      <c r="F304" s="15">
        <f t="shared" si="30"/>
        <v>0</v>
      </c>
      <c r="G304" s="8">
        <f t="shared" si="29"/>
        <v>-6.8815649258759925E-17</v>
      </c>
      <c r="H304" s="21">
        <v>348</v>
      </c>
      <c r="I304" s="15"/>
      <c r="J304" s="15">
        <f>+J303-G303-R303+P303</f>
        <v>-2.752625970350397E-16</v>
      </c>
      <c r="K304" s="10">
        <f t="shared" si="31"/>
        <v>-1.7163825591007293E-17</v>
      </c>
      <c r="L304" s="7">
        <f>+K304/J304</f>
        <v>6.2354369158343782E-2</v>
      </c>
      <c r="M304" s="7">
        <f>+P304/J304</f>
        <v>4.7600868296743211E-2</v>
      </c>
      <c r="N304" s="1">
        <f t="shared" si="28"/>
        <v>14.905537519203866</v>
      </c>
      <c r="O304" s="1"/>
      <c r="P304" s="10">
        <f t="shared" si="32"/>
        <v>-1.3102738628484423E-17</v>
      </c>
      <c r="Q304" s="8"/>
      <c r="R304" s="8">
        <f t="shared" si="33"/>
        <v>-1.3763129851751985E-18</v>
      </c>
    </row>
    <row r="305" spans="1:18" x14ac:dyDescent="0.3">
      <c r="A305" s="21">
        <v>349</v>
      </c>
      <c r="B305" s="23">
        <v>44199</v>
      </c>
      <c r="C305" s="22" t="s">
        <v>6</v>
      </c>
      <c r="D305" s="8"/>
      <c r="E305" s="14">
        <f>+I305*(L305/$E$3)</f>
        <v>0</v>
      </c>
      <c r="F305" s="15">
        <f t="shared" si="30"/>
        <v>0</v>
      </c>
      <c r="G305" s="8">
        <f t="shared" si="29"/>
        <v>-5.454334335489725E-17</v>
      </c>
      <c r="H305" s="21">
        <v>349</v>
      </c>
      <c r="I305" s="15"/>
      <c r="J305" s="15">
        <f>+J304-G304-R304+P304</f>
        <v>-2.18173373419589E-16</v>
      </c>
      <c r="K305" s="10">
        <f t="shared" si="31"/>
        <v>-1.3604063066726243E-17</v>
      </c>
      <c r="L305" s="7">
        <f>+K305/J305</f>
        <v>6.2354369158343789E-2</v>
      </c>
      <c r="M305" s="7">
        <f>+P305/J305</f>
        <v>4.7600868296743211E-2</v>
      </c>
      <c r="N305" s="1">
        <f t="shared" si="28"/>
        <v>14.905537519203866</v>
      </c>
      <c r="O305" s="1"/>
      <c r="P305" s="10">
        <f t="shared" si="32"/>
        <v>-1.0385242014002032E-17</v>
      </c>
      <c r="Q305" s="8"/>
      <c r="R305" s="8">
        <f t="shared" si="33"/>
        <v>-1.090866867097945E-18</v>
      </c>
    </row>
    <row r="306" spans="1:18" x14ac:dyDescent="0.3">
      <c r="A306" s="21">
        <v>350</v>
      </c>
      <c r="B306" s="23">
        <v>44200</v>
      </c>
      <c r="C306" s="22" t="s">
        <v>6</v>
      </c>
      <c r="D306" s="8"/>
      <c r="E306" s="14">
        <f>+I306*(L306/$E$3)</f>
        <v>0</v>
      </c>
      <c r="F306" s="15">
        <f t="shared" si="30"/>
        <v>0</v>
      </c>
      <c r="G306" s="8">
        <f t="shared" si="29"/>
        <v>-4.3231101302898955E-17</v>
      </c>
      <c r="H306" s="21">
        <v>350</v>
      </c>
      <c r="I306" s="15"/>
      <c r="J306" s="15">
        <f>+J305-G305-R305+P305</f>
        <v>-1.7292440521159582E-16</v>
      </c>
      <c r="K306" s="10">
        <f t="shared" si="31"/>
        <v>-1.0782592199050874E-17</v>
      </c>
      <c r="L306" s="7">
        <f>+K306/J306</f>
        <v>6.2354369158343789E-2</v>
      </c>
      <c r="M306" s="7">
        <f>+P306/J306</f>
        <v>4.7600868296743211E-2</v>
      </c>
      <c r="N306" s="1">
        <f t="shared" si="28"/>
        <v>14.905537519203866</v>
      </c>
      <c r="O306" s="1"/>
      <c r="P306" s="10">
        <f t="shared" si="32"/>
        <v>-8.2313518377698284E-18</v>
      </c>
      <c r="Q306" s="8"/>
      <c r="R306" s="8">
        <f t="shared" si="33"/>
        <v>-8.6462202605797915E-19</v>
      </c>
    </row>
  </sheetData>
  <hyperlinks>
    <hyperlink ref="X17" r:id="rId1"/>
    <hyperlink ref="X13" r:id="rId2"/>
    <hyperlink ref="X10" r:id="rId3"/>
    <hyperlink ref="X11" r:id="rId4"/>
    <hyperlink ref="X4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1107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1106</v>
      </c>
    </row>
    <row r="4" spans="1:8" x14ac:dyDescent="0.3">
      <c r="G4" s="37">
        <v>1420</v>
      </c>
      <c r="H4" t="s">
        <v>1117</v>
      </c>
    </row>
    <row r="6" spans="1:8" ht="43.2" x14ac:dyDescent="0.3">
      <c r="A6" s="19" t="s">
        <v>1091</v>
      </c>
      <c r="B6" s="19" t="s">
        <v>1101</v>
      </c>
      <c r="C6" s="19" t="s">
        <v>1109</v>
      </c>
      <c r="D6" s="19" t="s">
        <v>1108</v>
      </c>
      <c r="E6" s="19" t="s">
        <v>1110</v>
      </c>
      <c r="F6" s="19" t="s">
        <v>1116</v>
      </c>
      <c r="G6" s="19" t="s">
        <v>1118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Status'!P6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Status'!P7</f>
        <v>4589</v>
      </c>
      <c r="D8" s="29">
        <f>+'Global Status'!Q7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Status'!P8</f>
        <v>6915</v>
      </c>
      <c r="D9" s="29">
        <f>+'Global Status'!Q8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Status'!P9</f>
        <v>7488</v>
      </c>
      <c r="D10" s="29">
        <f>+'Global Status'!Q9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Status'!P10</f>
        <v>9746</v>
      </c>
      <c r="D11" s="29">
        <f>+'Global Status'!Q10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Status'!P11</f>
        <v>10955</v>
      </c>
      <c r="D12" s="29">
        <f>+'Global Status'!Q11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Status'!P12</f>
        <v>13903</v>
      </c>
      <c r="D13" s="29">
        <f>+'Global Status'!Q12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Status'!P13</f>
        <v>11525</v>
      </c>
      <c r="D14" s="29">
        <f>+'Global Status'!Q13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Status'!P14</f>
        <v>15123</v>
      </c>
      <c r="D15" s="29">
        <f>+'Global Status'!Q14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Status'!P15</f>
        <v>16556</v>
      </c>
      <c r="D16" s="29">
        <f>+'Global Status'!Q15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Status'!P16</f>
        <v>24247</v>
      </c>
      <c r="D17" s="29">
        <f>+'Global Status'!Q16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Status'!P17</f>
        <v>32000</v>
      </c>
      <c r="D18" s="29">
        <f>+'Global Status'!Q17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Status'!P18</f>
        <v>26069</v>
      </c>
      <c r="D19" s="29">
        <f>+'Global Status'!Q18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Status'!P19</f>
        <v>40788</v>
      </c>
      <c r="D20" s="29">
        <f>+'Global Status'!Q19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Status'!P20</f>
        <v>39825</v>
      </c>
      <c r="D21" s="29">
        <f>+'Global Status'!Q20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Status'!P21</f>
        <v>40712</v>
      </c>
      <c r="D22" s="29">
        <f>+'Global Status'!Q21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Status'!P22</f>
        <v>49219</v>
      </c>
      <c r="D23" s="29">
        <f>+'Global Status'!Q22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Status'!P23</f>
        <v>46484</v>
      </c>
      <c r="D24" s="29">
        <f>+'Global Status'!Q23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Status'!P24</f>
        <v>62514</v>
      </c>
      <c r="D25" s="29">
        <f>+'Global Status'!Q24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Status'!P25</f>
        <v>63159</v>
      </c>
      <c r="D26" s="29">
        <f>+'Global Status'!Q25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Status'!P26</f>
        <v>58469</v>
      </c>
      <c r="D27" s="29">
        <f>+'Global Status'!Q26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Status'!P27</f>
        <v>57610</v>
      </c>
      <c r="D28" s="29">
        <f>+'Global Status'!Q27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Status'!P28</f>
        <v>72736</v>
      </c>
      <c r="D29" s="29">
        <f>+'Global Status'!Q28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Status'!P29</f>
        <v>72839</v>
      </c>
      <c r="D30" s="29">
        <f>+'Global Status'!Q29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Status'!P30</f>
        <v>75853</v>
      </c>
      <c r="D31" s="29">
        <f>+'Global Status'!Q30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Status'!P31</f>
        <v>79394</v>
      </c>
      <c r="D32" s="29">
        <f>+'Global Status'!Q31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Status'!P32</f>
        <v>82061</v>
      </c>
      <c r="D33" s="29">
        <f>+'Global Status'!Q32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Status'!P33</f>
        <v>77200</v>
      </c>
      <c r="D34" s="29">
        <f>+'Global Status'!Q33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Status'!P34</f>
        <v>68766</v>
      </c>
      <c r="D35" s="29">
        <f>+'Global Status'!Q34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Status'!P35</f>
        <v>73639</v>
      </c>
      <c r="D36" s="29">
        <f>+'Global Status'!Q35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Status'!P36</f>
        <v>82837</v>
      </c>
      <c r="D37" s="29">
        <f>+'Global Status'!Q36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Status'!P37</f>
        <v>85054</v>
      </c>
      <c r="D38" s="29">
        <f>+'Global Status'!Q37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Status'!P38</f>
        <v>89657</v>
      </c>
      <c r="D39" s="29">
        <f>+'Global Status'!Q38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Status'!P39</f>
        <v>85679</v>
      </c>
      <c r="D40" s="29">
        <f>+'Global Status'!Q39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Status'!P40</f>
        <v>76498</v>
      </c>
      <c r="D41" s="29">
        <f>+'Global Status'!Q40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Status'!P41</f>
        <v>71779</v>
      </c>
      <c r="D42" s="29">
        <f>+'Global Status'!Q41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Status'!P42</f>
        <v>70082</v>
      </c>
      <c r="D43" s="29">
        <f>+'Global Status'!Q42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Status'!P43</f>
        <v>76647</v>
      </c>
      <c r="D44" s="29">
        <f>+'Global Status'!Q43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Status'!P44</f>
        <v>82967</v>
      </c>
      <c r="D45" s="29">
        <f>+'Global Status'!Q44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1105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2020-04-19T02:18:24Z</dcterms:modified>
</cp:coreProperties>
</file>