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/>
  </bookViews>
  <sheets>
    <sheet name="Global Status" sheetId="1" r:id="rId1"/>
    <sheet name="Terminal" sheetId="3" r:id="rId2"/>
    <sheet name="Covid_Confirmed_USA Facts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5" i="1" l="1"/>
  <c r="N46" i="1"/>
  <c r="N47" i="1"/>
  <c r="N48" i="1"/>
  <c r="N49" i="1"/>
  <c r="N50" i="1"/>
  <c r="N51" i="1"/>
  <c r="N52" i="1"/>
  <c r="I45" i="1"/>
  <c r="G45" i="1"/>
  <c r="G46" i="1"/>
  <c r="G47" i="1"/>
  <c r="G48" i="1"/>
  <c r="G49" i="1"/>
  <c r="G50" i="1"/>
  <c r="G51" i="1"/>
  <c r="G52" i="1"/>
  <c r="D47" i="1"/>
  <c r="D48" i="1"/>
  <c r="D49" i="1"/>
  <c r="F49" i="1" s="1"/>
  <c r="D50" i="1"/>
  <c r="F50" i="1" s="1"/>
  <c r="D51" i="1"/>
  <c r="D52" i="1"/>
  <c r="F47" i="1"/>
  <c r="F48" i="1"/>
  <c r="F51" i="1"/>
  <c r="F52" i="1"/>
  <c r="E46" i="1"/>
  <c r="E47" i="1"/>
  <c r="E48" i="1"/>
  <c r="E49" i="1"/>
  <c r="E50" i="1"/>
  <c r="E51" i="1"/>
  <c r="E52" i="1"/>
  <c r="E45" i="1"/>
  <c r="K46" i="1"/>
  <c r="K47" i="1"/>
  <c r="K48" i="1"/>
  <c r="K49" i="1"/>
  <c r="K50" i="1"/>
  <c r="K51" i="1"/>
  <c r="K52" i="1"/>
  <c r="K45" i="1"/>
  <c r="P46" i="1"/>
  <c r="P47" i="1"/>
  <c r="P48" i="1"/>
  <c r="P49" i="1"/>
  <c r="P50" i="1"/>
  <c r="P51" i="1"/>
  <c r="P52" i="1"/>
  <c r="P45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6" i="1"/>
  <c r="O5" i="1"/>
  <c r="D9" i="3" l="1"/>
  <c r="D10" i="3"/>
  <c r="D13" i="3"/>
  <c r="D14" i="3"/>
  <c r="D15" i="3"/>
  <c r="D16" i="3"/>
  <c r="D17" i="3"/>
  <c r="D18" i="3"/>
  <c r="D21" i="3"/>
  <c r="D22" i="3"/>
  <c r="D23" i="3"/>
  <c r="D24" i="3"/>
  <c r="D25" i="3"/>
  <c r="D26" i="3"/>
  <c r="D29" i="3"/>
  <c r="D30" i="3"/>
  <c r="D31" i="3"/>
  <c r="D32" i="3"/>
  <c r="D33" i="3"/>
  <c r="D34" i="3"/>
  <c r="D37" i="3"/>
  <c r="D38" i="3"/>
  <c r="D39" i="3"/>
  <c r="D40" i="3"/>
  <c r="D41" i="3"/>
  <c r="D42" i="3"/>
  <c r="D45" i="3"/>
  <c r="D8" i="3"/>
  <c r="E8" i="3" s="1"/>
  <c r="Q8" i="1"/>
  <c r="Q9" i="1"/>
  <c r="Q10" i="1"/>
  <c r="D11" i="3" s="1"/>
  <c r="Q11" i="1"/>
  <c r="D12" i="3" s="1"/>
  <c r="Q12" i="1"/>
  <c r="Q13" i="1"/>
  <c r="Q14" i="1"/>
  <c r="Q15" i="1"/>
  <c r="Q16" i="1"/>
  <c r="Q17" i="1"/>
  <c r="Q18" i="1"/>
  <c r="D19" i="3" s="1"/>
  <c r="Q19" i="1"/>
  <c r="D20" i="3" s="1"/>
  <c r="Q20" i="1"/>
  <c r="Q21" i="1"/>
  <c r="Q22" i="1"/>
  <c r="Q23" i="1"/>
  <c r="Q24" i="1"/>
  <c r="Q25" i="1"/>
  <c r="Q26" i="1"/>
  <c r="D27" i="3" s="1"/>
  <c r="Q27" i="1"/>
  <c r="D28" i="3" s="1"/>
  <c r="Q28" i="1"/>
  <c r="Q29" i="1"/>
  <c r="Q30" i="1"/>
  <c r="Q31" i="1"/>
  <c r="Q32" i="1"/>
  <c r="Q33" i="1"/>
  <c r="Q34" i="1"/>
  <c r="D35" i="3" s="1"/>
  <c r="Q35" i="1"/>
  <c r="D36" i="3" s="1"/>
  <c r="Q36" i="1"/>
  <c r="Q37" i="1"/>
  <c r="Q38" i="1"/>
  <c r="Q39" i="1"/>
  <c r="Q40" i="1"/>
  <c r="Q41" i="1"/>
  <c r="Q42" i="1"/>
  <c r="D43" i="3" s="1"/>
  <c r="Q43" i="1"/>
  <c r="D44" i="3" s="1"/>
  <c r="Q44" i="1"/>
  <c r="Q7" i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F9" i="3" s="1"/>
  <c r="G9" i="3" s="1"/>
  <c r="A10" i="3"/>
  <c r="A11" i="3"/>
  <c r="A12" i="3"/>
  <c r="A13" i="3"/>
  <c r="F13" i="3" s="1"/>
  <c r="G13" i="3" s="1"/>
  <c r="A14" i="3"/>
  <c r="F14" i="3" s="1"/>
  <c r="G14" i="3" s="1"/>
  <c r="A15" i="3"/>
  <c r="F15" i="3" s="1"/>
  <c r="G15" i="3" s="1"/>
  <c r="A16" i="3"/>
  <c r="A17" i="3"/>
  <c r="F17" i="3" s="1"/>
  <c r="G17" i="3" s="1"/>
  <c r="A18" i="3"/>
  <c r="A19" i="3"/>
  <c r="A20" i="3"/>
  <c r="A21" i="3"/>
  <c r="F21" i="3" s="1"/>
  <c r="G21" i="3" s="1"/>
  <c r="A22" i="3"/>
  <c r="F22" i="3" s="1"/>
  <c r="G22" i="3" s="1"/>
  <c r="A23" i="3"/>
  <c r="F23" i="3" s="1"/>
  <c r="G23" i="3" s="1"/>
  <c r="A24" i="3"/>
  <c r="A25" i="3"/>
  <c r="F25" i="3" s="1"/>
  <c r="G25" i="3" s="1"/>
  <c r="A26" i="3"/>
  <c r="A27" i="3"/>
  <c r="A28" i="3"/>
  <c r="A29" i="3"/>
  <c r="F29" i="3" s="1"/>
  <c r="G29" i="3" s="1"/>
  <c r="A30" i="3"/>
  <c r="F30" i="3" s="1"/>
  <c r="G30" i="3" s="1"/>
  <c r="A31" i="3"/>
  <c r="F31" i="3" s="1"/>
  <c r="G31" i="3" s="1"/>
  <c r="A32" i="3"/>
  <c r="A33" i="3"/>
  <c r="F33" i="3" s="1"/>
  <c r="G33" i="3" s="1"/>
  <c r="A34" i="3"/>
  <c r="A35" i="3"/>
  <c r="A36" i="3"/>
  <c r="A37" i="3"/>
  <c r="F37" i="3" s="1"/>
  <c r="G37" i="3" s="1"/>
  <c r="A38" i="3"/>
  <c r="F38" i="3" s="1"/>
  <c r="G38" i="3" s="1"/>
  <c r="A39" i="3"/>
  <c r="F39" i="3" s="1"/>
  <c r="G39" i="3" s="1"/>
  <c r="A40" i="3"/>
  <c r="A41" i="3"/>
  <c r="F41" i="3" s="1"/>
  <c r="G41" i="3" s="1"/>
  <c r="A42" i="3"/>
  <c r="A43" i="3"/>
  <c r="A44" i="3"/>
  <c r="A45" i="3"/>
  <c r="F45" i="3" s="1"/>
  <c r="G45" i="3" s="1"/>
  <c r="A7" i="3"/>
  <c r="E26" i="3"/>
  <c r="G24" i="1"/>
  <c r="G25" i="1"/>
  <c r="G26" i="1"/>
  <c r="G27" i="1"/>
  <c r="S44" i="1"/>
  <c r="P3" i="1"/>
  <c r="K3" i="1"/>
  <c r="I3" i="1"/>
  <c r="M6" i="1"/>
  <c r="N6" i="1" s="1"/>
  <c r="L6" i="1"/>
  <c r="E6" i="1" s="1"/>
  <c r="D24" i="1" s="1"/>
  <c r="S6" i="1"/>
  <c r="M7" i="1"/>
  <c r="L7" i="1"/>
  <c r="E7" i="1" s="1"/>
  <c r="D25" i="1" s="1"/>
  <c r="N7" i="1"/>
  <c r="S7" i="1"/>
  <c r="M8" i="1"/>
  <c r="N8" i="1" s="1"/>
  <c r="L8" i="1"/>
  <c r="E8" i="1" s="1"/>
  <c r="D26" i="1" s="1"/>
  <c r="S8" i="1"/>
  <c r="M9" i="1"/>
  <c r="L9" i="1"/>
  <c r="E9" i="1" s="1"/>
  <c r="D27" i="1" s="1"/>
  <c r="N9" i="1"/>
  <c r="S9" i="1"/>
  <c r="R10" i="1"/>
  <c r="G44" i="1"/>
  <c r="F42" i="3" l="1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L43" i="1" l="1"/>
  <c r="S43" i="1" l="1"/>
  <c r="G43" i="1"/>
  <c r="S25" i="1" l="1"/>
  <c r="S40" i="1"/>
  <c r="S41" i="1"/>
  <c r="S42" i="1"/>
  <c r="G42" i="1"/>
  <c r="G41" i="1" l="1"/>
  <c r="G40" i="1" l="1"/>
  <c r="G28" i="1"/>
  <c r="G29" i="1"/>
  <c r="G30" i="1"/>
  <c r="G31" i="1"/>
  <c r="G32" i="1"/>
  <c r="G33" i="1"/>
  <c r="G34" i="1"/>
  <c r="G35" i="1"/>
  <c r="G36" i="1"/>
  <c r="G37" i="1"/>
  <c r="G38" i="1"/>
  <c r="G39" i="1"/>
  <c r="T29" i="1" l="1"/>
  <c r="T30" i="1"/>
  <c r="T31" i="1"/>
  <c r="T32" i="1"/>
  <c r="T33" i="1"/>
  <c r="T34" i="1"/>
  <c r="T35" i="1"/>
  <c r="T36" i="1"/>
  <c r="T37" i="1"/>
  <c r="T38" i="1"/>
  <c r="T39" i="1"/>
  <c r="T40" i="1"/>
  <c r="T28" i="1"/>
  <c r="T41" i="1"/>
  <c r="M39" i="1" l="1"/>
  <c r="CM4" i="1" l="1"/>
  <c r="S34" i="1"/>
  <c r="S39" i="1"/>
  <c r="S35" i="1" l="1"/>
  <c r="S10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6" i="1"/>
  <c r="R27" i="1"/>
  <c r="R28" i="1"/>
  <c r="R29" i="1"/>
  <c r="R30" i="1"/>
  <c r="R31" i="1"/>
  <c r="R32" i="1"/>
  <c r="R33" i="1"/>
  <c r="R11" i="1"/>
  <c r="S17" i="1" l="1"/>
  <c r="S11" i="1"/>
  <c r="S33" i="1"/>
  <c r="S16" i="1"/>
  <c r="S32" i="1"/>
  <c r="S23" i="1"/>
  <c r="S15" i="1"/>
  <c r="S31" i="1"/>
  <c r="S22" i="1"/>
  <c r="S14" i="1"/>
  <c r="S26" i="1"/>
  <c r="S24" i="1"/>
  <c r="S30" i="1"/>
  <c r="S21" i="1"/>
  <c r="S13" i="1"/>
  <c r="S29" i="1"/>
  <c r="S20" i="1"/>
  <c r="S12" i="1"/>
  <c r="S28" i="1"/>
  <c r="S19" i="1"/>
  <c r="S27" i="1"/>
  <c r="S18" i="1"/>
  <c r="S36" i="1"/>
  <c r="M3" i="1" l="1"/>
  <c r="L3" i="1"/>
  <c r="N3" i="1" l="1"/>
  <c r="M10" i="1"/>
  <c r="N10" i="1" s="1"/>
  <c r="L10" i="1"/>
  <c r="E10" i="1" s="1"/>
  <c r="D28" i="1" s="1"/>
  <c r="M11" i="1"/>
  <c r="N11" i="1" s="1"/>
  <c r="L11" i="1"/>
  <c r="E11" i="1" s="1"/>
  <c r="D29" i="1" s="1"/>
  <c r="M12" i="1"/>
  <c r="N12" i="1" s="1"/>
  <c r="L12" i="1"/>
  <c r="E12" i="1" s="1"/>
  <c r="D30" i="1" s="1"/>
  <c r="M16" i="1"/>
  <c r="N16" i="1" s="1"/>
  <c r="M14" i="1"/>
  <c r="N14" i="1" s="1"/>
  <c r="M15" i="1"/>
  <c r="N15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17" i="1"/>
  <c r="N17" i="1" s="1"/>
  <c r="L17" i="1"/>
  <c r="E17" i="1" s="1"/>
  <c r="D35" i="1" s="1"/>
  <c r="L18" i="1"/>
  <c r="E18" i="1" s="1"/>
  <c r="D36" i="1" s="1"/>
  <c r="L19" i="1"/>
  <c r="E19" i="1" s="1"/>
  <c r="D37" i="1" s="1"/>
  <c r="L20" i="1"/>
  <c r="E20" i="1" s="1"/>
  <c r="D38" i="1" s="1"/>
  <c r="L21" i="1"/>
  <c r="E21" i="1" s="1"/>
  <c r="D39" i="1" s="1"/>
  <c r="L23" i="1"/>
  <c r="E23" i="1" s="1"/>
  <c r="D41" i="1" s="1"/>
  <c r="L24" i="1"/>
  <c r="E24" i="1" s="1"/>
  <c r="D42" i="1" l="1"/>
  <c r="F24" i="1"/>
  <c r="L13" i="1"/>
  <c r="E13" i="1" s="1"/>
  <c r="D31" i="1" s="1"/>
  <c r="M13" i="1"/>
  <c r="N13" i="1" s="1"/>
  <c r="E3" i="2" l="1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L14" i="1" l="1"/>
  <c r="E14" i="1" s="1"/>
  <c r="D32" i="1" s="1"/>
  <c r="L15" i="1"/>
  <c r="E15" i="1" s="1"/>
  <c r="D33" i="1" s="1"/>
  <c r="L16" i="1"/>
  <c r="E16" i="1" s="1"/>
  <c r="D34" i="1" s="1"/>
  <c r="L22" i="1"/>
  <c r="E22" i="1" s="1"/>
  <c r="D40" i="1" s="1"/>
  <c r="L25" i="1" l="1"/>
  <c r="E25" i="1" s="1"/>
  <c r="D43" i="1" l="1"/>
  <c r="F25" i="1"/>
  <c r="L26" i="1"/>
  <c r="E26" i="1" s="1"/>
  <c r="M25" i="1"/>
  <c r="N25" i="1" s="1"/>
  <c r="F26" i="1" l="1"/>
  <c r="D44" i="1"/>
  <c r="M26" i="1"/>
  <c r="N26" i="1" s="1"/>
  <c r="L27" i="1"/>
  <c r="E27" i="1" s="1"/>
  <c r="D45" i="1" l="1"/>
  <c r="F27" i="1"/>
  <c r="M27" i="1"/>
  <c r="N27" i="1" s="1"/>
  <c r="M28" i="1"/>
  <c r="N28" i="1" s="1"/>
  <c r="L28" i="1" l="1"/>
  <c r="E28" i="1" s="1"/>
  <c r="F28" i="1" l="1"/>
  <c r="D46" i="1"/>
  <c r="M29" i="1"/>
  <c r="N29" i="1" s="1"/>
  <c r="L29" i="1"/>
  <c r="E29" i="1" s="1"/>
  <c r="F29" i="1" s="1"/>
  <c r="L30" i="1" l="1"/>
  <c r="E30" i="1" s="1"/>
  <c r="F30" i="1" s="1"/>
  <c r="M30" i="1" l="1"/>
  <c r="N30" i="1" s="1"/>
  <c r="M31" i="1" l="1"/>
  <c r="N31" i="1" s="1"/>
  <c r="L31" i="1"/>
  <c r="E31" i="1" s="1"/>
  <c r="F31" i="1" s="1"/>
  <c r="M32" i="1" l="1"/>
  <c r="N32" i="1" s="1"/>
  <c r="L32" i="1" l="1"/>
  <c r="E32" i="1" s="1"/>
  <c r="F32" i="1" s="1"/>
  <c r="L33" i="1" l="1"/>
  <c r="E33" i="1" s="1"/>
  <c r="F33" i="1" s="1"/>
  <c r="M33" i="1" l="1"/>
  <c r="N33" i="1" s="1"/>
  <c r="M34" i="1" l="1"/>
  <c r="N34" i="1" s="1"/>
  <c r="L34" i="1" l="1"/>
  <c r="E34" i="1" s="1"/>
  <c r="F34" i="1" s="1"/>
  <c r="M35" i="1" l="1"/>
  <c r="N35" i="1" s="1"/>
  <c r="L35" i="1"/>
  <c r="E35" i="1" s="1"/>
  <c r="F35" i="1" s="1"/>
  <c r="L36" i="1" l="1"/>
  <c r="E36" i="1" s="1"/>
  <c r="F36" i="1" s="1"/>
  <c r="S37" i="1" l="1"/>
  <c r="M36" i="1"/>
  <c r="N36" i="1" s="1"/>
  <c r="L37" i="1"/>
  <c r="E37" i="1" s="1"/>
  <c r="F37" i="1" s="1"/>
  <c r="S38" i="1" l="1"/>
  <c r="S3" i="1" s="1"/>
  <c r="M37" i="1"/>
  <c r="N37" i="1" s="1"/>
  <c r="S51" i="1" l="1"/>
  <c r="S59" i="1"/>
  <c r="S52" i="1"/>
  <c r="S58" i="1"/>
  <c r="S60" i="1"/>
  <c r="S49" i="1"/>
  <c r="S45" i="1"/>
  <c r="S53" i="1"/>
  <c r="S61" i="1"/>
  <c r="S46" i="1"/>
  <c r="S54" i="1"/>
  <c r="S62" i="1"/>
  <c r="S47" i="1"/>
  <c r="S55" i="1"/>
  <c r="S63" i="1"/>
  <c r="S48" i="1"/>
  <c r="S56" i="1"/>
  <c r="S64" i="1"/>
  <c r="S57" i="1"/>
  <c r="S50" i="1"/>
  <c r="L38" i="1"/>
  <c r="E38" i="1" s="1"/>
  <c r="F38" i="1" s="1"/>
  <c r="M38" i="1" l="1"/>
  <c r="N38" i="1" s="1"/>
  <c r="L39" i="1" l="1"/>
  <c r="E39" i="1" s="1"/>
  <c r="F39" i="1" s="1"/>
  <c r="N39" i="1" l="1"/>
  <c r="L40" i="1" l="1"/>
  <c r="E40" i="1" s="1"/>
  <c r="F40" i="1" s="1"/>
  <c r="M40" i="1" l="1"/>
  <c r="N40" i="1" s="1"/>
  <c r="T42" i="1" l="1"/>
  <c r="L41" i="1"/>
  <c r="E41" i="1" s="1"/>
  <c r="F41" i="1" s="1"/>
  <c r="M42" i="1" l="1"/>
  <c r="N42" i="1" s="1"/>
  <c r="M41" i="1"/>
  <c r="N41" i="1" s="1"/>
  <c r="L42" i="1" l="1"/>
  <c r="E42" i="1" s="1"/>
  <c r="F42" i="1" s="1"/>
  <c r="T43" i="1" l="1"/>
  <c r="T44" i="1"/>
  <c r="E43" i="1"/>
  <c r="F43" i="1" s="1"/>
  <c r="M43" i="1" l="1"/>
  <c r="N43" i="1" s="1"/>
  <c r="L44" i="1" l="1"/>
  <c r="E44" i="1" s="1"/>
  <c r="F44" i="1" s="1"/>
  <c r="T45" i="1" l="1"/>
  <c r="M44" i="1"/>
  <c r="N44" i="1" s="1"/>
  <c r="M45" i="1" l="1"/>
  <c r="R45" i="1"/>
  <c r="I46" i="1" s="1"/>
  <c r="L45" i="1" l="1"/>
  <c r="F45" i="1" s="1"/>
  <c r="M46" i="1"/>
  <c r="R46" i="1"/>
  <c r="I47" i="1" s="1"/>
  <c r="L46" i="1" l="1"/>
  <c r="F46" i="1" s="1"/>
  <c r="R47" i="1"/>
  <c r="I48" i="1" s="1"/>
  <c r="M47" i="1"/>
  <c r="L47" i="1" l="1"/>
  <c r="M48" i="1" l="1"/>
  <c r="R48" i="1"/>
  <c r="I49" i="1" s="1"/>
  <c r="L48" i="1" l="1"/>
  <c r="M49" i="1" l="1"/>
  <c r="R49" i="1"/>
  <c r="I50" i="1" s="1"/>
  <c r="L49" i="1" l="1"/>
  <c r="M50" i="1" l="1"/>
  <c r="R50" i="1"/>
  <c r="I51" i="1" s="1"/>
  <c r="L50" i="1" l="1"/>
  <c r="R51" i="1" l="1"/>
  <c r="I52" i="1" s="1"/>
  <c r="M51" i="1"/>
  <c r="L51" i="1" l="1"/>
  <c r="R52" i="1" l="1"/>
  <c r="I53" i="1" l="1"/>
  <c r="G53" i="1" s="1"/>
  <c r="M52" i="1"/>
  <c r="L52" i="1" l="1"/>
  <c r="P53" i="1"/>
  <c r="M53" i="1" s="1"/>
  <c r="N53" i="1" s="1"/>
  <c r="K53" i="1"/>
  <c r="L53" i="1" s="1"/>
  <c r="E53" i="1" s="1"/>
  <c r="F53" i="1" s="1"/>
  <c r="R53" i="1"/>
  <c r="I54" i="1" l="1"/>
  <c r="G54" i="1" s="1"/>
  <c r="K54" i="1" l="1"/>
  <c r="L54" i="1" s="1"/>
  <c r="E54" i="1" s="1"/>
  <c r="F54" i="1" s="1"/>
  <c r="P54" i="1"/>
  <c r="R54" i="1"/>
  <c r="I55" i="1" l="1"/>
  <c r="G55" i="1" s="1"/>
  <c r="M54" i="1"/>
  <c r="N54" i="1" s="1"/>
  <c r="P55" i="1"/>
  <c r="R55" i="1" l="1"/>
  <c r="K55" i="1"/>
  <c r="L55" i="1" s="1"/>
  <c r="E55" i="1" s="1"/>
  <c r="F55" i="1" s="1"/>
  <c r="I56" i="1"/>
  <c r="G56" i="1" s="1"/>
  <c r="M55" i="1"/>
  <c r="N55" i="1" s="1"/>
  <c r="P56" i="1" l="1"/>
  <c r="R56" i="1"/>
  <c r="K56" i="1"/>
  <c r="L56" i="1" s="1"/>
  <c r="E56" i="1" s="1"/>
  <c r="F56" i="1" s="1"/>
  <c r="I57" i="1" l="1"/>
  <c r="G57" i="1" s="1"/>
  <c r="M56" i="1"/>
  <c r="N56" i="1" s="1"/>
  <c r="K57" i="1" l="1"/>
  <c r="L57" i="1" s="1"/>
  <c r="E57" i="1" s="1"/>
  <c r="F57" i="1" s="1"/>
  <c r="R57" i="1"/>
  <c r="P57" i="1"/>
  <c r="M57" i="1" s="1"/>
  <c r="N57" i="1" s="1"/>
  <c r="I58" i="1" l="1"/>
  <c r="R58" i="1" l="1"/>
  <c r="G58" i="1"/>
  <c r="K58" i="1"/>
  <c r="L58" i="1" s="1"/>
  <c r="E58" i="1" s="1"/>
  <c r="F58" i="1" s="1"/>
  <c r="P58" i="1"/>
  <c r="M58" i="1" s="1"/>
  <c r="N58" i="1" s="1"/>
  <c r="I59" i="1" l="1"/>
  <c r="P59" i="1" l="1"/>
  <c r="M59" i="1" s="1"/>
  <c r="N59" i="1" s="1"/>
  <c r="G59" i="1"/>
  <c r="R59" i="1"/>
  <c r="K59" i="1"/>
  <c r="L59" i="1" s="1"/>
  <c r="E59" i="1" s="1"/>
  <c r="F59" i="1" s="1"/>
  <c r="I60" i="1" l="1"/>
  <c r="G60" i="1" l="1"/>
  <c r="P60" i="1"/>
  <c r="M60" i="1" s="1"/>
  <c r="N60" i="1" s="1"/>
  <c r="K60" i="1"/>
  <c r="L60" i="1" s="1"/>
  <c r="E60" i="1" s="1"/>
  <c r="F60" i="1" s="1"/>
  <c r="R60" i="1"/>
  <c r="I61" i="1" l="1"/>
  <c r="G61" i="1" s="1"/>
  <c r="K61" i="1" l="1"/>
  <c r="L61" i="1" s="1"/>
  <c r="E61" i="1" s="1"/>
  <c r="F61" i="1" s="1"/>
  <c r="P61" i="1"/>
  <c r="M61" i="1" s="1"/>
  <c r="N61" i="1" s="1"/>
  <c r="R61" i="1"/>
  <c r="I62" i="1" l="1"/>
  <c r="R62" i="1" l="1"/>
  <c r="G62" i="1"/>
  <c r="K62" i="1"/>
  <c r="L62" i="1" s="1"/>
  <c r="E62" i="1" s="1"/>
  <c r="F62" i="1" s="1"/>
  <c r="P62" i="1"/>
  <c r="M62" i="1" s="1"/>
  <c r="N62" i="1" s="1"/>
  <c r="I63" i="1" l="1"/>
  <c r="K63" i="1" s="1"/>
  <c r="L63" i="1" s="1"/>
  <c r="E63" i="1" s="1"/>
  <c r="F63" i="1" s="1"/>
  <c r="R63" i="1" l="1"/>
  <c r="P63" i="1"/>
  <c r="M63" i="1" s="1"/>
  <c r="N63" i="1" s="1"/>
  <c r="G63" i="1"/>
  <c r="I64" i="1" l="1"/>
  <c r="P64" i="1" s="1"/>
  <c r="M64" i="1" s="1"/>
  <c r="N64" i="1" s="1"/>
  <c r="G64" i="1" l="1"/>
  <c r="R64" i="1"/>
  <c r="K64" i="1"/>
  <c r="L64" i="1" s="1"/>
  <c r="E64" i="1" s="1"/>
  <c r="F64" i="1" s="1"/>
  <c r="I65" i="1" l="1"/>
  <c r="G65" i="1" l="1"/>
  <c r="P65" i="1"/>
  <c r="M65" i="1" s="1"/>
  <c r="N65" i="1" s="1"/>
  <c r="R65" i="1"/>
  <c r="K65" i="1"/>
  <c r="L65" i="1" s="1"/>
  <c r="E65" i="1" s="1"/>
  <c r="F65" i="1" s="1"/>
  <c r="I66" i="1" l="1"/>
  <c r="K66" i="1" l="1"/>
  <c r="L66" i="1" s="1"/>
  <c r="E66" i="1" s="1"/>
  <c r="F66" i="1" s="1"/>
  <c r="R66" i="1"/>
  <c r="P66" i="1"/>
  <c r="M66" i="1" s="1"/>
  <c r="N66" i="1" s="1"/>
  <c r="G66" i="1"/>
  <c r="I67" i="1" l="1"/>
  <c r="G67" i="1" s="1"/>
  <c r="P67" i="1" l="1"/>
  <c r="M67" i="1" s="1"/>
  <c r="N67" i="1" s="1"/>
  <c r="K67" i="1"/>
  <c r="L67" i="1" s="1"/>
  <c r="E67" i="1" s="1"/>
  <c r="F67" i="1" s="1"/>
  <c r="R67" i="1"/>
  <c r="I68" i="1" l="1"/>
  <c r="P68" i="1" s="1"/>
  <c r="M68" i="1" s="1"/>
  <c r="N68" i="1" s="1"/>
  <c r="R68" i="1" l="1"/>
  <c r="K68" i="1"/>
  <c r="L68" i="1" s="1"/>
  <c r="E68" i="1" s="1"/>
  <c r="F68" i="1" s="1"/>
  <c r="G68" i="1"/>
  <c r="I69" i="1" l="1"/>
  <c r="K69" i="1" s="1"/>
  <c r="L69" i="1" s="1"/>
  <c r="E69" i="1" s="1"/>
  <c r="F69" i="1" s="1"/>
  <c r="G69" i="1"/>
  <c r="P69" i="1" l="1"/>
  <c r="M69" i="1" s="1"/>
  <c r="N69" i="1" s="1"/>
  <c r="R69" i="1"/>
  <c r="I70" i="1" s="1"/>
  <c r="R70" i="1" l="1"/>
  <c r="K70" i="1"/>
  <c r="L70" i="1" s="1"/>
  <c r="E70" i="1" s="1"/>
  <c r="F70" i="1" s="1"/>
  <c r="P70" i="1"/>
  <c r="M70" i="1" s="1"/>
  <c r="N70" i="1" s="1"/>
  <c r="G70" i="1"/>
  <c r="I71" i="1" l="1"/>
  <c r="G71" i="1" l="1"/>
  <c r="R71" i="1"/>
  <c r="P71" i="1"/>
  <c r="M71" i="1" s="1"/>
  <c r="N71" i="1" s="1"/>
  <c r="K71" i="1"/>
  <c r="L71" i="1" s="1"/>
  <c r="E71" i="1" s="1"/>
  <c r="F71" i="1" s="1"/>
  <c r="I72" i="1" l="1"/>
  <c r="G72" i="1" s="1"/>
  <c r="R72" i="1"/>
  <c r="K72" i="1"/>
  <c r="L72" i="1" s="1"/>
  <c r="E72" i="1" s="1"/>
  <c r="F72" i="1" s="1"/>
  <c r="P72" i="1"/>
  <c r="M72" i="1" s="1"/>
  <c r="N72" i="1" s="1"/>
  <c r="I73" i="1" l="1"/>
  <c r="G73" i="1" l="1"/>
  <c r="P73" i="1"/>
  <c r="M73" i="1" s="1"/>
  <c r="N73" i="1" s="1"/>
  <c r="K73" i="1"/>
  <c r="L73" i="1" s="1"/>
  <c r="E73" i="1" s="1"/>
  <c r="F73" i="1" s="1"/>
  <c r="R73" i="1"/>
  <c r="I74" i="1" l="1"/>
  <c r="R74" i="1" l="1"/>
  <c r="P74" i="1"/>
  <c r="M74" i="1" s="1"/>
  <c r="N74" i="1" s="1"/>
  <c r="G74" i="1"/>
  <c r="I75" i="1" s="1"/>
  <c r="K74" i="1"/>
  <c r="L74" i="1" s="1"/>
  <c r="E74" i="1" s="1"/>
  <c r="F74" i="1" s="1"/>
  <c r="G75" i="1" l="1"/>
  <c r="R75" i="1"/>
  <c r="K75" i="1"/>
  <c r="L75" i="1" s="1"/>
  <c r="E75" i="1" s="1"/>
  <c r="F75" i="1" s="1"/>
  <c r="P75" i="1"/>
  <c r="M75" i="1" s="1"/>
  <c r="N75" i="1" s="1"/>
  <c r="I76" i="1" l="1"/>
  <c r="G76" i="1" l="1"/>
  <c r="K76" i="1"/>
  <c r="L76" i="1" s="1"/>
  <c r="E76" i="1" s="1"/>
  <c r="F76" i="1" s="1"/>
  <c r="R76" i="1"/>
  <c r="P76" i="1"/>
  <c r="M76" i="1" s="1"/>
  <c r="N76" i="1" s="1"/>
  <c r="I77" i="1" l="1"/>
  <c r="R77" i="1" l="1"/>
  <c r="P77" i="1"/>
  <c r="M77" i="1" s="1"/>
  <c r="N77" i="1" s="1"/>
  <c r="K77" i="1"/>
  <c r="L77" i="1" s="1"/>
  <c r="E77" i="1" s="1"/>
  <c r="F77" i="1" s="1"/>
  <c r="G77" i="1"/>
  <c r="I78" i="1" s="1"/>
  <c r="G78" i="1" l="1"/>
  <c r="R78" i="1"/>
  <c r="K78" i="1"/>
  <c r="L78" i="1" s="1"/>
  <c r="E78" i="1" s="1"/>
  <c r="F78" i="1" s="1"/>
  <c r="P78" i="1"/>
  <c r="M78" i="1" s="1"/>
  <c r="N78" i="1" s="1"/>
  <c r="I79" i="1" l="1"/>
  <c r="G79" i="1" l="1"/>
  <c r="R79" i="1"/>
  <c r="P79" i="1"/>
  <c r="M79" i="1" s="1"/>
  <c r="N79" i="1" s="1"/>
  <c r="K79" i="1"/>
  <c r="L79" i="1" s="1"/>
  <c r="E79" i="1" s="1"/>
  <c r="F79" i="1" s="1"/>
  <c r="I80" i="1" l="1"/>
  <c r="P80" i="1" l="1"/>
  <c r="M80" i="1" s="1"/>
  <c r="N80" i="1" s="1"/>
  <c r="G80" i="1"/>
  <c r="R80" i="1"/>
  <c r="K80" i="1"/>
  <c r="L80" i="1" s="1"/>
  <c r="E80" i="1" s="1"/>
  <c r="F80" i="1" s="1"/>
  <c r="I81" i="1"/>
  <c r="G81" i="1" l="1"/>
  <c r="K81" i="1"/>
  <c r="L81" i="1" s="1"/>
  <c r="E81" i="1" s="1"/>
  <c r="F81" i="1" s="1"/>
  <c r="P81" i="1"/>
  <c r="M81" i="1" s="1"/>
  <c r="N81" i="1" s="1"/>
  <c r="R81" i="1"/>
  <c r="I82" i="1" l="1"/>
  <c r="G82" i="1" l="1"/>
  <c r="R82" i="1"/>
  <c r="K82" i="1"/>
  <c r="L82" i="1" s="1"/>
  <c r="E82" i="1" s="1"/>
  <c r="F82" i="1" s="1"/>
  <c r="P82" i="1"/>
  <c r="M82" i="1" s="1"/>
  <c r="N82" i="1" s="1"/>
  <c r="I83" i="1" l="1"/>
  <c r="K83" i="1" l="1"/>
  <c r="L83" i="1" s="1"/>
  <c r="E83" i="1" s="1"/>
  <c r="F83" i="1" s="1"/>
  <c r="G83" i="1"/>
  <c r="R83" i="1"/>
  <c r="P83" i="1"/>
  <c r="M83" i="1" s="1"/>
  <c r="N83" i="1" s="1"/>
  <c r="I84" i="1" l="1"/>
  <c r="R84" i="1" l="1"/>
  <c r="G84" i="1"/>
  <c r="P84" i="1"/>
  <c r="M84" i="1" s="1"/>
  <c r="N84" i="1" s="1"/>
  <c r="K84" i="1"/>
  <c r="L84" i="1" s="1"/>
  <c r="E84" i="1" s="1"/>
  <c r="F84" i="1" s="1"/>
  <c r="I85" i="1" l="1"/>
  <c r="P85" i="1" l="1"/>
  <c r="M85" i="1" s="1"/>
  <c r="N85" i="1" s="1"/>
  <c r="R85" i="1"/>
  <c r="K85" i="1"/>
  <c r="L85" i="1" s="1"/>
  <c r="E85" i="1" s="1"/>
  <c r="F85" i="1" s="1"/>
  <c r="G85" i="1"/>
  <c r="I86" i="1" l="1"/>
  <c r="G86" i="1" s="1"/>
  <c r="P86" i="1" l="1"/>
  <c r="M86" i="1" s="1"/>
  <c r="N86" i="1" s="1"/>
  <c r="K86" i="1"/>
  <c r="L86" i="1" s="1"/>
  <c r="E86" i="1" s="1"/>
  <c r="F86" i="1" s="1"/>
  <c r="R86" i="1"/>
  <c r="I87" i="1" s="1"/>
  <c r="G87" i="1" s="1"/>
  <c r="P87" i="1" l="1"/>
  <c r="M87" i="1" s="1"/>
  <c r="N87" i="1" s="1"/>
  <c r="R87" i="1"/>
  <c r="K87" i="1"/>
  <c r="L87" i="1" s="1"/>
  <c r="E87" i="1" s="1"/>
  <c r="F87" i="1" s="1"/>
  <c r="I88" i="1"/>
  <c r="G88" i="1" l="1"/>
  <c r="P88" i="1"/>
  <c r="M88" i="1" s="1"/>
  <c r="N88" i="1" s="1"/>
  <c r="K88" i="1"/>
  <c r="L88" i="1" s="1"/>
  <c r="E88" i="1" s="1"/>
  <c r="F88" i="1" s="1"/>
  <c r="R88" i="1"/>
  <c r="I89" i="1" l="1"/>
  <c r="K89" i="1" l="1"/>
  <c r="L89" i="1" s="1"/>
  <c r="E89" i="1" s="1"/>
  <c r="F89" i="1" s="1"/>
  <c r="G89" i="1"/>
  <c r="P89" i="1"/>
  <c r="M89" i="1" s="1"/>
  <c r="N89" i="1" s="1"/>
  <c r="R89" i="1"/>
  <c r="I90" i="1" l="1"/>
  <c r="R90" i="1" l="1"/>
  <c r="G90" i="1"/>
  <c r="P90" i="1"/>
  <c r="M90" i="1" s="1"/>
  <c r="N90" i="1" s="1"/>
  <c r="K90" i="1"/>
  <c r="L90" i="1" s="1"/>
  <c r="E90" i="1" s="1"/>
  <c r="F90" i="1" s="1"/>
  <c r="I91" i="1" l="1"/>
  <c r="G91" i="1" l="1"/>
  <c r="P91" i="1"/>
  <c r="M91" i="1" s="1"/>
  <c r="N91" i="1" s="1"/>
  <c r="K91" i="1"/>
  <c r="L91" i="1" s="1"/>
  <c r="E91" i="1" s="1"/>
  <c r="F91" i="1" s="1"/>
  <c r="R91" i="1"/>
  <c r="I92" i="1" l="1"/>
  <c r="G92" i="1" l="1"/>
  <c r="K92" i="1"/>
  <c r="L92" i="1" s="1"/>
  <c r="E92" i="1" s="1"/>
  <c r="F92" i="1" s="1"/>
  <c r="R92" i="1"/>
  <c r="P92" i="1"/>
  <c r="M92" i="1" s="1"/>
  <c r="N92" i="1" s="1"/>
  <c r="I93" i="1" l="1"/>
  <c r="G93" i="1" l="1"/>
  <c r="K93" i="1"/>
  <c r="L93" i="1" s="1"/>
  <c r="E93" i="1" s="1"/>
  <c r="F93" i="1" s="1"/>
  <c r="P93" i="1"/>
  <c r="M93" i="1" s="1"/>
  <c r="N93" i="1" s="1"/>
  <c r="R93" i="1"/>
  <c r="I94" i="1" l="1"/>
  <c r="K94" i="1" l="1"/>
  <c r="L94" i="1" s="1"/>
  <c r="E94" i="1" s="1"/>
  <c r="F94" i="1" s="1"/>
  <c r="R94" i="1"/>
  <c r="G94" i="1"/>
  <c r="P94" i="1"/>
  <c r="M94" i="1" s="1"/>
  <c r="N94" i="1" s="1"/>
  <c r="I95" i="1" l="1"/>
  <c r="G95" i="1" l="1"/>
  <c r="K95" i="1"/>
  <c r="L95" i="1" s="1"/>
  <c r="E95" i="1" s="1"/>
  <c r="F95" i="1" s="1"/>
  <c r="P95" i="1"/>
  <c r="M95" i="1" s="1"/>
  <c r="N95" i="1" s="1"/>
  <c r="R95" i="1"/>
  <c r="I96" i="1" l="1"/>
  <c r="G96" i="1" l="1"/>
  <c r="K96" i="1"/>
  <c r="L96" i="1" s="1"/>
  <c r="E96" i="1" s="1"/>
  <c r="F96" i="1" s="1"/>
  <c r="P96" i="1"/>
  <c r="M96" i="1" s="1"/>
  <c r="N96" i="1" s="1"/>
  <c r="R96" i="1"/>
  <c r="I97" i="1" l="1"/>
  <c r="R97" i="1" l="1"/>
  <c r="G97" i="1"/>
  <c r="K97" i="1"/>
  <c r="L97" i="1" s="1"/>
  <c r="E97" i="1" s="1"/>
  <c r="F97" i="1" s="1"/>
  <c r="P97" i="1"/>
  <c r="M97" i="1" s="1"/>
  <c r="N97" i="1" s="1"/>
  <c r="I98" i="1" l="1"/>
  <c r="K98" i="1" l="1"/>
  <c r="L98" i="1" s="1"/>
  <c r="E98" i="1" s="1"/>
  <c r="F98" i="1" s="1"/>
  <c r="G98" i="1"/>
  <c r="R98" i="1"/>
  <c r="P98" i="1"/>
  <c r="M98" i="1" s="1"/>
  <c r="N98" i="1" s="1"/>
  <c r="I99" i="1" l="1"/>
  <c r="P99" i="1" s="1"/>
  <c r="M99" i="1" s="1"/>
  <c r="N99" i="1" s="1"/>
  <c r="R99" i="1" l="1"/>
  <c r="K99" i="1"/>
  <c r="L99" i="1" s="1"/>
  <c r="E99" i="1" s="1"/>
  <c r="F99" i="1" s="1"/>
  <c r="G99" i="1"/>
  <c r="I100" i="1" l="1"/>
  <c r="R100" i="1" s="1"/>
  <c r="P100" i="1"/>
  <c r="M100" i="1" s="1"/>
  <c r="N100" i="1" s="1"/>
  <c r="G100" i="1"/>
  <c r="K100" i="1"/>
  <c r="L100" i="1" s="1"/>
  <c r="E100" i="1" s="1"/>
  <c r="F100" i="1" s="1"/>
  <c r="I101" i="1" l="1"/>
  <c r="G101" i="1"/>
  <c r="P101" i="1"/>
  <c r="M101" i="1" s="1"/>
  <c r="N101" i="1" s="1"/>
  <c r="R101" i="1"/>
  <c r="K101" i="1"/>
  <c r="L101" i="1" s="1"/>
  <c r="E101" i="1" s="1"/>
  <c r="F101" i="1" s="1"/>
  <c r="I102" i="1" l="1"/>
  <c r="R102" i="1" l="1"/>
  <c r="P102" i="1"/>
  <c r="M102" i="1" s="1"/>
  <c r="N102" i="1" s="1"/>
  <c r="G102" i="1"/>
  <c r="K102" i="1"/>
  <c r="L102" i="1" s="1"/>
  <c r="E102" i="1" s="1"/>
  <c r="F102" i="1" s="1"/>
  <c r="I103" i="1" l="1"/>
  <c r="K103" i="1" s="1"/>
  <c r="L103" i="1" s="1"/>
  <c r="E103" i="1" s="1"/>
  <c r="F103" i="1" s="1"/>
  <c r="R103" i="1"/>
  <c r="P103" i="1" l="1"/>
  <c r="M103" i="1" s="1"/>
  <c r="N103" i="1" s="1"/>
  <c r="G103" i="1"/>
  <c r="I104" i="1" s="1"/>
  <c r="R104" i="1" l="1"/>
  <c r="P104" i="1"/>
  <c r="M104" i="1" s="1"/>
  <c r="N104" i="1" s="1"/>
  <c r="G104" i="1"/>
  <c r="K104" i="1"/>
  <c r="L104" i="1" s="1"/>
  <c r="E104" i="1" s="1"/>
  <c r="F104" i="1" s="1"/>
  <c r="I105" i="1"/>
  <c r="G105" i="1" s="1"/>
  <c r="R105" i="1" l="1"/>
  <c r="K105" i="1"/>
  <c r="L105" i="1" s="1"/>
  <c r="E105" i="1" s="1"/>
  <c r="F105" i="1" s="1"/>
  <c r="P105" i="1"/>
  <c r="M105" i="1" s="1"/>
  <c r="N105" i="1" s="1"/>
  <c r="I106" i="1" l="1"/>
  <c r="R106" i="1" s="1"/>
  <c r="G106" i="1" l="1"/>
  <c r="P106" i="1"/>
  <c r="M106" i="1" s="1"/>
  <c r="N106" i="1" s="1"/>
  <c r="K106" i="1"/>
  <c r="L106" i="1" s="1"/>
  <c r="E106" i="1" s="1"/>
  <c r="F106" i="1" s="1"/>
  <c r="I107" i="1" l="1"/>
  <c r="G107" i="1"/>
  <c r="K107" i="1"/>
  <c r="L107" i="1" s="1"/>
  <c r="E107" i="1" s="1"/>
  <c r="F107" i="1" s="1"/>
  <c r="R107" i="1"/>
  <c r="P107" i="1"/>
  <c r="M107" i="1" s="1"/>
  <c r="N107" i="1" s="1"/>
  <c r="I108" i="1" l="1"/>
  <c r="G108" i="1" l="1"/>
  <c r="R108" i="1"/>
  <c r="K108" i="1"/>
  <c r="L108" i="1" s="1"/>
  <c r="E108" i="1" s="1"/>
  <c r="F108" i="1" s="1"/>
  <c r="P108" i="1"/>
  <c r="M108" i="1" s="1"/>
  <c r="N108" i="1" s="1"/>
  <c r="I109" i="1" l="1"/>
  <c r="G109" i="1" l="1"/>
  <c r="K109" i="1"/>
  <c r="L109" i="1" s="1"/>
  <c r="E109" i="1" s="1"/>
  <c r="F109" i="1" s="1"/>
  <c r="R109" i="1"/>
  <c r="P109" i="1"/>
  <c r="M109" i="1" s="1"/>
  <c r="N109" i="1" s="1"/>
  <c r="I110" i="1" l="1"/>
  <c r="G110" i="1" l="1"/>
  <c r="K110" i="1"/>
  <c r="L110" i="1" s="1"/>
  <c r="E110" i="1" s="1"/>
  <c r="F110" i="1" s="1"/>
  <c r="R110" i="1"/>
  <c r="P110" i="1"/>
  <c r="M110" i="1" s="1"/>
  <c r="N110" i="1" s="1"/>
  <c r="I111" i="1" l="1"/>
  <c r="G111" i="1" l="1"/>
  <c r="R111" i="1"/>
  <c r="K111" i="1"/>
  <c r="L111" i="1" s="1"/>
  <c r="E111" i="1" s="1"/>
  <c r="F111" i="1" s="1"/>
  <c r="P111" i="1"/>
  <c r="M111" i="1" s="1"/>
  <c r="N111" i="1" s="1"/>
  <c r="I112" i="1" l="1"/>
  <c r="P112" i="1" l="1"/>
  <c r="M112" i="1" s="1"/>
  <c r="N112" i="1" s="1"/>
  <c r="R112" i="1"/>
  <c r="K112" i="1"/>
  <c r="L112" i="1" s="1"/>
  <c r="E112" i="1" s="1"/>
  <c r="F112" i="1" s="1"/>
  <c r="G112" i="1"/>
  <c r="I113" i="1" s="1"/>
  <c r="G113" i="1" l="1"/>
  <c r="R113" i="1"/>
  <c r="P113" i="1"/>
  <c r="M113" i="1" s="1"/>
  <c r="N113" i="1" s="1"/>
  <c r="K113" i="1"/>
  <c r="L113" i="1" s="1"/>
  <c r="E113" i="1" s="1"/>
  <c r="F113" i="1" s="1"/>
  <c r="I114" i="1" l="1"/>
  <c r="K114" i="1" l="1"/>
  <c r="L114" i="1" s="1"/>
  <c r="E114" i="1" s="1"/>
  <c r="F114" i="1" s="1"/>
  <c r="R114" i="1"/>
  <c r="G114" i="1"/>
  <c r="P114" i="1"/>
  <c r="M114" i="1" s="1"/>
  <c r="N114" i="1" s="1"/>
  <c r="I115" i="1" l="1"/>
  <c r="G115" i="1" l="1"/>
  <c r="R115" i="1"/>
  <c r="P115" i="1"/>
  <c r="M115" i="1" s="1"/>
  <c r="N115" i="1" s="1"/>
  <c r="K115" i="1"/>
  <c r="L115" i="1" s="1"/>
  <c r="E115" i="1" s="1"/>
  <c r="F115" i="1" s="1"/>
  <c r="I116" i="1" l="1"/>
  <c r="G116" i="1" l="1"/>
  <c r="R116" i="1"/>
  <c r="P116" i="1"/>
  <c r="M116" i="1" s="1"/>
  <c r="N116" i="1" s="1"/>
  <c r="K116" i="1"/>
  <c r="L116" i="1" s="1"/>
  <c r="E116" i="1" s="1"/>
  <c r="F116" i="1" s="1"/>
  <c r="I117" i="1" l="1"/>
  <c r="G117" i="1" l="1"/>
  <c r="K117" i="1"/>
  <c r="L117" i="1" s="1"/>
  <c r="E117" i="1" s="1"/>
  <c r="F117" i="1" s="1"/>
  <c r="R117" i="1"/>
  <c r="P117" i="1"/>
  <c r="M117" i="1" s="1"/>
  <c r="N117" i="1" s="1"/>
  <c r="I118" i="1" l="1"/>
  <c r="P118" i="1" l="1"/>
  <c r="M118" i="1" s="1"/>
  <c r="N118" i="1" s="1"/>
  <c r="K118" i="1"/>
  <c r="L118" i="1" s="1"/>
  <c r="E118" i="1" s="1"/>
  <c r="F118" i="1" s="1"/>
  <c r="G118" i="1"/>
  <c r="R118" i="1"/>
  <c r="I119" i="1" l="1"/>
  <c r="G119" i="1" l="1"/>
  <c r="K119" i="1"/>
  <c r="L119" i="1" s="1"/>
  <c r="E119" i="1" s="1"/>
  <c r="F119" i="1" s="1"/>
  <c r="P119" i="1"/>
  <c r="M119" i="1" s="1"/>
  <c r="N119" i="1" s="1"/>
  <c r="R119" i="1"/>
  <c r="I120" i="1" l="1"/>
  <c r="G120" i="1" l="1"/>
  <c r="R120" i="1"/>
  <c r="P120" i="1"/>
  <c r="M120" i="1" s="1"/>
  <c r="N120" i="1" s="1"/>
  <c r="K120" i="1"/>
  <c r="L120" i="1" s="1"/>
  <c r="E120" i="1" s="1"/>
  <c r="F120" i="1" s="1"/>
  <c r="I121" i="1" l="1"/>
  <c r="G121" i="1" l="1"/>
  <c r="K121" i="1"/>
  <c r="L121" i="1" s="1"/>
  <c r="E121" i="1" s="1"/>
  <c r="F121" i="1" s="1"/>
  <c r="P121" i="1"/>
  <c r="M121" i="1" s="1"/>
  <c r="N121" i="1" s="1"/>
  <c r="R121" i="1"/>
  <c r="I122" i="1" l="1"/>
  <c r="G122" i="1" l="1"/>
  <c r="K122" i="1"/>
  <c r="L122" i="1" s="1"/>
  <c r="E122" i="1" s="1"/>
  <c r="F122" i="1" s="1"/>
  <c r="R122" i="1"/>
  <c r="P122" i="1"/>
  <c r="M122" i="1" s="1"/>
  <c r="N122" i="1" s="1"/>
  <c r="I123" i="1" l="1"/>
  <c r="G123" i="1" l="1"/>
  <c r="P123" i="1"/>
  <c r="M123" i="1" s="1"/>
  <c r="N123" i="1" s="1"/>
  <c r="K123" i="1"/>
  <c r="L123" i="1" s="1"/>
  <c r="E123" i="1" s="1"/>
  <c r="F123" i="1" s="1"/>
  <c r="R123" i="1"/>
  <c r="I124" i="1" l="1"/>
  <c r="G124" i="1" l="1"/>
  <c r="K124" i="1"/>
  <c r="L124" i="1" s="1"/>
  <c r="E124" i="1" s="1"/>
  <c r="F124" i="1" s="1"/>
  <c r="P124" i="1"/>
  <c r="M124" i="1" s="1"/>
  <c r="N124" i="1" s="1"/>
  <c r="R124" i="1"/>
  <c r="I125" i="1" l="1"/>
  <c r="G125" i="1" l="1"/>
  <c r="K125" i="1"/>
  <c r="L125" i="1" s="1"/>
  <c r="E125" i="1" s="1"/>
  <c r="F125" i="1" s="1"/>
  <c r="P125" i="1"/>
  <c r="M125" i="1" s="1"/>
  <c r="N125" i="1" s="1"/>
  <c r="R125" i="1"/>
  <c r="I126" i="1" l="1"/>
  <c r="G126" i="1" l="1"/>
  <c r="R126" i="1"/>
  <c r="P126" i="1"/>
  <c r="M126" i="1" s="1"/>
  <c r="N126" i="1" s="1"/>
  <c r="K126" i="1"/>
  <c r="L126" i="1" s="1"/>
  <c r="E126" i="1" s="1"/>
  <c r="F126" i="1" s="1"/>
  <c r="I127" i="1" l="1"/>
  <c r="G127" i="1" l="1"/>
  <c r="P127" i="1"/>
  <c r="M127" i="1" s="1"/>
  <c r="N127" i="1" s="1"/>
  <c r="K127" i="1"/>
  <c r="L127" i="1" s="1"/>
  <c r="E127" i="1" s="1"/>
  <c r="F127" i="1" s="1"/>
  <c r="R127" i="1"/>
  <c r="I128" i="1" l="1"/>
  <c r="K128" i="1" l="1"/>
  <c r="L128" i="1" s="1"/>
  <c r="E128" i="1" s="1"/>
  <c r="F128" i="1" s="1"/>
  <c r="R128" i="1"/>
  <c r="P128" i="1"/>
  <c r="M128" i="1" s="1"/>
  <c r="N128" i="1" s="1"/>
  <c r="G128" i="1"/>
  <c r="I129" i="1" l="1"/>
  <c r="R129" i="1" s="1"/>
  <c r="G129" i="1"/>
  <c r="P129" i="1" l="1"/>
  <c r="M129" i="1" s="1"/>
  <c r="N129" i="1" s="1"/>
  <c r="K129" i="1"/>
  <c r="L129" i="1" s="1"/>
  <c r="E129" i="1" s="1"/>
  <c r="F129" i="1" s="1"/>
  <c r="I130" i="1" l="1"/>
  <c r="P130" i="1"/>
  <c r="M130" i="1" s="1"/>
  <c r="N130" i="1" s="1"/>
  <c r="R130" i="1"/>
  <c r="K130" i="1"/>
  <c r="L130" i="1" s="1"/>
  <c r="E130" i="1" s="1"/>
  <c r="F130" i="1" s="1"/>
  <c r="G130" i="1"/>
  <c r="I131" i="1" l="1"/>
  <c r="K131" i="1" s="1"/>
  <c r="L131" i="1" s="1"/>
  <c r="E131" i="1" s="1"/>
  <c r="F131" i="1" s="1"/>
  <c r="G131" i="1"/>
  <c r="P131" i="1" l="1"/>
  <c r="M131" i="1" s="1"/>
  <c r="N131" i="1" s="1"/>
  <c r="R131" i="1"/>
  <c r="I132" i="1" l="1"/>
  <c r="G132" i="1" s="1"/>
  <c r="R132" i="1" l="1"/>
  <c r="P132" i="1"/>
  <c r="M132" i="1" s="1"/>
  <c r="N132" i="1" s="1"/>
  <c r="K132" i="1"/>
  <c r="L132" i="1" s="1"/>
  <c r="E132" i="1" s="1"/>
  <c r="F132" i="1" s="1"/>
  <c r="I133" i="1" l="1"/>
  <c r="K133" i="1"/>
  <c r="L133" i="1" s="1"/>
  <c r="E133" i="1" s="1"/>
  <c r="F133" i="1" s="1"/>
  <c r="G133" i="1"/>
  <c r="P133" i="1"/>
  <c r="M133" i="1" s="1"/>
  <c r="N133" i="1" s="1"/>
  <c r="R133" i="1"/>
  <c r="I134" i="1" l="1"/>
  <c r="P134" i="1" s="1"/>
  <c r="M134" i="1" s="1"/>
  <c r="N134" i="1" s="1"/>
  <c r="K134" i="1" l="1"/>
  <c r="L134" i="1" s="1"/>
  <c r="E134" i="1" s="1"/>
  <c r="F134" i="1" s="1"/>
  <c r="G134" i="1"/>
  <c r="R134" i="1"/>
  <c r="I135" i="1" l="1"/>
  <c r="R135" i="1" s="1"/>
  <c r="K135" i="1"/>
  <c r="L135" i="1" s="1"/>
  <c r="E135" i="1" s="1"/>
  <c r="F135" i="1" s="1"/>
  <c r="G135" i="1" l="1"/>
  <c r="P135" i="1"/>
  <c r="M135" i="1" s="1"/>
  <c r="N135" i="1" s="1"/>
  <c r="I136" i="1" l="1"/>
  <c r="P136" i="1" s="1"/>
  <c r="M136" i="1" s="1"/>
  <c r="N136" i="1" s="1"/>
  <c r="R136" i="1"/>
  <c r="K136" i="1"/>
  <c r="L136" i="1" s="1"/>
  <c r="E136" i="1" s="1"/>
  <c r="F136" i="1" s="1"/>
  <c r="G136" i="1" l="1"/>
  <c r="I137" i="1"/>
  <c r="G137" i="1" s="1"/>
  <c r="P137" i="1" l="1"/>
  <c r="M137" i="1" s="1"/>
  <c r="N137" i="1" s="1"/>
  <c r="K137" i="1"/>
  <c r="L137" i="1" s="1"/>
  <c r="E137" i="1" s="1"/>
  <c r="F137" i="1" s="1"/>
  <c r="R137" i="1"/>
  <c r="I138" i="1" s="1"/>
  <c r="K138" i="1" l="1"/>
  <c r="L138" i="1" s="1"/>
  <c r="E138" i="1" s="1"/>
  <c r="F138" i="1" s="1"/>
  <c r="P138" i="1"/>
  <c r="M138" i="1" s="1"/>
  <c r="N138" i="1" s="1"/>
  <c r="R138" i="1"/>
  <c r="G138" i="1"/>
  <c r="I139" i="1" l="1"/>
  <c r="K139" i="1" s="1"/>
  <c r="L139" i="1" s="1"/>
  <c r="E139" i="1" s="1"/>
  <c r="F139" i="1" s="1"/>
  <c r="G139" i="1" l="1"/>
  <c r="P139" i="1"/>
  <c r="M139" i="1" s="1"/>
  <c r="N139" i="1" s="1"/>
  <c r="R139" i="1"/>
  <c r="I140" i="1" l="1"/>
  <c r="K140" i="1"/>
  <c r="L140" i="1" s="1"/>
  <c r="E140" i="1" s="1"/>
  <c r="F140" i="1" s="1"/>
  <c r="R140" i="1"/>
  <c r="G140" i="1"/>
  <c r="P140" i="1"/>
  <c r="M140" i="1" s="1"/>
  <c r="N140" i="1" s="1"/>
  <c r="I141" i="1" l="1"/>
  <c r="P141" i="1" l="1"/>
  <c r="M141" i="1" s="1"/>
  <c r="N141" i="1" s="1"/>
  <c r="R141" i="1"/>
  <c r="K141" i="1"/>
  <c r="L141" i="1" s="1"/>
  <c r="E141" i="1" s="1"/>
  <c r="F141" i="1" s="1"/>
  <c r="G141" i="1"/>
  <c r="I142" i="1" l="1"/>
  <c r="P142" i="1" s="1"/>
  <c r="M142" i="1" s="1"/>
  <c r="N142" i="1" s="1"/>
  <c r="R142" i="1" l="1"/>
  <c r="G142" i="1"/>
  <c r="K142" i="1"/>
  <c r="L142" i="1" s="1"/>
  <c r="E142" i="1" s="1"/>
  <c r="F142" i="1" s="1"/>
  <c r="I143" i="1" l="1"/>
  <c r="P143" i="1" s="1"/>
  <c r="M143" i="1" s="1"/>
  <c r="N143" i="1" s="1"/>
  <c r="G143" i="1"/>
  <c r="K143" i="1"/>
  <c r="L143" i="1" s="1"/>
  <c r="E143" i="1" s="1"/>
  <c r="F143" i="1" s="1"/>
  <c r="R143" i="1" l="1"/>
  <c r="I144" i="1"/>
  <c r="P144" i="1" l="1"/>
  <c r="M144" i="1" s="1"/>
  <c r="N144" i="1" s="1"/>
  <c r="R144" i="1"/>
  <c r="K144" i="1"/>
  <c r="L144" i="1" s="1"/>
  <c r="E144" i="1" s="1"/>
  <c r="F144" i="1" s="1"/>
  <c r="G144" i="1"/>
  <c r="I145" i="1" l="1"/>
  <c r="K145" i="1" s="1"/>
  <c r="L145" i="1" s="1"/>
  <c r="E145" i="1" s="1"/>
  <c r="F145" i="1" s="1"/>
  <c r="P145" i="1" l="1"/>
  <c r="M145" i="1" s="1"/>
  <c r="N145" i="1" s="1"/>
  <c r="R145" i="1"/>
  <c r="G145" i="1"/>
  <c r="I146" i="1" l="1"/>
  <c r="P146" i="1"/>
  <c r="M146" i="1" s="1"/>
  <c r="N146" i="1" s="1"/>
  <c r="K146" i="1"/>
  <c r="L146" i="1" s="1"/>
  <c r="E146" i="1" s="1"/>
  <c r="F146" i="1" s="1"/>
  <c r="G146" i="1"/>
  <c r="R146" i="1"/>
  <c r="I147" i="1" l="1"/>
  <c r="P147" i="1" l="1"/>
  <c r="M147" i="1" s="1"/>
  <c r="N147" i="1" s="1"/>
  <c r="K147" i="1"/>
  <c r="L147" i="1" s="1"/>
  <c r="E147" i="1" s="1"/>
  <c r="F147" i="1" s="1"/>
  <c r="G147" i="1"/>
  <c r="R147" i="1"/>
  <c r="I148" i="1" l="1"/>
  <c r="P148" i="1" s="1"/>
  <c r="M148" i="1" s="1"/>
  <c r="N148" i="1" s="1"/>
  <c r="G148" i="1" l="1"/>
  <c r="R148" i="1"/>
  <c r="K148" i="1"/>
  <c r="L148" i="1" s="1"/>
  <c r="E148" i="1" s="1"/>
  <c r="F148" i="1" s="1"/>
  <c r="I149" i="1" l="1"/>
  <c r="K149" i="1" s="1"/>
  <c r="L149" i="1" s="1"/>
  <c r="E149" i="1" s="1"/>
  <c r="F149" i="1" s="1"/>
  <c r="G149" i="1"/>
  <c r="R149" i="1"/>
  <c r="P149" i="1" l="1"/>
  <c r="M149" i="1" s="1"/>
  <c r="N149" i="1" s="1"/>
  <c r="I150" i="1" l="1"/>
  <c r="R150" i="1" s="1"/>
  <c r="P150" i="1"/>
  <c r="M150" i="1" s="1"/>
  <c r="N150" i="1" s="1"/>
  <c r="G150" i="1" l="1"/>
  <c r="I151" i="1" s="1"/>
  <c r="P151" i="1" s="1"/>
  <c r="M151" i="1" s="1"/>
  <c r="N151" i="1" s="1"/>
  <c r="K150" i="1"/>
  <c r="L150" i="1" s="1"/>
  <c r="E150" i="1" s="1"/>
  <c r="F150" i="1" s="1"/>
  <c r="R151" i="1" l="1"/>
  <c r="K151" i="1"/>
  <c r="L151" i="1" s="1"/>
  <c r="E151" i="1" s="1"/>
  <c r="F151" i="1" s="1"/>
  <c r="G151" i="1"/>
  <c r="I152" i="1" s="1"/>
  <c r="K152" i="1" l="1"/>
  <c r="L152" i="1" s="1"/>
  <c r="E152" i="1" s="1"/>
  <c r="F152" i="1" s="1"/>
  <c r="G152" i="1"/>
  <c r="R152" i="1"/>
  <c r="P152" i="1"/>
  <c r="M152" i="1" s="1"/>
  <c r="N152" i="1" s="1"/>
  <c r="I153" i="1" l="1"/>
  <c r="P153" i="1" l="1"/>
  <c r="M153" i="1" s="1"/>
  <c r="N153" i="1" s="1"/>
  <c r="R153" i="1"/>
  <c r="G153" i="1"/>
  <c r="K153" i="1"/>
  <c r="L153" i="1" s="1"/>
  <c r="E153" i="1" s="1"/>
  <c r="F153" i="1" s="1"/>
  <c r="I154" i="1" l="1"/>
  <c r="R154" i="1" s="1"/>
  <c r="K154" i="1" l="1"/>
  <c r="L154" i="1" s="1"/>
  <c r="E154" i="1" s="1"/>
  <c r="F154" i="1" s="1"/>
  <c r="G154" i="1"/>
  <c r="P154" i="1"/>
  <c r="M154" i="1" s="1"/>
  <c r="N154" i="1" s="1"/>
  <c r="I155" i="1" l="1"/>
  <c r="G155" i="1"/>
  <c r="P155" i="1"/>
  <c r="M155" i="1" s="1"/>
  <c r="N155" i="1" s="1"/>
  <c r="R155" i="1"/>
  <c r="K155" i="1"/>
  <c r="L155" i="1" s="1"/>
  <c r="E155" i="1" s="1"/>
  <c r="F155" i="1" s="1"/>
  <c r="I156" i="1" l="1"/>
  <c r="G156" i="1" l="1"/>
  <c r="P156" i="1"/>
  <c r="M156" i="1" s="1"/>
  <c r="N156" i="1" s="1"/>
  <c r="R156" i="1"/>
  <c r="K156" i="1"/>
  <c r="L156" i="1" s="1"/>
  <c r="E156" i="1" s="1"/>
  <c r="F156" i="1" s="1"/>
  <c r="I157" i="1" l="1"/>
  <c r="G157" i="1" l="1"/>
  <c r="R157" i="1"/>
  <c r="P157" i="1"/>
  <c r="M157" i="1" s="1"/>
  <c r="N157" i="1" s="1"/>
  <c r="K157" i="1"/>
  <c r="L157" i="1" s="1"/>
  <c r="E157" i="1" s="1"/>
  <c r="F157" i="1" s="1"/>
  <c r="I158" i="1" l="1"/>
  <c r="G158" i="1" l="1"/>
  <c r="K158" i="1"/>
  <c r="L158" i="1" s="1"/>
  <c r="E158" i="1" s="1"/>
  <c r="F158" i="1" s="1"/>
  <c r="P158" i="1"/>
  <c r="M158" i="1" s="1"/>
  <c r="N158" i="1" s="1"/>
  <c r="R158" i="1"/>
  <c r="I159" i="1" l="1"/>
  <c r="G159" i="1" l="1"/>
  <c r="P159" i="1"/>
  <c r="M159" i="1" s="1"/>
  <c r="N159" i="1" s="1"/>
  <c r="R159" i="1"/>
  <c r="K159" i="1"/>
  <c r="L159" i="1" s="1"/>
  <c r="E159" i="1" s="1"/>
  <c r="F159" i="1" s="1"/>
  <c r="I160" i="1" l="1"/>
  <c r="G160" i="1" l="1"/>
  <c r="R160" i="1"/>
  <c r="K160" i="1"/>
  <c r="L160" i="1" s="1"/>
  <c r="E160" i="1" s="1"/>
  <c r="F160" i="1" s="1"/>
  <c r="P160" i="1"/>
  <c r="M160" i="1" s="1"/>
  <c r="N160" i="1" s="1"/>
  <c r="I161" i="1" l="1"/>
  <c r="G161" i="1" l="1"/>
  <c r="P161" i="1"/>
  <c r="M161" i="1" s="1"/>
  <c r="N161" i="1" s="1"/>
  <c r="R161" i="1"/>
  <c r="K161" i="1"/>
  <c r="L161" i="1" s="1"/>
  <c r="E161" i="1" s="1"/>
  <c r="F161" i="1" s="1"/>
  <c r="I162" i="1" l="1"/>
  <c r="K162" i="1" l="1"/>
  <c r="L162" i="1" s="1"/>
  <c r="E162" i="1" s="1"/>
  <c r="F162" i="1" s="1"/>
  <c r="R162" i="1"/>
  <c r="P162" i="1"/>
  <c r="M162" i="1" s="1"/>
  <c r="N162" i="1" s="1"/>
  <c r="G162" i="1"/>
  <c r="I163" i="1" l="1"/>
  <c r="P163" i="1" s="1"/>
  <c r="M163" i="1" s="1"/>
  <c r="N163" i="1" s="1"/>
  <c r="K163" i="1"/>
  <c r="L163" i="1" s="1"/>
  <c r="E163" i="1" s="1"/>
  <c r="F163" i="1" s="1"/>
  <c r="G163" i="1" l="1"/>
  <c r="R163" i="1"/>
  <c r="I164" i="1" l="1"/>
  <c r="R164" i="1" s="1"/>
  <c r="G164" i="1"/>
  <c r="P164" i="1" l="1"/>
  <c r="M164" i="1" s="1"/>
  <c r="N164" i="1" s="1"/>
  <c r="K164" i="1"/>
  <c r="L164" i="1" s="1"/>
  <c r="E164" i="1" s="1"/>
  <c r="F164" i="1" s="1"/>
  <c r="I165" i="1"/>
  <c r="G165" i="1" s="1"/>
  <c r="R165" i="1"/>
  <c r="P165" i="1"/>
  <c r="M165" i="1" s="1"/>
  <c r="N165" i="1" s="1"/>
  <c r="K165" i="1"/>
  <c r="L165" i="1" s="1"/>
  <c r="E165" i="1" s="1"/>
  <c r="F165" i="1" s="1"/>
  <c r="I166" i="1"/>
  <c r="K166" i="1" s="1"/>
  <c r="L166" i="1" s="1"/>
  <c r="E166" i="1" s="1"/>
  <c r="F166" i="1" s="1"/>
  <c r="G166" i="1" l="1"/>
  <c r="R166" i="1"/>
  <c r="P166" i="1"/>
  <c r="M166" i="1" s="1"/>
  <c r="N166" i="1" s="1"/>
  <c r="I167" i="1" l="1"/>
  <c r="G167" i="1" l="1"/>
  <c r="P167" i="1"/>
  <c r="M167" i="1" s="1"/>
  <c r="N167" i="1" s="1"/>
  <c r="R167" i="1"/>
  <c r="K167" i="1"/>
  <c r="L167" i="1" s="1"/>
  <c r="E167" i="1" s="1"/>
  <c r="F167" i="1" s="1"/>
  <c r="I168" i="1" l="1"/>
  <c r="K168" i="1" s="1"/>
  <c r="L168" i="1" s="1"/>
  <c r="E168" i="1" s="1"/>
  <c r="F168" i="1" s="1"/>
  <c r="P168" i="1"/>
  <c r="M168" i="1" s="1"/>
  <c r="N168" i="1" s="1"/>
  <c r="G168" i="1" l="1"/>
  <c r="R168" i="1"/>
  <c r="I169" i="1" s="1"/>
  <c r="K169" i="1" l="1"/>
  <c r="L169" i="1" s="1"/>
  <c r="E169" i="1" s="1"/>
  <c r="F169" i="1" s="1"/>
  <c r="P169" i="1"/>
  <c r="M169" i="1" s="1"/>
  <c r="N169" i="1" s="1"/>
  <c r="G169" i="1"/>
  <c r="R169" i="1"/>
  <c r="I170" i="1" l="1"/>
  <c r="P170" i="1" l="1"/>
  <c r="M170" i="1" s="1"/>
  <c r="N170" i="1" s="1"/>
  <c r="R170" i="1"/>
  <c r="G170" i="1"/>
  <c r="K170" i="1"/>
  <c r="L170" i="1" s="1"/>
  <c r="E170" i="1" s="1"/>
  <c r="F170" i="1" s="1"/>
  <c r="I171" i="1" l="1"/>
  <c r="R171" i="1" l="1"/>
  <c r="P171" i="1"/>
  <c r="M171" i="1" s="1"/>
  <c r="N171" i="1" s="1"/>
  <c r="K171" i="1"/>
  <c r="L171" i="1" s="1"/>
  <c r="E171" i="1" s="1"/>
  <c r="F171" i="1" s="1"/>
  <c r="G171" i="1"/>
  <c r="I172" i="1" l="1"/>
  <c r="K172" i="1" s="1"/>
  <c r="L172" i="1" s="1"/>
  <c r="E172" i="1" s="1"/>
  <c r="F172" i="1" s="1"/>
  <c r="P172" i="1"/>
  <c r="M172" i="1" s="1"/>
  <c r="N172" i="1" s="1"/>
  <c r="R172" i="1" l="1"/>
  <c r="G172" i="1"/>
  <c r="I173" i="1" s="1"/>
  <c r="G173" i="1" l="1"/>
  <c r="K173" i="1"/>
  <c r="L173" i="1" s="1"/>
  <c r="E173" i="1" s="1"/>
  <c r="F173" i="1" s="1"/>
  <c r="P173" i="1"/>
  <c r="M173" i="1" s="1"/>
  <c r="N173" i="1" s="1"/>
  <c r="R173" i="1"/>
  <c r="I174" i="1" l="1"/>
  <c r="P174" i="1" s="1"/>
  <c r="M174" i="1" s="1"/>
  <c r="N174" i="1" s="1"/>
  <c r="G174" i="1"/>
  <c r="R174" i="1"/>
  <c r="K174" i="1"/>
  <c r="L174" i="1" s="1"/>
  <c r="E174" i="1" s="1"/>
  <c r="F174" i="1" s="1"/>
  <c r="I175" i="1" l="1"/>
  <c r="K175" i="1" s="1"/>
  <c r="L175" i="1" s="1"/>
  <c r="E175" i="1" s="1"/>
  <c r="F175" i="1" s="1"/>
  <c r="G175" i="1" l="1"/>
  <c r="P175" i="1"/>
  <c r="M175" i="1" s="1"/>
  <c r="N175" i="1" s="1"/>
  <c r="R175" i="1"/>
  <c r="I176" i="1" l="1"/>
  <c r="P176" i="1" s="1"/>
  <c r="M176" i="1" s="1"/>
  <c r="N176" i="1" s="1"/>
  <c r="G176" i="1"/>
  <c r="K176" i="1" l="1"/>
  <c r="L176" i="1" s="1"/>
  <c r="E176" i="1" s="1"/>
  <c r="F176" i="1" s="1"/>
  <c r="R176" i="1"/>
  <c r="I177" i="1" s="1"/>
  <c r="K177" i="1" s="1"/>
  <c r="L177" i="1" s="1"/>
  <c r="E177" i="1" s="1"/>
  <c r="F177" i="1" s="1"/>
  <c r="P177" i="1" l="1"/>
  <c r="M177" i="1" s="1"/>
  <c r="N177" i="1" s="1"/>
  <c r="G177" i="1"/>
  <c r="R177" i="1"/>
  <c r="I178" i="1"/>
  <c r="R178" i="1" s="1"/>
  <c r="G178" i="1"/>
  <c r="K178" i="1"/>
  <c r="L178" i="1" s="1"/>
  <c r="E178" i="1" s="1"/>
  <c r="F178" i="1" s="1"/>
  <c r="P178" i="1"/>
  <c r="M178" i="1" s="1"/>
  <c r="N178" i="1" s="1"/>
  <c r="I179" i="1" l="1"/>
  <c r="P179" i="1" l="1"/>
  <c r="M179" i="1" s="1"/>
  <c r="N179" i="1" s="1"/>
  <c r="G179" i="1"/>
  <c r="K179" i="1"/>
  <c r="L179" i="1" s="1"/>
  <c r="E179" i="1" s="1"/>
  <c r="F179" i="1" s="1"/>
  <c r="R179" i="1"/>
  <c r="I180" i="1" l="1"/>
  <c r="G180" i="1" l="1"/>
  <c r="R180" i="1"/>
  <c r="P180" i="1"/>
  <c r="M180" i="1" s="1"/>
  <c r="N180" i="1" s="1"/>
  <c r="K180" i="1"/>
  <c r="L180" i="1" s="1"/>
  <c r="E180" i="1" s="1"/>
  <c r="F180" i="1" s="1"/>
  <c r="I181" i="1" l="1"/>
  <c r="K181" i="1" s="1"/>
  <c r="L181" i="1" s="1"/>
  <c r="E181" i="1" s="1"/>
  <c r="F181" i="1" s="1"/>
  <c r="P181" i="1" l="1"/>
  <c r="M181" i="1" s="1"/>
  <c r="N181" i="1" s="1"/>
  <c r="R181" i="1"/>
  <c r="G181" i="1"/>
  <c r="I182" i="1" l="1"/>
  <c r="P182" i="1" l="1"/>
  <c r="M182" i="1" s="1"/>
  <c r="N182" i="1" s="1"/>
  <c r="G182" i="1"/>
  <c r="R182" i="1"/>
  <c r="K182" i="1"/>
  <c r="L182" i="1" s="1"/>
  <c r="E182" i="1" s="1"/>
  <c r="F182" i="1" s="1"/>
  <c r="I183" i="1"/>
  <c r="G183" i="1" l="1"/>
  <c r="P183" i="1"/>
  <c r="M183" i="1" s="1"/>
  <c r="N183" i="1" s="1"/>
  <c r="K183" i="1"/>
  <c r="L183" i="1" s="1"/>
  <c r="E183" i="1" s="1"/>
  <c r="F183" i="1" s="1"/>
  <c r="R183" i="1"/>
  <c r="I184" i="1" s="1"/>
  <c r="P184" i="1" l="1"/>
  <c r="M184" i="1" s="1"/>
  <c r="N184" i="1" s="1"/>
  <c r="K184" i="1"/>
  <c r="L184" i="1" s="1"/>
  <c r="E184" i="1" s="1"/>
  <c r="F184" i="1" s="1"/>
  <c r="G184" i="1"/>
  <c r="I185" i="1" s="1"/>
  <c r="R184" i="1"/>
  <c r="R185" i="1" l="1"/>
  <c r="K185" i="1"/>
  <c r="L185" i="1" s="1"/>
  <c r="E185" i="1" s="1"/>
  <c r="F185" i="1" s="1"/>
  <c r="G185" i="1"/>
  <c r="P185" i="1"/>
  <c r="M185" i="1" s="1"/>
  <c r="N185" i="1" s="1"/>
  <c r="I186" i="1"/>
  <c r="G186" i="1" l="1"/>
  <c r="K186" i="1"/>
  <c r="L186" i="1" s="1"/>
  <c r="E186" i="1" s="1"/>
  <c r="F186" i="1" s="1"/>
  <c r="P186" i="1"/>
  <c r="M186" i="1" s="1"/>
  <c r="N186" i="1" s="1"/>
  <c r="R186" i="1"/>
  <c r="I187" i="1" l="1"/>
  <c r="G187" i="1" l="1"/>
  <c r="K187" i="1"/>
  <c r="L187" i="1" s="1"/>
  <c r="E187" i="1" s="1"/>
  <c r="F187" i="1" s="1"/>
  <c r="P187" i="1"/>
  <c r="M187" i="1" s="1"/>
  <c r="N187" i="1" s="1"/>
  <c r="R187" i="1"/>
  <c r="I188" i="1"/>
  <c r="R188" i="1" l="1"/>
  <c r="P188" i="1"/>
  <c r="M188" i="1" s="1"/>
  <c r="N188" i="1" s="1"/>
  <c r="G188" i="1"/>
  <c r="K188" i="1"/>
  <c r="L188" i="1" s="1"/>
  <c r="E188" i="1" s="1"/>
  <c r="F188" i="1" s="1"/>
  <c r="I189" i="1"/>
  <c r="G189" i="1" l="1"/>
  <c r="K189" i="1"/>
  <c r="L189" i="1" s="1"/>
  <c r="E189" i="1" s="1"/>
  <c r="F189" i="1" s="1"/>
  <c r="R189" i="1"/>
  <c r="P189" i="1"/>
  <c r="M189" i="1" s="1"/>
  <c r="N189" i="1" s="1"/>
  <c r="I190" i="1" l="1"/>
  <c r="R190" i="1" l="1"/>
  <c r="G190" i="1"/>
  <c r="P190" i="1"/>
  <c r="M190" i="1" s="1"/>
  <c r="N190" i="1" s="1"/>
  <c r="K190" i="1"/>
  <c r="L190" i="1" s="1"/>
  <c r="E190" i="1" s="1"/>
  <c r="F190" i="1" s="1"/>
  <c r="I191" i="1"/>
  <c r="P191" i="1" l="1"/>
  <c r="M191" i="1" s="1"/>
  <c r="N191" i="1" s="1"/>
  <c r="K191" i="1"/>
  <c r="L191" i="1" s="1"/>
  <c r="E191" i="1" s="1"/>
  <c r="F191" i="1" s="1"/>
  <c r="G191" i="1"/>
  <c r="R191" i="1"/>
  <c r="I192" i="1"/>
  <c r="G192" i="1" l="1"/>
  <c r="P192" i="1"/>
  <c r="M192" i="1" s="1"/>
  <c r="N192" i="1" s="1"/>
  <c r="R192" i="1"/>
  <c r="K192" i="1"/>
  <c r="L192" i="1" s="1"/>
  <c r="E192" i="1" s="1"/>
  <c r="F192" i="1" s="1"/>
  <c r="I193" i="1"/>
  <c r="K193" i="1" l="1"/>
  <c r="L193" i="1" s="1"/>
  <c r="E193" i="1" s="1"/>
  <c r="F193" i="1" s="1"/>
  <c r="P193" i="1"/>
  <c r="M193" i="1" s="1"/>
  <c r="N193" i="1" s="1"/>
  <c r="G193" i="1"/>
  <c r="R193" i="1"/>
  <c r="I194" i="1" l="1"/>
  <c r="G194" i="1" l="1"/>
  <c r="R194" i="1"/>
  <c r="P194" i="1"/>
  <c r="M194" i="1" s="1"/>
  <c r="N194" i="1" s="1"/>
  <c r="I195" i="1"/>
  <c r="K194" i="1"/>
  <c r="L194" i="1" s="1"/>
  <c r="E194" i="1" s="1"/>
  <c r="F194" i="1" s="1"/>
  <c r="P195" i="1" l="1"/>
  <c r="M195" i="1" s="1"/>
  <c r="N195" i="1" s="1"/>
  <c r="R195" i="1"/>
  <c r="K195" i="1"/>
  <c r="L195" i="1" s="1"/>
  <c r="E195" i="1" s="1"/>
  <c r="F195" i="1" s="1"/>
  <c r="G195" i="1"/>
  <c r="I196" i="1" l="1"/>
  <c r="G196" i="1" l="1"/>
  <c r="R196" i="1"/>
  <c r="K196" i="1"/>
  <c r="L196" i="1" s="1"/>
  <c r="E196" i="1" s="1"/>
  <c r="F196" i="1" s="1"/>
  <c r="P196" i="1"/>
  <c r="M196" i="1" s="1"/>
  <c r="N196" i="1" s="1"/>
  <c r="I197" i="1"/>
  <c r="G197" i="1" l="1"/>
  <c r="P197" i="1"/>
  <c r="M197" i="1" s="1"/>
  <c r="N197" i="1" s="1"/>
  <c r="R197" i="1"/>
  <c r="K197" i="1"/>
  <c r="L197" i="1" s="1"/>
  <c r="E197" i="1" s="1"/>
  <c r="F197" i="1" s="1"/>
  <c r="I198" i="1"/>
  <c r="G198" i="1" l="1"/>
  <c r="R198" i="1"/>
  <c r="K198" i="1"/>
  <c r="L198" i="1" s="1"/>
  <c r="E198" i="1" s="1"/>
  <c r="F198" i="1" s="1"/>
  <c r="P198" i="1"/>
  <c r="M198" i="1" s="1"/>
  <c r="N198" i="1" s="1"/>
  <c r="I199" i="1"/>
  <c r="G199" i="1" l="1"/>
  <c r="R199" i="1"/>
  <c r="K199" i="1"/>
  <c r="L199" i="1" s="1"/>
  <c r="E199" i="1" s="1"/>
  <c r="F199" i="1" s="1"/>
  <c r="P199" i="1"/>
  <c r="M199" i="1" s="1"/>
  <c r="N199" i="1" s="1"/>
  <c r="I200" i="1" l="1"/>
  <c r="P200" i="1" l="1"/>
  <c r="M200" i="1" s="1"/>
  <c r="N200" i="1" s="1"/>
  <c r="K200" i="1"/>
  <c r="L200" i="1" s="1"/>
  <c r="E200" i="1" s="1"/>
  <c r="F200" i="1" s="1"/>
  <c r="R200" i="1"/>
  <c r="I201" i="1" s="1"/>
  <c r="G200" i="1"/>
  <c r="G201" i="1" l="1"/>
  <c r="I202" i="1" s="1"/>
  <c r="P201" i="1"/>
  <c r="M201" i="1" s="1"/>
  <c r="N201" i="1" s="1"/>
  <c r="R201" i="1"/>
  <c r="K201" i="1"/>
  <c r="L201" i="1" s="1"/>
  <c r="E201" i="1" s="1"/>
  <c r="F201" i="1" s="1"/>
  <c r="G202" i="1" l="1"/>
  <c r="I203" i="1" s="1"/>
  <c r="K202" i="1"/>
  <c r="L202" i="1" s="1"/>
  <c r="E202" i="1" s="1"/>
  <c r="F202" i="1" s="1"/>
  <c r="R202" i="1"/>
  <c r="P202" i="1"/>
  <c r="M202" i="1" s="1"/>
  <c r="N202" i="1" s="1"/>
  <c r="K203" i="1" l="1"/>
  <c r="L203" i="1" s="1"/>
  <c r="E203" i="1" s="1"/>
  <c r="F203" i="1" s="1"/>
  <c r="R203" i="1"/>
  <c r="G203" i="1"/>
  <c r="I204" i="1" s="1"/>
  <c r="P203" i="1"/>
  <c r="M203" i="1" s="1"/>
  <c r="N203" i="1" s="1"/>
  <c r="G204" i="1" l="1"/>
  <c r="I205" i="1" s="1"/>
  <c r="R204" i="1"/>
  <c r="K204" i="1"/>
  <c r="L204" i="1" s="1"/>
  <c r="E204" i="1" s="1"/>
  <c r="F204" i="1" s="1"/>
  <c r="P204" i="1"/>
  <c r="M204" i="1" s="1"/>
  <c r="N204" i="1" s="1"/>
  <c r="R205" i="1" l="1"/>
  <c r="K205" i="1"/>
  <c r="L205" i="1" s="1"/>
  <c r="E205" i="1" s="1"/>
  <c r="F205" i="1" s="1"/>
  <c r="G205" i="1"/>
  <c r="P205" i="1"/>
  <c r="M205" i="1" s="1"/>
  <c r="N205" i="1" s="1"/>
  <c r="I206" i="1" l="1"/>
  <c r="G206" i="1" s="1"/>
  <c r="P206" i="1"/>
  <c r="M206" i="1" s="1"/>
  <c r="N206" i="1" s="1"/>
  <c r="K206" i="1"/>
  <c r="L206" i="1" s="1"/>
  <c r="E206" i="1" s="1"/>
  <c r="F206" i="1" s="1"/>
  <c r="R206" i="1"/>
  <c r="I207" i="1" l="1"/>
  <c r="P207" i="1" s="1"/>
  <c r="M207" i="1" s="1"/>
  <c r="N207" i="1" s="1"/>
  <c r="G207" i="1"/>
  <c r="K207" i="1"/>
  <c r="L207" i="1" s="1"/>
  <c r="E207" i="1" s="1"/>
  <c r="F207" i="1" s="1"/>
  <c r="R207" i="1"/>
  <c r="I208" i="1" l="1"/>
  <c r="G208" i="1" s="1"/>
  <c r="P208" i="1"/>
  <c r="M208" i="1" s="1"/>
  <c r="N208" i="1" s="1"/>
  <c r="K208" i="1"/>
  <c r="L208" i="1" s="1"/>
  <c r="E208" i="1" s="1"/>
  <c r="F208" i="1" s="1"/>
  <c r="R208" i="1"/>
  <c r="I209" i="1" l="1"/>
  <c r="K209" i="1" s="1"/>
  <c r="L209" i="1" s="1"/>
  <c r="E209" i="1" s="1"/>
  <c r="F209" i="1" s="1"/>
  <c r="R209" i="1"/>
  <c r="P209" i="1" l="1"/>
  <c r="M209" i="1" s="1"/>
  <c r="N209" i="1" s="1"/>
  <c r="G209" i="1"/>
  <c r="I210" i="1" s="1"/>
  <c r="R210" i="1" s="1"/>
  <c r="G210" i="1"/>
  <c r="P210" i="1"/>
  <c r="M210" i="1" s="1"/>
  <c r="N210" i="1" s="1"/>
  <c r="K210" i="1" l="1"/>
  <c r="L210" i="1" s="1"/>
  <c r="E210" i="1" s="1"/>
  <c r="F210" i="1" s="1"/>
  <c r="I211" i="1"/>
  <c r="K211" i="1" l="1"/>
  <c r="L211" i="1" s="1"/>
  <c r="E211" i="1" s="1"/>
  <c r="F211" i="1" s="1"/>
  <c r="R211" i="1"/>
  <c r="P211" i="1"/>
  <c r="M211" i="1" s="1"/>
  <c r="N211" i="1" s="1"/>
  <c r="G211" i="1"/>
  <c r="I212" i="1" l="1"/>
  <c r="K212" i="1" s="1"/>
  <c r="L212" i="1" s="1"/>
  <c r="E212" i="1" s="1"/>
  <c r="F212" i="1" s="1"/>
  <c r="R212" i="1"/>
  <c r="P212" i="1" l="1"/>
  <c r="M212" i="1" s="1"/>
  <c r="N212" i="1" s="1"/>
  <c r="G212" i="1"/>
  <c r="I213" i="1"/>
  <c r="K213" i="1" l="1"/>
  <c r="L213" i="1" s="1"/>
  <c r="E213" i="1" s="1"/>
  <c r="F213" i="1" s="1"/>
  <c r="R213" i="1"/>
  <c r="P213" i="1"/>
  <c r="M213" i="1" s="1"/>
  <c r="N213" i="1" s="1"/>
  <c r="G213" i="1"/>
  <c r="I214" i="1" l="1"/>
  <c r="P214" i="1"/>
  <c r="M214" i="1" s="1"/>
  <c r="N214" i="1" s="1"/>
  <c r="G214" i="1"/>
  <c r="K214" i="1"/>
  <c r="L214" i="1" s="1"/>
  <c r="E214" i="1" s="1"/>
  <c r="F214" i="1" s="1"/>
  <c r="R214" i="1"/>
  <c r="I215" i="1" l="1"/>
  <c r="G215" i="1" s="1"/>
  <c r="P215" i="1"/>
  <c r="M215" i="1" s="1"/>
  <c r="N215" i="1" s="1"/>
  <c r="K215" i="1" l="1"/>
  <c r="L215" i="1" s="1"/>
  <c r="E215" i="1" s="1"/>
  <c r="F215" i="1" s="1"/>
  <c r="R215" i="1"/>
  <c r="I216" i="1" s="1"/>
  <c r="P216" i="1" l="1"/>
  <c r="M216" i="1" s="1"/>
  <c r="N216" i="1" s="1"/>
  <c r="G216" i="1"/>
  <c r="K216" i="1"/>
  <c r="L216" i="1" s="1"/>
  <c r="E216" i="1" s="1"/>
  <c r="F216" i="1" s="1"/>
  <c r="R216" i="1"/>
  <c r="I217" i="1" l="1"/>
  <c r="G217" i="1" l="1"/>
  <c r="P217" i="1"/>
  <c r="M217" i="1" s="1"/>
  <c r="N217" i="1" s="1"/>
  <c r="R217" i="1"/>
  <c r="K217" i="1"/>
  <c r="L217" i="1" s="1"/>
  <c r="E217" i="1" s="1"/>
  <c r="F217" i="1" s="1"/>
  <c r="I218" i="1" l="1"/>
  <c r="R218" i="1" l="1"/>
  <c r="G218" i="1"/>
  <c r="K218" i="1"/>
  <c r="L218" i="1" s="1"/>
  <c r="E218" i="1" s="1"/>
  <c r="F218" i="1" s="1"/>
  <c r="P218" i="1"/>
  <c r="M218" i="1" s="1"/>
  <c r="N218" i="1" s="1"/>
  <c r="I219" i="1" l="1"/>
  <c r="P219" i="1" l="1"/>
  <c r="M219" i="1" s="1"/>
  <c r="N219" i="1" s="1"/>
  <c r="R219" i="1"/>
  <c r="K219" i="1"/>
  <c r="L219" i="1" s="1"/>
  <c r="E219" i="1" s="1"/>
  <c r="F219" i="1" s="1"/>
  <c r="G219" i="1"/>
  <c r="I220" i="1" l="1"/>
  <c r="G220" i="1" s="1"/>
  <c r="K220" i="1"/>
  <c r="L220" i="1" s="1"/>
  <c r="E220" i="1" s="1"/>
  <c r="F220" i="1" s="1"/>
  <c r="R220" i="1"/>
  <c r="P220" i="1" l="1"/>
  <c r="M220" i="1" s="1"/>
  <c r="N220" i="1" s="1"/>
  <c r="I221" i="1"/>
  <c r="K221" i="1" l="1"/>
  <c r="L221" i="1" s="1"/>
  <c r="E221" i="1" s="1"/>
  <c r="F221" i="1" s="1"/>
  <c r="P221" i="1"/>
  <c r="M221" i="1" s="1"/>
  <c r="N221" i="1" s="1"/>
  <c r="G221" i="1"/>
  <c r="R221" i="1"/>
  <c r="I222" i="1" l="1"/>
  <c r="P222" i="1" s="1"/>
  <c r="M222" i="1" s="1"/>
  <c r="N222" i="1" s="1"/>
  <c r="R222" i="1" l="1"/>
  <c r="G222" i="1"/>
  <c r="I223" i="1" s="1"/>
  <c r="K222" i="1"/>
  <c r="L222" i="1" s="1"/>
  <c r="E222" i="1" s="1"/>
  <c r="F222" i="1" s="1"/>
  <c r="P223" i="1" l="1"/>
  <c r="M223" i="1" s="1"/>
  <c r="N223" i="1" s="1"/>
  <c r="G223" i="1"/>
  <c r="R223" i="1"/>
  <c r="K223" i="1"/>
  <c r="L223" i="1" s="1"/>
  <c r="E223" i="1" s="1"/>
  <c r="F223" i="1" s="1"/>
  <c r="I224" i="1" l="1"/>
  <c r="R224" i="1"/>
  <c r="G224" i="1"/>
  <c r="K224" i="1"/>
  <c r="L224" i="1" s="1"/>
  <c r="E224" i="1" s="1"/>
  <c r="F224" i="1" s="1"/>
  <c r="P224" i="1"/>
  <c r="M224" i="1" s="1"/>
  <c r="N224" i="1" s="1"/>
  <c r="I225" i="1" l="1"/>
  <c r="K225" i="1" l="1"/>
  <c r="L225" i="1" s="1"/>
  <c r="E225" i="1" s="1"/>
  <c r="F225" i="1" s="1"/>
  <c r="P225" i="1"/>
  <c r="M225" i="1" s="1"/>
  <c r="N225" i="1" s="1"/>
  <c r="G225" i="1"/>
  <c r="R225" i="1"/>
  <c r="I226" i="1" l="1"/>
  <c r="R226" i="1" s="1"/>
  <c r="K226" i="1"/>
  <c r="L226" i="1" s="1"/>
  <c r="E226" i="1" s="1"/>
  <c r="F226" i="1" s="1"/>
  <c r="G226" i="1"/>
  <c r="P226" i="1"/>
  <c r="M226" i="1" s="1"/>
  <c r="N226" i="1" s="1"/>
  <c r="I227" i="1" l="1"/>
  <c r="K227" i="1" l="1"/>
  <c r="L227" i="1" s="1"/>
  <c r="E227" i="1" s="1"/>
  <c r="F227" i="1" s="1"/>
  <c r="R227" i="1"/>
  <c r="P227" i="1"/>
  <c r="M227" i="1" s="1"/>
  <c r="N227" i="1" s="1"/>
  <c r="G227" i="1"/>
  <c r="I228" i="1" l="1"/>
  <c r="K228" i="1" s="1"/>
  <c r="L228" i="1" s="1"/>
  <c r="E228" i="1" s="1"/>
  <c r="F228" i="1" s="1"/>
  <c r="G228" i="1"/>
  <c r="R228" i="1" l="1"/>
  <c r="P228" i="1"/>
  <c r="M228" i="1" s="1"/>
  <c r="N228" i="1" s="1"/>
  <c r="I229" i="1" l="1"/>
  <c r="G229" i="1" s="1"/>
  <c r="P229" i="1"/>
  <c r="M229" i="1" s="1"/>
  <c r="N229" i="1" s="1"/>
  <c r="R229" i="1" l="1"/>
  <c r="I230" i="1" s="1"/>
  <c r="K229" i="1"/>
  <c r="L229" i="1" s="1"/>
  <c r="E229" i="1" s="1"/>
  <c r="F229" i="1" s="1"/>
  <c r="K230" i="1" l="1"/>
  <c r="L230" i="1" s="1"/>
  <c r="E230" i="1" s="1"/>
  <c r="F230" i="1" s="1"/>
  <c r="R230" i="1"/>
  <c r="G230" i="1"/>
  <c r="P230" i="1"/>
  <c r="M230" i="1" s="1"/>
  <c r="N230" i="1" s="1"/>
  <c r="I231" i="1" l="1"/>
  <c r="G231" i="1" l="1"/>
  <c r="P231" i="1"/>
  <c r="M231" i="1" s="1"/>
  <c r="N231" i="1" s="1"/>
  <c r="K231" i="1"/>
  <c r="L231" i="1" s="1"/>
  <c r="E231" i="1" s="1"/>
  <c r="F231" i="1" s="1"/>
  <c r="R231" i="1"/>
  <c r="I232" i="1" l="1"/>
  <c r="G232" i="1" l="1"/>
  <c r="K232" i="1"/>
  <c r="L232" i="1" s="1"/>
  <c r="E232" i="1" s="1"/>
  <c r="F232" i="1" s="1"/>
  <c r="P232" i="1"/>
  <c r="M232" i="1" s="1"/>
  <c r="N232" i="1" s="1"/>
  <c r="R232" i="1"/>
  <c r="I233" i="1" l="1"/>
  <c r="R233" i="1" l="1"/>
  <c r="K233" i="1"/>
  <c r="L233" i="1" s="1"/>
  <c r="E233" i="1" s="1"/>
  <c r="F233" i="1" s="1"/>
  <c r="P233" i="1"/>
  <c r="M233" i="1" s="1"/>
  <c r="N233" i="1" s="1"/>
  <c r="G233" i="1"/>
  <c r="I234" i="1" l="1"/>
  <c r="P234" i="1"/>
  <c r="M234" i="1" s="1"/>
  <c r="N234" i="1" s="1"/>
  <c r="R234" i="1"/>
  <c r="K234" i="1"/>
  <c r="L234" i="1" s="1"/>
  <c r="E234" i="1" s="1"/>
  <c r="F234" i="1" s="1"/>
  <c r="G234" i="1"/>
  <c r="I235" i="1" l="1"/>
  <c r="P235" i="1"/>
  <c r="M235" i="1" s="1"/>
  <c r="N235" i="1" s="1"/>
  <c r="R235" i="1"/>
  <c r="G235" i="1"/>
  <c r="K235" i="1"/>
  <c r="L235" i="1" s="1"/>
  <c r="E235" i="1" s="1"/>
  <c r="F235" i="1" s="1"/>
  <c r="I236" i="1" l="1"/>
  <c r="P236" i="1" s="1"/>
  <c r="M236" i="1" s="1"/>
  <c r="N236" i="1" s="1"/>
  <c r="R236" i="1"/>
  <c r="K236" i="1" l="1"/>
  <c r="L236" i="1" s="1"/>
  <c r="E236" i="1" s="1"/>
  <c r="F236" i="1" s="1"/>
  <c r="G236" i="1"/>
  <c r="I237" i="1"/>
  <c r="G237" i="1" l="1"/>
  <c r="R237" i="1"/>
  <c r="K237" i="1"/>
  <c r="L237" i="1" s="1"/>
  <c r="E237" i="1" s="1"/>
  <c r="F237" i="1" s="1"/>
  <c r="P237" i="1"/>
  <c r="M237" i="1" s="1"/>
  <c r="N237" i="1" s="1"/>
  <c r="I238" i="1" l="1"/>
  <c r="K238" i="1" l="1"/>
  <c r="L238" i="1" s="1"/>
  <c r="E238" i="1" s="1"/>
  <c r="F238" i="1" s="1"/>
  <c r="P238" i="1"/>
  <c r="M238" i="1" s="1"/>
  <c r="N238" i="1" s="1"/>
  <c r="R238" i="1"/>
  <c r="G238" i="1"/>
  <c r="I239" i="1" l="1"/>
  <c r="G239" i="1" l="1"/>
  <c r="P239" i="1"/>
  <c r="M239" i="1" s="1"/>
  <c r="N239" i="1" s="1"/>
  <c r="K239" i="1"/>
  <c r="L239" i="1" s="1"/>
  <c r="E239" i="1" s="1"/>
  <c r="F239" i="1" s="1"/>
  <c r="R239" i="1"/>
  <c r="I240" i="1" l="1"/>
  <c r="R240" i="1" l="1"/>
  <c r="K240" i="1"/>
  <c r="L240" i="1" s="1"/>
  <c r="E240" i="1" s="1"/>
  <c r="F240" i="1" s="1"/>
  <c r="P240" i="1"/>
  <c r="M240" i="1" s="1"/>
  <c r="N240" i="1" s="1"/>
  <c r="G240" i="1"/>
  <c r="I241" i="1" l="1"/>
  <c r="P241" i="1" s="1"/>
  <c r="M241" i="1" s="1"/>
  <c r="N241" i="1" s="1"/>
  <c r="R241" i="1" l="1"/>
  <c r="K241" i="1"/>
  <c r="L241" i="1" s="1"/>
  <c r="E241" i="1" s="1"/>
  <c r="F241" i="1" s="1"/>
  <c r="G241" i="1"/>
  <c r="I242" i="1" l="1"/>
  <c r="G242" i="1" s="1"/>
  <c r="R242" i="1" l="1"/>
  <c r="P242" i="1"/>
  <c r="M242" i="1" s="1"/>
  <c r="N242" i="1" s="1"/>
  <c r="K242" i="1"/>
  <c r="L242" i="1" s="1"/>
  <c r="E242" i="1" s="1"/>
  <c r="F242" i="1" s="1"/>
  <c r="I243" i="1"/>
  <c r="R243" i="1" l="1"/>
  <c r="K243" i="1"/>
  <c r="L243" i="1" s="1"/>
  <c r="E243" i="1" s="1"/>
  <c r="F243" i="1" s="1"/>
  <c r="P243" i="1"/>
  <c r="M243" i="1" s="1"/>
  <c r="N243" i="1" s="1"/>
  <c r="G243" i="1"/>
  <c r="I244" i="1" l="1"/>
  <c r="G244" i="1" s="1"/>
  <c r="R244" i="1"/>
  <c r="K244" i="1"/>
  <c r="L244" i="1" s="1"/>
  <c r="E244" i="1" s="1"/>
  <c r="F244" i="1" s="1"/>
  <c r="P244" i="1"/>
  <c r="M244" i="1" s="1"/>
  <c r="N244" i="1" s="1"/>
  <c r="I245" i="1" l="1"/>
  <c r="G245" i="1" l="1"/>
  <c r="R245" i="1"/>
  <c r="K245" i="1"/>
  <c r="L245" i="1" s="1"/>
  <c r="E245" i="1" s="1"/>
  <c r="F245" i="1" s="1"/>
  <c r="P245" i="1"/>
  <c r="M245" i="1" s="1"/>
  <c r="N245" i="1" s="1"/>
  <c r="I246" i="1" l="1"/>
  <c r="K246" i="1" l="1"/>
  <c r="L246" i="1" s="1"/>
  <c r="E246" i="1" s="1"/>
  <c r="F246" i="1" s="1"/>
  <c r="R246" i="1"/>
  <c r="G246" i="1"/>
  <c r="P246" i="1"/>
  <c r="M246" i="1" s="1"/>
  <c r="N246" i="1" s="1"/>
  <c r="I247" i="1" l="1"/>
  <c r="R247" i="1" l="1"/>
  <c r="G247" i="1"/>
  <c r="P247" i="1"/>
  <c r="M247" i="1" s="1"/>
  <c r="N247" i="1" s="1"/>
  <c r="K247" i="1"/>
  <c r="L247" i="1" s="1"/>
  <c r="E247" i="1" s="1"/>
  <c r="F247" i="1" s="1"/>
  <c r="I248" i="1" l="1"/>
  <c r="R248" i="1" l="1"/>
  <c r="P248" i="1"/>
  <c r="M248" i="1" s="1"/>
  <c r="N248" i="1" s="1"/>
  <c r="G248" i="1"/>
  <c r="K248" i="1"/>
  <c r="L248" i="1" s="1"/>
  <c r="E248" i="1" s="1"/>
  <c r="F248" i="1" s="1"/>
  <c r="I249" i="1" l="1"/>
  <c r="K249" i="1" l="1"/>
  <c r="L249" i="1" s="1"/>
  <c r="E249" i="1" s="1"/>
  <c r="F249" i="1" s="1"/>
  <c r="R249" i="1"/>
  <c r="G249" i="1"/>
  <c r="P249" i="1"/>
  <c r="M249" i="1" s="1"/>
  <c r="N249" i="1" s="1"/>
  <c r="I250" i="1" l="1"/>
  <c r="R250" i="1" s="1"/>
  <c r="K250" i="1"/>
  <c r="L250" i="1" s="1"/>
  <c r="E250" i="1" s="1"/>
  <c r="F250" i="1" s="1"/>
  <c r="P250" i="1"/>
  <c r="M250" i="1" s="1"/>
  <c r="N250" i="1" s="1"/>
  <c r="G250" i="1" l="1"/>
  <c r="I251" i="1"/>
  <c r="P251" i="1" s="1"/>
  <c r="M251" i="1" s="1"/>
  <c r="N251" i="1" s="1"/>
  <c r="G251" i="1"/>
  <c r="K251" i="1"/>
  <c r="L251" i="1" s="1"/>
  <c r="E251" i="1" s="1"/>
  <c r="F251" i="1" s="1"/>
  <c r="R251" i="1"/>
  <c r="I252" i="1" l="1"/>
  <c r="K252" i="1" l="1"/>
  <c r="L252" i="1" s="1"/>
  <c r="E252" i="1" s="1"/>
  <c r="F252" i="1" s="1"/>
  <c r="P252" i="1"/>
  <c r="M252" i="1" s="1"/>
  <c r="N252" i="1" s="1"/>
  <c r="G252" i="1"/>
  <c r="R252" i="1"/>
  <c r="I253" i="1" l="1"/>
  <c r="R253" i="1" l="1"/>
  <c r="G253" i="1"/>
  <c r="P253" i="1"/>
  <c r="M253" i="1" s="1"/>
  <c r="N253" i="1" s="1"/>
  <c r="K253" i="1"/>
  <c r="L253" i="1" s="1"/>
  <c r="E253" i="1" s="1"/>
  <c r="F253" i="1" s="1"/>
  <c r="I254" i="1" l="1"/>
  <c r="K254" i="1" l="1"/>
  <c r="L254" i="1" s="1"/>
  <c r="E254" i="1" s="1"/>
  <c r="F254" i="1" s="1"/>
  <c r="G254" i="1"/>
  <c r="R254" i="1"/>
  <c r="P254" i="1"/>
  <c r="M254" i="1" s="1"/>
  <c r="N254" i="1" s="1"/>
  <c r="I255" i="1" l="1"/>
  <c r="K255" i="1" l="1"/>
  <c r="L255" i="1" s="1"/>
  <c r="E255" i="1" s="1"/>
  <c r="F255" i="1" s="1"/>
  <c r="R255" i="1"/>
  <c r="P255" i="1"/>
  <c r="M255" i="1" s="1"/>
  <c r="N255" i="1" s="1"/>
  <c r="G255" i="1"/>
  <c r="I256" i="1" l="1"/>
  <c r="P256" i="1" s="1"/>
  <c r="M256" i="1" s="1"/>
  <c r="N256" i="1" s="1"/>
  <c r="G256" i="1"/>
  <c r="R256" i="1" l="1"/>
  <c r="K256" i="1"/>
  <c r="L256" i="1" s="1"/>
  <c r="E256" i="1" s="1"/>
  <c r="F256" i="1" s="1"/>
  <c r="I257" i="1"/>
  <c r="G257" i="1" l="1"/>
  <c r="K257" i="1"/>
  <c r="L257" i="1" s="1"/>
  <c r="E257" i="1" s="1"/>
  <c r="F257" i="1" s="1"/>
  <c r="P257" i="1"/>
  <c r="M257" i="1" s="1"/>
  <c r="N257" i="1" s="1"/>
  <c r="R257" i="1"/>
  <c r="I258" i="1" l="1"/>
  <c r="K258" i="1" l="1"/>
  <c r="L258" i="1" s="1"/>
  <c r="E258" i="1" s="1"/>
  <c r="F258" i="1" s="1"/>
  <c r="G258" i="1"/>
  <c r="P258" i="1"/>
  <c r="M258" i="1" s="1"/>
  <c r="N258" i="1" s="1"/>
  <c r="R258" i="1"/>
  <c r="I259" i="1" l="1"/>
  <c r="P259" i="1" l="1"/>
  <c r="M259" i="1" s="1"/>
  <c r="N259" i="1" s="1"/>
  <c r="K259" i="1"/>
  <c r="L259" i="1" s="1"/>
  <c r="E259" i="1" s="1"/>
  <c r="F259" i="1" s="1"/>
  <c r="R259" i="1"/>
  <c r="G259" i="1"/>
  <c r="I260" i="1" l="1"/>
  <c r="P260" i="1"/>
  <c r="M260" i="1" s="1"/>
  <c r="N260" i="1" s="1"/>
  <c r="G260" i="1"/>
  <c r="K260" i="1"/>
  <c r="L260" i="1" s="1"/>
  <c r="E260" i="1" s="1"/>
  <c r="F260" i="1" s="1"/>
  <c r="R260" i="1"/>
  <c r="I261" i="1" l="1"/>
  <c r="R261" i="1" l="1"/>
  <c r="P261" i="1"/>
  <c r="M261" i="1" s="1"/>
  <c r="N261" i="1" s="1"/>
  <c r="K261" i="1"/>
  <c r="L261" i="1" s="1"/>
  <c r="E261" i="1" s="1"/>
  <c r="F261" i="1" s="1"/>
  <c r="G261" i="1"/>
  <c r="I262" i="1" l="1"/>
  <c r="G262" i="1" s="1"/>
  <c r="K262" i="1" l="1"/>
  <c r="L262" i="1" s="1"/>
  <c r="E262" i="1" s="1"/>
  <c r="F262" i="1" s="1"/>
  <c r="P262" i="1"/>
  <c r="M262" i="1" s="1"/>
  <c r="N262" i="1" s="1"/>
  <c r="R262" i="1"/>
  <c r="I263" i="1"/>
  <c r="G263" i="1" l="1"/>
  <c r="R263" i="1"/>
  <c r="K263" i="1"/>
  <c r="L263" i="1" s="1"/>
  <c r="E263" i="1" s="1"/>
  <c r="F263" i="1" s="1"/>
  <c r="P263" i="1"/>
  <c r="M263" i="1" s="1"/>
  <c r="N263" i="1" s="1"/>
  <c r="I264" i="1" l="1"/>
  <c r="R264" i="1" l="1"/>
  <c r="G264" i="1"/>
  <c r="K264" i="1"/>
  <c r="L264" i="1" s="1"/>
  <c r="E264" i="1" s="1"/>
  <c r="F264" i="1" s="1"/>
  <c r="P264" i="1"/>
  <c r="M264" i="1" s="1"/>
  <c r="N264" i="1" s="1"/>
  <c r="I265" i="1" l="1"/>
  <c r="G265" i="1" l="1"/>
  <c r="K265" i="1"/>
  <c r="L265" i="1" s="1"/>
  <c r="E265" i="1" s="1"/>
  <c r="F265" i="1" s="1"/>
  <c r="P265" i="1"/>
  <c r="M265" i="1" s="1"/>
  <c r="N265" i="1" s="1"/>
  <c r="R265" i="1"/>
  <c r="I266" i="1" l="1"/>
  <c r="G266" i="1" l="1"/>
  <c r="R266" i="1"/>
  <c r="P266" i="1"/>
  <c r="M266" i="1" s="1"/>
  <c r="N266" i="1" s="1"/>
  <c r="K266" i="1"/>
  <c r="L266" i="1" s="1"/>
  <c r="E266" i="1" s="1"/>
  <c r="F266" i="1" s="1"/>
  <c r="I267" i="1" l="1"/>
  <c r="K267" i="1" l="1"/>
  <c r="L267" i="1" s="1"/>
  <c r="E267" i="1" s="1"/>
  <c r="F267" i="1" s="1"/>
  <c r="G267" i="1"/>
  <c r="R267" i="1"/>
  <c r="P267" i="1"/>
  <c r="M267" i="1" s="1"/>
  <c r="N267" i="1" s="1"/>
  <c r="I268" i="1" l="1"/>
  <c r="K268" i="1" s="1"/>
  <c r="L268" i="1" s="1"/>
  <c r="E268" i="1" s="1"/>
  <c r="F268" i="1" s="1"/>
  <c r="R268" i="1" l="1"/>
  <c r="P268" i="1"/>
  <c r="M268" i="1" s="1"/>
  <c r="N268" i="1" s="1"/>
  <c r="G268" i="1"/>
  <c r="I269" i="1" s="1"/>
  <c r="P269" i="1" l="1"/>
  <c r="M269" i="1" s="1"/>
  <c r="N269" i="1" s="1"/>
  <c r="G269" i="1"/>
  <c r="R269" i="1"/>
  <c r="K269" i="1"/>
  <c r="L269" i="1" s="1"/>
  <c r="E269" i="1" s="1"/>
  <c r="F269" i="1" s="1"/>
  <c r="I270" i="1" l="1"/>
  <c r="K270" i="1" s="1"/>
  <c r="L270" i="1" s="1"/>
  <c r="E270" i="1" s="1"/>
  <c r="F270" i="1" s="1"/>
  <c r="P270" i="1" l="1"/>
  <c r="M270" i="1" s="1"/>
  <c r="N270" i="1" s="1"/>
  <c r="G270" i="1"/>
  <c r="R270" i="1"/>
  <c r="I271" i="1" l="1"/>
  <c r="R271" i="1" s="1"/>
  <c r="K271" i="1" l="1"/>
  <c r="L271" i="1" s="1"/>
  <c r="E271" i="1" s="1"/>
  <c r="F271" i="1" s="1"/>
  <c r="P271" i="1"/>
  <c r="M271" i="1" s="1"/>
  <c r="N271" i="1" s="1"/>
  <c r="G271" i="1"/>
  <c r="I272" i="1" l="1"/>
  <c r="K272" i="1" s="1"/>
  <c r="L272" i="1" s="1"/>
  <c r="E272" i="1" s="1"/>
  <c r="F272" i="1" s="1"/>
  <c r="P272" i="1"/>
  <c r="M272" i="1" s="1"/>
  <c r="N272" i="1" s="1"/>
  <c r="R272" i="1" l="1"/>
  <c r="G272" i="1"/>
  <c r="I273" i="1" s="1"/>
  <c r="P273" i="1" l="1"/>
  <c r="M273" i="1" s="1"/>
  <c r="N273" i="1" s="1"/>
  <c r="G273" i="1"/>
  <c r="R273" i="1"/>
  <c r="K273" i="1"/>
  <c r="L273" i="1" s="1"/>
  <c r="E273" i="1" s="1"/>
  <c r="F273" i="1" s="1"/>
  <c r="I274" i="1" l="1"/>
  <c r="G274" i="1" s="1"/>
  <c r="K274" i="1"/>
  <c r="L274" i="1" s="1"/>
  <c r="E274" i="1" s="1"/>
  <c r="F274" i="1" s="1"/>
  <c r="P274" i="1" l="1"/>
  <c r="M274" i="1" s="1"/>
  <c r="N274" i="1" s="1"/>
  <c r="R274" i="1"/>
  <c r="I275" i="1" s="1"/>
  <c r="P275" i="1" l="1"/>
  <c r="M275" i="1" s="1"/>
  <c r="N275" i="1" s="1"/>
  <c r="R275" i="1"/>
  <c r="G275" i="1"/>
  <c r="K275" i="1"/>
  <c r="L275" i="1" s="1"/>
  <c r="E275" i="1" s="1"/>
  <c r="F275" i="1" s="1"/>
  <c r="I276" i="1" l="1"/>
  <c r="G276" i="1" s="1"/>
  <c r="K276" i="1"/>
  <c r="L276" i="1" s="1"/>
  <c r="E276" i="1" s="1"/>
  <c r="F276" i="1" s="1"/>
  <c r="R276" i="1" l="1"/>
  <c r="P276" i="1"/>
  <c r="M276" i="1" s="1"/>
  <c r="N276" i="1" s="1"/>
  <c r="I277" i="1" l="1"/>
  <c r="R277" i="1" s="1"/>
  <c r="P277" i="1"/>
  <c r="M277" i="1" s="1"/>
  <c r="N277" i="1" s="1"/>
  <c r="G277" i="1" l="1"/>
  <c r="I278" i="1" s="1"/>
  <c r="K278" i="1" s="1"/>
  <c r="L278" i="1" s="1"/>
  <c r="E278" i="1" s="1"/>
  <c r="F278" i="1" s="1"/>
  <c r="K277" i="1"/>
  <c r="L277" i="1" s="1"/>
  <c r="E277" i="1" s="1"/>
  <c r="F277" i="1" s="1"/>
  <c r="P278" i="1" l="1"/>
  <c r="M278" i="1" s="1"/>
  <c r="N278" i="1" s="1"/>
  <c r="G278" i="1"/>
  <c r="R278" i="1"/>
  <c r="I279" i="1" l="1"/>
  <c r="R279" i="1" s="1"/>
  <c r="K279" i="1"/>
  <c r="L279" i="1" s="1"/>
  <c r="E279" i="1" s="1"/>
  <c r="F279" i="1" s="1"/>
  <c r="P279" i="1" l="1"/>
  <c r="M279" i="1" s="1"/>
  <c r="N279" i="1" s="1"/>
  <c r="G279" i="1"/>
  <c r="I280" i="1" s="1"/>
  <c r="P280" i="1" l="1"/>
  <c r="M280" i="1" s="1"/>
  <c r="N280" i="1" s="1"/>
  <c r="R280" i="1"/>
  <c r="K280" i="1"/>
  <c r="L280" i="1" s="1"/>
  <c r="E280" i="1" s="1"/>
  <c r="F280" i="1" s="1"/>
  <c r="G280" i="1"/>
  <c r="I281" i="1" l="1"/>
  <c r="R281" i="1" s="1"/>
  <c r="P281" i="1" l="1"/>
  <c r="M281" i="1" s="1"/>
  <c r="N281" i="1" s="1"/>
  <c r="G281" i="1"/>
  <c r="K281" i="1"/>
  <c r="L281" i="1" s="1"/>
  <c r="E281" i="1" s="1"/>
  <c r="F281" i="1" s="1"/>
  <c r="I282" i="1" l="1"/>
  <c r="G282" i="1" s="1"/>
  <c r="R282" i="1"/>
  <c r="K282" i="1" l="1"/>
  <c r="L282" i="1" s="1"/>
  <c r="E282" i="1" s="1"/>
  <c r="F282" i="1" s="1"/>
  <c r="P282" i="1"/>
  <c r="M282" i="1" s="1"/>
  <c r="N282" i="1" s="1"/>
  <c r="I283" i="1" l="1"/>
  <c r="P283" i="1" s="1"/>
  <c r="M283" i="1" s="1"/>
  <c r="N283" i="1" s="1"/>
  <c r="G283" i="1"/>
  <c r="R283" i="1" l="1"/>
  <c r="I284" i="1" s="1"/>
  <c r="K283" i="1"/>
  <c r="L283" i="1" s="1"/>
  <c r="E283" i="1" s="1"/>
  <c r="F283" i="1" s="1"/>
  <c r="K284" i="1" l="1"/>
  <c r="L284" i="1" s="1"/>
  <c r="E284" i="1" s="1"/>
  <c r="F284" i="1" s="1"/>
  <c r="R284" i="1"/>
  <c r="G284" i="1"/>
  <c r="P284" i="1"/>
  <c r="M284" i="1" s="1"/>
  <c r="N284" i="1" s="1"/>
  <c r="I285" i="1" l="1"/>
  <c r="G285" i="1" l="1"/>
  <c r="P285" i="1"/>
  <c r="M285" i="1" s="1"/>
  <c r="N285" i="1" s="1"/>
  <c r="K285" i="1"/>
  <c r="L285" i="1" s="1"/>
  <c r="E285" i="1" s="1"/>
  <c r="F285" i="1" s="1"/>
  <c r="R285" i="1"/>
  <c r="I286" i="1" l="1"/>
  <c r="R286" i="1" l="1"/>
  <c r="G286" i="1"/>
  <c r="K286" i="1"/>
  <c r="L286" i="1" s="1"/>
  <c r="E286" i="1" s="1"/>
  <c r="F286" i="1" s="1"/>
  <c r="P286" i="1"/>
  <c r="M286" i="1" s="1"/>
  <c r="N286" i="1" s="1"/>
  <c r="I287" i="1" l="1"/>
  <c r="P287" i="1" l="1"/>
  <c r="M287" i="1" s="1"/>
  <c r="N287" i="1" s="1"/>
  <c r="R287" i="1"/>
  <c r="G287" i="1"/>
  <c r="K287" i="1"/>
  <c r="L287" i="1" s="1"/>
  <c r="E287" i="1" s="1"/>
  <c r="F287" i="1" s="1"/>
  <c r="I288" i="1" l="1"/>
  <c r="P288" i="1" s="1"/>
  <c r="K288" i="1" l="1"/>
  <c r="L288" i="1" s="1"/>
  <c r="E288" i="1" s="1"/>
  <c r="F288" i="1" s="1"/>
  <c r="R288" i="1"/>
  <c r="G288" i="1"/>
  <c r="M288" i="1"/>
  <c r="N288" i="1" s="1"/>
  <c r="I289" i="1" l="1"/>
  <c r="G289" i="1" s="1"/>
  <c r="K289" i="1"/>
  <c r="L289" i="1" s="1"/>
  <c r="E289" i="1" s="1"/>
  <c r="F289" i="1" s="1"/>
  <c r="P289" i="1"/>
  <c r="M289" i="1" s="1"/>
  <c r="N289" i="1" s="1"/>
  <c r="R289" i="1"/>
  <c r="I290" i="1" l="1"/>
  <c r="P290" i="1" s="1"/>
  <c r="M290" i="1" s="1"/>
  <c r="N290" i="1" s="1"/>
  <c r="K290" i="1" l="1"/>
  <c r="L290" i="1" s="1"/>
  <c r="E290" i="1" s="1"/>
  <c r="F290" i="1" s="1"/>
  <c r="G290" i="1"/>
  <c r="R290" i="1"/>
  <c r="I291" i="1" l="1"/>
  <c r="K291" i="1" s="1"/>
  <c r="L291" i="1" s="1"/>
  <c r="E291" i="1" s="1"/>
  <c r="F291" i="1" s="1"/>
  <c r="G291" i="1" l="1"/>
  <c r="R291" i="1"/>
  <c r="P291" i="1"/>
  <c r="M291" i="1" s="1"/>
  <c r="N291" i="1" s="1"/>
  <c r="I292" i="1" l="1"/>
  <c r="R292" i="1" l="1"/>
  <c r="P292" i="1"/>
  <c r="M292" i="1" s="1"/>
  <c r="N292" i="1" s="1"/>
  <c r="G292" i="1"/>
  <c r="K292" i="1"/>
  <c r="L292" i="1" s="1"/>
  <c r="E292" i="1" s="1"/>
  <c r="F292" i="1" s="1"/>
  <c r="I293" i="1" l="1"/>
  <c r="G293" i="1"/>
  <c r="P293" i="1"/>
  <c r="M293" i="1" s="1"/>
  <c r="N293" i="1" s="1"/>
  <c r="K293" i="1"/>
  <c r="L293" i="1" s="1"/>
  <c r="E293" i="1" s="1"/>
  <c r="F293" i="1" s="1"/>
  <c r="R293" i="1"/>
  <c r="I294" i="1" l="1"/>
  <c r="G294" i="1" s="1"/>
  <c r="R294" i="1"/>
  <c r="P294" i="1" l="1"/>
  <c r="M294" i="1" s="1"/>
  <c r="N294" i="1" s="1"/>
  <c r="K294" i="1"/>
  <c r="L294" i="1" s="1"/>
  <c r="E294" i="1" s="1"/>
  <c r="F294" i="1" s="1"/>
  <c r="I295" i="1" l="1"/>
  <c r="G295" i="1" s="1"/>
  <c r="K295" i="1"/>
  <c r="L295" i="1" s="1"/>
  <c r="E295" i="1" s="1"/>
  <c r="F295" i="1" s="1"/>
  <c r="P295" i="1" l="1"/>
  <c r="M295" i="1" s="1"/>
  <c r="N295" i="1" s="1"/>
  <c r="R295" i="1"/>
  <c r="I296" i="1" s="1"/>
  <c r="P296" i="1" l="1"/>
  <c r="M296" i="1" s="1"/>
  <c r="N296" i="1" s="1"/>
  <c r="K296" i="1"/>
  <c r="L296" i="1" s="1"/>
  <c r="E296" i="1" s="1"/>
  <c r="F296" i="1" s="1"/>
  <c r="R296" i="1"/>
  <c r="G296" i="1"/>
  <c r="I297" i="1" l="1"/>
  <c r="R297" i="1" s="1"/>
  <c r="G297" i="1" l="1"/>
  <c r="P297" i="1"/>
  <c r="M297" i="1" s="1"/>
  <c r="N297" i="1" s="1"/>
  <c r="K297" i="1"/>
  <c r="L297" i="1" s="1"/>
  <c r="E297" i="1" s="1"/>
  <c r="F297" i="1" s="1"/>
  <c r="I298" i="1" l="1"/>
  <c r="P298" i="1" l="1"/>
  <c r="M298" i="1" s="1"/>
  <c r="N298" i="1" s="1"/>
  <c r="G298" i="1"/>
  <c r="R298" i="1"/>
  <c r="K298" i="1"/>
  <c r="L298" i="1" s="1"/>
  <c r="E298" i="1" s="1"/>
  <c r="F298" i="1" s="1"/>
  <c r="I299" i="1" l="1"/>
  <c r="R299" i="1"/>
  <c r="K299" i="1"/>
  <c r="L299" i="1" s="1"/>
  <c r="E299" i="1" s="1"/>
  <c r="F299" i="1" s="1"/>
  <c r="P299" i="1"/>
  <c r="M299" i="1" s="1"/>
  <c r="N299" i="1" s="1"/>
  <c r="G299" i="1"/>
  <c r="I300" i="1" l="1"/>
  <c r="G300" i="1" s="1"/>
  <c r="K300" i="1"/>
  <c r="L300" i="1" s="1"/>
  <c r="E300" i="1" s="1"/>
  <c r="F300" i="1" s="1"/>
  <c r="P300" i="1" l="1"/>
  <c r="M300" i="1" s="1"/>
  <c r="N300" i="1" s="1"/>
  <c r="R300" i="1"/>
  <c r="I301" i="1"/>
  <c r="K301" i="1"/>
  <c r="L301" i="1" s="1"/>
  <c r="E301" i="1" s="1"/>
  <c r="F301" i="1" s="1"/>
  <c r="R301" i="1"/>
  <c r="P301" i="1"/>
  <c r="M301" i="1" s="1"/>
  <c r="N301" i="1" s="1"/>
  <c r="G301" i="1"/>
  <c r="I302" i="1" s="1"/>
  <c r="K302" i="1" s="1"/>
  <c r="L302" i="1" s="1"/>
  <c r="E302" i="1" s="1"/>
  <c r="F302" i="1" s="1"/>
  <c r="G302" i="1" l="1"/>
  <c r="P302" i="1"/>
  <c r="M302" i="1" s="1"/>
  <c r="N302" i="1" s="1"/>
  <c r="R302" i="1"/>
  <c r="I303" i="1" l="1"/>
  <c r="G303" i="1" s="1"/>
  <c r="P303" i="1" l="1"/>
  <c r="M303" i="1" s="1"/>
  <c r="N303" i="1" s="1"/>
  <c r="R303" i="1"/>
  <c r="K303" i="1"/>
  <c r="L303" i="1" s="1"/>
  <c r="E303" i="1" s="1"/>
  <c r="F303" i="1" s="1"/>
  <c r="I304" i="1" l="1"/>
  <c r="G304" i="1" l="1"/>
  <c r="P304" i="1"/>
  <c r="M304" i="1" s="1"/>
  <c r="N304" i="1" s="1"/>
  <c r="K304" i="1"/>
  <c r="L304" i="1" s="1"/>
  <c r="E304" i="1" s="1"/>
  <c r="F304" i="1" s="1"/>
  <c r="R304" i="1"/>
  <c r="I305" i="1" l="1"/>
  <c r="R305" i="1" s="1"/>
  <c r="K305" i="1" l="1"/>
  <c r="L305" i="1" s="1"/>
  <c r="E305" i="1" s="1"/>
  <c r="F305" i="1" s="1"/>
  <c r="G305" i="1"/>
  <c r="P305" i="1"/>
  <c r="M305" i="1" s="1"/>
  <c r="N305" i="1" s="1"/>
  <c r="I306" i="1"/>
  <c r="K306" i="1" s="1"/>
  <c r="L306" i="1" s="1"/>
  <c r="E306" i="1" s="1"/>
  <c r="F306" i="1" s="1"/>
  <c r="P306" i="1" l="1"/>
  <c r="M306" i="1" s="1"/>
  <c r="N306" i="1" s="1"/>
  <c r="R306" i="1"/>
  <c r="G306" i="1"/>
</calcChain>
</file>

<file path=xl/sharedStrings.xml><?xml version="1.0" encoding="utf-8"?>
<sst xmlns="http://schemas.openxmlformats.org/spreadsheetml/2006/main" count="3211" uniqueCount="1119">
  <si>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</si>
  <si>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</si>
  <si>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</si>
  <si>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</si>
  <si>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</si>
  <si>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</si>
  <si>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</si>
  <si>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</si>
  <si>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</si>
  <si>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</si>
  <si>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</si>
  <si>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</si>
  <si>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</si>
  <si>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</si>
  <si>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</si>
  <si>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</si>
  <si>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</si>
  <si>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</si>
  <si>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</si>
  <si>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</si>
  <si>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</si>
  <si>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</si>
  <si>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</si>
  <si>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</si>
  <si>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</si>
  <si>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</si>
  <si>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</si>
  <si>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</si>
  <si>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</si>
  <si>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</si>
  <si>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</si>
  <si>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</si>
  <si>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</si>
  <si>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</si>
  <si>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</si>
  <si>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</si>
  <si>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</si>
  <si>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</si>
  <si>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</si>
  <si>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</si>
  <si>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</si>
  <si>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</si>
  <si>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</si>
  <si>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</si>
  <si>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</si>
  <si>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</si>
  <si>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</si>
  <si>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</si>
  <si>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</si>
  <si>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</si>
  <si>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</si>
  <si>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</si>
  <si>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</si>
  <si>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</si>
  <si>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</si>
  <si>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</si>
  <si>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</si>
  <si>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</si>
  <si>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</si>
  <si>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</si>
  <si>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</si>
  <si>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</si>
  <si>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</si>
  <si>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</si>
  <si>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</si>
  <si>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</si>
  <si>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</si>
  <si>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</si>
  <si>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</si>
  <si>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</si>
  <si>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</si>
  <si>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</si>
  <si>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</si>
  <si>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</si>
  <si>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</si>
  <si>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</si>
  <si>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</si>
  <si>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</si>
  <si>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</si>
  <si>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</si>
  <si>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</si>
  <si>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</si>
  <si>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</si>
  <si>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</si>
  <si>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</si>
  <si>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</si>
  <si>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</si>
  <si>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</si>
  <si>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</si>
  <si>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</si>
  <si>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</si>
  <si>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</si>
  <si>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</si>
  <si>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</si>
  <si>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</si>
  <si>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</si>
  <si>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</si>
  <si>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</si>
  <si>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</si>
  <si>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</si>
  <si>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</si>
  <si>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</si>
  <si>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</si>
  <si>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</si>
  <si>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</si>
  <si>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</si>
  <si>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</si>
  <si>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</si>
  <si>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</si>
  <si>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</si>
  <si>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</si>
  <si>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</si>
  <si>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</si>
  <si>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</si>
  <si>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</si>
  <si>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</si>
  <si>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</si>
  <si>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</si>
  <si>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</si>
  <si>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</si>
  <si>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</si>
  <si>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</si>
  <si>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</si>
  <si>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</si>
  <si>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</si>
  <si>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</si>
  <si>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</si>
  <si>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</si>
  <si>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</si>
  <si>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</si>
  <si>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</si>
  <si>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</si>
  <si>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</si>
  <si>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</si>
  <si>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</si>
  <si>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</si>
  <si>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</si>
  <si>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</si>
  <si>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</si>
  <si>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</si>
  <si>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</si>
  <si>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</si>
  <si>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</si>
  <si>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</si>
  <si>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</si>
  <si>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</si>
  <si>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</si>
  <si>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</si>
  <si>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</si>
  <si>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</si>
  <si>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</si>
  <si>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</si>
  <si>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</si>
  <si>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</si>
  <si>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</si>
  <si>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</si>
  <si>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</si>
  <si>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</si>
  <si>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</si>
  <si>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</si>
  <si>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</si>
  <si>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</si>
  <si>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</si>
  <si>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</si>
  <si>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</si>
  <si>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</si>
  <si>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</si>
  <si>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</si>
  <si>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</si>
  <si>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</si>
  <si>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</si>
  <si>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</si>
  <si>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</si>
  <si>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</si>
  <si>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</si>
  <si>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</si>
  <si>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</si>
  <si>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</si>
  <si>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</si>
  <si>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</si>
  <si>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</si>
  <si>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</si>
  <si>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</si>
  <si>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</si>
  <si>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</si>
  <si>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</si>
  <si>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</si>
  <si>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</si>
  <si>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</si>
  <si>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</si>
  <si>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</si>
  <si>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</si>
  <si>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</si>
  <si>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</si>
  <si>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</si>
  <si>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</si>
  <si>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</si>
  <si>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</si>
  <si>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</si>
  <si>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</si>
  <si>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</si>
  <si>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</si>
  <si>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</si>
  <si>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</si>
  <si>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</si>
  <si>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</si>
  <si>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</si>
  <si>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</si>
  <si>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</si>
  <si>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</si>
  <si>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</si>
  <si>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</si>
  <si>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</si>
  <si>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</si>
  <si>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</si>
  <si>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</si>
  <si>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</si>
  <si>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</si>
  <si>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</si>
  <si>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</si>
  <si>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</si>
  <si>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</si>
  <si>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</si>
  <si>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</si>
  <si>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</si>
  <si>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</si>
  <si>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</si>
  <si>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</si>
  <si>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</si>
  <si>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</si>
  <si>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</si>
  <si>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</si>
  <si>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</si>
  <si>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</si>
  <si>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</si>
  <si>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</si>
  <si>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</si>
  <si>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</si>
  <si>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</si>
  <si>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</si>
  <si>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</si>
  <si>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</si>
  <si>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</si>
  <si>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</si>
  <si>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</si>
  <si>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</si>
  <si>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</si>
  <si>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</si>
  <si>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</si>
  <si>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</si>
  <si>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</si>
  <si>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</si>
  <si>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</si>
  <si>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</si>
  <si>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</si>
  <si>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</si>
  <si>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</si>
  <si>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</si>
  <si>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</si>
  <si>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</si>
  <si>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</si>
  <si>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</si>
  <si>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</si>
  <si>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</si>
  <si>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</si>
  <si>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</si>
  <si>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</si>
  <si>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</si>
  <si>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</si>
  <si>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</si>
  <si>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</si>
  <si>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</si>
  <si>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</si>
  <si>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</si>
  <si>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</si>
  <si>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</si>
  <si>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</si>
  <si>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</si>
  <si>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</si>
  <si>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</si>
  <si>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</si>
  <si>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</si>
  <si>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</si>
  <si>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</si>
  <si>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</si>
  <si>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</si>
  <si>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</si>
  <si>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</si>
  <si>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</si>
  <si>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</si>
  <si>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</si>
  <si>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</si>
  <si>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</si>
  <si>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</si>
  <si>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</si>
  <si>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</si>
  <si>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</si>
  <si>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</si>
  <si>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</si>
  <si>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</si>
  <si>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</si>
  <si>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</si>
  <si>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</si>
  <si>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</si>
  <si>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</si>
  <si>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</si>
  <si>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</si>
  <si>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</si>
  <si>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</si>
  <si>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</si>
  <si>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</si>
  <si>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</si>
  <si>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</si>
  <si>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</si>
  <si>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</si>
  <si>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</si>
  <si>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</si>
  <si>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</si>
  <si>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</si>
  <si>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</si>
  <si>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</si>
  <si>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</si>
  <si>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</si>
  <si>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</si>
  <si>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</si>
  <si>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</si>
  <si>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</si>
  <si>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</si>
  <si>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</si>
  <si>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</si>
  <si>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</si>
  <si>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</si>
  <si>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</si>
  <si>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</si>
  <si>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</si>
  <si>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</si>
  <si>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</si>
  <si>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</si>
  <si>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</si>
  <si>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</si>
  <si>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</si>
  <si>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</si>
  <si>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</si>
  <si>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</si>
  <si>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</si>
  <si>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</si>
  <si>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</si>
  <si>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</si>
  <si>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</si>
  <si>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</si>
  <si>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</si>
  <si>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</si>
  <si>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</si>
  <si>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</si>
  <si>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</si>
  <si>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</si>
  <si>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</si>
  <si>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</si>
  <si>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</si>
  <si>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</si>
  <si>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</si>
  <si>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</si>
  <si>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</si>
  <si>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</si>
  <si>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</si>
  <si>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</si>
  <si>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</si>
  <si>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</si>
  <si>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</si>
  <si>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</si>
  <si>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</si>
  <si>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</si>
  <si>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</si>
  <si>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</si>
  <si>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</si>
  <si>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</si>
  <si>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</si>
  <si>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</si>
  <si>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</si>
  <si>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</si>
  <si>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</si>
  <si>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</si>
  <si>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</si>
  <si>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</si>
  <si>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</si>
  <si>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</si>
  <si>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</si>
  <si>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</si>
  <si>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</si>
  <si>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</si>
  <si>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</si>
  <si>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</si>
  <si>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</si>
  <si>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</si>
  <si>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</si>
  <si>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</si>
  <si>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</si>
  <si>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</si>
  <si>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</si>
  <si>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</si>
  <si>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</si>
  <si>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</si>
  <si>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</si>
  <si>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</si>
  <si>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</si>
  <si>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</si>
  <si>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</si>
  <si>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</si>
  <si>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</si>
  <si>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</si>
  <si>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</si>
  <si>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</si>
  <si>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</si>
  <si>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</si>
  <si>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</si>
  <si>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</si>
  <si>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</si>
  <si>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</si>
  <si>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</si>
  <si>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</si>
  <si>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</si>
  <si>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</si>
  <si>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</si>
  <si>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</si>
  <si>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</si>
  <si>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</si>
  <si>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</si>
  <si>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</si>
  <si>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</si>
  <si>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</si>
  <si>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</si>
  <si>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</si>
  <si>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</si>
  <si>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</si>
  <si>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</si>
  <si>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</si>
  <si>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</si>
  <si>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</si>
  <si>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</si>
  <si>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</si>
  <si>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</si>
  <si>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</si>
  <si>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</si>
  <si>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</si>
  <si>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</si>
  <si>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</si>
  <si>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</si>
  <si>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</si>
  <si>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</si>
  <si>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</si>
  <si>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</si>
  <si>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</si>
  <si>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</si>
  <si>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</si>
  <si>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</si>
  <si>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</si>
  <si>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</si>
  <si>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</si>
  <si>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</si>
  <si>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</si>
  <si>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</si>
  <si>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</si>
  <si>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</si>
  <si>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</si>
  <si>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</si>
  <si>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</si>
  <si>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</si>
  <si>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</si>
  <si>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</si>
  <si>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</si>
  <si>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</si>
  <si>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</si>
  <si>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</si>
  <si>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</si>
  <si>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</si>
  <si>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</si>
  <si>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</si>
  <si>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</si>
  <si>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</si>
  <si>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</si>
  <si>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</si>
  <si>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</si>
  <si>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</si>
  <si>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</si>
  <si>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</si>
  <si>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</si>
  <si>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</si>
  <si>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</si>
  <si>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</si>
  <si>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</si>
  <si>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</si>
  <si>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</si>
  <si>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</si>
  <si>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</si>
  <si>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</si>
  <si>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</si>
  <si>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</si>
  <si>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</si>
  <si>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</si>
  <si>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</si>
  <si>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</si>
  <si>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</si>
  <si>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</si>
  <si>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</si>
  <si>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</si>
  <si>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</si>
  <si>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</si>
  <si>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</si>
  <si>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</si>
  <si>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</si>
  <si>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</si>
  <si>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</si>
  <si>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</si>
  <si>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</si>
  <si>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</si>
  <si>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</si>
  <si>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</si>
  <si>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</si>
  <si>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</si>
  <si>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</si>
  <si>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</si>
  <si>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</si>
  <si>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</si>
  <si>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</si>
  <si>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</si>
  <si>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</si>
  <si>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</si>
  <si>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</si>
  <si>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</si>
  <si>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</si>
  <si>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</si>
  <si>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</si>
  <si>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</si>
  <si>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</si>
  <si>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</si>
  <si>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</si>
  <si>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</si>
  <si>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</si>
  <si>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</si>
  <si>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</si>
  <si>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</si>
  <si>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</si>
  <si>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</si>
  <si>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</si>
  <si>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</si>
  <si>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</si>
  <si>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</si>
  <si>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</si>
  <si>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</si>
  <si>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</si>
  <si>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</si>
  <si>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</si>
  <si>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</si>
  <si>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</si>
  <si>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</si>
  <si>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</si>
  <si>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</si>
  <si>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</si>
  <si>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</si>
  <si>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</si>
  <si>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</si>
  <si>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</si>
  <si>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</si>
  <si>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</si>
  <si>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</si>
  <si>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</si>
  <si>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</si>
  <si>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</si>
  <si>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</si>
  <si>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</si>
  <si>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</si>
  <si>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</si>
  <si>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</si>
  <si>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</si>
  <si>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</si>
  <si>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</si>
  <si>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</si>
  <si>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</si>
  <si>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</si>
  <si>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</si>
  <si>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</si>
  <si>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</si>
  <si>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</si>
  <si>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</si>
  <si>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</si>
  <si>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</si>
  <si>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</si>
  <si>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</si>
  <si>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</si>
  <si>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</si>
  <si>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</si>
  <si>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</si>
  <si>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</si>
  <si>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</si>
  <si>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</si>
  <si>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</si>
  <si>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</si>
  <si>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</si>
  <si>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</si>
  <si>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</si>
  <si>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</si>
  <si>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</si>
  <si>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</si>
  <si>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</si>
  <si>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</si>
  <si>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</si>
  <si>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</si>
  <si>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</si>
  <si>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</si>
  <si>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</si>
  <si>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</si>
  <si>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</si>
  <si>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</si>
  <si>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</si>
  <si>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</si>
  <si>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</si>
  <si>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</si>
  <si>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</si>
  <si>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</si>
  <si>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</si>
  <si>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</si>
  <si>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</si>
  <si>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</si>
  <si>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</si>
  <si>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</si>
  <si>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</si>
  <si>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</si>
  <si>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</si>
  <si>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</si>
  <si>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</si>
  <si>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</si>
  <si>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</si>
  <si>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</si>
  <si>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</si>
  <si>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</si>
  <si>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</si>
  <si>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</si>
  <si>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</si>
  <si>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</si>
  <si>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</si>
  <si>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</si>
  <si>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</si>
  <si>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</si>
  <si>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</si>
  <si>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</si>
  <si>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</si>
  <si>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</si>
  <si>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</si>
  <si>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</si>
  <si>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</si>
  <si>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</si>
  <si>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</si>
  <si>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</si>
  <si>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</si>
  <si>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</si>
  <si>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</si>
  <si>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</si>
  <si>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</si>
  <si>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</si>
  <si>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</si>
  <si>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</si>
  <si>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</si>
  <si>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</si>
  <si>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</si>
  <si>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</si>
  <si>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</si>
  <si>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</si>
  <si>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</si>
  <si>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</si>
  <si>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</si>
  <si>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</si>
  <si>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</si>
  <si>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</si>
  <si>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</si>
  <si>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</si>
  <si>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</si>
  <si>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</si>
  <si>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</si>
  <si>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</si>
  <si>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</si>
  <si>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</si>
  <si>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</si>
  <si>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</si>
  <si>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</si>
  <si>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</si>
  <si>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</si>
  <si>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</si>
  <si>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</si>
  <si>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</si>
  <si>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</si>
  <si>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</si>
  <si>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</si>
  <si>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</si>
  <si>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</si>
  <si>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</si>
  <si>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</si>
  <si>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</si>
  <si>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</si>
  <si>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</si>
  <si>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</si>
  <si>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</si>
  <si>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</si>
  <si>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</si>
  <si>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</si>
  <si>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</si>
  <si>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</si>
  <si>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</si>
  <si>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</si>
  <si>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</si>
  <si>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</si>
  <si>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</si>
  <si>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</si>
  <si>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</si>
  <si>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</si>
  <si>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</si>
  <si>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</si>
  <si>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</si>
  <si>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</si>
  <si>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</si>
  <si>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</si>
  <si>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</si>
  <si>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</si>
  <si>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</si>
  <si>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</si>
  <si>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</si>
  <si>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</si>
  <si>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</si>
  <si>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</si>
  <si>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</si>
  <si>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</si>
  <si>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</si>
  <si>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</si>
  <si>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</si>
  <si>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</si>
  <si>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</si>
  <si>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</si>
  <si>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</si>
  <si>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</si>
  <si>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</si>
  <si>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</si>
  <si>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</si>
  <si>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</si>
  <si>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</si>
  <si>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</si>
  <si>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</si>
  <si>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</si>
  <si>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</si>
  <si>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</si>
  <si>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</si>
  <si>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</si>
  <si>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</si>
  <si>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</si>
  <si>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</si>
  <si>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</si>
  <si>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</si>
  <si>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</si>
  <si>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</si>
  <si>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</si>
  <si>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</si>
  <si>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</si>
  <si>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</si>
  <si>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</si>
  <si>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</si>
  <si>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</si>
  <si>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</si>
  <si>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</si>
  <si>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</si>
  <si>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</si>
  <si>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</si>
  <si>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</si>
  <si>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</si>
  <si>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</si>
  <si>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</si>
  <si>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</si>
  <si>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</si>
  <si>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</si>
  <si>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</si>
  <si>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</si>
  <si>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</si>
  <si>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</si>
  <si>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</si>
  <si>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</si>
  <si>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</si>
  <si>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</si>
  <si>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</si>
  <si>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</si>
  <si>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</si>
  <si>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</si>
  <si>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</si>
  <si>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</si>
  <si>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</si>
  <si>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</si>
  <si>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</si>
  <si>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</si>
  <si>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</si>
  <si>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</si>
  <si>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</si>
  <si>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</si>
  <si>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</si>
  <si>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</si>
  <si>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</si>
  <si>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</si>
  <si>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</si>
  <si>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</si>
  <si>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</si>
  <si>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</si>
  <si>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</si>
  <si>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</si>
  <si>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</si>
  <si>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</si>
  <si>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</si>
  <si>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</si>
  <si>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</si>
  <si>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</si>
  <si>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</si>
  <si>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</si>
  <si>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</si>
  <si>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</si>
  <si>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</si>
  <si>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</si>
  <si>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</si>
  <si>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</si>
  <si>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</si>
  <si>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</si>
  <si>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</si>
  <si>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</si>
  <si>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</si>
  <si>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</si>
  <si>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</si>
  <si>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</si>
  <si>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</si>
  <si>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</si>
  <si>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</si>
  <si>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</si>
  <si>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</si>
  <si>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</si>
  <si>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</si>
  <si>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</si>
  <si>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</si>
  <si>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</si>
  <si>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</si>
  <si>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</si>
  <si>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</si>
  <si>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</si>
  <si>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</si>
  <si>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</si>
  <si>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</si>
  <si>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</si>
  <si>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</si>
  <si>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</si>
  <si>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</si>
  <si>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</si>
  <si>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</si>
  <si>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</si>
  <si>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</si>
  <si>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</si>
  <si>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</si>
  <si>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</si>
  <si>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</si>
  <si>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</si>
  <si>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</si>
  <si>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</si>
  <si>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</si>
  <si>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</si>
  <si>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</si>
  <si>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</si>
  <si>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</si>
  <si>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</si>
  <si>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</si>
  <si>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</si>
  <si>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</si>
  <si>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</si>
  <si>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</si>
  <si>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</si>
  <si>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</si>
  <si>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</si>
  <si>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</si>
  <si>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</si>
  <si>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</si>
  <si>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</si>
  <si>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</si>
  <si>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</si>
  <si>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</si>
  <si>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</si>
  <si>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</si>
  <si>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</si>
  <si>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</si>
  <si>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</si>
  <si>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</si>
  <si>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</si>
  <si>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</si>
  <si>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</si>
  <si>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</si>
  <si>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</si>
  <si>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</si>
  <si>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</si>
  <si>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</si>
  <si>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</si>
  <si>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</si>
  <si>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</si>
  <si>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</si>
  <si>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</si>
  <si>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</si>
  <si>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</si>
  <si>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</si>
  <si>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</si>
  <si>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</si>
  <si>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</si>
  <si>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</si>
  <si>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</si>
  <si>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</si>
  <si>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</si>
  <si>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</si>
  <si>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</si>
  <si>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</si>
  <si>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</si>
  <si>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</si>
  <si>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</si>
  <si>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</si>
  <si>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</si>
  <si>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</si>
  <si>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</si>
  <si>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</si>
  <si>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</si>
  <si>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</si>
  <si>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</si>
  <si>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</si>
  <si>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</si>
  <si>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</si>
  <si>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</si>
  <si>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</si>
  <si>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</si>
  <si>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</si>
  <si>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</si>
  <si>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</si>
  <si>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</si>
  <si>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</si>
  <si>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</si>
  <si>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</si>
  <si>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</si>
  <si>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</si>
  <si>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</si>
  <si>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</si>
  <si>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</si>
  <si>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</si>
  <si>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</si>
  <si>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</si>
  <si>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</si>
  <si>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</si>
  <si>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</si>
  <si>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</si>
  <si>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</si>
  <si>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</si>
  <si>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</si>
  <si>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</si>
  <si>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</si>
  <si>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</si>
  <si>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</si>
  <si>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</si>
  <si>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</si>
  <si>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</si>
  <si>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</si>
  <si>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</si>
  <si>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</si>
  <si>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</si>
  <si>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</si>
  <si>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</si>
  <si>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</si>
  <si>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</si>
  <si>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</si>
  <si>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</si>
  <si>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</si>
  <si>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</si>
  <si>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</si>
  <si>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</si>
  <si>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</si>
  <si>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</si>
  <si>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</si>
  <si>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</si>
  <si>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</si>
  <si>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</si>
  <si>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</si>
  <si>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</si>
  <si>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</si>
  <si>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</si>
  <si>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</si>
  <si>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</si>
  <si>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</si>
  <si>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</si>
  <si>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</si>
  <si>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</si>
  <si>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</si>
  <si>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</si>
  <si>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</si>
  <si>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</si>
  <si>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</si>
  <si>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</si>
  <si>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</si>
  <si>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</si>
  <si>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</si>
  <si>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</si>
  <si>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</si>
  <si>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</si>
  <si>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</si>
  <si>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</si>
  <si>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</si>
  <si>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</si>
  <si>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</si>
  <si>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</si>
  <si>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</si>
  <si>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</si>
  <si>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</si>
  <si>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</si>
  <si>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</si>
  <si>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</si>
  <si>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</si>
  <si>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</si>
  <si>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</si>
  <si>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</si>
  <si>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</si>
  <si>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</si>
  <si>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</si>
  <si>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</si>
  <si>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</si>
  <si>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</si>
  <si>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</si>
  <si>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</si>
  <si>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</si>
  <si>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</si>
  <si>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</si>
  <si>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</si>
  <si>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</si>
  <si>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</si>
  <si>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</si>
  <si>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</si>
  <si>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</si>
  <si>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</si>
  <si>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</si>
  <si>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</si>
  <si>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</si>
  <si>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</si>
  <si>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</si>
  <si>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</si>
  <si>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</si>
  <si>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</si>
  <si>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</si>
  <si>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</si>
  <si>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</si>
  <si>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</si>
  <si>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</si>
  <si>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</si>
  <si>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</si>
  <si>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</si>
  <si>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</si>
  <si>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</si>
  <si>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</si>
  <si>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</si>
  <si>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</si>
  <si>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</si>
  <si>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</si>
  <si>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</si>
  <si>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</si>
  <si>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</si>
  <si>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</si>
  <si>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</si>
  <si>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</si>
  <si>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</si>
  <si>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</si>
  <si>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</si>
  <si>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</si>
  <si>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</si>
  <si>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</si>
  <si>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</si>
  <si>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</si>
  <si>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</si>
  <si>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</si>
  <si>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</si>
  <si>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</si>
  <si>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</si>
  <si>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</si>
  <si>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</si>
  <si>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</si>
  <si>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</si>
  <si>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</si>
  <si>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</si>
  <si>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</si>
  <si>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</si>
  <si>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https://www.who.int/docs/default-source/coronaviruse/situation-reports/20200326-sitrep-66-covid-19.pdf?sfvrsn=81b94e61_2</t>
  </si>
  <si>
    <t>https://www.who.int/docs/default-source/coronaviruse/situation-reports/20200317-sitrep-57-covid-19.pdf?sfvrsn=a26922f2_4</t>
  </si>
  <si>
    <t>Day</t>
  </si>
  <si>
    <t>Date</t>
  </si>
  <si>
    <t>Report</t>
  </si>
  <si>
    <t>https://www.imperial.ac.uk/media/imperial-college/medicine/sph/ide/gida-fellowships/Imperial-College-COVID19-Europe-estimates-and-NPI-impact-30-03-2020.pdf</t>
  </si>
  <si>
    <t>https://www.youtube.com/watch?v=c1aoULlMpn0</t>
  </si>
  <si>
    <t>https://www.who.int/emergencies/diseases/novel-coronavirus-2019/situation-reports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</si>
  <si>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</si>
  <si>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</si>
  <si>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</si>
  <si>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</si>
  <si>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</si>
  <si>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</si>
  <si>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</si>
  <si>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Cumul Deaths per Infected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</si>
  <si>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</si>
  <si>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</si>
  <si>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</si>
  <si>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</si>
  <si>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</si>
  <si>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</si>
  <si>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</si>
  <si>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</si>
  <si>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</si>
  <si>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</si>
  <si>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velocity</t>
  </si>
  <si>
    <t>Cases per Day per Cumul Cases</t>
  </si>
  <si>
    <t>Cumul Deaths per Cumul Cases</t>
  </si>
  <si>
    <t>x</t>
  </si>
  <si>
    <t>Acceleration</t>
  </si>
  <si>
    <t>Estimated Cases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</si>
</sst>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71" formatCode="0.000E+00"/>
    <numFmt numFmtId="172" formatCode="_(* #,##0.0000_);_(* \(#,##0.0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71" fontId="0" fillId="4" borderId="3" xfId="1" applyNumberFormat="1" applyFont="1" applyFill="1" applyBorder="1"/>
    <xf numFmtId="172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6" borderId="2" xfId="1" applyNumberFormat="1" applyFont="1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Cases</a:t>
            </a:r>
          </a:p>
        </c:rich>
      </c:tx>
      <c:layout>
        <c:manualLayout>
          <c:xMode val="edge"/>
          <c:yMode val="edge"/>
          <c:x val="0.11223600174978125"/>
          <c:y val="4.4370493621741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Status'!$P$5</c:f>
              <c:strCache>
                <c:ptCount val="1"/>
                <c:pt idx="0">
                  <c:v>Cases per Day 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2"/>
            <c:forward val="10"/>
            <c:dispRSqr val="1"/>
            <c:dispEq val="1"/>
            <c:trendlineLbl>
              <c:layout>
                <c:manualLayout>
                  <c:x val="-1.9388670166229222E-2"/>
                  <c:y val="-0.651557437229894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'Global Status'!$P$10:$P$44</c:f>
              <c:numCache>
                <c:formatCode>_(* #,##0_);_(* \(#,##0\);_(* "-"??_);_(@_)</c:formatCode>
                <c:ptCount val="35"/>
                <c:pt idx="0">
                  <c:v>9746</c:v>
                </c:pt>
                <c:pt idx="1">
                  <c:v>10955</c:v>
                </c:pt>
                <c:pt idx="2">
                  <c:v>13903</c:v>
                </c:pt>
                <c:pt idx="3">
                  <c:v>11525</c:v>
                </c:pt>
                <c:pt idx="4">
                  <c:v>15123</c:v>
                </c:pt>
                <c:pt idx="5">
                  <c:v>16556</c:v>
                </c:pt>
                <c:pt idx="6">
                  <c:v>24247</c:v>
                </c:pt>
                <c:pt idx="7">
                  <c:v>32000</c:v>
                </c:pt>
                <c:pt idx="8">
                  <c:v>26069</c:v>
                </c:pt>
                <c:pt idx="9">
                  <c:v>40788</c:v>
                </c:pt>
                <c:pt idx="10">
                  <c:v>39825</c:v>
                </c:pt>
                <c:pt idx="11">
                  <c:v>40712</c:v>
                </c:pt>
                <c:pt idx="12">
                  <c:v>49219</c:v>
                </c:pt>
                <c:pt idx="13">
                  <c:v>46484</c:v>
                </c:pt>
                <c:pt idx="14">
                  <c:v>62514</c:v>
                </c:pt>
                <c:pt idx="15">
                  <c:v>63159</c:v>
                </c:pt>
                <c:pt idx="16">
                  <c:v>58469</c:v>
                </c:pt>
                <c:pt idx="17">
                  <c:v>57610</c:v>
                </c:pt>
                <c:pt idx="18">
                  <c:v>72736</c:v>
                </c:pt>
                <c:pt idx="19">
                  <c:v>72839</c:v>
                </c:pt>
                <c:pt idx="20">
                  <c:v>75853</c:v>
                </c:pt>
                <c:pt idx="21">
                  <c:v>79394</c:v>
                </c:pt>
                <c:pt idx="22">
                  <c:v>82061</c:v>
                </c:pt>
                <c:pt idx="23">
                  <c:v>77200</c:v>
                </c:pt>
                <c:pt idx="24">
                  <c:v>68766</c:v>
                </c:pt>
                <c:pt idx="25">
                  <c:v>73639</c:v>
                </c:pt>
                <c:pt idx="26">
                  <c:v>82837</c:v>
                </c:pt>
                <c:pt idx="27">
                  <c:v>85054</c:v>
                </c:pt>
                <c:pt idx="28">
                  <c:v>89657</c:v>
                </c:pt>
                <c:pt idx="29">
                  <c:v>85679</c:v>
                </c:pt>
                <c:pt idx="30">
                  <c:v>76498</c:v>
                </c:pt>
                <c:pt idx="31">
                  <c:v>71779</c:v>
                </c:pt>
                <c:pt idx="32">
                  <c:v>70082</c:v>
                </c:pt>
                <c:pt idx="33">
                  <c:v>76647</c:v>
                </c:pt>
                <c:pt idx="34">
                  <c:v>82967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497928"/>
        <c:axId val="281496360"/>
      </c:lineChart>
      <c:catAx>
        <c:axId val="281497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96360"/>
        <c:crosses val="autoZero"/>
        <c:auto val="1"/>
        <c:lblAlgn val="ctr"/>
        <c:lblOffset val="100"/>
        <c:noMultiLvlLbl val="0"/>
      </c:catAx>
      <c:valAx>
        <c:axId val="28149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97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82222222222222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forward val="10"/>
            <c:dispRSqr val="1"/>
            <c:dispEq val="1"/>
            <c:trendlineLbl>
              <c:layout>
                <c:manualLayout>
                  <c:x val="-4.1139545056867888E-3"/>
                  <c:y val="-0.727222494541241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'Global Status'!$I$10:$I$44</c:f>
              <c:numCache>
                <c:formatCode>_(* #,##0_);_(* \(#,##0\);_(* "-"??_);_(@_)</c:formatCode>
                <c:ptCount val="35"/>
                <c:pt idx="0">
                  <c:v>61513</c:v>
                </c:pt>
                <c:pt idx="1">
                  <c:v>72469</c:v>
                </c:pt>
                <c:pt idx="2">
                  <c:v>167515</c:v>
                </c:pt>
                <c:pt idx="3">
                  <c:v>179111</c:v>
                </c:pt>
                <c:pt idx="4">
                  <c:v>191127</c:v>
                </c:pt>
                <c:pt idx="5">
                  <c:v>209839</c:v>
                </c:pt>
                <c:pt idx="6">
                  <c:v>234073</c:v>
                </c:pt>
                <c:pt idx="7">
                  <c:v>266073</c:v>
                </c:pt>
                <c:pt idx="8">
                  <c:v>292142</c:v>
                </c:pt>
                <c:pt idx="9">
                  <c:v>332930</c:v>
                </c:pt>
                <c:pt idx="10">
                  <c:v>372755</c:v>
                </c:pt>
                <c:pt idx="11">
                  <c:v>413467</c:v>
                </c:pt>
                <c:pt idx="12">
                  <c:v>462684</c:v>
                </c:pt>
                <c:pt idx="13">
                  <c:v>509164</c:v>
                </c:pt>
                <c:pt idx="14">
                  <c:v>570968</c:v>
                </c:pt>
                <c:pt idx="15">
                  <c:v>634835</c:v>
                </c:pt>
                <c:pt idx="16">
                  <c:v>693282</c:v>
                </c:pt>
                <c:pt idx="17">
                  <c:v>750890</c:v>
                </c:pt>
                <c:pt idx="18">
                  <c:v>823626</c:v>
                </c:pt>
                <c:pt idx="19">
                  <c:v>896450</c:v>
                </c:pt>
                <c:pt idx="20">
                  <c:v>972303</c:v>
                </c:pt>
                <c:pt idx="21">
                  <c:v>1051697</c:v>
                </c:pt>
                <c:pt idx="22">
                  <c:v>1133758</c:v>
                </c:pt>
                <c:pt idx="23">
                  <c:v>1210956</c:v>
                </c:pt>
                <c:pt idx="24">
                  <c:v>1279722</c:v>
                </c:pt>
                <c:pt idx="25">
                  <c:v>1353361</c:v>
                </c:pt>
                <c:pt idx="26">
                  <c:v>1436198</c:v>
                </c:pt>
                <c:pt idx="27">
                  <c:v>1521252</c:v>
                </c:pt>
                <c:pt idx="28">
                  <c:v>1610909</c:v>
                </c:pt>
                <c:pt idx="29">
                  <c:v>1696588</c:v>
                </c:pt>
                <c:pt idx="30">
                  <c:v>1773084</c:v>
                </c:pt>
                <c:pt idx="31">
                  <c:v>1844863</c:v>
                </c:pt>
                <c:pt idx="32">
                  <c:v>1914916</c:v>
                </c:pt>
                <c:pt idx="33">
                  <c:v>1991562</c:v>
                </c:pt>
                <c:pt idx="34">
                  <c:v>2074529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498712"/>
        <c:axId val="281499104"/>
      </c:lineChart>
      <c:catAx>
        <c:axId val="281498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99104"/>
        <c:crosses val="autoZero"/>
        <c:auto val="1"/>
        <c:lblAlgn val="ctr"/>
        <c:lblOffset val="100"/>
        <c:noMultiLvlLbl val="0"/>
      </c:catAx>
      <c:valAx>
        <c:axId val="2814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9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0.12627077865266842"/>
          <c:y val="2.9629629629629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 Status'!$N$5</c:f>
              <c:strCache>
                <c:ptCount val="1"/>
                <c:pt idx="0">
                  <c:v>Doubling Period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4307742782152237E-2"/>
                  <c:y val="-0.188098765432098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'Global Status'!$N$16:$N$43</c:f>
              <c:numCache>
                <c:formatCode>_(* #,##0.00_);_(* \(#,##0.00\);_(* "-"??_);_(@_)</c:formatCode>
                <c:ptCount val="28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501456"/>
        <c:axId val="281501848"/>
      </c:lineChart>
      <c:catAx>
        <c:axId val="28150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01848"/>
        <c:crosses val="autoZero"/>
        <c:auto val="1"/>
        <c:lblAlgn val="ctr"/>
        <c:lblOffset val="100"/>
        <c:noMultiLvlLbl val="0"/>
      </c:catAx>
      <c:valAx>
        <c:axId val="2815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50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Status'!$P$5</c:f>
              <c:strCache>
                <c:ptCount val="1"/>
                <c:pt idx="0">
                  <c:v>Cases per Day velocity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Status'!$O$6:$O$44</c:f>
              <c:numCache>
                <c:formatCode>_(* #,##0_);_(* \(#,##0\);_(* "-"??_);_(@_)</c:formatCode>
                <c:ptCount val="3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</c:numCache>
            </c:numRef>
          </c:xVal>
          <c:yVal>
            <c:numRef>
              <c:f>'Global Status'!$P$6:$P$44</c:f>
              <c:numCache>
                <c:formatCode>_(* #,##0_);_(* \(#,##0\);_(* "-"??_);_(@_)</c:formatCode>
                <c:ptCount val="39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965192"/>
        <c:axId val="329245152"/>
      </c:scatterChart>
      <c:valAx>
        <c:axId val="28696519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245152"/>
        <c:crosses val="autoZero"/>
        <c:crossBetween val="midCat"/>
      </c:valAx>
      <c:valAx>
        <c:axId val="3292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Status'!$I$5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3"/>
            <c:forward val="10"/>
            <c:dispRSqr val="1"/>
            <c:dispEq val="1"/>
            <c:trendlineLbl>
              <c:layout>
                <c:manualLayout>
                  <c:x val="0.18664216972878389"/>
                  <c:y val="-0.19129520268299796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Status'!$H$6:$H$44</c:f>
              <c:numCache>
                <c:formatCode>General</c:formatCode>
                <c:ptCount val="3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</c:numCache>
            </c:numRef>
          </c:xVal>
          <c:yVal>
            <c:numRef>
              <c:f>'Global Status'!$I$6:$I$44</c:f>
              <c:numCache>
                <c:formatCode>_(* #,##0_);_(* \(#,##0\);_(* "-"??_);_(@_)</c:formatCode>
                <c:ptCount val="39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33952"/>
        <c:axId val="396533560"/>
      </c:scatterChart>
      <c:valAx>
        <c:axId val="39653395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33560"/>
        <c:crosses val="autoZero"/>
        <c:crossBetween val="midCat"/>
      </c:valAx>
      <c:valAx>
        <c:axId val="39653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3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'Global Status'!$H$5:$H$44</c:f>
              <c:numCache>
                <c:formatCode>General</c:formatCode>
                <c:ptCount val="40"/>
                <c:pt idx="0">
                  <c:v>0</c:v>
                </c:pt>
                <c:pt idx="1">
                  <c:v>50</c:v>
                </c:pt>
                <c:pt idx="2">
                  <c:v>51</c:v>
                </c:pt>
                <c:pt idx="3">
                  <c:v>52</c:v>
                </c:pt>
                <c:pt idx="4">
                  <c:v>53</c:v>
                </c:pt>
                <c:pt idx="5">
                  <c:v>54</c:v>
                </c:pt>
                <c:pt idx="6">
                  <c:v>55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65</c:v>
                </c:pt>
                <c:pt idx="17">
                  <c:v>66</c:v>
                </c:pt>
                <c:pt idx="18">
                  <c:v>67</c:v>
                </c:pt>
                <c:pt idx="19">
                  <c:v>68</c:v>
                </c:pt>
                <c:pt idx="20">
                  <c:v>69</c:v>
                </c:pt>
                <c:pt idx="21">
                  <c:v>70</c:v>
                </c:pt>
                <c:pt idx="22">
                  <c:v>71</c:v>
                </c:pt>
                <c:pt idx="23">
                  <c:v>72</c:v>
                </c:pt>
                <c:pt idx="24">
                  <c:v>73</c:v>
                </c:pt>
                <c:pt idx="25">
                  <c:v>74</c:v>
                </c:pt>
                <c:pt idx="26">
                  <c:v>75</c:v>
                </c:pt>
                <c:pt idx="27">
                  <c:v>76</c:v>
                </c:pt>
                <c:pt idx="28">
                  <c:v>77</c:v>
                </c:pt>
                <c:pt idx="29">
                  <c:v>78</c:v>
                </c:pt>
                <c:pt idx="30">
                  <c:v>79</c:v>
                </c:pt>
                <c:pt idx="31">
                  <c:v>80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84</c:v>
                </c:pt>
                <c:pt idx="36">
                  <c:v>85</c:v>
                </c:pt>
                <c:pt idx="37">
                  <c:v>86</c:v>
                </c:pt>
                <c:pt idx="38">
                  <c:v>87</c:v>
                </c:pt>
                <c:pt idx="39">
                  <c:v>88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'Global Status'!$I$5:$I$44</c:f>
              <c:numCache>
                <c:formatCode>_(* #,##0_);_(* \(#,##0\);_(* "-"??_);_(@_)</c:formatCode>
                <c:ptCount val="40"/>
                <c:pt idx="0" formatCode="General">
                  <c:v>0</c:v>
                </c:pt>
                <c:pt idx="1">
                  <c:v>32778</c:v>
                </c:pt>
                <c:pt idx="2">
                  <c:v>37364</c:v>
                </c:pt>
                <c:pt idx="3">
                  <c:v>44279</c:v>
                </c:pt>
                <c:pt idx="4">
                  <c:v>51767</c:v>
                </c:pt>
                <c:pt idx="5">
                  <c:v>61513</c:v>
                </c:pt>
                <c:pt idx="6">
                  <c:v>72469</c:v>
                </c:pt>
                <c:pt idx="7">
                  <c:v>167515</c:v>
                </c:pt>
                <c:pt idx="8">
                  <c:v>179111</c:v>
                </c:pt>
                <c:pt idx="9">
                  <c:v>191127</c:v>
                </c:pt>
                <c:pt idx="10">
                  <c:v>209839</c:v>
                </c:pt>
                <c:pt idx="11">
                  <c:v>234073</c:v>
                </c:pt>
                <c:pt idx="12">
                  <c:v>266073</c:v>
                </c:pt>
                <c:pt idx="13">
                  <c:v>292142</c:v>
                </c:pt>
                <c:pt idx="14">
                  <c:v>332930</c:v>
                </c:pt>
                <c:pt idx="15">
                  <c:v>372755</c:v>
                </c:pt>
                <c:pt idx="16">
                  <c:v>413467</c:v>
                </c:pt>
                <c:pt idx="17">
                  <c:v>462684</c:v>
                </c:pt>
                <c:pt idx="18">
                  <c:v>509164</c:v>
                </c:pt>
                <c:pt idx="19">
                  <c:v>570968</c:v>
                </c:pt>
                <c:pt idx="20">
                  <c:v>634835</c:v>
                </c:pt>
                <c:pt idx="21">
                  <c:v>693282</c:v>
                </c:pt>
                <c:pt idx="22">
                  <c:v>750890</c:v>
                </c:pt>
                <c:pt idx="23">
                  <c:v>823626</c:v>
                </c:pt>
                <c:pt idx="24">
                  <c:v>896450</c:v>
                </c:pt>
                <c:pt idx="25">
                  <c:v>972303</c:v>
                </c:pt>
                <c:pt idx="26">
                  <c:v>1051697</c:v>
                </c:pt>
                <c:pt idx="27">
                  <c:v>1133758</c:v>
                </c:pt>
                <c:pt idx="28">
                  <c:v>1210956</c:v>
                </c:pt>
                <c:pt idx="29">
                  <c:v>1279722</c:v>
                </c:pt>
                <c:pt idx="30">
                  <c:v>1353361</c:v>
                </c:pt>
                <c:pt idx="31">
                  <c:v>1436198</c:v>
                </c:pt>
                <c:pt idx="32">
                  <c:v>1521252</c:v>
                </c:pt>
                <c:pt idx="33">
                  <c:v>1610909</c:v>
                </c:pt>
                <c:pt idx="34">
                  <c:v>1696588</c:v>
                </c:pt>
                <c:pt idx="35">
                  <c:v>1773084</c:v>
                </c:pt>
                <c:pt idx="36">
                  <c:v>1844863</c:v>
                </c:pt>
                <c:pt idx="37">
                  <c:v>1914916</c:v>
                </c:pt>
                <c:pt idx="38">
                  <c:v>1991562</c:v>
                </c:pt>
                <c:pt idx="39">
                  <c:v>2074529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'Global Status'!$J$5:$J$44</c:f>
              <c:numCache>
                <c:formatCode>_(* #,##0_);_(* \(#,##0\);_(* "-"??_);_(@_)</c:formatCode>
                <c:ptCount val="40"/>
                <c:pt idx="1">
                  <c:v>50971.428329999559</c:v>
                </c:pt>
                <c:pt idx="2">
                  <c:v>50875.62810999807</c:v>
                </c:pt>
                <c:pt idx="3">
                  <c:v>54820.898469996639</c:v>
                </c:pt>
                <c:pt idx="4">
                  <c:v>62713.849949995987</c:v>
                </c:pt>
                <c:pt idx="5">
                  <c:v>74461.093090000562</c:v>
                </c:pt>
                <c:pt idx="6">
                  <c:v>89969.23842999991</c:v>
                </c:pt>
                <c:pt idx="7">
                  <c:v>109144.89650999848</c:v>
                </c:pt>
                <c:pt idx="8">
                  <c:v>131894.67786999699</c:v>
                </c:pt>
                <c:pt idx="9">
                  <c:v>158125.19304999802</c:v>
                </c:pt>
                <c:pt idx="10">
                  <c:v>187743.05258999672</c:v>
                </c:pt>
                <c:pt idx="11">
                  <c:v>220654.86702999566</c:v>
                </c:pt>
                <c:pt idx="12">
                  <c:v>256767.24690999929</c:v>
                </c:pt>
                <c:pt idx="13">
                  <c:v>295986.80276999902</c:v>
                </c:pt>
                <c:pt idx="14">
                  <c:v>338220.14514999744</c:v>
                </c:pt>
                <c:pt idx="15">
                  <c:v>383373.88458999898</c:v>
                </c:pt>
                <c:pt idx="16">
                  <c:v>431354.63162999693</c:v>
                </c:pt>
                <c:pt idx="17">
                  <c:v>482068.99680999946</c:v>
                </c:pt>
                <c:pt idx="18">
                  <c:v>535423.59066999797</c:v>
                </c:pt>
                <c:pt idx="19">
                  <c:v>591325.0237500025</c:v>
                </c:pt>
                <c:pt idx="20">
                  <c:v>649679.90659000259</c:v>
                </c:pt>
                <c:pt idx="21">
                  <c:v>710394.84972999897</c:v>
                </c:pt>
                <c:pt idx="22">
                  <c:v>773376.46370999794</c:v>
                </c:pt>
                <c:pt idx="23">
                  <c:v>838531.35906999838</c:v>
                </c:pt>
                <c:pt idx="24">
                  <c:v>905766.14634999912</c:v>
                </c:pt>
                <c:pt idx="25">
                  <c:v>974987.43608999904</c:v>
                </c:pt>
                <c:pt idx="26">
                  <c:v>1046101.8388300007</c:v>
                </c:pt>
                <c:pt idx="27">
                  <c:v>1119015.965110003</c:v>
                </c:pt>
                <c:pt idx="28">
                  <c:v>1193636.4254699973</c:v>
                </c:pt>
                <c:pt idx="29">
                  <c:v>1269869.8304499974</c:v>
                </c:pt>
                <c:pt idx="30">
                  <c:v>1347622.7905899985</c:v>
                </c:pt>
                <c:pt idx="31">
                  <c:v>1426801.9164299956</c:v>
                </c:pt>
                <c:pt idx="32">
                  <c:v>1507313.818509995</c:v>
                </c:pt>
                <c:pt idx="33">
                  <c:v>1589065.1073699994</c:v>
                </c:pt>
                <c:pt idx="34">
                  <c:v>1671962.3935500002</c:v>
                </c:pt>
                <c:pt idx="35">
                  <c:v>1755912.2875899998</c:v>
                </c:pt>
                <c:pt idx="36">
                  <c:v>1840821.4000300011</c:v>
                </c:pt>
                <c:pt idx="37">
                  <c:v>1926596.3414099989</c:v>
                </c:pt>
                <c:pt idx="38">
                  <c:v>2013143.7222699961</c:v>
                </c:pt>
                <c:pt idx="39">
                  <c:v>2100370.153149995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181024"/>
        <c:axId val="283180632"/>
      </c:scatterChart>
      <c:valAx>
        <c:axId val="28318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80632"/>
        <c:crosses val="autoZero"/>
        <c:crossBetween val="midCat"/>
      </c:valAx>
      <c:valAx>
        <c:axId val="28318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18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782632"/>
        <c:axId val="327783024"/>
      </c:lineChart>
      <c:catAx>
        <c:axId val="327782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83024"/>
        <c:crosses val="autoZero"/>
        <c:auto val="1"/>
        <c:lblAlgn val="ctr"/>
        <c:lblOffset val="100"/>
        <c:noMultiLvlLbl val="0"/>
      </c:catAx>
      <c:valAx>
        <c:axId val="3277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82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539644</xdr:colOff>
      <xdr:row>22</xdr:row>
      <xdr:rowOff>65205</xdr:rowOff>
    </xdr:from>
    <xdr:to>
      <xdr:col>30</xdr:col>
      <xdr:colOff>234844</xdr:colOff>
      <xdr:row>34</xdr:row>
      <xdr:rowOff>159282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510337</xdr:colOff>
      <xdr:row>9</xdr:row>
      <xdr:rowOff>95608</xdr:rowOff>
    </xdr:from>
    <xdr:to>
      <xdr:col>30</xdr:col>
      <xdr:colOff>205537</xdr:colOff>
      <xdr:row>20</xdr:row>
      <xdr:rowOff>147788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551699</xdr:colOff>
      <xdr:row>35</xdr:row>
      <xdr:rowOff>36953</xdr:rowOff>
    </xdr:from>
    <xdr:to>
      <xdr:col>30</xdr:col>
      <xdr:colOff>246899</xdr:colOff>
      <xdr:row>49</xdr:row>
      <xdr:rowOff>48382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310661</xdr:colOff>
      <xdr:row>22</xdr:row>
      <xdr:rowOff>8793</xdr:rowOff>
    </xdr:from>
    <xdr:to>
      <xdr:col>37</xdr:col>
      <xdr:colOff>398584</xdr:colOff>
      <xdr:row>35</xdr:row>
      <xdr:rowOff>164123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316523</xdr:colOff>
      <xdr:row>6</xdr:row>
      <xdr:rowOff>67408</xdr:rowOff>
    </xdr:from>
    <xdr:to>
      <xdr:col>38</xdr:col>
      <xdr:colOff>11723</xdr:colOff>
      <xdr:row>21</xdr:row>
      <xdr:rowOff>84993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252046</xdr:colOff>
      <xdr:row>5</xdr:row>
      <xdr:rowOff>155331</xdr:rowOff>
    </xdr:from>
    <xdr:to>
      <xdr:col>45</xdr:col>
      <xdr:colOff>556846</xdr:colOff>
      <xdr:row>20</xdr:row>
      <xdr:rowOff>172916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perial.ac.uk/media/imperial-college/medicine/sph/ide/gida-fellowships/Imperial-College-COVID19-Europe-estimates-and-NPI-impact-30-03-2020.pdf" TargetMode="External"/><Relationship Id="rId2" Type="http://schemas.openxmlformats.org/officeDocument/2006/relationships/hyperlink" Target="https://www.who.int/docs/default-source/coronaviruse/situation-reports/20200317-sitrep-57-covid-19.pdf?sfvrsn=a26922f2_4" TargetMode="External"/><Relationship Id="rId1" Type="http://schemas.openxmlformats.org/officeDocument/2006/relationships/hyperlink" Target="https://www.who.int/docs/default-source/coronaviruse/situation-reports/20200326-sitrep-66-covid-19.pdf?sfvrsn=81b94e61_2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who.int/emergencies/diseases/novel-coronavirus-2019/situation-reports" TargetMode="External"/><Relationship Id="rId4" Type="http://schemas.openxmlformats.org/officeDocument/2006/relationships/hyperlink" Target="https://www.youtube.com/watch?v=c1aoULlMpn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usafacts.org/visualizations/coronavirus-covid-19-spread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306"/>
  <sheetViews>
    <sheetView tabSelected="1" zoomScale="130" zoomScaleNormal="130" workbookViewId="0">
      <selection activeCell="L20" sqref="L20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2.44140625" customWidth="1"/>
    <col min="5" max="5" width="13.44140625" customWidth="1"/>
    <col min="6" max="6" width="12.33203125" customWidth="1"/>
    <col min="7" max="8" width="10.44140625" customWidth="1"/>
    <col min="9" max="10" width="11.44140625" customWidth="1"/>
    <col min="11" max="11" width="11.21875" bestFit="1" customWidth="1"/>
    <col min="12" max="12" width="12.21875" customWidth="1"/>
    <col min="13" max="13" width="12.109375" customWidth="1"/>
    <col min="14" max="14" width="8.5546875" bestFit="1" customWidth="1"/>
    <col min="15" max="15" width="8.5546875" customWidth="1"/>
    <col min="16" max="16" width="8.33203125" customWidth="1"/>
    <col min="17" max="17" width="7.21875" customWidth="1"/>
    <col min="18" max="18" width="7.21875" bestFit="1" customWidth="1"/>
    <col min="20" max="20" width="8.5546875" bestFit="1" customWidth="1"/>
  </cols>
  <sheetData>
    <row r="2" spans="1:91" ht="28.8" x14ac:dyDescent="0.3">
      <c r="E2" s="24" t="s">
        <v>1102</v>
      </c>
    </row>
    <row r="3" spans="1:91" x14ac:dyDescent="0.3">
      <c r="D3" s="5"/>
      <c r="E3" s="5">
        <v>0.01</v>
      </c>
      <c r="F3" s="5"/>
      <c r="G3" s="5">
        <v>0.25</v>
      </c>
      <c r="H3" s="5"/>
      <c r="I3" s="8">
        <f>AVERAGE(I36:I42)</f>
        <v>1685401.4285714286</v>
      </c>
      <c r="J3" s="8"/>
      <c r="K3" s="8">
        <f>AVERAGE(K36:K42)</f>
        <v>105092.14285714286</v>
      </c>
      <c r="L3" s="5">
        <f>K3/I3</f>
        <v>6.2354369158343789E-2</v>
      </c>
      <c r="M3" s="5">
        <f>P3/I3</f>
        <v>4.7600868296743211E-2</v>
      </c>
      <c r="N3" s="9">
        <f>LOG(2)/LOG(1+M3)</f>
        <v>14.905537519203866</v>
      </c>
      <c r="O3" s="9"/>
      <c r="P3" s="8">
        <f t="shared" ref="P3" si="0">AVERAGE(P36:P42)</f>
        <v>80226.571428571435</v>
      </c>
      <c r="Q3" s="5"/>
      <c r="R3" s="5">
        <v>5.0000000000000001E-3</v>
      </c>
      <c r="S3" s="17">
        <f t="shared" ref="S3" si="1">AVERAGE(S36:S42)</f>
        <v>3.7691454782786122E-3</v>
      </c>
    </row>
    <row r="4" spans="1:91" x14ac:dyDescent="0.3">
      <c r="X4" s="3" t="s">
        <v>1094</v>
      </c>
      <c r="CM4">
        <f>COUNT(B4:CK4)</f>
        <v>0</v>
      </c>
    </row>
    <row r="5" spans="1:91" ht="48.6" x14ac:dyDescent="0.3">
      <c r="A5" s="19" t="s">
        <v>1091</v>
      </c>
      <c r="B5" s="19" t="s">
        <v>1090</v>
      </c>
      <c r="C5" s="19" t="s">
        <v>1089</v>
      </c>
      <c r="D5" s="19" t="s">
        <v>1096</v>
      </c>
      <c r="E5" s="19" t="s">
        <v>1104</v>
      </c>
      <c r="F5" s="19" t="s">
        <v>1097</v>
      </c>
      <c r="G5" s="19" t="s">
        <v>1095</v>
      </c>
      <c r="H5" s="19" t="s">
        <v>1091</v>
      </c>
      <c r="I5" s="19" t="s">
        <v>1101</v>
      </c>
      <c r="J5" s="19"/>
      <c r="K5" s="19" t="s">
        <v>1098</v>
      </c>
      <c r="L5" s="19" t="s">
        <v>1115</v>
      </c>
      <c r="M5" s="19" t="s">
        <v>1114</v>
      </c>
      <c r="N5" s="19" t="s">
        <v>1099</v>
      </c>
      <c r="O5" s="19" t="str">
        <f>+A5</f>
        <v>Report</v>
      </c>
      <c r="P5" s="19" t="s">
        <v>1113</v>
      </c>
      <c r="Q5" s="19" t="s">
        <v>1112</v>
      </c>
      <c r="R5" s="19" t="s">
        <v>1111</v>
      </c>
      <c r="S5" s="25" t="s">
        <v>1103</v>
      </c>
      <c r="T5" s="25" t="s">
        <v>1100</v>
      </c>
    </row>
    <row r="6" spans="1:91" x14ac:dyDescent="0.3">
      <c r="A6" s="21">
        <v>50</v>
      </c>
      <c r="B6" s="23">
        <v>43900</v>
      </c>
      <c r="C6" s="21" t="s">
        <v>6</v>
      </c>
      <c r="D6" s="19"/>
      <c r="E6" s="8">
        <f t="shared" ref="E6:E69" si="2">+I6*(L6/$E$3)</f>
        <v>87200.000000000015</v>
      </c>
      <c r="F6" s="19"/>
      <c r="G6" s="19"/>
      <c r="H6" s="21">
        <v>50</v>
      </c>
      <c r="I6" s="6">
        <v>32778</v>
      </c>
      <c r="J6" s="38">
        <f>-15.56491*(H6^3)+4401.96652*(H6^2)-325607.29233*(H6)+7272033.49483</f>
        <v>50971.428329999559</v>
      </c>
      <c r="K6" s="2">
        <v>872</v>
      </c>
      <c r="L6" s="7">
        <f t="shared" ref="L6:L69" si="3">+K6/I6</f>
        <v>2.6603209469766308E-2</v>
      </c>
      <c r="M6" s="7">
        <f t="shared" ref="M6:M69" si="4">+P6/I6</f>
        <v>0.12523643907498933</v>
      </c>
      <c r="N6" s="13">
        <f t="shared" ref="N6:N69" si="5">LOG(2)/LOG(1+M6)</f>
        <v>5.8744680914690361</v>
      </c>
      <c r="O6" s="14">
        <f>+A6</f>
        <v>50</v>
      </c>
      <c r="P6" s="2">
        <v>4105</v>
      </c>
      <c r="Q6" s="8"/>
      <c r="R6" s="2">
        <v>186</v>
      </c>
      <c r="S6" s="11">
        <f t="shared" ref="S6:S44" si="6">+R6/I6</f>
        <v>5.6745377997437308E-3</v>
      </c>
    </row>
    <row r="7" spans="1:91" x14ac:dyDescent="0.3">
      <c r="A7" s="21">
        <v>51</v>
      </c>
      <c r="B7" s="23">
        <v>43901</v>
      </c>
      <c r="C7" s="22" t="s">
        <v>0</v>
      </c>
      <c r="D7" s="19"/>
      <c r="E7" s="8">
        <f t="shared" si="2"/>
        <v>113000</v>
      </c>
      <c r="F7" s="19"/>
      <c r="G7" s="19"/>
      <c r="H7" s="21">
        <v>51</v>
      </c>
      <c r="I7" s="6">
        <v>37364</v>
      </c>
      <c r="J7" s="38">
        <f t="shared" ref="J7:J52" si="7">-15.56491*(H7^3)+4401.96652*(H7^2)-325607.29233*(H7)+7272033.49483</f>
        <v>50875.62810999807</v>
      </c>
      <c r="K7" s="2">
        <v>1130</v>
      </c>
      <c r="L7" s="7">
        <f t="shared" si="3"/>
        <v>3.0243014666523928E-2</v>
      </c>
      <c r="M7" s="7">
        <f t="shared" si="4"/>
        <v>0.1228187560218392</v>
      </c>
      <c r="N7" s="13">
        <f t="shared" si="5"/>
        <v>5.9835427969968737</v>
      </c>
      <c r="O7" s="14">
        <f t="shared" ref="O7:O44" si="8">+A7</f>
        <v>51</v>
      </c>
      <c r="P7" s="2">
        <v>4589</v>
      </c>
      <c r="Q7" s="30">
        <f>+P7-P6</f>
        <v>484</v>
      </c>
      <c r="R7" s="2">
        <v>258</v>
      </c>
      <c r="S7" s="11">
        <f t="shared" si="6"/>
        <v>6.9050422866930739E-3</v>
      </c>
    </row>
    <row r="8" spans="1:91" x14ac:dyDescent="0.3">
      <c r="A8" s="21">
        <v>52</v>
      </c>
      <c r="B8" s="23">
        <v>43902</v>
      </c>
      <c r="C8" s="22" t="s">
        <v>1</v>
      </c>
      <c r="D8" s="19"/>
      <c r="E8" s="8">
        <f t="shared" si="2"/>
        <v>144000</v>
      </c>
      <c r="F8" s="19"/>
      <c r="G8" s="19"/>
      <c r="H8" s="21">
        <v>52</v>
      </c>
      <c r="I8" s="6">
        <v>44279</v>
      </c>
      <c r="J8" s="38">
        <f t="shared" si="7"/>
        <v>54820.898469996639</v>
      </c>
      <c r="K8" s="2">
        <v>1440</v>
      </c>
      <c r="L8" s="7">
        <f t="shared" si="3"/>
        <v>3.2521059644526749E-2</v>
      </c>
      <c r="M8" s="7">
        <f t="shared" si="4"/>
        <v>0.15616883850132116</v>
      </c>
      <c r="N8" s="13">
        <f t="shared" si="5"/>
        <v>4.7766419777592084</v>
      </c>
      <c r="O8" s="14">
        <f t="shared" si="8"/>
        <v>52</v>
      </c>
      <c r="P8" s="2">
        <v>6915</v>
      </c>
      <c r="Q8" s="30">
        <f t="shared" ref="Q8:Q44" si="9">+P8-P7</f>
        <v>2326</v>
      </c>
      <c r="R8" s="2">
        <v>310</v>
      </c>
      <c r="S8" s="11">
        <f t="shared" si="6"/>
        <v>7.0010614512522867E-3</v>
      </c>
    </row>
    <row r="9" spans="1:91" x14ac:dyDescent="0.3">
      <c r="A9" s="21">
        <v>53</v>
      </c>
      <c r="B9" s="23">
        <v>43903</v>
      </c>
      <c r="C9" s="22" t="s">
        <v>2</v>
      </c>
      <c r="D9" s="19"/>
      <c r="E9" s="8">
        <f t="shared" si="2"/>
        <v>177500.00000000003</v>
      </c>
      <c r="F9" s="19"/>
      <c r="G9" s="19"/>
      <c r="H9" s="21">
        <v>53</v>
      </c>
      <c r="I9" s="6">
        <v>51767</v>
      </c>
      <c r="J9" s="38">
        <f t="shared" si="7"/>
        <v>62713.849949995987</v>
      </c>
      <c r="K9" s="2">
        <v>1775</v>
      </c>
      <c r="L9" s="7">
        <f t="shared" si="3"/>
        <v>3.4288253134236099E-2</v>
      </c>
      <c r="M9" s="7">
        <f t="shared" si="4"/>
        <v>0.14464813491220274</v>
      </c>
      <c r="N9" s="13">
        <f t="shared" si="5"/>
        <v>5.1307262434220018</v>
      </c>
      <c r="O9" s="14">
        <f t="shared" si="8"/>
        <v>53</v>
      </c>
      <c r="P9" s="2">
        <v>7488</v>
      </c>
      <c r="Q9" s="30">
        <f t="shared" si="9"/>
        <v>573</v>
      </c>
      <c r="R9" s="2">
        <v>335</v>
      </c>
      <c r="S9" s="11">
        <f t="shared" si="6"/>
        <v>6.4713041126586435E-3</v>
      </c>
    </row>
    <row r="10" spans="1:91" x14ac:dyDescent="0.3">
      <c r="A10" s="21">
        <v>54</v>
      </c>
      <c r="B10" s="23">
        <v>43904</v>
      </c>
      <c r="C10" s="20" t="s">
        <v>3</v>
      </c>
      <c r="D10" s="8"/>
      <c r="E10" s="8">
        <f t="shared" si="2"/>
        <v>219800.00000000003</v>
      </c>
      <c r="F10" s="8"/>
      <c r="G10" s="8"/>
      <c r="H10" s="21">
        <v>54</v>
      </c>
      <c r="I10" s="6">
        <v>61513</v>
      </c>
      <c r="J10" s="38">
        <f t="shared" si="7"/>
        <v>74461.093090000562</v>
      </c>
      <c r="K10" s="2">
        <v>2198</v>
      </c>
      <c r="L10" s="7">
        <f t="shared" si="3"/>
        <v>3.573228423260124E-2</v>
      </c>
      <c r="M10" s="7">
        <f t="shared" si="4"/>
        <v>0.15843805374473688</v>
      </c>
      <c r="N10" s="13">
        <f t="shared" si="5"/>
        <v>4.712959562192534</v>
      </c>
      <c r="O10" s="14">
        <f t="shared" si="8"/>
        <v>54</v>
      </c>
      <c r="P10" s="2">
        <v>9746</v>
      </c>
      <c r="Q10" s="30">
        <f t="shared" si="9"/>
        <v>2258</v>
      </c>
      <c r="R10" s="8">
        <f t="shared" ref="R10:R24" si="10">+K10-K9</f>
        <v>423</v>
      </c>
      <c r="S10" s="11">
        <f t="shared" si="6"/>
        <v>6.8765951912603844E-3</v>
      </c>
      <c r="X10" s="3" t="s">
        <v>1092</v>
      </c>
    </row>
    <row r="11" spans="1:91" x14ac:dyDescent="0.3">
      <c r="A11" s="21">
        <v>55</v>
      </c>
      <c r="B11" s="23">
        <v>43905</v>
      </c>
      <c r="C11" s="21" t="s">
        <v>4</v>
      </c>
      <c r="D11" s="8"/>
      <c r="E11" s="8">
        <f t="shared" si="2"/>
        <v>253099.99999999997</v>
      </c>
      <c r="F11" s="8"/>
      <c r="G11" s="8"/>
      <c r="H11" s="21">
        <v>55</v>
      </c>
      <c r="I11" s="6">
        <v>72469</v>
      </c>
      <c r="J11" s="38">
        <f t="shared" si="7"/>
        <v>89969.23842999991</v>
      </c>
      <c r="K11" s="2">
        <v>2531</v>
      </c>
      <c r="L11" s="7">
        <f t="shared" si="3"/>
        <v>3.4925278394899888E-2</v>
      </c>
      <c r="M11" s="7">
        <f t="shared" si="4"/>
        <v>0.15116808566421505</v>
      </c>
      <c r="N11" s="13">
        <f t="shared" si="5"/>
        <v>4.92371924803009</v>
      </c>
      <c r="O11" s="14">
        <f t="shared" si="8"/>
        <v>55</v>
      </c>
      <c r="P11" s="2">
        <v>10955</v>
      </c>
      <c r="Q11" s="30">
        <f t="shared" si="9"/>
        <v>1209</v>
      </c>
      <c r="R11" s="8">
        <f t="shared" si="10"/>
        <v>333</v>
      </c>
      <c r="S11" s="11">
        <f t="shared" si="6"/>
        <v>4.5950682360733552E-3</v>
      </c>
      <c r="X11" s="3" t="s">
        <v>1093</v>
      </c>
    </row>
    <row r="12" spans="1:91" x14ac:dyDescent="0.3">
      <c r="A12" s="21">
        <v>56</v>
      </c>
      <c r="B12" s="23">
        <v>43906</v>
      </c>
      <c r="C12" s="21" t="s">
        <v>5</v>
      </c>
      <c r="D12" s="8"/>
      <c r="E12" s="8">
        <f t="shared" si="2"/>
        <v>660599.99999999988</v>
      </c>
      <c r="F12" s="8"/>
      <c r="G12" s="8"/>
      <c r="H12" s="21">
        <v>56</v>
      </c>
      <c r="I12" s="6">
        <v>167515</v>
      </c>
      <c r="J12" s="38">
        <f t="shared" si="7"/>
        <v>109144.89650999848</v>
      </c>
      <c r="K12" s="2">
        <v>6606</v>
      </c>
      <c r="L12" s="7">
        <f t="shared" si="3"/>
        <v>3.9435274453034054E-2</v>
      </c>
      <c r="M12" s="7">
        <f t="shared" si="4"/>
        <v>8.299555263707728E-2</v>
      </c>
      <c r="N12" s="13">
        <f t="shared" si="5"/>
        <v>8.6935869952610982</v>
      </c>
      <c r="O12" s="14">
        <f t="shared" si="8"/>
        <v>56</v>
      </c>
      <c r="P12" s="2">
        <v>13903</v>
      </c>
      <c r="Q12" s="30">
        <f t="shared" si="9"/>
        <v>2948</v>
      </c>
      <c r="R12" s="8">
        <f t="shared" si="10"/>
        <v>4075</v>
      </c>
      <c r="S12" s="11">
        <f t="shared" si="6"/>
        <v>2.4326179745097452E-2</v>
      </c>
    </row>
    <row r="13" spans="1:91" x14ac:dyDescent="0.3">
      <c r="A13" s="21">
        <v>57</v>
      </c>
      <c r="B13" s="23">
        <v>43907</v>
      </c>
      <c r="C13" s="21" t="s">
        <v>6</v>
      </c>
      <c r="D13" s="8"/>
      <c r="E13" s="8">
        <f t="shared" si="2"/>
        <v>742600.00000000012</v>
      </c>
      <c r="F13" s="8"/>
      <c r="G13" s="8"/>
      <c r="H13" s="21">
        <v>57</v>
      </c>
      <c r="I13" s="6">
        <v>179111</v>
      </c>
      <c r="J13" s="38">
        <f t="shared" si="7"/>
        <v>131894.67786999699</v>
      </c>
      <c r="K13" s="2">
        <v>7426</v>
      </c>
      <c r="L13" s="7">
        <f t="shared" si="3"/>
        <v>4.1460323486553034E-2</v>
      </c>
      <c r="M13" s="7">
        <f t="shared" si="4"/>
        <v>6.4345573415368118E-2</v>
      </c>
      <c r="N13" s="13">
        <f t="shared" si="5"/>
        <v>11.115230734068556</v>
      </c>
      <c r="O13" s="14">
        <f t="shared" si="8"/>
        <v>57</v>
      </c>
      <c r="P13" s="2">
        <v>11525</v>
      </c>
      <c r="Q13" s="30">
        <f t="shared" si="9"/>
        <v>-2378</v>
      </c>
      <c r="R13" s="8">
        <f t="shared" si="10"/>
        <v>820</v>
      </c>
      <c r="S13" s="11">
        <f t="shared" si="6"/>
        <v>4.5781666117658878E-3</v>
      </c>
      <c r="X13" s="3" t="s">
        <v>1088</v>
      </c>
    </row>
    <row r="14" spans="1:91" x14ac:dyDescent="0.3">
      <c r="A14" s="21">
        <v>58</v>
      </c>
      <c r="B14" s="23">
        <v>43908</v>
      </c>
      <c r="C14" s="22" t="s">
        <v>0</v>
      </c>
      <c r="D14" s="8"/>
      <c r="E14" s="8">
        <f t="shared" si="2"/>
        <v>780700</v>
      </c>
      <c r="F14" s="8"/>
      <c r="G14" s="8"/>
      <c r="H14" s="21">
        <v>58</v>
      </c>
      <c r="I14" s="2">
        <v>191127</v>
      </c>
      <c r="J14" s="38">
        <f t="shared" si="7"/>
        <v>158125.19304999802</v>
      </c>
      <c r="K14" s="2">
        <v>7807</v>
      </c>
      <c r="L14" s="7">
        <f t="shared" si="3"/>
        <v>4.084718537935509E-2</v>
      </c>
      <c r="M14" s="7">
        <f t="shared" si="4"/>
        <v>7.912539829537428E-2</v>
      </c>
      <c r="N14" s="13">
        <f t="shared" si="5"/>
        <v>9.1022852116044888</v>
      </c>
      <c r="O14" s="14">
        <f t="shared" si="8"/>
        <v>58</v>
      </c>
      <c r="P14" s="2">
        <v>15123</v>
      </c>
      <c r="Q14" s="30">
        <f t="shared" si="9"/>
        <v>3598</v>
      </c>
      <c r="R14" s="8">
        <f t="shared" si="10"/>
        <v>381</v>
      </c>
      <c r="S14" s="11">
        <f t="shared" si="6"/>
        <v>1.9934389175783641E-3</v>
      </c>
    </row>
    <row r="15" spans="1:91" x14ac:dyDescent="0.3">
      <c r="A15" s="21">
        <v>59</v>
      </c>
      <c r="B15" s="23">
        <v>43909</v>
      </c>
      <c r="C15" s="22" t="s">
        <v>1</v>
      </c>
      <c r="D15" s="8"/>
      <c r="E15" s="8">
        <f t="shared" si="2"/>
        <v>877800</v>
      </c>
      <c r="F15" s="8"/>
      <c r="G15" s="8"/>
      <c r="H15" s="21">
        <v>59</v>
      </c>
      <c r="I15" s="2">
        <v>209839</v>
      </c>
      <c r="J15" s="38">
        <f t="shared" si="7"/>
        <v>187743.05258999672</v>
      </c>
      <c r="K15" s="2">
        <v>8778</v>
      </c>
      <c r="L15" s="7">
        <f t="shared" si="3"/>
        <v>4.1832071254628546E-2</v>
      </c>
      <c r="M15" s="7">
        <f t="shared" si="4"/>
        <v>7.8898584152612236E-2</v>
      </c>
      <c r="N15" s="13">
        <f t="shared" si="5"/>
        <v>9.1274805244376296</v>
      </c>
      <c r="O15" s="14">
        <f t="shared" si="8"/>
        <v>59</v>
      </c>
      <c r="P15" s="2">
        <v>16556</v>
      </c>
      <c r="Q15" s="30">
        <f t="shared" si="9"/>
        <v>1433</v>
      </c>
      <c r="R15" s="8">
        <f t="shared" si="10"/>
        <v>971</v>
      </c>
      <c r="S15" s="11">
        <f t="shared" si="6"/>
        <v>4.6273571643021556E-3</v>
      </c>
    </row>
    <row r="16" spans="1:91" x14ac:dyDescent="0.3">
      <c r="A16" s="21">
        <v>60</v>
      </c>
      <c r="B16" s="23">
        <v>43910</v>
      </c>
      <c r="C16" s="22" t="s">
        <v>2</v>
      </c>
      <c r="D16" s="8"/>
      <c r="E16" s="8">
        <f t="shared" si="2"/>
        <v>984000</v>
      </c>
      <c r="F16" s="8"/>
      <c r="G16" s="8"/>
      <c r="H16" s="21">
        <v>60</v>
      </c>
      <c r="I16" s="2">
        <v>234073</v>
      </c>
      <c r="J16" s="38">
        <f t="shared" si="7"/>
        <v>220654.86702999566</v>
      </c>
      <c r="K16" s="2">
        <v>9840</v>
      </c>
      <c r="L16" s="7">
        <f t="shared" si="3"/>
        <v>4.2038167580199341E-2</v>
      </c>
      <c r="M16" s="7">
        <f t="shared" si="4"/>
        <v>0.10358734241027372</v>
      </c>
      <c r="N16" s="13">
        <f t="shared" si="5"/>
        <v>7.0323085039889808</v>
      </c>
      <c r="O16" s="14">
        <f t="shared" si="8"/>
        <v>60</v>
      </c>
      <c r="P16" s="2">
        <v>24247</v>
      </c>
      <c r="Q16" s="30">
        <f t="shared" si="9"/>
        <v>7691</v>
      </c>
      <c r="R16" s="8">
        <f t="shared" si="10"/>
        <v>1062</v>
      </c>
      <c r="S16" s="11">
        <f t="shared" si="6"/>
        <v>4.5370461351800506E-3</v>
      </c>
    </row>
    <row r="17" spans="1:24" x14ac:dyDescent="0.3">
      <c r="A17" s="21">
        <v>61</v>
      </c>
      <c r="B17" s="23">
        <v>43911</v>
      </c>
      <c r="C17" s="20" t="s">
        <v>3</v>
      </c>
      <c r="D17" s="8"/>
      <c r="E17" s="8">
        <f t="shared" si="2"/>
        <v>1118299.9999999998</v>
      </c>
      <c r="F17" s="8"/>
      <c r="G17" s="8"/>
      <c r="H17" s="21">
        <v>61</v>
      </c>
      <c r="I17" s="2">
        <v>266073</v>
      </c>
      <c r="J17" s="38">
        <f t="shared" si="7"/>
        <v>256767.24690999929</v>
      </c>
      <c r="K17" s="2">
        <v>11183</v>
      </c>
      <c r="L17" s="7">
        <f t="shared" si="3"/>
        <v>4.2029818884291151E-2</v>
      </c>
      <c r="M17" s="7">
        <f t="shared" si="4"/>
        <v>0.12026774606968764</v>
      </c>
      <c r="N17" s="13">
        <f t="shared" si="5"/>
        <v>6.103382251885745</v>
      </c>
      <c r="O17" s="14">
        <f t="shared" si="8"/>
        <v>61</v>
      </c>
      <c r="P17" s="2">
        <v>32000</v>
      </c>
      <c r="Q17" s="30">
        <f t="shared" si="9"/>
        <v>7753</v>
      </c>
      <c r="R17" s="8">
        <f t="shared" si="10"/>
        <v>1343</v>
      </c>
      <c r="S17" s="11">
        <f t="shared" si="6"/>
        <v>5.047486967862203E-3</v>
      </c>
      <c r="X17" s="3" t="s">
        <v>1087</v>
      </c>
    </row>
    <row r="18" spans="1:24" x14ac:dyDescent="0.3">
      <c r="A18" s="21">
        <v>62</v>
      </c>
      <c r="B18" s="23">
        <v>43912</v>
      </c>
      <c r="C18" s="22" t="s">
        <v>4</v>
      </c>
      <c r="D18" s="8"/>
      <c r="E18" s="8">
        <f t="shared" si="2"/>
        <v>1278299.9999999998</v>
      </c>
      <c r="F18" s="8"/>
      <c r="G18" s="8"/>
      <c r="H18" s="21">
        <v>62</v>
      </c>
      <c r="I18" s="2">
        <v>292142</v>
      </c>
      <c r="J18" s="38">
        <f t="shared" si="7"/>
        <v>295986.80276999902</v>
      </c>
      <c r="K18" s="2">
        <v>12783</v>
      </c>
      <c r="L18" s="7">
        <f t="shared" si="3"/>
        <v>4.3756118599858972E-2</v>
      </c>
      <c r="M18" s="7">
        <f t="shared" si="4"/>
        <v>8.9234002642550547E-2</v>
      </c>
      <c r="N18" s="13">
        <f t="shared" si="5"/>
        <v>8.1093842507121821</v>
      </c>
      <c r="O18" s="14">
        <f t="shared" si="8"/>
        <v>62</v>
      </c>
      <c r="P18" s="2">
        <v>26069</v>
      </c>
      <c r="Q18" s="30">
        <f t="shared" si="9"/>
        <v>-5931</v>
      </c>
      <c r="R18" s="8">
        <f t="shared" si="10"/>
        <v>1600</v>
      </c>
      <c r="S18" s="11">
        <f t="shared" si="6"/>
        <v>5.4767886849545772E-3</v>
      </c>
    </row>
    <row r="19" spans="1:24" x14ac:dyDescent="0.3">
      <c r="A19" s="21">
        <v>63</v>
      </c>
      <c r="B19" s="23">
        <v>43913</v>
      </c>
      <c r="C19" s="22" t="s">
        <v>5</v>
      </c>
      <c r="D19" s="8"/>
      <c r="E19" s="8">
        <f t="shared" si="2"/>
        <v>1450899.9999999998</v>
      </c>
      <c r="F19" s="8"/>
      <c r="G19" s="8"/>
      <c r="H19" s="21">
        <v>63</v>
      </c>
      <c r="I19" s="2">
        <v>332930</v>
      </c>
      <c r="J19" s="38">
        <f t="shared" si="7"/>
        <v>338220.14514999744</v>
      </c>
      <c r="K19" s="2">
        <v>14509</v>
      </c>
      <c r="L19" s="7">
        <f t="shared" si="3"/>
        <v>4.357973147508485E-2</v>
      </c>
      <c r="M19" s="7">
        <f t="shared" si="4"/>
        <v>0.1225122398101703</v>
      </c>
      <c r="N19" s="13">
        <f t="shared" si="5"/>
        <v>5.9976785582971264</v>
      </c>
      <c r="O19" s="14">
        <f t="shared" si="8"/>
        <v>63</v>
      </c>
      <c r="P19" s="2">
        <v>40788</v>
      </c>
      <c r="Q19" s="30">
        <f t="shared" si="9"/>
        <v>14719</v>
      </c>
      <c r="R19" s="8">
        <f t="shared" si="10"/>
        <v>1726</v>
      </c>
      <c r="S19" s="11">
        <f t="shared" si="6"/>
        <v>5.1842729702940562E-3</v>
      </c>
    </row>
    <row r="20" spans="1:24" x14ac:dyDescent="0.3">
      <c r="A20" s="21">
        <v>64</v>
      </c>
      <c r="B20" s="23">
        <v>43914</v>
      </c>
      <c r="C20" s="22" t="s">
        <v>6</v>
      </c>
      <c r="D20" s="8"/>
      <c r="E20" s="8">
        <f t="shared" si="2"/>
        <v>1623100</v>
      </c>
      <c r="F20" s="8"/>
      <c r="G20" s="8"/>
      <c r="H20" s="21">
        <v>64</v>
      </c>
      <c r="I20" s="2">
        <v>372755</v>
      </c>
      <c r="J20" s="38">
        <f t="shared" si="7"/>
        <v>383373.88458999898</v>
      </c>
      <c r="K20" s="2">
        <v>16231</v>
      </c>
      <c r="L20" s="7">
        <f t="shared" si="3"/>
        <v>4.3543346165712066E-2</v>
      </c>
      <c r="M20" s="7">
        <f t="shared" si="4"/>
        <v>0.10683961315072903</v>
      </c>
      <c r="N20" s="13">
        <f t="shared" si="5"/>
        <v>6.828446997392982</v>
      </c>
      <c r="O20" s="14">
        <f t="shared" si="8"/>
        <v>64</v>
      </c>
      <c r="P20" s="2">
        <v>39825</v>
      </c>
      <c r="Q20" s="30">
        <f t="shared" si="9"/>
        <v>-963</v>
      </c>
      <c r="R20" s="8">
        <f t="shared" si="10"/>
        <v>1722</v>
      </c>
      <c r="S20" s="11">
        <f t="shared" si="6"/>
        <v>4.6196563426379256E-3</v>
      </c>
    </row>
    <row r="21" spans="1:24" x14ac:dyDescent="0.3">
      <c r="A21" s="21">
        <v>65</v>
      </c>
      <c r="B21" s="23">
        <v>43915</v>
      </c>
      <c r="C21" s="22" t="s">
        <v>0</v>
      </c>
      <c r="D21" s="8"/>
      <c r="E21" s="8">
        <f t="shared" si="2"/>
        <v>1843300</v>
      </c>
      <c r="F21" s="8"/>
      <c r="G21" s="8"/>
      <c r="H21" s="21">
        <v>65</v>
      </c>
      <c r="I21" s="2">
        <v>413467</v>
      </c>
      <c r="J21" s="38">
        <f t="shared" si="7"/>
        <v>431354.63162999693</v>
      </c>
      <c r="K21" s="2">
        <v>18433</v>
      </c>
      <c r="L21" s="7">
        <f t="shared" si="3"/>
        <v>4.4581550643703123E-2</v>
      </c>
      <c r="M21" s="7">
        <f t="shared" si="4"/>
        <v>9.8464931905085526E-2</v>
      </c>
      <c r="N21" s="13">
        <f t="shared" si="5"/>
        <v>7.3806831575680789</v>
      </c>
      <c r="O21" s="14">
        <f t="shared" si="8"/>
        <v>65</v>
      </c>
      <c r="P21" s="2">
        <v>40712</v>
      </c>
      <c r="Q21" s="30">
        <f t="shared" si="9"/>
        <v>887</v>
      </c>
      <c r="R21" s="8">
        <f t="shared" si="10"/>
        <v>2202</v>
      </c>
      <c r="S21" s="11">
        <f t="shared" si="6"/>
        <v>5.3256970931174676E-3</v>
      </c>
    </row>
    <row r="22" spans="1:24" x14ac:dyDescent="0.3">
      <c r="A22" s="21">
        <v>66</v>
      </c>
      <c r="B22" s="23">
        <v>43916</v>
      </c>
      <c r="C22" s="22" t="s">
        <v>1</v>
      </c>
      <c r="D22" s="8"/>
      <c r="E22" s="8">
        <f t="shared" si="2"/>
        <v>2083400.0000000002</v>
      </c>
      <c r="F22" s="8"/>
      <c r="G22" s="8"/>
      <c r="H22" s="21">
        <v>66</v>
      </c>
      <c r="I22" s="2">
        <v>462684</v>
      </c>
      <c r="J22" s="38">
        <f t="shared" si="7"/>
        <v>482068.99680999946</v>
      </c>
      <c r="K22" s="2">
        <v>20834</v>
      </c>
      <c r="L22" s="7">
        <f t="shared" si="3"/>
        <v>4.5028572416595344E-2</v>
      </c>
      <c r="M22" s="7">
        <f t="shared" si="4"/>
        <v>0.10637713860864002</v>
      </c>
      <c r="N22" s="13">
        <f t="shared" si="5"/>
        <v>6.8566765521978734</v>
      </c>
      <c r="O22" s="14">
        <f t="shared" si="8"/>
        <v>66</v>
      </c>
      <c r="P22" s="2">
        <v>49219</v>
      </c>
      <c r="Q22" s="30">
        <f t="shared" si="9"/>
        <v>8507</v>
      </c>
      <c r="R22" s="8">
        <f t="shared" si="10"/>
        <v>2401</v>
      </c>
      <c r="S22" s="11">
        <f t="shared" si="6"/>
        <v>5.1892868566883665E-3</v>
      </c>
    </row>
    <row r="23" spans="1:24" x14ac:dyDescent="0.3">
      <c r="A23" s="21">
        <v>67</v>
      </c>
      <c r="B23" s="23">
        <v>43917</v>
      </c>
      <c r="C23" s="22" t="s">
        <v>2</v>
      </c>
      <c r="D23" s="8"/>
      <c r="E23" s="8">
        <f t="shared" si="2"/>
        <v>2333500.0000000005</v>
      </c>
      <c r="F23" s="8"/>
      <c r="G23" s="8"/>
      <c r="H23" s="21">
        <v>67</v>
      </c>
      <c r="I23" s="2">
        <v>509164</v>
      </c>
      <c r="J23" s="38">
        <f t="shared" si="7"/>
        <v>535423.59066999797</v>
      </c>
      <c r="K23" s="2">
        <v>23335</v>
      </c>
      <c r="L23" s="7">
        <f t="shared" si="3"/>
        <v>4.5830027260371907E-2</v>
      </c>
      <c r="M23" s="7">
        <f t="shared" si="4"/>
        <v>9.1294749825203664E-2</v>
      </c>
      <c r="N23" s="13">
        <f t="shared" si="5"/>
        <v>7.9339379403651984</v>
      </c>
      <c r="O23" s="14">
        <f t="shared" si="8"/>
        <v>67</v>
      </c>
      <c r="P23" s="2">
        <v>46484</v>
      </c>
      <c r="Q23" s="30">
        <f t="shared" si="9"/>
        <v>-2735</v>
      </c>
      <c r="R23" s="8">
        <f t="shared" si="10"/>
        <v>2501</v>
      </c>
      <c r="S23" s="12">
        <f t="shared" si="6"/>
        <v>4.9119733523972633E-3</v>
      </c>
    </row>
    <row r="24" spans="1:24" x14ac:dyDescent="0.3">
      <c r="A24" s="21">
        <v>68</v>
      </c>
      <c r="B24" s="23">
        <v>43918</v>
      </c>
      <c r="C24" s="20" t="s">
        <v>3</v>
      </c>
      <c r="D24" s="14">
        <f t="shared" ref="D24:D27" si="11">+E6</f>
        <v>87200.000000000015</v>
      </c>
      <c r="E24" s="8">
        <f t="shared" si="2"/>
        <v>2648700</v>
      </c>
      <c r="F24" s="15">
        <f t="shared" ref="F24:F27" si="12">+E24-D24</f>
        <v>2561500</v>
      </c>
      <c r="G24" s="14">
        <f t="shared" ref="G24:G27" si="13">+I6</f>
        <v>32778</v>
      </c>
      <c r="H24" s="21">
        <v>68</v>
      </c>
      <c r="I24" s="2">
        <v>570968</v>
      </c>
      <c r="J24" s="38">
        <f t="shared" si="7"/>
        <v>591325.0237500025</v>
      </c>
      <c r="K24" s="2">
        <v>26487</v>
      </c>
      <c r="L24" s="7">
        <f t="shared" si="3"/>
        <v>4.63896400498802E-2</v>
      </c>
      <c r="M24" s="7">
        <f t="shared" si="4"/>
        <v>0.10948774712418209</v>
      </c>
      <c r="N24" s="13">
        <f t="shared" si="5"/>
        <v>6.6713929083241226</v>
      </c>
      <c r="O24" s="14">
        <f t="shared" si="8"/>
        <v>68</v>
      </c>
      <c r="P24" s="2">
        <v>62514</v>
      </c>
      <c r="Q24" s="30">
        <f t="shared" si="9"/>
        <v>16030</v>
      </c>
      <c r="R24" s="8">
        <f t="shared" si="10"/>
        <v>3152</v>
      </c>
      <c r="S24" s="12">
        <f t="shared" si="6"/>
        <v>5.52044948228272E-3</v>
      </c>
    </row>
    <row r="25" spans="1:24" x14ac:dyDescent="0.3">
      <c r="A25" s="21">
        <v>69</v>
      </c>
      <c r="B25" s="23">
        <v>43919</v>
      </c>
      <c r="C25" s="21" t="s">
        <v>4</v>
      </c>
      <c r="D25" s="14">
        <f t="shared" si="11"/>
        <v>113000</v>
      </c>
      <c r="E25" s="8">
        <f t="shared" si="2"/>
        <v>2995700</v>
      </c>
      <c r="F25" s="15">
        <f t="shared" si="12"/>
        <v>2882700</v>
      </c>
      <c r="G25" s="14">
        <f t="shared" si="13"/>
        <v>37364</v>
      </c>
      <c r="H25" s="21">
        <v>69</v>
      </c>
      <c r="I25" s="2">
        <v>634835</v>
      </c>
      <c r="J25" s="38">
        <f t="shared" si="7"/>
        <v>649679.90659000259</v>
      </c>
      <c r="K25" s="2">
        <v>29957</v>
      </c>
      <c r="L25" s="7">
        <f t="shared" si="3"/>
        <v>4.7188639567761703E-2</v>
      </c>
      <c r="M25" s="7">
        <f t="shared" si="4"/>
        <v>9.9488843557774861E-2</v>
      </c>
      <c r="N25" s="13">
        <f t="shared" si="5"/>
        <v>7.308180434154453</v>
      </c>
      <c r="O25" s="14">
        <f t="shared" si="8"/>
        <v>69</v>
      </c>
      <c r="P25" s="2">
        <v>63159</v>
      </c>
      <c r="Q25" s="30">
        <f t="shared" si="9"/>
        <v>645</v>
      </c>
      <c r="R25" s="2">
        <v>3398</v>
      </c>
      <c r="S25" s="12">
        <f t="shared" si="6"/>
        <v>5.3525719281388075E-3</v>
      </c>
    </row>
    <row r="26" spans="1:24" x14ac:dyDescent="0.3">
      <c r="A26" s="21">
        <v>70</v>
      </c>
      <c r="B26" s="23">
        <v>43920</v>
      </c>
      <c r="C26" s="21" t="s">
        <v>5</v>
      </c>
      <c r="D26" s="14">
        <f t="shared" si="11"/>
        <v>144000</v>
      </c>
      <c r="E26" s="8">
        <f t="shared" si="2"/>
        <v>3310599.9999999995</v>
      </c>
      <c r="F26" s="15">
        <f t="shared" si="12"/>
        <v>3166599.9999999995</v>
      </c>
      <c r="G26" s="14">
        <f t="shared" si="13"/>
        <v>44279</v>
      </c>
      <c r="H26" s="21">
        <v>70</v>
      </c>
      <c r="I26" s="2">
        <v>693282</v>
      </c>
      <c r="J26" s="38">
        <f t="shared" si="7"/>
        <v>710394.84972999897</v>
      </c>
      <c r="K26" s="2">
        <v>33106</v>
      </c>
      <c r="L26" s="7">
        <f t="shared" si="3"/>
        <v>4.7752573988651084E-2</v>
      </c>
      <c r="M26" s="7">
        <f t="shared" si="4"/>
        <v>8.4336532608664291E-2</v>
      </c>
      <c r="N26" s="13">
        <f t="shared" si="5"/>
        <v>8.5607219267389869</v>
      </c>
      <c r="O26" s="14">
        <f t="shared" si="8"/>
        <v>70</v>
      </c>
      <c r="P26" s="2">
        <v>58469</v>
      </c>
      <c r="Q26" s="30">
        <f t="shared" si="9"/>
        <v>-4690</v>
      </c>
      <c r="R26" s="8">
        <f t="shared" ref="R26:R33" si="14">+K26-K25</f>
        <v>3149</v>
      </c>
      <c r="S26" s="12">
        <f t="shared" si="6"/>
        <v>4.5421632178536293E-3</v>
      </c>
    </row>
    <row r="27" spans="1:24" x14ac:dyDescent="0.3">
      <c r="A27" s="21">
        <v>71</v>
      </c>
      <c r="B27" s="23">
        <v>43921</v>
      </c>
      <c r="C27" s="21" t="s">
        <v>6</v>
      </c>
      <c r="D27" s="14">
        <f t="shared" si="11"/>
        <v>177500.00000000003</v>
      </c>
      <c r="E27" s="8">
        <f t="shared" si="2"/>
        <v>3640500</v>
      </c>
      <c r="F27" s="15">
        <f t="shared" si="12"/>
        <v>3463000</v>
      </c>
      <c r="G27" s="14">
        <f t="shared" si="13"/>
        <v>51767</v>
      </c>
      <c r="H27" s="21">
        <v>71</v>
      </c>
      <c r="I27" s="2">
        <v>750890</v>
      </c>
      <c r="J27" s="38">
        <f t="shared" si="7"/>
        <v>773376.46370999794</v>
      </c>
      <c r="K27" s="2">
        <v>36405</v>
      </c>
      <c r="L27" s="7">
        <f t="shared" si="3"/>
        <v>4.8482467471933306E-2</v>
      </c>
      <c r="M27" s="7">
        <f t="shared" si="4"/>
        <v>7.6722289549734313E-2</v>
      </c>
      <c r="N27" s="13">
        <f t="shared" si="5"/>
        <v>9.3767996166653713</v>
      </c>
      <c r="O27" s="14">
        <f t="shared" si="8"/>
        <v>71</v>
      </c>
      <c r="P27" s="2">
        <v>57610</v>
      </c>
      <c r="Q27" s="30">
        <f t="shared" si="9"/>
        <v>-859</v>
      </c>
      <c r="R27" s="8">
        <f t="shared" si="14"/>
        <v>3299</v>
      </c>
      <c r="S27" s="12">
        <f t="shared" si="6"/>
        <v>4.3934531023185818E-3</v>
      </c>
    </row>
    <row r="28" spans="1:24" x14ac:dyDescent="0.3">
      <c r="A28" s="21">
        <v>72</v>
      </c>
      <c r="B28" s="23">
        <v>43922</v>
      </c>
      <c r="C28" s="22" t="s">
        <v>0</v>
      </c>
      <c r="D28" s="14">
        <f t="shared" ref="D28:D52" si="15">+E10</f>
        <v>219800.00000000003</v>
      </c>
      <c r="E28" s="8">
        <f t="shared" si="2"/>
        <v>4059800.0000000005</v>
      </c>
      <c r="F28" s="15">
        <f>+E28-D28</f>
        <v>3840000.0000000005</v>
      </c>
      <c r="G28" s="14">
        <f t="shared" ref="G28:G39" si="16">+I10</f>
        <v>61513</v>
      </c>
      <c r="H28" s="21">
        <v>72</v>
      </c>
      <c r="I28" s="2">
        <v>823626</v>
      </c>
      <c r="J28" s="38">
        <f t="shared" si="7"/>
        <v>838531.35906999838</v>
      </c>
      <c r="K28" s="2">
        <v>40598</v>
      </c>
      <c r="L28" s="7">
        <f t="shared" si="3"/>
        <v>4.9291790205748726E-2</v>
      </c>
      <c r="M28" s="7">
        <f t="shared" si="4"/>
        <v>8.8311927986731847E-2</v>
      </c>
      <c r="N28" s="13">
        <f t="shared" si="5"/>
        <v>8.1905370641424557</v>
      </c>
      <c r="O28" s="14">
        <f t="shared" si="8"/>
        <v>72</v>
      </c>
      <c r="P28" s="2">
        <v>72736</v>
      </c>
      <c r="Q28" s="30">
        <f t="shared" si="9"/>
        <v>15126</v>
      </c>
      <c r="R28" s="8">
        <f t="shared" si="14"/>
        <v>4193</v>
      </c>
      <c r="S28" s="12">
        <f t="shared" si="6"/>
        <v>5.0909029098158629E-3</v>
      </c>
      <c r="T28" s="16">
        <f t="shared" ref="T28:T45" si="17">+G28/I28</f>
        <v>7.4685597589197045E-2</v>
      </c>
    </row>
    <row r="29" spans="1:24" x14ac:dyDescent="0.3">
      <c r="A29" s="21">
        <v>73</v>
      </c>
      <c r="B29" s="23">
        <v>43923</v>
      </c>
      <c r="C29" s="22" t="s">
        <v>1</v>
      </c>
      <c r="D29" s="14">
        <f t="shared" si="15"/>
        <v>253099.99999999997</v>
      </c>
      <c r="E29" s="8">
        <f t="shared" si="2"/>
        <v>4552600</v>
      </c>
      <c r="F29" s="15">
        <f t="shared" ref="F29:F42" si="18">+E29-D29</f>
        <v>4299500</v>
      </c>
      <c r="G29" s="14">
        <f t="shared" si="16"/>
        <v>72469</v>
      </c>
      <c r="H29" s="21">
        <v>73</v>
      </c>
      <c r="I29" s="2">
        <v>896450</v>
      </c>
      <c r="J29" s="38">
        <f t="shared" si="7"/>
        <v>905766.14634999912</v>
      </c>
      <c r="K29" s="2">
        <v>45526</v>
      </c>
      <c r="L29" s="7">
        <f t="shared" si="3"/>
        <v>5.0784762117240229E-2</v>
      </c>
      <c r="M29" s="7">
        <f t="shared" si="4"/>
        <v>8.125271905850856E-2</v>
      </c>
      <c r="N29" s="13">
        <f t="shared" si="5"/>
        <v>8.8728183816962396</v>
      </c>
      <c r="O29" s="14">
        <f t="shared" si="8"/>
        <v>73</v>
      </c>
      <c r="P29" s="2">
        <v>72839</v>
      </c>
      <c r="Q29" s="30">
        <f t="shared" si="9"/>
        <v>103</v>
      </c>
      <c r="R29" s="8">
        <f t="shared" si="14"/>
        <v>4928</v>
      </c>
      <c r="S29" s="12">
        <f t="shared" si="6"/>
        <v>5.497239109822076E-3</v>
      </c>
      <c r="T29" s="16">
        <f t="shared" si="17"/>
        <v>8.0839979920798707E-2</v>
      </c>
    </row>
    <row r="30" spans="1:24" x14ac:dyDescent="0.3">
      <c r="A30" s="21">
        <v>74</v>
      </c>
      <c r="B30" s="23">
        <v>43924</v>
      </c>
      <c r="C30" s="22" t="s">
        <v>2</v>
      </c>
      <c r="D30" s="14">
        <f t="shared" si="15"/>
        <v>660599.99999999988</v>
      </c>
      <c r="E30" s="8">
        <f t="shared" si="2"/>
        <v>5032200</v>
      </c>
      <c r="F30" s="15">
        <f t="shared" si="18"/>
        <v>4371600</v>
      </c>
      <c r="G30" s="14">
        <f t="shared" si="16"/>
        <v>167515</v>
      </c>
      <c r="H30" s="21">
        <v>74</v>
      </c>
      <c r="I30" s="2">
        <v>972303</v>
      </c>
      <c r="J30" s="38">
        <f t="shared" si="7"/>
        <v>974987.43608999904</v>
      </c>
      <c r="K30" s="2">
        <v>50322</v>
      </c>
      <c r="L30" s="7">
        <f t="shared" si="3"/>
        <v>5.1755471288271251E-2</v>
      </c>
      <c r="M30" s="7">
        <f t="shared" si="4"/>
        <v>7.8013746743556281E-2</v>
      </c>
      <c r="N30" s="13">
        <f t="shared" si="5"/>
        <v>9.2271713149963848</v>
      </c>
      <c r="O30" s="14">
        <f t="shared" si="8"/>
        <v>74</v>
      </c>
      <c r="P30" s="2">
        <v>75853</v>
      </c>
      <c r="Q30" s="30">
        <f t="shared" si="9"/>
        <v>3014</v>
      </c>
      <c r="R30" s="8">
        <f t="shared" si="14"/>
        <v>4796</v>
      </c>
      <c r="S30" s="12">
        <f t="shared" si="6"/>
        <v>4.9326187412771531E-3</v>
      </c>
      <c r="T30" s="16">
        <f t="shared" si="17"/>
        <v>0.17228682828295294</v>
      </c>
    </row>
    <row r="31" spans="1:24" x14ac:dyDescent="0.3">
      <c r="A31" s="21">
        <v>75</v>
      </c>
      <c r="B31" s="23">
        <v>43925</v>
      </c>
      <c r="C31" s="20" t="s">
        <v>3</v>
      </c>
      <c r="D31" s="14">
        <f t="shared" si="15"/>
        <v>742600.00000000012</v>
      </c>
      <c r="E31" s="8">
        <f t="shared" si="2"/>
        <v>5698600</v>
      </c>
      <c r="F31" s="15">
        <f t="shared" si="18"/>
        <v>4956000</v>
      </c>
      <c r="G31" s="14">
        <f t="shared" si="16"/>
        <v>179111</v>
      </c>
      <c r="H31" s="21">
        <v>75</v>
      </c>
      <c r="I31" s="2">
        <v>1051697</v>
      </c>
      <c r="J31" s="38">
        <f t="shared" si="7"/>
        <v>1046101.8388300007</v>
      </c>
      <c r="K31" s="2">
        <v>56986</v>
      </c>
      <c r="L31" s="7">
        <f t="shared" si="3"/>
        <v>5.4184807981766614E-2</v>
      </c>
      <c r="M31" s="7">
        <f t="shared" si="4"/>
        <v>7.5491324972877166E-2</v>
      </c>
      <c r="N31" s="13">
        <f t="shared" si="5"/>
        <v>9.5241825201264909</v>
      </c>
      <c r="O31" s="14">
        <f t="shared" si="8"/>
        <v>75</v>
      </c>
      <c r="P31" s="2">
        <v>79394</v>
      </c>
      <c r="Q31" s="30">
        <f t="shared" si="9"/>
        <v>3541</v>
      </c>
      <c r="R31" s="8">
        <f t="shared" si="14"/>
        <v>6664</v>
      </c>
      <c r="S31" s="12">
        <f t="shared" si="6"/>
        <v>6.3364257956426617E-3</v>
      </c>
      <c r="T31" s="16">
        <f t="shared" si="17"/>
        <v>0.17030665676520898</v>
      </c>
    </row>
    <row r="32" spans="1:24" x14ac:dyDescent="0.3">
      <c r="A32" s="21">
        <v>76</v>
      </c>
      <c r="B32" s="23">
        <v>43926</v>
      </c>
      <c r="C32" s="22" t="s">
        <v>4</v>
      </c>
      <c r="D32" s="14">
        <f t="shared" si="15"/>
        <v>780700</v>
      </c>
      <c r="E32" s="8">
        <f t="shared" si="2"/>
        <v>6278400</v>
      </c>
      <c r="F32" s="15">
        <f t="shared" si="18"/>
        <v>5497700</v>
      </c>
      <c r="G32" s="14">
        <f t="shared" si="16"/>
        <v>191127</v>
      </c>
      <c r="H32" s="21">
        <v>76</v>
      </c>
      <c r="I32" s="2">
        <v>1133758</v>
      </c>
      <c r="J32" s="38">
        <f t="shared" si="7"/>
        <v>1119015.965110003</v>
      </c>
      <c r="K32" s="2">
        <v>62784</v>
      </c>
      <c r="L32" s="7">
        <f t="shared" si="3"/>
        <v>5.5376897009767515E-2</v>
      </c>
      <c r="M32" s="7">
        <f t="shared" si="4"/>
        <v>7.2379643627652465E-2</v>
      </c>
      <c r="N32" s="13">
        <f t="shared" si="5"/>
        <v>9.9190861621681723</v>
      </c>
      <c r="O32" s="14">
        <f t="shared" si="8"/>
        <v>76</v>
      </c>
      <c r="P32" s="2">
        <v>82061</v>
      </c>
      <c r="Q32" s="30">
        <f t="shared" si="9"/>
        <v>2667</v>
      </c>
      <c r="R32" s="8">
        <f t="shared" si="14"/>
        <v>5798</v>
      </c>
      <c r="S32" s="12">
        <f t="shared" si="6"/>
        <v>5.1139661197539509E-3</v>
      </c>
      <c r="T32" s="16">
        <f t="shared" si="17"/>
        <v>0.16857830330634932</v>
      </c>
    </row>
    <row r="33" spans="1:20" x14ac:dyDescent="0.3">
      <c r="A33" s="21">
        <v>77</v>
      </c>
      <c r="B33" s="23">
        <v>43927</v>
      </c>
      <c r="C33" s="22" t="s">
        <v>5</v>
      </c>
      <c r="D33" s="14">
        <f t="shared" si="15"/>
        <v>877800</v>
      </c>
      <c r="E33" s="8">
        <f t="shared" si="2"/>
        <v>6759400</v>
      </c>
      <c r="F33" s="15">
        <f t="shared" si="18"/>
        <v>5881600</v>
      </c>
      <c r="G33" s="14">
        <f t="shared" si="16"/>
        <v>209839</v>
      </c>
      <c r="H33" s="21">
        <v>77</v>
      </c>
      <c r="I33" s="2">
        <v>1210956</v>
      </c>
      <c r="J33" s="38">
        <f t="shared" si="7"/>
        <v>1193636.4254699973</v>
      </c>
      <c r="K33" s="2">
        <v>67594</v>
      </c>
      <c r="L33" s="7">
        <f t="shared" si="3"/>
        <v>5.5818708524504608E-2</v>
      </c>
      <c r="M33" s="7">
        <f t="shared" si="4"/>
        <v>6.3751284109414386E-2</v>
      </c>
      <c r="N33" s="13">
        <f t="shared" si="5"/>
        <v>11.215681959412237</v>
      </c>
      <c r="O33" s="14">
        <f t="shared" si="8"/>
        <v>77</v>
      </c>
      <c r="P33" s="2">
        <v>77200</v>
      </c>
      <c r="Q33" s="30">
        <f t="shared" si="9"/>
        <v>-4861</v>
      </c>
      <c r="R33" s="8">
        <f t="shared" si="14"/>
        <v>4810</v>
      </c>
      <c r="S33" s="12">
        <f t="shared" si="6"/>
        <v>3.9720683493041859E-3</v>
      </c>
      <c r="T33" s="16">
        <f t="shared" si="17"/>
        <v>0.17328375267144305</v>
      </c>
    </row>
    <row r="34" spans="1:20" x14ac:dyDescent="0.3">
      <c r="A34" s="21">
        <v>78</v>
      </c>
      <c r="B34" s="23">
        <v>43928</v>
      </c>
      <c r="C34" s="22" t="s">
        <v>6</v>
      </c>
      <c r="D34" s="14">
        <f t="shared" si="15"/>
        <v>984000</v>
      </c>
      <c r="E34" s="8">
        <f t="shared" si="2"/>
        <v>7261400</v>
      </c>
      <c r="F34" s="15">
        <f t="shared" si="18"/>
        <v>6277400</v>
      </c>
      <c r="G34" s="14">
        <f t="shared" si="16"/>
        <v>234073</v>
      </c>
      <c r="H34" s="21">
        <v>78</v>
      </c>
      <c r="I34" s="2">
        <v>1279722</v>
      </c>
      <c r="J34" s="38">
        <f t="shared" si="7"/>
        <v>1269869.8304499974</v>
      </c>
      <c r="K34" s="2">
        <v>72614</v>
      </c>
      <c r="L34" s="7">
        <f t="shared" si="3"/>
        <v>5.6742011155547847E-2</v>
      </c>
      <c r="M34" s="7">
        <f t="shared" si="4"/>
        <v>5.3735108093789119E-2</v>
      </c>
      <c r="N34" s="13">
        <f t="shared" si="5"/>
        <v>13.24288576008359</v>
      </c>
      <c r="O34" s="14">
        <f t="shared" si="8"/>
        <v>78</v>
      </c>
      <c r="P34" s="2">
        <v>68766</v>
      </c>
      <c r="Q34" s="30">
        <f t="shared" si="9"/>
        <v>-8434</v>
      </c>
      <c r="R34" s="2">
        <v>5020</v>
      </c>
      <c r="S34" s="12">
        <f t="shared" si="6"/>
        <v>3.9227269672632023E-3</v>
      </c>
      <c r="T34" s="16">
        <f t="shared" si="17"/>
        <v>0.18290925685422302</v>
      </c>
    </row>
    <row r="35" spans="1:20" x14ac:dyDescent="0.3">
      <c r="A35" s="21">
        <v>79</v>
      </c>
      <c r="B35" s="23">
        <v>43929</v>
      </c>
      <c r="C35" s="22" t="s">
        <v>0</v>
      </c>
      <c r="D35" s="14">
        <f t="shared" si="15"/>
        <v>1118299.9999999998</v>
      </c>
      <c r="E35" s="8">
        <f t="shared" si="2"/>
        <v>7923499.9999999991</v>
      </c>
      <c r="F35" s="15">
        <f t="shared" si="18"/>
        <v>6805199.9999999991</v>
      </c>
      <c r="G35" s="14">
        <f t="shared" si="16"/>
        <v>266073</v>
      </c>
      <c r="H35" s="21">
        <v>79</v>
      </c>
      <c r="I35" s="2">
        <v>1353361</v>
      </c>
      <c r="J35" s="38">
        <f t="shared" si="7"/>
        <v>1347622.7905899985</v>
      </c>
      <c r="K35" s="2">
        <v>79235</v>
      </c>
      <c r="L35" s="7">
        <f t="shared" si="3"/>
        <v>5.8546832663273138E-2</v>
      </c>
      <c r="M35" s="7">
        <f t="shared" si="4"/>
        <v>5.4411941824834616E-2</v>
      </c>
      <c r="N35" s="13">
        <f t="shared" si="5"/>
        <v>13.082392992372565</v>
      </c>
      <c r="O35" s="14">
        <f t="shared" si="8"/>
        <v>79</v>
      </c>
      <c r="P35" s="2">
        <v>73639</v>
      </c>
      <c r="Q35" s="30">
        <f t="shared" si="9"/>
        <v>4873</v>
      </c>
      <c r="R35" s="2">
        <v>6695</v>
      </c>
      <c r="S35" s="12">
        <f t="shared" si="6"/>
        <v>4.9469432028852612E-3</v>
      </c>
      <c r="T35" s="16">
        <f t="shared" si="17"/>
        <v>0.19660164582842271</v>
      </c>
    </row>
    <row r="36" spans="1:20" x14ac:dyDescent="0.3">
      <c r="A36" s="21">
        <v>80</v>
      </c>
      <c r="B36" s="23">
        <v>43930</v>
      </c>
      <c r="C36" s="22" t="s">
        <v>1</v>
      </c>
      <c r="D36" s="14">
        <f t="shared" si="15"/>
        <v>1278299.9999999998</v>
      </c>
      <c r="E36" s="8">
        <f t="shared" si="2"/>
        <v>8552200</v>
      </c>
      <c r="F36" s="15">
        <f t="shared" si="18"/>
        <v>7273900</v>
      </c>
      <c r="G36" s="14">
        <f t="shared" si="16"/>
        <v>292142</v>
      </c>
      <c r="H36" s="21">
        <v>80</v>
      </c>
      <c r="I36" s="2">
        <v>1436198</v>
      </c>
      <c r="J36" s="38">
        <f t="shared" si="7"/>
        <v>1426801.9164299956</v>
      </c>
      <c r="K36" s="2">
        <v>85522</v>
      </c>
      <c r="L36" s="7">
        <f t="shared" si="3"/>
        <v>5.9547499718005457E-2</v>
      </c>
      <c r="M36" s="7">
        <f t="shared" si="4"/>
        <v>5.7677980334187903E-2</v>
      </c>
      <c r="N36" s="13">
        <f t="shared" si="5"/>
        <v>12.360870262822965</v>
      </c>
      <c r="O36" s="14">
        <f t="shared" si="8"/>
        <v>80</v>
      </c>
      <c r="P36" s="2">
        <v>82837</v>
      </c>
      <c r="Q36" s="30">
        <f t="shared" si="9"/>
        <v>9198</v>
      </c>
      <c r="R36" s="2">
        <v>6287</v>
      </c>
      <c r="S36" s="12">
        <f t="shared" si="6"/>
        <v>4.3775301177135743E-3</v>
      </c>
      <c r="T36" s="16">
        <f t="shared" si="17"/>
        <v>0.20341345691889279</v>
      </c>
    </row>
    <row r="37" spans="1:20" x14ac:dyDescent="0.3">
      <c r="A37" s="21">
        <v>81</v>
      </c>
      <c r="B37" s="23">
        <v>43931</v>
      </c>
      <c r="C37" s="22" t="s">
        <v>2</v>
      </c>
      <c r="D37" s="14">
        <f t="shared" si="15"/>
        <v>1450899.9999999998</v>
      </c>
      <c r="E37" s="8">
        <f t="shared" si="2"/>
        <v>9279800</v>
      </c>
      <c r="F37" s="15">
        <f t="shared" si="18"/>
        <v>7828900</v>
      </c>
      <c r="G37" s="14">
        <f t="shared" si="16"/>
        <v>332930</v>
      </c>
      <c r="H37" s="21">
        <v>81</v>
      </c>
      <c r="I37" s="2">
        <v>1521252</v>
      </c>
      <c r="J37" s="38">
        <f t="shared" si="7"/>
        <v>1507313.818509995</v>
      </c>
      <c r="K37" s="2">
        <v>92798</v>
      </c>
      <c r="L37" s="7">
        <f t="shared" si="3"/>
        <v>6.1001070171148503E-2</v>
      </c>
      <c r="M37" s="7">
        <f t="shared" si="4"/>
        <v>5.5910526329628493E-2</v>
      </c>
      <c r="N37" s="13">
        <f t="shared" si="5"/>
        <v>12.740867433548377</v>
      </c>
      <c r="O37" s="14">
        <f t="shared" si="8"/>
        <v>81</v>
      </c>
      <c r="P37" s="2">
        <v>85054</v>
      </c>
      <c r="Q37" s="30">
        <f t="shared" si="9"/>
        <v>2217</v>
      </c>
      <c r="R37" s="2">
        <v>7277</v>
      </c>
      <c r="S37" s="12">
        <f t="shared" si="6"/>
        <v>4.7835598572754543E-3</v>
      </c>
      <c r="T37" s="16">
        <f t="shared" si="17"/>
        <v>0.21885262928167062</v>
      </c>
    </row>
    <row r="38" spans="1:20" x14ac:dyDescent="0.3">
      <c r="A38" s="21">
        <v>82</v>
      </c>
      <c r="B38" s="23">
        <v>43932</v>
      </c>
      <c r="C38" s="20" t="s">
        <v>3</v>
      </c>
      <c r="D38" s="14">
        <f t="shared" si="15"/>
        <v>1623100</v>
      </c>
      <c r="E38" s="8">
        <f t="shared" si="2"/>
        <v>9968999.9999999981</v>
      </c>
      <c r="F38" s="15">
        <f t="shared" si="18"/>
        <v>8345899.9999999981</v>
      </c>
      <c r="G38" s="14">
        <f t="shared" si="16"/>
        <v>372755</v>
      </c>
      <c r="H38" s="21">
        <v>82</v>
      </c>
      <c r="I38" s="2">
        <v>1610909</v>
      </c>
      <c r="J38" s="38">
        <f t="shared" si="7"/>
        <v>1589065.1073699994</v>
      </c>
      <c r="K38" s="2">
        <v>99690</v>
      </c>
      <c r="L38" s="7">
        <f t="shared" si="3"/>
        <v>6.1884315004758182E-2</v>
      </c>
      <c r="M38" s="7">
        <f t="shared" si="4"/>
        <v>5.5656154382401492E-2</v>
      </c>
      <c r="N38" s="13">
        <f t="shared" si="5"/>
        <v>12.797542826422099</v>
      </c>
      <c r="O38" s="14">
        <f t="shared" si="8"/>
        <v>82</v>
      </c>
      <c r="P38" s="2">
        <v>89657</v>
      </c>
      <c r="Q38" s="30">
        <f t="shared" si="9"/>
        <v>4603</v>
      </c>
      <c r="R38" s="2">
        <v>6892</v>
      </c>
      <c r="S38" s="12">
        <f t="shared" si="6"/>
        <v>4.2783298125468293E-3</v>
      </c>
      <c r="T38" s="16">
        <f t="shared" si="17"/>
        <v>0.23139420041727993</v>
      </c>
    </row>
    <row r="39" spans="1:20" x14ac:dyDescent="0.3">
      <c r="A39" s="21">
        <v>83</v>
      </c>
      <c r="B39" s="23">
        <v>43933</v>
      </c>
      <c r="C39" s="21" t="s">
        <v>4</v>
      </c>
      <c r="D39" s="14">
        <f t="shared" si="15"/>
        <v>1843300</v>
      </c>
      <c r="E39" s="8">
        <f t="shared" si="2"/>
        <v>10595200</v>
      </c>
      <c r="F39" s="15">
        <f t="shared" si="18"/>
        <v>8751900</v>
      </c>
      <c r="G39" s="14">
        <f t="shared" si="16"/>
        <v>413467</v>
      </c>
      <c r="H39" s="21">
        <v>83</v>
      </c>
      <c r="I39" s="2">
        <v>1696588</v>
      </c>
      <c r="J39" s="38">
        <f t="shared" si="7"/>
        <v>1671962.3935500002</v>
      </c>
      <c r="K39" s="2">
        <v>105952</v>
      </c>
      <c r="L39" s="7">
        <f t="shared" si="3"/>
        <v>6.245004679981233E-2</v>
      </c>
      <c r="M39" s="7">
        <f t="shared" si="4"/>
        <v>5.0500769780288439E-2</v>
      </c>
      <c r="N39" s="13">
        <f t="shared" si="5"/>
        <v>14.069205457299988</v>
      </c>
      <c r="O39" s="14">
        <f t="shared" si="8"/>
        <v>83</v>
      </c>
      <c r="P39" s="2">
        <v>85679</v>
      </c>
      <c r="Q39" s="30">
        <f t="shared" si="9"/>
        <v>-3978</v>
      </c>
      <c r="R39" s="2">
        <v>6262</v>
      </c>
      <c r="S39" s="12">
        <f t="shared" si="6"/>
        <v>3.6909373401202883E-3</v>
      </c>
      <c r="T39" s="16">
        <f t="shared" si="17"/>
        <v>0.24370501264891653</v>
      </c>
    </row>
    <row r="40" spans="1:20" x14ac:dyDescent="0.3">
      <c r="A40" s="21">
        <v>84</v>
      </c>
      <c r="B40" s="23">
        <v>43934</v>
      </c>
      <c r="C40" s="21" t="s">
        <v>5</v>
      </c>
      <c r="D40" s="14">
        <f t="shared" si="15"/>
        <v>2083400.0000000002</v>
      </c>
      <c r="E40" s="8">
        <f t="shared" si="2"/>
        <v>11165200</v>
      </c>
      <c r="F40" s="15">
        <f t="shared" si="18"/>
        <v>9081800</v>
      </c>
      <c r="G40" s="14">
        <f t="shared" ref="G40:G46" si="19">+I22</f>
        <v>462684</v>
      </c>
      <c r="H40" s="21">
        <v>84</v>
      </c>
      <c r="I40" s="2">
        <v>1773084</v>
      </c>
      <c r="J40" s="38">
        <f t="shared" si="7"/>
        <v>1755912.2875899998</v>
      </c>
      <c r="K40" s="2">
        <v>111652</v>
      </c>
      <c r="L40" s="7">
        <f t="shared" si="3"/>
        <v>6.2970507883439247E-2</v>
      </c>
      <c r="M40" s="7">
        <f t="shared" si="4"/>
        <v>4.3144036041157664E-2</v>
      </c>
      <c r="N40" s="13">
        <f t="shared" si="5"/>
        <v>16.41002019677207</v>
      </c>
      <c r="O40" s="14">
        <f t="shared" si="8"/>
        <v>84</v>
      </c>
      <c r="P40" s="2">
        <v>76498</v>
      </c>
      <c r="Q40" s="30">
        <f t="shared" si="9"/>
        <v>-9181</v>
      </c>
      <c r="R40" s="2">
        <v>5702</v>
      </c>
      <c r="S40" s="12">
        <f t="shared" si="6"/>
        <v>3.2158656893864026E-3</v>
      </c>
      <c r="T40" s="16">
        <f t="shared" si="17"/>
        <v>0.26094871985760404</v>
      </c>
    </row>
    <row r="41" spans="1:20" x14ac:dyDescent="0.3">
      <c r="A41" s="21">
        <v>85</v>
      </c>
      <c r="B41" s="23">
        <v>43935</v>
      </c>
      <c r="C41" s="21" t="s">
        <v>6</v>
      </c>
      <c r="D41" s="14">
        <f t="shared" si="15"/>
        <v>2333500.0000000005</v>
      </c>
      <c r="E41" s="8">
        <f t="shared" si="2"/>
        <v>11702100.000000002</v>
      </c>
      <c r="F41" s="15">
        <f t="shared" si="18"/>
        <v>9368600.0000000019</v>
      </c>
      <c r="G41" s="14">
        <f t="shared" si="19"/>
        <v>509164</v>
      </c>
      <c r="H41" s="21">
        <v>85</v>
      </c>
      <c r="I41" s="2">
        <v>1844863</v>
      </c>
      <c r="J41" s="38">
        <f t="shared" si="7"/>
        <v>1840821.4000300011</v>
      </c>
      <c r="K41" s="2">
        <v>117021</v>
      </c>
      <c r="L41" s="7">
        <f t="shared" si="3"/>
        <v>6.3430726292413045E-2</v>
      </c>
      <c r="M41" s="7">
        <f t="shared" si="4"/>
        <v>3.8907496112177434E-2</v>
      </c>
      <c r="N41" s="13">
        <f t="shared" si="5"/>
        <v>18.159629426159832</v>
      </c>
      <c r="O41" s="14">
        <f t="shared" si="8"/>
        <v>85</v>
      </c>
      <c r="P41" s="2">
        <v>71779</v>
      </c>
      <c r="Q41" s="30">
        <f t="shared" si="9"/>
        <v>-4719</v>
      </c>
      <c r="R41" s="2">
        <v>5369</v>
      </c>
      <c r="S41" s="12">
        <f t="shared" si="6"/>
        <v>2.9102431996305416E-3</v>
      </c>
      <c r="T41" s="16">
        <f t="shared" si="17"/>
        <v>0.27599014127336285</v>
      </c>
    </row>
    <row r="42" spans="1:20" x14ac:dyDescent="0.3">
      <c r="A42" s="21">
        <v>86</v>
      </c>
      <c r="B42" s="23">
        <v>43936</v>
      </c>
      <c r="C42" s="22" t="s">
        <v>0</v>
      </c>
      <c r="D42" s="14">
        <f t="shared" si="15"/>
        <v>2648700</v>
      </c>
      <c r="E42" s="8">
        <f t="shared" si="2"/>
        <v>12301000</v>
      </c>
      <c r="F42" s="15">
        <f t="shared" si="18"/>
        <v>9652300</v>
      </c>
      <c r="G42" s="14">
        <f t="shared" si="19"/>
        <v>570968</v>
      </c>
      <c r="H42" s="21">
        <v>86</v>
      </c>
      <c r="I42" s="2">
        <v>1914916</v>
      </c>
      <c r="J42" s="38">
        <f t="shared" si="7"/>
        <v>1926596.3414099989</v>
      </c>
      <c r="K42" s="2">
        <v>123010</v>
      </c>
      <c r="L42" s="7">
        <f t="shared" si="3"/>
        <v>6.423780468699411E-2</v>
      </c>
      <c r="M42" s="7">
        <f t="shared" si="4"/>
        <v>3.6597949988406805E-2</v>
      </c>
      <c r="N42" s="13">
        <f t="shared" si="5"/>
        <v>19.284005801256594</v>
      </c>
      <c r="O42" s="14">
        <f t="shared" si="8"/>
        <v>86</v>
      </c>
      <c r="P42" s="2">
        <v>70082</v>
      </c>
      <c r="Q42" s="30">
        <f t="shared" si="9"/>
        <v>-1697</v>
      </c>
      <c r="R42" s="2">
        <v>5989</v>
      </c>
      <c r="S42" s="12">
        <f t="shared" si="6"/>
        <v>3.1275523312771945E-3</v>
      </c>
      <c r="T42" s="16">
        <f t="shared" si="17"/>
        <v>0.2981686925170608</v>
      </c>
    </row>
    <row r="43" spans="1:20" x14ac:dyDescent="0.3">
      <c r="A43" s="21">
        <v>87</v>
      </c>
      <c r="B43" s="23">
        <v>43937</v>
      </c>
      <c r="C43" s="22" t="s">
        <v>1</v>
      </c>
      <c r="D43" s="14">
        <f t="shared" si="15"/>
        <v>2995700</v>
      </c>
      <c r="E43" s="8">
        <f t="shared" si="2"/>
        <v>13088499.999999998</v>
      </c>
      <c r="F43" s="15">
        <f t="shared" ref="F43:F106" si="20">+E43-D43</f>
        <v>10092799.999999998</v>
      </c>
      <c r="G43" s="14">
        <f t="shared" ref="G43:G52" si="21">+I25</f>
        <v>634835</v>
      </c>
      <c r="H43" s="21">
        <v>87</v>
      </c>
      <c r="I43" s="2">
        <v>1991562</v>
      </c>
      <c r="J43" s="38">
        <f t="shared" si="7"/>
        <v>2013143.7222699961</v>
      </c>
      <c r="K43" s="2">
        <v>130885</v>
      </c>
      <c r="L43" s="7">
        <f t="shared" si="3"/>
        <v>6.5719771716873487E-2</v>
      </c>
      <c r="M43" s="7">
        <f t="shared" si="4"/>
        <v>3.8485871893518757E-2</v>
      </c>
      <c r="N43" s="13">
        <f t="shared" si="5"/>
        <v>18.354824370171748</v>
      </c>
      <c r="O43" s="14">
        <f t="shared" si="8"/>
        <v>87</v>
      </c>
      <c r="P43" s="2">
        <v>76647</v>
      </c>
      <c r="Q43" s="30">
        <f t="shared" si="9"/>
        <v>6565</v>
      </c>
      <c r="R43" s="2">
        <v>7875</v>
      </c>
      <c r="S43" s="12">
        <f t="shared" si="6"/>
        <v>3.9541826967977901E-3</v>
      </c>
      <c r="T43" s="16">
        <f t="shared" si="17"/>
        <v>0.31876235839004763</v>
      </c>
    </row>
    <row r="44" spans="1:20" x14ac:dyDescent="0.3">
      <c r="A44" s="21">
        <v>88</v>
      </c>
      <c r="B44" s="23">
        <v>43938</v>
      </c>
      <c r="C44" s="22" t="s">
        <v>2</v>
      </c>
      <c r="D44" s="14">
        <f t="shared" si="15"/>
        <v>3310599.9999999995</v>
      </c>
      <c r="E44" s="8">
        <f t="shared" si="2"/>
        <v>13937800</v>
      </c>
      <c r="F44" s="15">
        <f t="shared" si="20"/>
        <v>10627200</v>
      </c>
      <c r="G44" s="14">
        <f t="shared" si="21"/>
        <v>693282</v>
      </c>
      <c r="H44" s="21">
        <v>88</v>
      </c>
      <c r="I44" s="2">
        <v>2074529</v>
      </c>
      <c r="J44" s="38">
        <f t="shared" si="7"/>
        <v>2100370.153149995</v>
      </c>
      <c r="K44" s="2">
        <v>139378</v>
      </c>
      <c r="L44" s="7">
        <f t="shared" si="3"/>
        <v>6.7185370751626033E-2</v>
      </c>
      <c r="M44" s="7">
        <f t="shared" si="4"/>
        <v>3.9993174354275116E-2</v>
      </c>
      <c r="N44" s="13">
        <f t="shared" si="5"/>
        <v>17.675945554553103</v>
      </c>
      <c r="O44" s="14">
        <f t="shared" si="8"/>
        <v>88</v>
      </c>
      <c r="P44" s="2">
        <v>82967</v>
      </c>
      <c r="Q44" s="30">
        <f t="shared" si="9"/>
        <v>6320</v>
      </c>
      <c r="R44" s="2">
        <v>8493</v>
      </c>
      <c r="S44" s="12">
        <f t="shared" si="6"/>
        <v>4.0939413235486222E-3</v>
      </c>
      <c r="T44" s="16">
        <f t="shared" si="17"/>
        <v>0.33418766380224135</v>
      </c>
    </row>
    <row r="45" spans="1:20" x14ac:dyDescent="0.3">
      <c r="A45" s="21">
        <v>89</v>
      </c>
      <c r="B45" s="23">
        <v>43939</v>
      </c>
      <c r="C45" s="20" t="s">
        <v>3</v>
      </c>
      <c r="D45" s="14">
        <f t="shared" si="15"/>
        <v>3640500</v>
      </c>
      <c r="E45" s="14">
        <f>+J45*(L45/$E$3)</f>
        <v>13644272.34648983</v>
      </c>
      <c r="F45" s="15">
        <f t="shared" si="20"/>
        <v>10003772.34648983</v>
      </c>
      <c r="G45" s="14">
        <f t="shared" si="21"/>
        <v>750890</v>
      </c>
      <c r="H45" s="21">
        <v>89</v>
      </c>
      <c r="I45" s="15">
        <f>+I44-G44-R44</f>
        <v>1372754</v>
      </c>
      <c r="J45" s="39">
        <f t="shared" si="7"/>
        <v>2188182.2445900021</v>
      </c>
      <c r="K45" s="14">
        <f>+$L$3*J45</f>
        <v>136442.7234648983</v>
      </c>
      <c r="L45" s="7">
        <f>+K45/J45</f>
        <v>6.2354369158343782E-2</v>
      </c>
      <c r="M45" s="7">
        <f t="shared" si="4"/>
        <v>6.3967827768126762E-2</v>
      </c>
      <c r="N45" s="1">
        <f t="shared" si="5"/>
        <v>11.17886405446008</v>
      </c>
      <c r="O45" s="1"/>
      <c r="P45" s="14">
        <f>+J45-J44</f>
        <v>87812.091440007091</v>
      </c>
      <c r="Q45" s="8"/>
      <c r="R45" s="8">
        <f t="shared" ref="R45:R108" si="22">+I45*$R$3</f>
        <v>6863.77</v>
      </c>
      <c r="S45" s="18">
        <f t="shared" ref="S45:S64" si="23">+$S$3</f>
        <v>3.7691454782786122E-3</v>
      </c>
      <c r="T45" s="16">
        <f t="shared" si="17"/>
        <v>0.54699531015753733</v>
      </c>
    </row>
    <row r="46" spans="1:20" x14ac:dyDescent="0.3">
      <c r="A46" s="21">
        <v>90</v>
      </c>
      <c r="B46" s="23">
        <v>43940</v>
      </c>
      <c r="C46" s="22" t="s">
        <v>4</v>
      </c>
      <c r="D46" s="14">
        <f t="shared" si="15"/>
        <v>4059800.0000000005</v>
      </c>
      <c r="E46" s="14">
        <f t="shared" ref="E46:E109" si="24">+J46*(L46/$E$3)</f>
        <v>14194888.628500942</v>
      </c>
      <c r="F46" s="15">
        <f t="shared" si="20"/>
        <v>10135088.628500942</v>
      </c>
      <c r="G46" s="14">
        <f t="shared" si="21"/>
        <v>823626</v>
      </c>
      <c r="H46" s="21">
        <v>90</v>
      </c>
      <c r="I46" s="15">
        <f>+I45-G45-R45</f>
        <v>615000.23</v>
      </c>
      <c r="J46" s="39">
        <f t="shared" si="7"/>
        <v>2276486.6071299976</v>
      </c>
      <c r="K46" s="14">
        <f t="shared" ref="K46:K52" si="25">+$L$3*J46</f>
        <v>141948.88628500942</v>
      </c>
      <c r="L46" s="7">
        <f t="shared" ref="L46:L52" si="26">+K46/J46</f>
        <v>6.2354369158343789E-2</v>
      </c>
      <c r="M46" s="7">
        <f t="shared" si="4"/>
        <v>0.14358427563514156</v>
      </c>
      <c r="N46" s="1">
        <f t="shared" si="5"/>
        <v>5.16628493863176</v>
      </c>
      <c r="O46" s="1"/>
      <c r="P46" s="14">
        <f t="shared" ref="P46:P52" si="27">+J46-J45</f>
        <v>88304.362539995462</v>
      </c>
      <c r="Q46" s="8"/>
      <c r="R46" s="8">
        <f t="shared" si="22"/>
        <v>3075.0011500000001</v>
      </c>
      <c r="S46" s="18">
        <f t="shared" si="23"/>
        <v>3.7691454782786122E-3</v>
      </c>
      <c r="T46" s="16"/>
    </row>
    <row r="47" spans="1:20" x14ac:dyDescent="0.3">
      <c r="A47" s="21">
        <v>91</v>
      </c>
      <c r="B47" s="23">
        <v>43941</v>
      </c>
      <c r="C47" s="22" t="s">
        <v>5</v>
      </c>
      <c r="D47" s="14">
        <f t="shared" si="15"/>
        <v>4552600</v>
      </c>
      <c r="E47" s="14">
        <f t="shared" si="24"/>
        <v>14747992.111815216</v>
      </c>
      <c r="F47" s="15">
        <f t="shared" si="20"/>
        <v>10195392.111815216</v>
      </c>
      <c r="G47" s="14">
        <f t="shared" si="21"/>
        <v>896450</v>
      </c>
      <c r="H47" s="21">
        <v>91</v>
      </c>
      <c r="I47" s="15">
        <f>+I46-G46-R46</f>
        <v>-211700.77115000002</v>
      </c>
      <c r="J47" s="39">
        <f t="shared" si="7"/>
        <v>2365189.8513100026</v>
      </c>
      <c r="K47" s="14">
        <f t="shared" si="25"/>
        <v>147479.92111815215</v>
      </c>
      <c r="L47" s="7">
        <f t="shared" si="26"/>
        <v>6.2354369158343789E-2</v>
      </c>
      <c r="M47" s="7">
        <f t="shared" si="4"/>
        <v>-0.41900293370757064</v>
      </c>
      <c r="N47" s="1">
        <f t="shared" si="5"/>
        <v>-1.276491643741738</v>
      </c>
      <c r="O47" s="1"/>
      <c r="P47" s="14">
        <f t="shared" si="27"/>
        <v>88703.244180005044</v>
      </c>
      <c r="Q47" s="8"/>
      <c r="R47" s="8">
        <f t="shared" si="22"/>
        <v>-1058.5038557500002</v>
      </c>
      <c r="S47" s="18">
        <f t="shared" si="23"/>
        <v>3.7691454782786122E-3</v>
      </c>
      <c r="T47" s="16"/>
    </row>
    <row r="48" spans="1:20" x14ac:dyDescent="0.3">
      <c r="A48" s="21">
        <v>92</v>
      </c>
      <c r="B48" s="23">
        <v>43942</v>
      </c>
      <c r="C48" s="22" t="s">
        <v>6</v>
      </c>
      <c r="D48" s="14">
        <f t="shared" si="15"/>
        <v>5032200</v>
      </c>
      <c r="E48" s="14">
        <f t="shared" si="24"/>
        <v>15303000.472346095</v>
      </c>
      <c r="F48" s="15">
        <f t="shared" si="20"/>
        <v>10270800.472346095</v>
      </c>
      <c r="G48" s="14">
        <f t="shared" si="21"/>
        <v>972303</v>
      </c>
      <c r="H48" s="21">
        <v>92</v>
      </c>
      <c r="I48" s="15">
        <f t="shared" ref="I48:I111" si="28">+I47-G47-R47+P47</f>
        <v>-1018389.0231142449</v>
      </c>
      <c r="J48" s="39">
        <f t="shared" si="7"/>
        <v>2454198.5876699975</v>
      </c>
      <c r="K48" s="14">
        <f t="shared" si="25"/>
        <v>153030.00472346097</v>
      </c>
      <c r="L48" s="7">
        <f t="shared" si="26"/>
        <v>6.2354369158343782E-2</v>
      </c>
      <c r="M48" s="7">
        <f t="shared" si="4"/>
        <v>-8.7401508008997542E-2</v>
      </c>
      <c r="N48" s="1">
        <f t="shared" si="5"/>
        <v>-7.5787531893108708</v>
      </c>
      <c r="O48" s="1"/>
      <c r="P48" s="14">
        <f t="shared" si="27"/>
        <v>89008.736359994859</v>
      </c>
      <c r="Q48" s="8"/>
      <c r="R48" s="8">
        <f t="shared" si="22"/>
        <v>-5091.945115571225</v>
      </c>
      <c r="S48" s="18">
        <f t="shared" si="23"/>
        <v>3.7691454782786122E-3</v>
      </c>
      <c r="T48" s="16"/>
    </row>
    <row r="49" spans="1:20" x14ac:dyDescent="0.3">
      <c r="A49" s="21">
        <v>93</v>
      </c>
      <c r="B49" s="23">
        <v>43943</v>
      </c>
      <c r="C49" s="22" t="s">
        <v>0</v>
      </c>
      <c r="D49" s="14">
        <f t="shared" si="15"/>
        <v>5698600</v>
      </c>
      <c r="E49" s="14">
        <f t="shared" si="24"/>
        <v>15859331.386007236</v>
      </c>
      <c r="F49" s="15">
        <f t="shared" si="20"/>
        <v>10160731.386007236</v>
      </c>
      <c r="G49" s="14">
        <f t="shared" si="21"/>
        <v>1051697</v>
      </c>
      <c r="H49" s="21">
        <v>93</v>
      </c>
      <c r="I49" s="15">
        <f t="shared" si="28"/>
        <v>-1896591.3416386789</v>
      </c>
      <c r="J49" s="39">
        <f t="shared" si="7"/>
        <v>2543419.4267499959</v>
      </c>
      <c r="K49" s="14">
        <f t="shared" si="25"/>
        <v>158593.31386007238</v>
      </c>
      <c r="L49" s="7">
        <f t="shared" si="26"/>
        <v>6.2354369158343782E-2</v>
      </c>
      <c r="M49" s="7">
        <f t="shared" si="4"/>
        <v>-4.7042732464923361E-2</v>
      </c>
      <c r="N49" s="1">
        <f t="shared" si="5"/>
        <v>-14.385059031324371</v>
      </c>
      <c r="O49" s="1"/>
      <c r="P49" s="14">
        <f t="shared" si="27"/>
        <v>89220.839079998434</v>
      </c>
      <c r="Q49" s="8"/>
      <c r="R49" s="8">
        <f t="shared" si="22"/>
        <v>-9482.9567081933947</v>
      </c>
      <c r="S49" s="18">
        <f t="shared" si="23"/>
        <v>3.7691454782786122E-3</v>
      </c>
      <c r="T49" s="16"/>
    </row>
    <row r="50" spans="1:20" x14ac:dyDescent="0.3">
      <c r="A50" s="21">
        <v>94</v>
      </c>
      <c r="B50" s="23">
        <v>43944</v>
      </c>
      <c r="C50" s="22" t="s">
        <v>1</v>
      </c>
      <c r="D50" s="14">
        <f t="shared" si="15"/>
        <v>6278400</v>
      </c>
      <c r="E50" s="14">
        <f t="shared" si="24"/>
        <v>16416402.528712174</v>
      </c>
      <c r="F50" s="15">
        <f t="shared" si="20"/>
        <v>10138002.528712174</v>
      </c>
      <c r="G50" s="14">
        <f t="shared" si="21"/>
        <v>1133758</v>
      </c>
      <c r="H50" s="21">
        <v>94</v>
      </c>
      <c r="I50" s="15">
        <f t="shared" si="28"/>
        <v>-2849584.545850487</v>
      </c>
      <c r="J50" s="39">
        <f t="shared" si="7"/>
        <v>2632758.9790899931</v>
      </c>
      <c r="K50" s="14">
        <f t="shared" si="25"/>
        <v>164164.02528712174</v>
      </c>
      <c r="L50" s="7">
        <f t="shared" si="26"/>
        <v>6.2354369158343789E-2</v>
      </c>
      <c r="M50" s="7">
        <f t="shared" si="4"/>
        <v>-3.1351781602722326E-2</v>
      </c>
      <c r="N50" s="1">
        <f t="shared" si="5"/>
        <v>-21.760287982633045</v>
      </c>
      <c r="O50" s="1"/>
      <c r="P50" s="14">
        <f t="shared" si="27"/>
        <v>89339.552339997143</v>
      </c>
      <c r="Q50" s="8"/>
      <c r="R50" s="8">
        <f t="shared" si="22"/>
        <v>-14247.922729252436</v>
      </c>
      <c r="S50" s="18">
        <f t="shared" si="23"/>
        <v>3.7691454782786122E-3</v>
      </c>
    </row>
    <row r="51" spans="1:20" x14ac:dyDescent="0.3">
      <c r="A51" s="21">
        <v>95</v>
      </c>
      <c r="B51" s="23">
        <v>43945</v>
      </c>
      <c r="C51" s="22" t="s">
        <v>2</v>
      </c>
      <c r="D51" s="14">
        <f t="shared" si="15"/>
        <v>6759400</v>
      </c>
      <c r="E51" s="14">
        <f t="shared" si="24"/>
        <v>16973631.576374535</v>
      </c>
      <c r="F51" s="15">
        <f t="shared" si="20"/>
        <v>10214231.576374535</v>
      </c>
      <c r="G51" s="14">
        <f t="shared" si="21"/>
        <v>1210956</v>
      </c>
      <c r="H51" s="21">
        <v>95</v>
      </c>
      <c r="I51" s="15">
        <f t="shared" si="28"/>
        <v>-3879755.0707812374</v>
      </c>
      <c r="J51" s="39">
        <f t="shared" si="7"/>
        <v>2722123.8552299989</v>
      </c>
      <c r="K51" s="14">
        <f t="shared" si="25"/>
        <v>169736.31576374534</v>
      </c>
      <c r="L51" s="7">
        <f t="shared" si="26"/>
        <v>6.2354369158343789E-2</v>
      </c>
      <c r="M51" s="7">
        <f t="shared" si="4"/>
        <v>-2.303363859564752E-2</v>
      </c>
      <c r="N51" s="1">
        <f t="shared" si="5"/>
        <v>-29.744902136537274</v>
      </c>
      <c r="O51" s="1"/>
      <c r="P51" s="14">
        <f t="shared" si="27"/>
        <v>89364.876140005887</v>
      </c>
      <c r="Q51" s="8"/>
      <c r="R51" s="8">
        <f t="shared" si="22"/>
        <v>-19398.775353906189</v>
      </c>
      <c r="S51" s="18">
        <f t="shared" si="23"/>
        <v>3.7691454782786122E-3</v>
      </c>
    </row>
    <row r="52" spans="1:20" x14ac:dyDescent="0.3">
      <c r="A52" s="21">
        <v>96</v>
      </c>
      <c r="B52" s="23">
        <v>43946</v>
      </c>
      <c r="C52" s="20" t="s">
        <v>3</v>
      </c>
      <c r="D52" s="14">
        <f t="shared" si="15"/>
        <v>7261400</v>
      </c>
      <c r="E52" s="14">
        <f t="shared" si="24"/>
        <v>17530436.204907808</v>
      </c>
      <c r="F52" s="15">
        <f t="shared" si="20"/>
        <v>10269036.204907808</v>
      </c>
      <c r="G52" s="14">
        <f t="shared" si="21"/>
        <v>1279722</v>
      </c>
      <c r="H52" s="21">
        <v>96</v>
      </c>
      <c r="I52" s="15">
        <f t="shared" si="28"/>
        <v>-4981947.4192873258</v>
      </c>
      <c r="J52" s="39">
        <f t="shared" si="7"/>
        <v>2811420.6657100013</v>
      </c>
      <c r="K52" s="14">
        <f t="shared" si="25"/>
        <v>175304.36204907807</v>
      </c>
      <c r="L52" s="7">
        <f t="shared" si="26"/>
        <v>6.2354369158343789E-2</v>
      </c>
      <c r="M52" s="7">
        <f t="shared" si="4"/>
        <v>-1.7924077266310519E-2</v>
      </c>
      <c r="N52" s="1">
        <f t="shared" si="5"/>
        <v>-38.323671165249792</v>
      </c>
      <c r="O52" s="1"/>
      <c r="P52" s="14">
        <f t="shared" si="27"/>
        <v>89296.810480002314</v>
      </c>
      <c r="Q52" s="8"/>
      <c r="R52" s="8">
        <f t="shared" si="22"/>
        <v>-24909.737096436631</v>
      </c>
      <c r="S52" s="18">
        <f t="shared" si="23"/>
        <v>3.7691454782786122E-3</v>
      </c>
    </row>
    <row r="53" spans="1:20" x14ac:dyDescent="0.3">
      <c r="A53" s="21">
        <v>97</v>
      </c>
      <c r="B53" s="23">
        <v>43947</v>
      </c>
      <c r="C53" s="22" t="s">
        <v>4</v>
      </c>
      <c r="D53" s="8"/>
      <c r="E53" s="14">
        <f t="shared" si="24"/>
        <v>0</v>
      </c>
      <c r="F53" s="15">
        <f t="shared" si="20"/>
        <v>0</v>
      </c>
      <c r="G53" s="8">
        <f t="shared" ref="G48:G73" si="29">+I53*$G$3</f>
        <v>-1536865.7179277218</v>
      </c>
      <c r="H53" s="21">
        <v>97</v>
      </c>
      <c r="I53" s="15">
        <f t="shared" si="28"/>
        <v>-6147462.8717108872</v>
      </c>
      <c r="J53" s="15"/>
      <c r="K53" s="10">
        <f t="shared" ref="K45:K108" si="30">+I53*$L$3</f>
        <v>-383321.16928987287</v>
      </c>
      <c r="L53" s="7">
        <f t="shared" si="3"/>
        <v>6.2354369158343789E-2</v>
      </c>
      <c r="M53" s="7">
        <f t="shared" si="4"/>
        <v>4.7600868296743211E-2</v>
      </c>
      <c r="N53" s="1">
        <f t="shared" si="5"/>
        <v>14.905537519203866</v>
      </c>
      <c r="O53" s="1"/>
      <c r="P53" s="10">
        <f t="shared" ref="P45:P108" si="31">+$M$3*I53</f>
        <v>-292624.57051542873</v>
      </c>
      <c r="Q53" s="8"/>
      <c r="R53" s="8">
        <f t="shared" si="22"/>
        <v>-30737.314358554435</v>
      </c>
      <c r="S53" s="18">
        <f t="shared" si="23"/>
        <v>3.7691454782786122E-3</v>
      </c>
    </row>
    <row r="54" spans="1:20" x14ac:dyDescent="0.3">
      <c r="A54" s="21">
        <v>98</v>
      </c>
      <c r="B54" s="23">
        <v>43948</v>
      </c>
      <c r="C54" s="22" t="s">
        <v>5</v>
      </c>
      <c r="D54" s="8"/>
      <c r="E54" s="14">
        <f t="shared" si="24"/>
        <v>0</v>
      </c>
      <c r="F54" s="15">
        <f t="shared" si="20"/>
        <v>0</v>
      </c>
      <c r="G54" s="8">
        <f t="shared" si="29"/>
        <v>-1218121.1024850097</v>
      </c>
      <c r="H54" s="21">
        <v>98</v>
      </c>
      <c r="I54" s="15">
        <f t="shared" si="28"/>
        <v>-4872484.4099400388</v>
      </c>
      <c r="J54" s="15"/>
      <c r="K54" s="10">
        <f t="shared" si="30"/>
        <v>-303820.6916156761</v>
      </c>
      <c r="L54" s="7">
        <f t="shared" si="3"/>
        <v>6.2354369158343789E-2</v>
      </c>
      <c r="M54" s="7">
        <f t="shared" si="4"/>
        <v>4.7600868296743211E-2</v>
      </c>
      <c r="N54" s="1">
        <f t="shared" si="5"/>
        <v>14.905537519203866</v>
      </c>
      <c r="O54" s="1"/>
      <c r="P54" s="10">
        <f t="shared" si="31"/>
        <v>-231934.48867549034</v>
      </c>
      <c r="Q54" s="8"/>
      <c r="R54" s="8">
        <f t="shared" si="22"/>
        <v>-24362.422049700195</v>
      </c>
      <c r="S54" s="18">
        <f t="shared" si="23"/>
        <v>3.7691454782786122E-3</v>
      </c>
    </row>
    <row r="55" spans="1:20" x14ac:dyDescent="0.3">
      <c r="A55" s="21">
        <v>99</v>
      </c>
      <c r="B55" s="23">
        <v>43949</v>
      </c>
      <c r="C55" s="22" t="s">
        <v>6</v>
      </c>
      <c r="D55" s="8"/>
      <c r="E55" s="14">
        <f t="shared" si="24"/>
        <v>0</v>
      </c>
      <c r="F55" s="15">
        <f t="shared" si="20"/>
        <v>0</v>
      </c>
      <c r="G55" s="8">
        <f t="shared" si="29"/>
        <v>-965483.84352020489</v>
      </c>
      <c r="H55" s="21">
        <v>99</v>
      </c>
      <c r="I55" s="15">
        <f t="shared" si="28"/>
        <v>-3861935.3740808195</v>
      </c>
      <c r="J55" s="15"/>
      <c r="K55" s="10">
        <f t="shared" si="30"/>
        <v>-240808.54398110195</v>
      </c>
      <c r="L55" s="7">
        <f t="shared" si="3"/>
        <v>6.2354369158343789E-2</v>
      </c>
      <c r="M55" s="7">
        <f t="shared" si="4"/>
        <v>4.7600868296743211E-2</v>
      </c>
      <c r="N55" s="1">
        <f t="shared" si="5"/>
        <v>14.905537519203866</v>
      </c>
      <c r="O55" s="1"/>
      <c r="P55" s="10">
        <f t="shared" si="31"/>
        <v>-183831.47711215483</v>
      </c>
      <c r="Q55" s="8"/>
      <c r="R55" s="8">
        <f t="shared" si="22"/>
        <v>-19309.676870404099</v>
      </c>
      <c r="S55" s="18">
        <f t="shared" si="23"/>
        <v>3.7691454782786122E-3</v>
      </c>
    </row>
    <row r="56" spans="1:20" x14ac:dyDescent="0.3">
      <c r="A56" s="21">
        <v>100</v>
      </c>
      <c r="B56" s="23">
        <v>43950</v>
      </c>
      <c r="C56" s="22" t="s">
        <v>0</v>
      </c>
      <c r="D56" s="8"/>
      <c r="E56" s="14">
        <f t="shared" si="24"/>
        <v>0</v>
      </c>
      <c r="F56" s="15">
        <f t="shared" si="20"/>
        <v>0</v>
      </c>
      <c r="G56" s="8">
        <f t="shared" si="29"/>
        <v>-765243.3327005913</v>
      </c>
      <c r="H56" s="21">
        <v>100</v>
      </c>
      <c r="I56" s="15">
        <f t="shared" si="28"/>
        <v>-3060973.3308023652</v>
      </c>
      <c r="J56" s="15"/>
      <c r="K56" s="10">
        <f t="shared" si="30"/>
        <v>-190865.06105269585</v>
      </c>
      <c r="L56" s="7">
        <f t="shared" si="3"/>
        <v>6.2354369158343782E-2</v>
      </c>
      <c r="M56" s="7">
        <f t="shared" si="4"/>
        <v>4.7600868296743211E-2</v>
      </c>
      <c r="N56" s="1">
        <f t="shared" si="5"/>
        <v>14.905537519203866</v>
      </c>
      <c r="O56" s="1"/>
      <c r="P56" s="10">
        <f t="shared" si="31"/>
        <v>-145704.98837936678</v>
      </c>
      <c r="Q56" s="8"/>
      <c r="R56" s="8">
        <f t="shared" si="22"/>
        <v>-15304.866654011827</v>
      </c>
      <c r="S56" s="18">
        <f t="shared" si="23"/>
        <v>3.7691454782786122E-3</v>
      </c>
    </row>
    <row r="57" spans="1:20" x14ac:dyDescent="0.3">
      <c r="A57" s="21">
        <v>101</v>
      </c>
      <c r="B57" s="23">
        <v>43951</v>
      </c>
      <c r="C57" s="22" t="s">
        <v>1</v>
      </c>
      <c r="D57" s="8"/>
      <c r="E57" s="14">
        <f t="shared" si="24"/>
        <v>0</v>
      </c>
      <c r="F57" s="15">
        <f t="shared" si="20"/>
        <v>0</v>
      </c>
      <c r="G57" s="8">
        <f t="shared" si="29"/>
        <v>-606532.52995678212</v>
      </c>
      <c r="H57" s="21">
        <v>101</v>
      </c>
      <c r="I57" s="15">
        <f t="shared" si="28"/>
        <v>-2426130.1198271285</v>
      </c>
      <c r="J57" s="15"/>
      <c r="K57" s="10">
        <f t="shared" si="30"/>
        <v>-151279.81311787761</v>
      </c>
      <c r="L57" s="7">
        <f t="shared" si="3"/>
        <v>6.2354369158343782E-2</v>
      </c>
      <c r="M57" s="7">
        <f t="shared" si="4"/>
        <v>4.7600868296743211E-2</v>
      </c>
      <c r="N57" s="1">
        <f t="shared" si="5"/>
        <v>14.905537519203866</v>
      </c>
      <c r="O57" s="1"/>
      <c r="P57" s="10">
        <f t="shared" si="31"/>
        <v>-115485.90030465297</v>
      </c>
      <c r="Q57" s="8"/>
      <c r="R57" s="8">
        <f t="shared" si="22"/>
        <v>-12130.650599135643</v>
      </c>
      <c r="S57" s="18">
        <f t="shared" si="23"/>
        <v>3.7691454782786122E-3</v>
      </c>
    </row>
    <row r="58" spans="1:20" x14ac:dyDescent="0.3">
      <c r="A58" s="21">
        <v>102</v>
      </c>
      <c r="B58" s="23">
        <v>43952</v>
      </c>
      <c r="C58" s="22" t="s">
        <v>2</v>
      </c>
      <c r="D58" s="8"/>
      <c r="E58" s="14">
        <f t="shared" si="24"/>
        <v>0</v>
      </c>
      <c r="F58" s="15">
        <f t="shared" si="20"/>
        <v>0</v>
      </c>
      <c r="G58" s="8">
        <f t="shared" si="29"/>
        <v>-480738.20989396592</v>
      </c>
      <c r="H58" s="21">
        <v>102</v>
      </c>
      <c r="I58" s="15">
        <f t="shared" si="28"/>
        <v>-1922952.8395758637</v>
      </c>
      <c r="J58" s="15"/>
      <c r="K58" s="10">
        <f t="shared" si="30"/>
        <v>-119904.51123299885</v>
      </c>
      <c r="L58" s="7">
        <f t="shared" si="3"/>
        <v>6.2354369158343789E-2</v>
      </c>
      <c r="M58" s="7">
        <f t="shared" si="4"/>
        <v>4.7600868296743211E-2</v>
      </c>
      <c r="N58" s="1">
        <f t="shared" si="5"/>
        <v>14.905537519203866</v>
      </c>
      <c r="O58" s="1"/>
      <c r="P58" s="10">
        <f t="shared" si="31"/>
        <v>-91534.224857499066</v>
      </c>
      <c r="Q58" s="8"/>
      <c r="R58" s="8">
        <f t="shared" si="22"/>
        <v>-9614.7641978793181</v>
      </c>
      <c r="S58" s="18">
        <f t="shared" si="23"/>
        <v>3.7691454782786122E-3</v>
      </c>
    </row>
    <row r="59" spans="1:20" x14ac:dyDescent="0.3">
      <c r="A59" s="21">
        <v>103</v>
      </c>
      <c r="B59" s="23">
        <v>43953</v>
      </c>
      <c r="C59" s="20" t="s">
        <v>3</v>
      </c>
      <c r="D59" s="8"/>
      <c r="E59" s="14">
        <f t="shared" si="24"/>
        <v>0</v>
      </c>
      <c r="F59" s="15">
        <f t="shared" si="20"/>
        <v>0</v>
      </c>
      <c r="G59" s="8">
        <f t="shared" si="29"/>
        <v>-381033.52258537943</v>
      </c>
      <c r="H59" s="21">
        <v>103</v>
      </c>
      <c r="I59" s="15">
        <f t="shared" si="28"/>
        <v>-1524134.0903415177</v>
      </c>
      <c r="J59" s="15"/>
      <c r="K59" s="10">
        <f t="shared" si="30"/>
        <v>-95036.419715971497</v>
      </c>
      <c r="L59" s="7">
        <f t="shared" si="3"/>
        <v>6.2354369158343789E-2</v>
      </c>
      <c r="M59" s="7">
        <f t="shared" si="4"/>
        <v>4.7600868296743211E-2</v>
      </c>
      <c r="N59" s="1">
        <f t="shared" si="5"/>
        <v>14.905537519203866</v>
      </c>
      <c r="O59" s="1"/>
      <c r="P59" s="10">
        <f t="shared" si="31"/>
        <v>-72550.106100923105</v>
      </c>
      <c r="Q59" s="8"/>
      <c r="R59" s="8">
        <f t="shared" si="22"/>
        <v>-7620.6704517075887</v>
      </c>
      <c r="S59" s="18">
        <f t="shared" si="23"/>
        <v>3.7691454782786122E-3</v>
      </c>
    </row>
    <row r="60" spans="1:20" x14ac:dyDescent="0.3">
      <c r="A60" s="21">
        <v>104</v>
      </c>
      <c r="B60" s="23">
        <v>43954</v>
      </c>
      <c r="C60" s="22" t="s">
        <v>4</v>
      </c>
      <c r="D60" s="8"/>
      <c r="E60" s="14">
        <f t="shared" si="24"/>
        <v>0</v>
      </c>
      <c r="F60" s="15">
        <f t="shared" si="20"/>
        <v>0</v>
      </c>
      <c r="G60" s="8">
        <f t="shared" si="29"/>
        <v>-302007.50085133844</v>
      </c>
      <c r="H60" s="21">
        <v>104</v>
      </c>
      <c r="I60" s="15">
        <f t="shared" si="28"/>
        <v>-1208030.0034053538</v>
      </c>
      <c r="J60" s="15"/>
      <c r="K60" s="10">
        <f t="shared" si="30"/>
        <v>-75325.948786692737</v>
      </c>
      <c r="L60" s="7">
        <f t="shared" si="3"/>
        <v>6.2354369158343796E-2</v>
      </c>
      <c r="M60" s="7">
        <f t="shared" si="4"/>
        <v>4.7600868296743211E-2</v>
      </c>
      <c r="N60" s="1">
        <f t="shared" si="5"/>
        <v>14.905537519203866</v>
      </c>
      <c r="O60" s="1"/>
      <c r="P60" s="10">
        <f t="shared" si="31"/>
        <v>-57503.277090612493</v>
      </c>
      <c r="Q60" s="8"/>
      <c r="R60" s="8">
        <f t="shared" si="22"/>
        <v>-6040.1500170267691</v>
      </c>
      <c r="S60" s="18">
        <f t="shared" si="23"/>
        <v>3.7691454782786122E-3</v>
      </c>
    </row>
    <row r="61" spans="1:20" x14ac:dyDescent="0.3">
      <c r="A61" s="21">
        <v>105</v>
      </c>
      <c r="B61" s="23">
        <v>43955</v>
      </c>
      <c r="C61" s="22" t="s">
        <v>5</v>
      </c>
      <c r="D61" s="8"/>
      <c r="E61" s="14">
        <f t="shared" si="24"/>
        <v>0</v>
      </c>
      <c r="F61" s="15">
        <f t="shared" si="20"/>
        <v>0</v>
      </c>
      <c r="G61" s="8">
        <f t="shared" si="29"/>
        <v>-239371.40740690022</v>
      </c>
      <c r="H61" s="21">
        <v>105</v>
      </c>
      <c r="I61" s="15">
        <f t="shared" si="28"/>
        <v>-957485.62962760089</v>
      </c>
      <c r="J61" s="15"/>
      <c r="K61" s="10">
        <f t="shared" si="30"/>
        <v>-59703.412413608661</v>
      </c>
      <c r="L61" s="7">
        <f t="shared" si="3"/>
        <v>6.2354369158343789E-2</v>
      </c>
      <c r="M61" s="7">
        <f t="shared" si="4"/>
        <v>4.7600868296743211E-2</v>
      </c>
      <c r="N61" s="1">
        <f t="shared" si="5"/>
        <v>14.905537519203866</v>
      </c>
      <c r="O61" s="1"/>
      <c r="P61" s="10">
        <f t="shared" si="31"/>
        <v>-45577.147351927677</v>
      </c>
      <c r="Q61" s="8"/>
      <c r="R61" s="8">
        <f t="shared" si="22"/>
        <v>-4787.4281481380049</v>
      </c>
      <c r="S61" s="18">
        <f t="shared" si="23"/>
        <v>3.7691454782786122E-3</v>
      </c>
    </row>
    <row r="62" spans="1:20" x14ac:dyDescent="0.3">
      <c r="A62" s="21">
        <v>106</v>
      </c>
      <c r="B62" s="23">
        <v>43956</v>
      </c>
      <c r="C62" s="22" t="s">
        <v>6</v>
      </c>
      <c r="D62" s="8"/>
      <c r="E62" s="14">
        <f t="shared" si="24"/>
        <v>0</v>
      </c>
      <c r="F62" s="15">
        <f t="shared" si="20"/>
        <v>0</v>
      </c>
      <c r="G62" s="8">
        <f t="shared" si="29"/>
        <v>-189725.9853561226</v>
      </c>
      <c r="H62" s="21">
        <v>106</v>
      </c>
      <c r="I62" s="15">
        <f t="shared" si="28"/>
        <v>-758903.94142449042</v>
      </c>
      <c r="J62" s="15"/>
      <c r="K62" s="10">
        <f t="shared" si="30"/>
        <v>-47320.976519304786</v>
      </c>
      <c r="L62" s="7">
        <f t="shared" si="3"/>
        <v>6.2354369158343789E-2</v>
      </c>
      <c r="M62" s="7">
        <f t="shared" si="4"/>
        <v>4.7600868296743218E-2</v>
      </c>
      <c r="N62" s="1">
        <f t="shared" si="5"/>
        <v>14.905537519203866</v>
      </c>
      <c r="O62" s="1"/>
      <c r="P62" s="10">
        <f t="shared" si="31"/>
        <v>-36124.486565626496</v>
      </c>
      <c r="Q62" s="8"/>
      <c r="R62" s="8">
        <f t="shared" si="22"/>
        <v>-3794.519707122452</v>
      </c>
      <c r="S62" s="18">
        <f t="shared" si="23"/>
        <v>3.7691454782786122E-3</v>
      </c>
    </row>
    <row r="63" spans="1:20" x14ac:dyDescent="0.3">
      <c r="A63" s="21">
        <v>107</v>
      </c>
      <c r="B63" s="23">
        <v>43957</v>
      </c>
      <c r="C63" s="22" t="s">
        <v>0</v>
      </c>
      <c r="D63" s="8"/>
      <c r="E63" s="14">
        <f t="shared" si="24"/>
        <v>0</v>
      </c>
      <c r="F63" s="15">
        <f t="shared" si="20"/>
        <v>0</v>
      </c>
      <c r="G63" s="8">
        <f t="shared" si="29"/>
        <v>-150376.98073171795</v>
      </c>
      <c r="H63" s="21">
        <v>107</v>
      </c>
      <c r="I63" s="15">
        <f t="shared" si="28"/>
        <v>-601507.9229268718</v>
      </c>
      <c r="J63" s="15"/>
      <c r="K63" s="10">
        <f t="shared" si="30"/>
        <v>-37506.647077850772</v>
      </c>
      <c r="L63" s="7">
        <f t="shared" si="3"/>
        <v>6.2354369158343796E-2</v>
      </c>
      <c r="M63" s="7">
        <f t="shared" si="4"/>
        <v>4.7600868296743211E-2</v>
      </c>
      <c r="N63" s="1">
        <f t="shared" si="5"/>
        <v>14.905537519203866</v>
      </c>
      <c r="O63" s="1"/>
      <c r="P63" s="10">
        <f t="shared" si="31"/>
        <v>-28632.299418689592</v>
      </c>
      <c r="Q63" s="8"/>
      <c r="R63" s="8">
        <f t="shared" si="22"/>
        <v>-3007.5396146343592</v>
      </c>
      <c r="S63" s="18">
        <f t="shared" si="23"/>
        <v>3.7691454782786122E-3</v>
      </c>
    </row>
    <row r="64" spans="1:20" x14ac:dyDescent="0.3">
      <c r="A64" s="21">
        <v>108</v>
      </c>
      <c r="B64" s="23">
        <v>43958</v>
      </c>
      <c r="C64" s="22" t="s">
        <v>1</v>
      </c>
      <c r="D64" s="8"/>
      <c r="E64" s="14">
        <f t="shared" si="24"/>
        <v>0</v>
      </c>
      <c r="F64" s="15">
        <f t="shared" si="20"/>
        <v>0</v>
      </c>
      <c r="G64" s="8">
        <f t="shared" si="29"/>
        <v>-119188.92549980227</v>
      </c>
      <c r="H64" s="21">
        <v>108</v>
      </c>
      <c r="I64" s="15">
        <f t="shared" si="28"/>
        <v>-476755.70199920906</v>
      </c>
      <c r="J64" s="15"/>
      <c r="K64" s="10">
        <f t="shared" si="30"/>
        <v>-29727.801040804025</v>
      </c>
      <c r="L64" s="7">
        <f t="shared" si="3"/>
        <v>6.2354369158343789E-2</v>
      </c>
      <c r="M64" s="7">
        <f t="shared" si="4"/>
        <v>4.7600868296743211E-2</v>
      </c>
      <c r="N64" s="1">
        <f t="shared" si="5"/>
        <v>14.905537519203866</v>
      </c>
      <c r="O64" s="1"/>
      <c r="P64" s="10">
        <f t="shared" si="31"/>
        <v>-22693.985380585706</v>
      </c>
      <c r="Q64" s="8"/>
      <c r="R64" s="8">
        <f t="shared" si="22"/>
        <v>-2383.7785099960452</v>
      </c>
      <c r="S64" s="18">
        <f t="shared" si="23"/>
        <v>3.7691454782786122E-3</v>
      </c>
    </row>
    <row r="65" spans="1:18" x14ac:dyDescent="0.3">
      <c r="A65" s="21">
        <v>109</v>
      </c>
      <c r="B65" s="23">
        <v>43959</v>
      </c>
      <c r="C65" s="22" t="s">
        <v>2</v>
      </c>
      <c r="D65" s="8"/>
      <c r="E65" s="14">
        <f t="shared" si="24"/>
        <v>0</v>
      </c>
      <c r="F65" s="15">
        <f t="shared" si="20"/>
        <v>0</v>
      </c>
      <c r="G65" s="8">
        <f t="shared" si="29"/>
        <v>-94469.24584249912</v>
      </c>
      <c r="H65" s="21">
        <v>109</v>
      </c>
      <c r="I65" s="15">
        <f t="shared" si="28"/>
        <v>-377876.98336999648</v>
      </c>
      <c r="J65" s="15"/>
      <c r="K65" s="10">
        <f t="shared" si="30"/>
        <v>-23562.280917494096</v>
      </c>
      <c r="L65" s="7">
        <f t="shared" si="3"/>
        <v>6.2354369158343782E-2</v>
      </c>
      <c r="M65" s="7">
        <f t="shared" si="4"/>
        <v>4.7600868296743218E-2</v>
      </c>
      <c r="N65" s="1">
        <f t="shared" si="5"/>
        <v>14.905537519203866</v>
      </c>
      <c r="O65" s="1"/>
      <c r="P65" s="10">
        <f t="shared" si="31"/>
        <v>-17987.272517765829</v>
      </c>
      <c r="Q65" s="8"/>
      <c r="R65" s="8">
        <f t="shared" si="22"/>
        <v>-1889.3849168499823</v>
      </c>
    </row>
    <row r="66" spans="1:18" x14ac:dyDescent="0.3">
      <c r="A66" s="21">
        <v>110</v>
      </c>
      <c r="B66" s="23">
        <v>43960</v>
      </c>
      <c r="C66" s="20" t="s">
        <v>3</v>
      </c>
      <c r="D66" s="8"/>
      <c r="E66" s="14">
        <f t="shared" si="24"/>
        <v>0</v>
      </c>
      <c r="F66" s="15">
        <f t="shared" si="20"/>
        <v>0</v>
      </c>
      <c r="G66" s="8">
        <f t="shared" si="29"/>
        <v>-74876.4062821033</v>
      </c>
      <c r="H66" s="21">
        <v>110</v>
      </c>
      <c r="I66" s="15">
        <f t="shared" si="28"/>
        <v>-299505.6251284132</v>
      </c>
      <c r="J66" s="15"/>
      <c r="K66" s="10">
        <f t="shared" si="30"/>
        <v>-18675.484314257606</v>
      </c>
      <c r="L66" s="7">
        <f t="shared" si="3"/>
        <v>6.2354369158343796E-2</v>
      </c>
      <c r="M66" s="7">
        <f t="shared" si="4"/>
        <v>4.7600868296743211E-2</v>
      </c>
      <c r="N66" s="1">
        <f t="shared" si="5"/>
        <v>14.905537519203866</v>
      </c>
      <c r="O66" s="1"/>
      <c r="P66" s="10">
        <f t="shared" si="31"/>
        <v>-14256.727815871342</v>
      </c>
      <c r="Q66" s="8"/>
      <c r="R66" s="8">
        <f t="shared" si="22"/>
        <v>-1497.528125642066</v>
      </c>
    </row>
    <row r="67" spans="1:18" x14ac:dyDescent="0.3">
      <c r="A67" s="21">
        <v>111</v>
      </c>
      <c r="B67" s="23">
        <v>43961</v>
      </c>
      <c r="C67" s="22" t="s">
        <v>4</v>
      </c>
      <c r="D67" s="8"/>
      <c r="E67" s="14">
        <f t="shared" si="24"/>
        <v>0</v>
      </c>
      <c r="F67" s="15">
        <f t="shared" si="20"/>
        <v>0</v>
      </c>
      <c r="G67" s="8">
        <f t="shared" si="29"/>
        <v>-59347.10463413479</v>
      </c>
      <c r="H67" s="21">
        <v>111</v>
      </c>
      <c r="I67" s="15">
        <f t="shared" si="28"/>
        <v>-237388.41853653916</v>
      </c>
      <c r="J67" s="15"/>
      <c r="K67" s="10">
        <f t="shared" si="30"/>
        <v>-14802.205083342784</v>
      </c>
      <c r="L67" s="7">
        <f t="shared" si="3"/>
        <v>6.2354369158343789E-2</v>
      </c>
      <c r="M67" s="7">
        <f t="shared" si="4"/>
        <v>4.7600868296743211E-2</v>
      </c>
      <c r="N67" s="1">
        <f t="shared" si="5"/>
        <v>14.905537519203866</v>
      </c>
      <c r="O67" s="1"/>
      <c r="P67" s="10">
        <f t="shared" si="31"/>
        <v>-11299.894845929955</v>
      </c>
      <c r="Q67" s="8"/>
      <c r="R67" s="8">
        <f t="shared" si="22"/>
        <v>-1186.9420926826958</v>
      </c>
    </row>
    <row r="68" spans="1:18" x14ac:dyDescent="0.3">
      <c r="A68" s="21">
        <v>112</v>
      </c>
      <c r="B68" s="23">
        <v>43962</v>
      </c>
      <c r="C68" s="22" t="s">
        <v>5</v>
      </c>
      <c r="D68" s="8"/>
      <c r="E68" s="14">
        <f t="shared" si="24"/>
        <v>0</v>
      </c>
      <c r="F68" s="15">
        <f t="shared" si="20"/>
        <v>0</v>
      </c>
      <c r="G68" s="8">
        <f t="shared" si="29"/>
        <v>-47038.566663912905</v>
      </c>
      <c r="H68" s="21">
        <v>112</v>
      </c>
      <c r="I68" s="15">
        <f t="shared" si="28"/>
        <v>-188154.26665565162</v>
      </c>
      <c r="J68" s="15"/>
      <c r="K68" s="10">
        <f t="shared" si="30"/>
        <v>-11732.240601763957</v>
      </c>
      <c r="L68" s="7">
        <f t="shared" si="3"/>
        <v>6.2354369158343789E-2</v>
      </c>
      <c r="M68" s="7">
        <f t="shared" si="4"/>
        <v>4.7600868296743211E-2</v>
      </c>
      <c r="N68" s="1">
        <f t="shared" si="5"/>
        <v>14.905537519203866</v>
      </c>
      <c r="O68" s="1"/>
      <c r="P68" s="10">
        <f t="shared" si="31"/>
        <v>-8956.3064665459751</v>
      </c>
      <c r="Q68" s="8"/>
      <c r="R68" s="8">
        <f t="shared" si="22"/>
        <v>-940.77133327825811</v>
      </c>
    </row>
    <row r="69" spans="1:18" x14ac:dyDescent="0.3">
      <c r="A69" s="21">
        <v>113</v>
      </c>
      <c r="B69" s="23">
        <v>43963</v>
      </c>
      <c r="C69" s="22" t="s">
        <v>6</v>
      </c>
      <c r="D69" s="8"/>
      <c r="E69" s="14">
        <f t="shared" si="24"/>
        <v>0</v>
      </c>
      <c r="F69" s="15">
        <f t="shared" si="20"/>
        <v>0</v>
      </c>
      <c r="G69" s="8">
        <f t="shared" si="29"/>
        <v>-37282.80878125161</v>
      </c>
      <c r="H69" s="21">
        <v>113</v>
      </c>
      <c r="I69" s="15">
        <f t="shared" si="28"/>
        <v>-149131.23512500644</v>
      </c>
      <c r="J69" s="15"/>
      <c r="K69" s="10">
        <f t="shared" si="30"/>
        <v>-9298.9840880244174</v>
      </c>
      <c r="L69" s="7">
        <f t="shared" si="3"/>
        <v>6.2354369158343789E-2</v>
      </c>
      <c r="M69" s="7">
        <f t="shared" si="4"/>
        <v>4.7600868296743211E-2</v>
      </c>
      <c r="N69" s="1">
        <f t="shared" si="5"/>
        <v>14.905537519203866</v>
      </c>
      <c r="O69" s="1"/>
      <c r="P69" s="10">
        <f t="shared" si="31"/>
        <v>-7098.7762821160768</v>
      </c>
      <c r="Q69" s="8"/>
      <c r="R69" s="8">
        <f t="shared" si="22"/>
        <v>-745.65617562503223</v>
      </c>
    </row>
    <row r="70" spans="1:18" x14ac:dyDescent="0.3">
      <c r="A70" s="21">
        <v>114</v>
      </c>
      <c r="B70" s="23">
        <v>43964</v>
      </c>
      <c r="C70" s="22" t="s">
        <v>0</v>
      </c>
      <c r="D70" s="8"/>
      <c r="E70" s="14">
        <f t="shared" si="24"/>
        <v>0</v>
      </c>
      <c r="F70" s="15">
        <f t="shared" si="20"/>
        <v>0</v>
      </c>
      <c r="G70" s="8">
        <f t="shared" si="29"/>
        <v>-29550.38661256147</v>
      </c>
      <c r="H70" s="21">
        <v>114</v>
      </c>
      <c r="I70" s="15">
        <f t="shared" si="28"/>
        <v>-118201.54645024588</v>
      </c>
      <c r="J70" s="15"/>
      <c r="K70" s="10">
        <f t="shared" si="30"/>
        <v>-7370.3828624457528</v>
      </c>
      <c r="L70" s="7">
        <f t="shared" ref="L70:L133" si="32">+K70/I70</f>
        <v>6.2354369158343796E-2</v>
      </c>
      <c r="M70" s="7">
        <f t="shared" ref="M70:M133" si="33">+P70/I70</f>
        <v>4.7600868296743204E-2</v>
      </c>
      <c r="N70" s="1">
        <f t="shared" ref="N70:N133" si="34">LOG(2)/LOG(1+M70)</f>
        <v>14.905537519203866</v>
      </c>
      <c r="O70" s="1"/>
      <c r="P70" s="10">
        <f t="shared" si="31"/>
        <v>-5626.4962450495286</v>
      </c>
      <c r="Q70" s="8"/>
      <c r="R70" s="8">
        <f t="shared" si="22"/>
        <v>-591.00773225122941</v>
      </c>
    </row>
    <row r="71" spans="1:18" x14ac:dyDescent="0.3">
      <c r="A71" s="21">
        <v>115</v>
      </c>
      <c r="B71" s="23">
        <v>43965</v>
      </c>
      <c r="C71" s="22" t="s">
        <v>1</v>
      </c>
      <c r="D71" s="8"/>
      <c r="E71" s="14">
        <f t="shared" si="24"/>
        <v>0</v>
      </c>
      <c r="F71" s="15">
        <f t="shared" si="20"/>
        <v>0</v>
      </c>
      <c r="G71" s="8">
        <f t="shared" si="29"/>
        <v>-23421.662087620676</v>
      </c>
      <c r="H71" s="21">
        <v>115</v>
      </c>
      <c r="I71" s="15">
        <f t="shared" si="28"/>
        <v>-93686.648350482705</v>
      </c>
      <c r="J71" s="15"/>
      <c r="K71" s="10">
        <f t="shared" si="30"/>
        <v>-5841.7718564539391</v>
      </c>
      <c r="L71" s="7">
        <f t="shared" si="32"/>
        <v>6.2354369158343789E-2</v>
      </c>
      <c r="M71" s="7">
        <f t="shared" si="33"/>
        <v>4.7600868296743204E-2</v>
      </c>
      <c r="N71" s="1">
        <f t="shared" si="34"/>
        <v>14.905537519203866</v>
      </c>
      <c r="O71" s="1"/>
      <c r="P71" s="10">
        <f t="shared" si="31"/>
        <v>-4459.5658092946214</v>
      </c>
      <c r="Q71" s="8"/>
      <c r="R71" s="8">
        <f t="shared" si="22"/>
        <v>-468.43324175241355</v>
      </c>
    </row>
    <row r="72" spans="1:18" x14ac:dyDescent="0.3">
      <c r="A72" s="21">
        <v>116</v>
      </c>
      <c r="B72" s="23">
        <v>43966</v>
      </c>
      <c r="C72" s="22" t="s">
        <v>2</v>
      </c>
      <c r="D72" s="8"/>
      <c r="E72" s="14">
        <f t="shared" si="24"/>
        <v>0</v>
      </c>
      <c r="F72" s="15">
        <f t="shared" si="20"/>
        <v>0</v>
      </c>
      <c r="G72" s="8">
        <f t="shared" si="29"/>
        <v>-18564.029707601061</v>
      </c>
      <c r="H72" s="21">
        <v>116</v>
      </c>
      <c r="I72" s="15">
        <f t="shared" si="28"/>
        <v>-74256.118830404244</v>
      </c>
      <c r="J72" s="15"/>
      <c r="K72" s="10">
        <f t="shared" si="30"/>
        <v>-4630.1934458168698</v>
      </c>
      <c r="L72" s="7">
        <f t="shared" si="32"/>
        <v>6.2354369158343789E-2</v>
      </c>
      <c r="M72" s="7">
        <f t="shared" si="33"/>
        <v>4.7600868296743211E-2</v>
      </c>
      <c r="N72" s="1">
        <f t="shared" si="34"/>
        <v>14.905537519203866</v>
      </c>
      <c r="O72" s="1"/>
      <c r="P72" s="10">
        <f t="shared" si="31"/>
        <v>-3534.655732673386</v>
      </c>
      <c r="Q72" s="8"/>
      <c r="R72" s="8">
        <f t="shared" si="22"/>
        <v>-371.28059415202125</v>
      </c>
    </row>
    <row r="73" spans="1:18" x14ac:dyDescent="0.3">
      <c r="A73" s="21">
        <v>117</v>
      </c>
      <c r="B73" s="23">
        <v>43967</v>
      </c>
      <c r="C73" s="20" t="s">
        <v>3</v>
      </c>
      <c r="D73" s="8"/>
      <c r="E73" s="14">
        <f t="shared" si="24"/>
        <v>0</v>
      </c>
      <c r="F73" s="15">
        <f t="shared" si="20"/>
        <v>0</v>
      </c>
      <c r="G73" s="8">
        <f t="shared" si="29"/>
        <v>-14713.866065331138</v>
      </c>
      <c r="H73" s="21">
        <v>117</v>
      </c>
      <c r="I73" s="15">
        <f t="shared" si="28"/>
        <v>-58855.464261324552</v>
      </c>
      <c r="J73" s="15"/>
      <c r="K73" s="10">
        <f t="shared" si="30"/>
        <v>-3669.8953455363408</v>
      </c>
      <c r="L73" s="7">
        <f t="shared" si="32"/>
        <v>6.2354369158343789E-2</v>
      </c>
      <c r="M73" s="7">
        <f t="shared" si="33"/>
        <v>4.7600868296743211E-2</v>
      </c>
      <c r="N73" s="1">
        <f t="shared" si="34"/>
        <v>14.905537519203866</v>
      </c>
      <c r="O73" s="1"/>
      <c r="P73" s="10">
        <f t="shared" si="31"/>
        <v>-2801.571202846987</v>
      </c>
      <c r="Q73" s="8"/>
      <c r="R73" s="8">
        <f t="shared" si="22"/>
        <v>-294.27732130662275</v>
      </c>
    </row>
    <row r="74" spans="1:18" x14ac:dyDescent="0.3">
      <c r="A74" s="21">
        <v>118</v>
      </c>
      <c r="B74" s="23">
        <v>43968</v>
      </c>
      <c r="C74" s="22" t="s">
        <v>4</v>
      </c>
      <c r="D74" s="8"/>
      <c r="E74" s="14">
        <f t="shared" si="24"/>
        <v>0</v>
      </c>
      <c r="F74" s="15">
        <f t="shared" si="20"/>
        <v>0</v>
      </c>
      <c r="G74" s="8">
        <f t="shared" ref="G74:G137" si="35">+I74*$G$3</f>
        <v>-11662.223019383444</v>
      </c>
      <c r="H74" s="21">
        <v>118</v>
      </c>
      <c r="I74" s="15">
        <f t="shared" si="28"/>
        <v>-46648.892077533776</v>
      </c>
      <c r="J74" s="15"/>
      <c r="K74" s="10">
        <f t="shared" si="30"/>
        <v>-2908.76223743028</v>
      </c>
      <c r="L74" s="7">
        <f t="shared" si="32"/>
        <v>6.2354369158343789E-2</v>
      </c>
      <c r="M74" s="7">
        <f t="shared" si="33"/>
        <v>4.7600868296743218E-2</v>
      </c>
      <c r="N74" s="1">
        <f t="shared" si="34"/>
        <v>14.905537519203866</v>
      </c>
      <c r="O74" s="1"/>
      <c r="P74" s="10">
        <f t="shared" si="31"/>
        <v>-2220.5277679716733</v>
      </c>
      <c r="Q74" s="8"/>
      <c r="R74" s="8">
        <f t="shared" si="22"/>
        <v>-233.24446038766888</v>
      </c>
    </row>
    <row r="75" spans="1:18" x14ac:dyDescent="0.3">
      <c r="A75" s="21">
        <v>119</v>
      </c>
      <c r="B75" s="23">
        <v>43969</v>
      </c>
      <c r="C75" s="22" t="s">
        <v>5</v>
      </c>
      <c r="D75" s="8"/>
      <c r="E75" s="14">
        <f t="shared" si="24"/>
        <v>0</v>
      </c>
      <c r="F75" s="15">
        <f t="shared" si="20"/>
        <v>0</v>
      </c>
      <c r="G75" s="8">
        <f t="shared" si="35"/>
        <v>-9243.4880914335845</v>
      </c>
      <c r="H75" s="21">
        <v>119</v>
      </c>
      <c r="I75" s="15">
        <f t="shared" si="28"/>
        <v>-36973.952365734338</v>
      </c>
      <c r="J75" s="15"/>
      <c r="K75" s="10">
        <f t="shared" si="30"/>
        <v>-2305.4874750560175</v>
      </c>
      <c r="L75" s="7">
        <f t="shared" si="32"/>
        <v>6.2354369158343789E-2</v>
      </c>
      <c r="M75" s="7">
        <f t="shared" si="33"/>
        <v>4.7600868296743211E-2</v>
      </c>
      <c r="N75" s="1">
        <f t="shared" si="34"/>
        <v>14.905537519203866</v>
      </c>
      <c r="O75" s="1"/>
      <c r="P75" s="10">
        <f t="shared" si="31"/>
        <v>-1759.9922369713772</v>
      </c>
      <c r="Q75" s="8"/>
      <c r="R75" s="8">
        <f t="shared" si="22"/>
        <v>-184.8697618286717</v>
      </c>
    </row>
    <row r="76" spans="1:18" x14ac:dyDescent="0.3">
      <c r="A76" s="21">
        <v>120</v>
      </c>
      <c r="B76" s="23">
        <v>43970</v>
      </c>
      <c r="C76" s="22" t="s">
        <v>6</v>
      </c>
      <c r="D76" s="8"/>
      <c r="E76" s="14">
        <f t="shared" si="24"/>
        <v>0</v>
      </c>
      <c r="F76" s="15">
        <f t="shared" si="20"/>
        <v>0</v>
      </c>
      <c r="G76" s="8">
        <f t="shared" si="35"/>
        <v>-7326.3966873608651</v>
      </c>
      <c r="H76" s="21">
        <v>120</v>
      </c>
      <c r="I76" s="15">
        <f t="shared" si="28"/>
        <v>-29305.586749443461</v>
      </c>
      <c r="J76" s="15"/>
      <c r="K76" s="10">
        <f t="shared" si="30"/>
        <v>-1827.3313745766657</v>
      </c>
      <c r="L76" s="7">
        <f t="shared" si="32"/>
        <v>6.2354369158343789E-2</v>
      </c>
      <c r="M76" s="7">
        <f t="shared" si="33"/>
        <v>4.7600868296743211E-2</v>
      </c>
      <c r="N76" s="1">
        <f t="shared" si="34"/>
        <v>14.905537519203866</v>
      </c>
      <c r="O76" s="1"/>
      <c r="P76" s="10">
        <f t="shared" si="31"/>
        <v>-1394.9713752190412</v>
      </c>
      <c r="Q76" s="8"/>
      <c r="R76" s="8">
        <f t="shared" si="22"/>
        <v>-146.5279337472173</v>
      </c>
    </row>
    <row r="77" spans="1:18" x14ac:dyDescent="0.3">
      <c r="A77" s="21">
        <v>121</v>
      </c>
      <c r="B77" s="23">
        <v>43971</v>
      </c>
      <c r="C77" s="22" t="s">
        <v>0</v>
      </c>
      <c r="D77" s="8"/>
      <c r="E77" s="14">
        <f t="shared" si="24"/>
        <v>0</v>
      </c>
      <c r="F77" s="15">
        <f t="shared" si="20"/>
        <v>0</v>
      </c>
      <c r="G77" s="8">
        <f t="shared" si="35"/>
        <v>-5806.9083758886045</v>
      </c>
      <c r="H77" s="21">
        <v>121</v>
      </c>
      <c r="I77" s="15">
        <f t="shared" si="28"/>
        <v>-23227.633503554418</v>
      </c>
      <c r="J77" s="15"/>
      <c r="K77" s="10">
        <f t="shared" si="30"/>
        <v>-1448.3444341553466</v>
      </c>
      <c r="L77" s="7">
        <f t="shared" si="32"/>
        <v>6.2354369158343789E-2</v>
      </c>
      <c r="M77" s="7">
        <f t="shared" si="33"/>
        <v>4.7600868296743211E-2</v>
      </c>
      <c r="N77" s="1">
        <f t="shared" si="34"/>
        <v>14.905537519203866</v>
      </c>
      <c r="O77" s="1"/>
      <c r="P77" s="10">
        <f t="shared" si="31"/>
        <v>-1105.655523247714</v>
      </c>
      <c r="Q77" s="8"/>
      <c r="R77" s="8">
        <f t="shared" si="22"/>
        <v>-116.13816751777209</v>
      </c>
    </row>
    <row r="78" spans="1:18" x14ac:dyDescent="0.3">
      <c r="A78" s="21">
        <v>122</v>
      </c>
      <c r="B78" s="23">
        <v>43972</v>
      </c>
      <c r="C78" s="22" t="s">
        <v>1</v>
      </c>
      <c r="D78" s="8"/>
      <c r="E78" s="14">
        <f t="shared" si="24"/>
        <v>0</v>
      </c>
      <c r="F78" s="15">
        <f t="shared" si="20"/>
        <v>0</v>
      </c>
      <c r="G78" s="8">
        <f t="shared" si="35"/>
        <v>-4602.5606208489389</v>
      </c>
      <c r="H78" s="21">
        <v>122</v>
      </c>
      <c r="I78" s="15">
        <f t="shared" si="28"/>
        <v>-18410.242483395756</v>
      </c>
      <c r="J78" s="15"/>
      <c r="K78" s="10">
        <f t="shared" si="30"/>
        <v>-1147.9590561042828</v>
      </c>
      <c r="L78" s="7">
        <f t="shared" si="32"/>
        <v>6.2354369158343782E-2</v>
      </c>
      <c r="M78" s="7">
        <f t="shared" si="33"/>
        <v>4.7600868296743211E-2</v>
      </c>
      <c r="N78" s="1">
        <f t="shared" si="34"/>
        <v>14.905537519203866</v>
      </c>
      <c r="O78" s="1"/>
      <c r="P78" s="10">
        <f t="shared" si="31"/>
        <v>-876.34352776322805</v>
      </c>
      <c r="Q78" s="8"/>
      <c r="R78" s="8">
        <f t="shared" si="22"/>
        <v>-92.051212416978785</v>
      </c>
    </row>
    <row r="79" spans="1:18" x14ac:dyDescent="0.3">
      <c r="A79" s="21">
        <v>123</v>
      </c>
      <c r="B79" s="23">
        <v>43973</v>
      </c>
      <c r="C79" s="22" t="s">
        <v>2</v>
      </c>
      <c r="D79" s="8"/>
      <c r="E79" s="14">
        <f t="shared" si="24"/>
        <v>0</v>
      </c>
      <c r="F79" s="15">
        <f t="shared" si="20"/>
        <v>0</v>
      </c>
      <c r="G79" s="8">
        <f t="shared" si="35"/>
        <v>-3647.9935444732669</v>
      </c>
      <c r="H79" s="21">
        <v>123</v>
      </c>
      <c r="I79" s="15">
        <f t="shared" si="28"/>
        <v>-14591.974177893067</v>
      </c>
      <c r="J79" s="15"/>
      <c r="K79" s="10">
        <f t="shared" si="30"/>
        <v>-909.87334463736443</v>
      </c>
      <c r="L79" s="7">
        <f t="shared" si="32"/>
        <v>6.2354369158343789E-2</v>
      </c>
      <c r="M79" s="7">
        <f t="shared" si="33"/>
        <v>4.7600868296743218E-2</v>
      </c>
      <c r="N79" s="1">
        <f t="shared" si="34"/>
        <v>14.905537519203866</v>
      </c>
      <c r="O79" s="1"/>
      <c r="P79" s="10">
        <f t="shared" si="31"/>
        <v>-694.59064103136575</v>
      </c>
      <c r="Q79" s="8"/>
      <c r="R79" s="8">
        <f t="shared" si="22"/>
        <v>-72.959870889465336</v>
      </c>
    </row>
    <row r="80" spans="1:18" x14ac:dyDescent="0.3">
      <c r="A80" s="21">
        <v>124</v>
      </c>
      <c r="B80" s="23">
        <v>43974</v>
      </c>
      <c r="C80" s="20" t="s">
        <v>3</v>
      </c>
      <c r="D80" s="8"/>
      <c r="E80" s="14">
        <f t="shared" si="24"/>
        <v>0</v>
      </c>
      <c r="F80" s="15">
        <f t="shared" si="20"/>
        <v>0</v>
      </c>
      <c r="G80" s="8">
        <f t="shared" si="35"/>
        <v>-2891.4028508904253</v>
      </c>
      <c r="H80" s="21">
        <v>124</v>
      </c>
      <c r="I80" s="15">
        <f t="shared" si="28"/>
        <v>-11565.611403561701</v>
      </c>
      <c r="J80" s="15"/>
      <c r="K80" s="10">
        <f t="shared" si="30"/>
        <v>-721.16640299963694</v>
      </c>
      <c r="L80" s="7">
        <f t="shared" si="32"/>
        <v>6.2354369158343789E-2</v>
      </c>
      <c r="M80" s="7">
        <f t="shared" si="33"/>
        <v>4.7600868296743211E-2</v>
      </c>
      <c r="N80" s="1">
        <f t="shared" si="34"/>
        <v>14.905537519203866</v>
      </c>
      <c r="O80" s="1"/>
      <c r="P80" s="10">
        <f t="shared" si="31"/>
        <v>-550.53314519225194</v>
      </c>
      <c r="Q80" s="8"/>
      <c r="R80" s="8">
        <f t="shared" si="22"/>
        <v>-57.828057017808504</v>
      </c>
    </row>
    <row r="81" spans="1:18" x14ac:dyDescent="0.3">
      <c r="A81" s="21">
        <v>125</v>
      </c>
      <c r="B81" s="23">
        <v>43975</v>
      </c>
      <c r="C81" s="22" t="s">
        <v>4</v>
      </c>
      <c r="D81" s="8"/>
      <c r="E81" s="14">
        <f t="shared" si="24"/>
        <v>0</v>
      </c>
      <c r="F81" s="15">
        <f t="shared" si="20"/>
        <v>0</v>
      </c>
      <c r="G81" s="8">
        <f t="shared" si="35"/>
        <v>-2291.7284102114299</v>
      </c>
      <c r="H81" s="21">
        <v>125</v>
      </c>
      <c r="I81" s="15">
        <f t="shared" si="28"/>
        <v>-9166.9136408457198</v>
      </c>
      <c r="J81" s="15"/>
      <c r="K81" s="10">
        <f t="shared" si="30"/>
        <v>-571.59711720395137</v>
      </c>
      <c r="L81" s="7">
        <f t="shared" si="32"/>
        <v>6.2354369158343796E-2</v>
      </c>
      <c r="M81" s="7">
        <f t="shared" si="33"/>
        <v>4.7600868296743211E-2</v>
      </c>
      <c r="N81" s="1">
        <f t="shared" si="34"/>
        <v>14.905537519203866</v>
      </c>
      <c r="O81" s="1"/>
      <c r="P81" s="10">
        <f t="shared" si="31"/>
        <v>-436.35304890551589</v>
      </c>
      <c r="Q81" s="8"/>
      <c r="R81" s="8">
        <f t="shared" si="22"/>
        <v>-45.834568204228603</v>
      </c>
    </row>
    <row r="82" spans="1:18" x14ac:dyDescent="0.3">
      <c r="A82" s="21">
        <v>126</v>
      </c>
      <c r="B82" s="23">
        <v>43976</v>
      </c>
      <c r="C82" s="22" t="s">
        <v>5</v>
      </c>
      <c r="D82" s="8"/>
      <c r="E82" s="14">
        <f t="shared" si="24"/>
        <v>0</v>
      </c>
      <c r="F82" s="15">
        <f t="shared" si="20"/>
        <v>0</v>
      </c>
      <c r="G82" s="8">
        <f t="shared" si="35"/>
        <v>-1816.4259278338943</v>
      </c>
      <c r="H82" s="21">
        <v>126</v>
      </c>
      <c r="I82" s="15">
        <f t="shared" si="28"/>
        <v>-7265.7037113355773</v>
      </c>
      <c r="J82" s="15"/>
      <c r="K82" s="10">
        <f t="shared" si="30"/>
        <v>-453.04837141176711</v>
      </c>
      <c r="L82" s="7">
        <f t="shared" si="32"/>
        <v>6.2354369158343789E-2</v>
      </c>
      <c r="M82" s="7">
        <f t="shared" si="33"/>
        <v>4.7600868296743211E-2</v>
      </c>
      <c r="N82" s="1">
        <f t="shared" si="34"/>
        <v>14.905537519203866</v>
      </c>
      <c r="O82" s="1"/>
      <c r="P82" s="10">
        <f t="shared" si="31"/>
        <v>-345.85380544644318</v>
      </c>
      <c r="Q82" s="8"/>
      <c r="R82" s="8">
        <f t="shared" si="22"/>
        <v>-36.328518556677885</v>
      </c>
    </row>
    <row r="83" spans="1:18" x14ac:dyDescent="0.3">
      <c r="A83" s="21">
        <v>127</v>
      </c>
      <c r="B83" s="23">
        <v>43977</v>
      </c>
      <c r="C83" s="22" t="s">
        <v>6</v>
      </c>
      <c r="D83" s="8"/>
      <c r="E83" s="14">
        <f t="shared" si="24"/>
        <v>0</v>
      </c>
      <c r="F83" s="15">
        <f t="shared" si="20"/>
        <v>0</v>
      </c>
      <c r="G83" s="8">
        <f t="shared" si="35"/>
        <v>-1439.7007675978621</v>
      </c>
      <c r="H83" s="21">
        <v>127</v>
      </c>
      <c r="I83" s="15">
        <f t="shared" si="28"/>
        <v>-5758.8030703914483</v>
      </c>
      <c r="J83" s="15"/>
      <c r="K83" s="10">
        <f t="shared" si="30"/>
        <v>-359.08653256139206</v>
      </c>
      <c r="L83" s="7">
        <f t="shared" si="32"/>
        <v>6.2354369158343796E-2</v>
      </c>
      <c r="M83" s="7">
        <f t="shared" si="33"/>
        <v>4.7600868296743211E-2</v>
      </c>
      <c r="N83" s="1">
        <f t="shared" si="34"/>
        <v>14.905537519203866</v>
      </c>
      <c r="O83" s="1"/>
      <c r="P83" s="10">
        <f t="shared" si="31"/>
        <v>-274.12402650058374</v>
      </c>
      <c r="Q83" s="8"/>
      <c r="R83" s="8">
        <f t="shared" si="22"/>
        <v>-28.794015351957242</v>
      </c>
    </row>
    <row r="84" spans="1:18" x14ac:dyDescent="0.3">
      <c r="A84" s="21">
        <v>128</v>
      </c>
      <c r="B84" s="23">
        <v>43978</v>
      </c>
      <c r="C84" s="22" t="s">
        <v>0</v>
      </c>
      <c r="D84" s="8"/>
      <c r="E84" s="14">
        <f t="shared" si="24"/>
        <v>0</v>
      </c>
      <c r="F84" s="15">
        <f t="shared" si="20"/>
        <v>0</v>
      </c>
      <c r="G84" s="8">
        <f t="shared" si="35"/>
        <v>-1141.1080784855531</v>
      </c>
      <c r="H84" s="21">
        <v>128</v>
      </c>
      <c r="I84" s="15">
        <f t="shared" si="28"/>
        <v>-4564.4323139422122</v>
      </c>
      <c r="J84" s="15"/>
      <c r="K84" s="10">
        <f t="shared" si="30"/>
        <v>-284.61229750182605</v>
      </c>
      <c r="L84" s="7">
        <f t="shared" si="32"/>
        <v>6.2354369158343789E-2</v>
      </c>
      <c r="M84" s="7">
        <f t="shared" si="33"/>
        <v>4.7600868296743211E-2</v>
      </c>
      <c r="N84" s="1">
        <f t="shared" si="34"/>
        <v>14.905537519203866</v>
      </c>
      <c r="O84" s="1"/>
      <c r="P84" s="10">
        <f t="shared" si="31"/>
        <v>-217.27094142536211</v>
      </c>
      <c r="Q84" s="8"/>
      <c r="R84" s="8">
        <f t="shared" si="22"/>
        <v>-22.82216156971106</v>
      </c>
    </row>
    <row r="85" spans="1:18" x14ac:dyDescent="0.3">
      <c r="A85" s="21">
        <v>129</v>
      </c>
      <c r="B85" s="23">
        <v>43979</v>
      </c>
      <c r="C85" s="22" t="s">
        <v>1</v>
      </c>
      <c r="D85" s="8"/>
      <c r="E85" s="14">
        <f t="shared" si="24"/>
        <v>0</v>
      </c>
      <c r="F85" s="15">
        <f t="shared" si="20"/>
        <v>0</v>
      </c>
      <c r="G85" s="8">
        <f t="shared" si="35"/>
        <v>-904.44325382807756</v>
      </c>
      <c r="H85" s="21">
        <v>129</v>
      </c>
      <c r="I85" s="15">
        <f t="shared" si="28"/>
        <v>-3617.7730153123102</v>
      </c>
      <c r="J85" s="15"/>
      <c r="K85" s="10">
        <f t="shared" si="30"/>
        <v>-225.58395412787834</v>
      </c>
      <c r="L85" s="7">
        <f t="shared" si="32"/>
        <v>6.2354369158343789E-2</v>
      </c>
      <c r="M85" s="7">
        <f t="shared" si="33"/>
        <v>4.7600868296743211E-2</v>
      </c>
      <c r="N85" s="1">
        <f t="shared" si="34"/>
        <v>14.905537519203866</v>
      </c>
      <c r="O85" s="1"/>
      <c r="P85" s="10">
        <f t="shared" si="31"/>
        <v>-172.20913682939283</v>
      </c>
      <c r="Q85" s="8"/>
      <c r="R85" s="8">
        <f t="shared" si="22"/>
        <v>-18.08886507656155</v>
      </c>
    </row>
    <row r="86" spans="1:18" x14ac:dyDescent="0.3">
      <c r="A86" s="21">
        <v>130</v>
      </c>
      <c r="B86" s="23">
        <v>43980</v>
      </c>
      <c r="C86" s="22" t="s">
        <v>2</v>
      </c>
      <c r="D86" s="8"/>
      <c r="E86" s="14">
        <f t="shared" si="24"/>
        <v>0</v>
      </c>
      <c r="F86" s="15">
        <f t="shared" si="20"/>
        <v>0</v>
      </c>
      <c r="G86" s="8">
        <f t="shared" si="35"/>
        <v>-716.86250830926599</v>
      </c>
      <c r="H86" s="21">
        <v>130</v>
      </c>
      <c r="I86" s="15">
        <f t="shared" si="28"/>
        <v>-2867.450033237064</v>
      </c>
      <c r="J86" s="15"/>
      <c r="K86" s="10">
        <f t="shared" si="30"/>
        <v>-178.79803791556907</v>
      </c>
      <c r="L86" s="7">
        <f t="shared" si="32"/>
        <v>6.2354369158343796E-2</v>
      </c>
      <c r="M86" s="7">
        <f t="shared" si="33"/>
        <v>4.7600868296743211E-2</v>
      </c>
      <c r="N86" s="1">
        <f t="shared" si="34"/>
        <v>14.905537519203866</v>
      </c>
      <c r="O86" s="1"/>
      <c r="P86" s="10">
        <f t="shared" si="31"/>
        <v>-136.49311137960942</v>
      </c>
      <c r="Q86" s="8"/>
      <c r="R86" s="8">
        <f t="shared" si="22"/>
        <v>-14.337250166185321</v>
      </c>
    </row>
    <row r="87" spans="1:18" x14ac:dyDescent="0.3">
      <c r="A87" s="21">
        <v>131</v>
      </c>
      <c r="B87" s="23">
        <v>43981</v>
      </c>
      <c r="C87" s="20" t="s">
        <v>3</v>
      </c>
      <c r="D87" s="8"/>
      <c r="E87" s="14">
        <f t="shared" si="24"/>
        <v>0</v>
      </c>
      <c r="F87" s="15">
        <f t="shared" si="20"/>
        <v>0</v>
      </c>
      <c r="G87" s="8">
        <f t="shared" si="35"/>
        <v>-568.18584653530547</v>
      </c>
      <c r="H87" s="21">
        <v>131</v>
      </c>
      <c r="I87" s="15">
        <f t="shared" si="28"/>
        <v>-2272.7433861412219</v>
      </c>
      <c r="J87" s="15"/>
      <c r="K87" s="10">
        <f t="shared" si="30"/>
        <v>-141.71548010163403</v>
      </c>
      <c r="L87" s="7">
        <f t="shared" si="32"/>
        <v>6.2354369158343789E-2</v>
      </c>
      <c r="M87" s="7">
        <f t="shared" si="33"/>
        <v>4.7600868296743211E-2</v>
      </c>
      <c r="N87" s="1">
        <f t="shared" si="34"/>
        <v>14.905537519203866</v>
      </c>
      <c r="O87" s="1"/>
      <c r="P87" s="10">
        <f t="shared" si="31"/>
        <v>-108.1845585960025</v>
      </c>
      <c r="Q87" s="8"/>
      <c r="R87" s="8">
        <f t="shared" si="22"/>
        <v>-11.36371693070611</v>
      </c>
    </row>
    <row r="88" spans="1:18" x14ac:dyDescent="0.3">
      <c r="A88" s="21">
        <v>132</v>
      </c>
      <c r="B88" s="23">
        <v>43982</v>
      </c>
      <c r="C88" s="22" t="s">
        <v>4</v>
      </c>
      <c r="D88" s="8"/>
      <c r="E88" s="14">
        <f t="shared" si="24"/>
        <v>0</v>
      </c>
      <c r="F88" s="15">
        <f t="shared" si="20"/>
        <v>0</v>
      </c>
      <c r="G88" s="8">
        <f t="shared" si="35"/>
        <v>-450.34459531780323</v>
      </c>
      <c r="H88" s="21">
        <v>132</v>
      </c>
      <c r="I88" s="15">
        <f t="shared" si="28"/>
        <v>-1801.3783812712129</v>
      </c>
      <c r="J88" s="15"/>
      <c r="K88" s="10">
        <f t="shared" si="30"/>
        <v>-112.32381257964498</v>
      </c>
      <c r="L88" s="7">
        <f t="shared" si="32"/>
        <v>6.2354369158343789E-2</v>
      </c>
      <c r="M88" s="7">
        <f t="shared" si="33"/>
        <v>4.7600868296743211E-2</v>
      </c>
      <c r="N88" s="1">
        <f t="shared" si="34"/>
        <v>14.905537519203866</v>
      </c>
      <c r="O88" s="1"/>
      <c r="P88" s="10">
        <f t="shared" si="31"/>
        <v>-85.747175079491484</v>
      </c>
      <c r="Q88" s="8"/>
      <c r="R88" s="8">
        <f t="shared" si="22"/>
        <v>-9.0068919063560653</v>
      </c>
    </row>
    <row r="89" spans="1:18" x14ac:dyDescent="0.3">
      <c r="A89" s="21">
        <v>133</v>
      </c>
      <c r="B89" s="23">
        <v>43983</v>
      </c>
      <c r="C89" s="22" t="s">
        <v>5</v>
      </c>
      <c r="D89" s="8"/>
      <c r="E89" s="14">
        <f t="shared" si="24"/>
        <v>0</v>
      </c>
      <c r="F89" s="15">
        <f t="shared" si="20"/>
        <v>0</v>
      </c>
      <c r="G89" s="8">
        <f t="shared" si="35"/>
        <v>-356.94351728163628</v>
      </c>
      <c r="H89" s="21">
        <v>133</v>
      </c>
      <c r="I89" s="15">
        <f t="shared" si="28"/>
        <v>-1427.7740691265451</v>
      </c>
      <c r="J89" s="15"/>
      <c r="K89" s="10">
        <f t="shared" si="30"/>
        <v>-89.02795138102725</v>
      </c>
      <c r="L89" s="7">
        <f t="shared" si="32"/>
        <v>6.2354369158343782E-2</v>
      </c>
      <c r="M89" s="7">
        <f t="shared" si="33"/>
        <v>4.7600868296743211E-2</v>
      </c>
      <c r="N89" s="1">
        <f t="shared" si="34"/>
        <v>14.905537519203866</v>
      </c>
      <c r="O89" s="1"/>
      <c r="P89" s="10">
        <f t="shared" si="31"/>
        <v>-67.96328542199781</v>
      </c>
      <c r="Q89" s="8"/>
      <c r="R89" s="8">
        <f t="shared" si="22"/>
        <v>-7.1388703456327258</v>
      </c>
    </row>
    <row r="90" spans="1:18" x14ac:dyDescent="0.3">
      <c r="A90" s="21">
        <v>134</v>
      </c>
      <c r="B90" s="23">
        <v>43984</v>
      </c>
      <c r="C90" s="22" t="s">
        <v>6</v>
      </c>
      <c r="D90" s="8"/>
      <c r="E90" s="14">
        <f t="shared" si="24"/>
        <v>0</v>
      </c>
      <c r="F90" s="15">
        <f t="shared" si="20"/>
        <v>0</v>
      </c>
      <c r="G90" s="8">
        <f t="shared" si="35"/>
        <v>-282.91374173031846</v>
      </c>
      <c r="H90" s="21">
        <v>134</v>
      </c>
      <c r="I90" s="15">
        <f t="shared" si="28"/>
        <v>-1131.6549669212739</v>
      </c>
      <c r="J90" s="15"/>
      <c r="K90" s="10">
        <f t="shared" si="30"/>
        <v>-70.563631567282442</v>
      </c>
      <c r="L90" s="7">
        <f t="shared" si="32"/>
        <v>6.2354369158343789E-2</v>
      </c>
      <c r="M90" s="7">
        <f t="shared" si="33"/>
        <v>4.7600868296743211E-2</v>
      </c>
      <c r="N90" s="1">
        <f t="shared" si="34"/>
        <v>14.905537519203866</v>
      </c>
      <c r="O90" s="1"/>
      <c r="P90" s="10">
        <f t="shared" si="31"/>
        <v>-53.867759037774853</v>
      </c>
      <c r="Q90" s="8"/>
      <c r="R90" s="8">
        <f t="shared" si="22"/>
        <v>-5.6582748346063694</v>
      </c>
    </row>
    <row r="91" spans="1:18" x14ac:dyDescent="0.3">
      <c r="A91" s="21">
        <v>135</v>
      </c>
      <c r="B91" s="23">
        <v>43985</v>
      </c>
      <c r="C91" s="22" t="s">
        <v>0</v>
      </c>
      <c r="D91" s="8"/>
      <c r="E91" s="14">
        <f t="shared" si="24"/>
        <v>0</v>
      </c>
      <c r="F91" s="15">
        <f t="shared" si="20"/>
        <v>0</v>
      </c>
      <c r="G91" s="8">
        <f t="shared" si="35"/>
        <v>-224.23767734853098</v>
      </c>
      <c r="H91" s="21">
        <v>135</v>
      </c>
      <c r="I91" s="15">
        <f t="shared" si="28"/>
        <v>-896.95070939412392</v>
      </c>
      <c r="J91" s="15"/>
      <c r="K91" s="10">
        <f t="shared" si="30"/>
        <v>-55.928795650399543</v>
      </c>
      <c r="L91" s="7">
        <f t="shared" si="32"/>
        <v>6.2354369158343789E-2</v>
      </c>
      <c r="M91" s="7">
        <f t="shared" si="33"/>
        <v>4.7600868296743211E-2</v>
      </c>
      <c r="N91" s="1">
        <f t="shared" si="34"/>
        <v>14.905537519203866</v>
      </c>
      <c r="O91" s="1"/>
      <c r="P91" s="10">
        <f t="shared" si="31"/>
        <v>-42.695632586540086</v>
      </c>
      <c r="Q91" s="8"/>
      <c r="R91" s="8">
        <f t="shared" si="22"/>
        <v>-4.4847535469706195</v>
      </c>
    </row>
    <row r="92" spans="1:18" x14ac:dyDescent="0.3">
      <c r="A92" s="21">
        <v>136</v>
      </c>
      <c r="B92" s="23">
        <v>43986</v>
      </c>
      <c r="C92" s="22" t="s">
        <v>1</v>
      </c>
      <c r="D92" s="8"/>
      <c r="E92" s="14">
        <f t="shared" si="24"/>
        <v>0</v>
      </c>
      <c r="F92" s="15">
        <f t="shared" si="20"/>
        <v>0</v>
      </c>
      <c r="G92" s="8">
        <f t="shared" si="35"/>
        <v>-177.73097777129061</v>
      </c>
      <c r="H92" s="21">
        <v>136</v>
      </c>
      <c r="I92" s="15">
        <f t="shared" si="28"/>
        <v>-710.92391108516244</v>
      </c>
      <c r="J92" s="15"/>
      <c r="K92" s="10">
        <f t="shared" si="30"/>
        <v>-44.329211995297797</v>
      </c>
      <c r="L92" s="7">
        <f t="shared" si="32"/>
        <v>6.2354369158343789E-2</v>
      </c>
      <c r="M92" s="7">
        <f t="shared" si="33"/>
        <v>4.7600868296743211E-2</v>
      </c>
      <c r="N92" s="1">
        <f t="shared" si="34"/>
        <v>14.905537519203866</v>
      </c>
      <c r="O92" s="1"/>
      <c r="P92" s="10">
        <f t="shared" si="31"/>
        <v>-33.840595460570398</v>
      </c>
      <c r="Q92" s="8"/>
      <c r="R92" s="8">
        <f t="shared" si="22"/>
        <v>-3.5546195554258122</v>
      </c>
    </row>
    <row r="93" spans="1:18" x14ac:dyDescent="0.3">
      <c r="A93" s="21">
        <v>137</v>
      </c>
      <c r="B93" s="23">
        <v>43987</v>
      </c>
      <c r="C93" s="22" t="s">
        <v>2</v>
      </c>
      <c r="D93" s="8"/>
      <c r="E93" s="14">
        <f t="shared" si="24"/>
        <v>0</v>
      </c>
      <c r="F93" s="15">
        <f t="shared" si="20"/>
        <v>0</v>
      </c>
      <c r="G93" s="8">
        <f t="shared" si="35"/>
        <v>-140.86972730475412</v>
      </c>
      <c r="H93" s="21">
        <v>137</v>
      </c>
      <c r="I93" s="15">
        <f t="shared" si="28"/>
        <v>-563.47890921901649</v>
      </c>
      <c r="J93" s="15"/>
      <c r="K93" s="10">
        <f t="shared" si="30"/>
        <v>-35.135371918383441</v>
      </c>
      <c r="L93" s="7">
        <f t="shared" si="32"/>
        <v>6.2354369158343789E-2</v>
      </c>
      <c r="M93" s="7">
        <f t="shared" si="33"/>
        <v>4.7600868296743211E-2</v>
      </c>
      <c r="N93" s="1">
        <f t="shared" si="34"/>
        <v>14.905537519203866</v>
      </c>
      <c r="O93" s="1"/>
      <c r="P93" s="10">
        <f t="shared" si="31"/>
        <v>-26.822085345726929</v>
      </c>
      <c r="Q93" s="8"/>
      <c r="R93" s="8">
        <f t="shared" si="22"/>
        <v>-2.8173945460950827</v>
      </c>
    </row>
    <row r="94" spans="1:18" x14ac:dyDescent="0.3">
      <c r="A94" s="21">
        <v>138</v>
      </c>
      <c r="B94" s="23">
        <v>43988</v>
      </c>
      <c r="C94" s="20" t="s">
        <v>3</v>
      </c>
      <c r="D94" s="8"/>
      <c r="E94" s="14">
        <f t="shared" si="24"/>
        <v>0</v>
      </c>
      <c r="F94" s="15">
        <f t="shared" si="20"/>
        <v>0</v>
      </c>
      <c r="G94" s="8">
        <f t="shared" si="35"/>
        <v>-111.65346817847355</v>
      </c>
      <c r="H94" s="21">
        <v>138</v>
      </c>
      <c r="I94" s="15">
        <f t="shared" si="28"/>
        <v>-446.61387271389418</v>
      </c>
      <c r="J94" s="15"/>
      <c r="K94" s="10">
        <f t="shared" si="30"/>
        <v>-27.848326290439722</v>
      </c>
      <c r="L94" s="7">
        <f t="shared" si="32"/>
        <v>6.2354369158343789E-2</v>
      </c>
      <c r="M94" s="7">
        <f t="shared" si="33"/>
        <v>4.7600868296743211E-2</v>
      </c>
      <c r="N94" s="1">
        <f t="shared" si="34"/>
        <v>14.905537519203866</v>
      </c>
      <c r="O94" s="1"/>
      <c r="P94" s="10">
        <f t="shared" si="31"/>
        <v>-21.259208134552512</v>
      </c>
      <c r="Q94" s="8"/>
      <c r="R94" s="8">
        <f t="shared" si="22"/>
        <v>-2.2330693635694709</v>
      </c>
    </row>
    <row r="95" spans="1:18" x14ac:dyDescent="0.3">
      <c r="A95" s="21">
        <v>139</v>
      </c>
      <c r="B95" s="23">
        <v>43989</v>
      </c>
      <c r="C95" s="22" t="s">
        <v>4</v>
      </c>
      <c r="D95" s="8"/>
      <c r="E95" s="14">
        <f t="shared" si="24"/>
        <v>0</v>
      </c>
      <c r="F95" s="15">
        <f t="shared" si="20"/>
        <v>0</v>
      </c>
      <c r="G95" s="8">
        <f t="shared" si="35"/>
        <v>-88.496635826600922</v>
      </c>
      <c r="H95" s="21">
        <v>139</v>
      </c>
      <c r="I95" s="15">
        <f t="shared" si="28"/>
        <v>-353.98654330640369</v>
      </c>
      <c r="J95" s="15"/>
      <c r="K95" s="10">
        <f t="shared" si="30"/>
        <v>-22.072607598413548</v>
      </c>
      <c r="L95" s="7">
        <f t="shared" si="32"/>
        <v>6.2354369158343796E-2</v>
      </c>
      <c r="M95" s="7">
        <f t="shared" si="33"/>
        <v>4.7600868296743204E-2</v>
      </c>
      <c r="N95" s="1">
        <f t="shared" si="34"/>
        <v>14.905537519203866</v>
      </c>
      <c r="O95" s="1"/>
      <c r="P95" s="10">
        <f t="shared" si="31"/>
        <v>-16.850066826747508</v>
      </c>
      <c r="Q95" s="8"/>
      <c r="R95" s="8">
        <f t="shared" si="22"/>
        <v>-1.7699327165320184</v>
      </c>
    </row>
    <row r="96" spans="1:18" x14ac:dyDescent="0.3">
      <c r="A96" s="21">
        <v>140</v>
      </c>
      <c r="B96" s="23">
        <v>43990</v>
      </c>
      <c r="C96" s="22" t="s">
        <v>5</v>
      </c>
      <c r="D96" s="8"/>
      <c r="E96" s="14">
        <f t="shared" si="24"/>
        <v>0</v>
      </c>
      <c r="F96" s="15">
        <f t="shared" si="20"/>
        <v>0</v>
      </c>
      <c r="G96" s="8">
        <f t="shared" si="35"/>
        <v>-70.142510397504566</v>
      </c>
      <c r="H96" s="21">
        <v>140</v>
      </c>
      <c r="I96" s="15">
        <f t="shared" si="28"/>
        <v>-280.57004159001826</v>
      </c>
      <c r="J96" s="15"/>
      <c r="K96" s="10">
        <f t="shared" si="30"/>
        <v>-17.494767948075868</v>
      </c>
      <c r="L96" s="7">
        <f t="shared" si="32"/>
        <v>6.2354369158343782E-2</v>
      </c>
      <c r="M96" s="7">
        <f t="shared" si="33"/>
        <v>4.7600868296743211E-2</v>
      </c>
      <c r="N96" s="1">
        <f t="shared" si="34"/>
        <v>14.905537519203866</v>
      </c>
      <c r="O96" s="1"/>
      <c r="P96" s="10">
        <f t="shared" si="31"/>
        <v>-13.355377597738224</v>
      </c>
      <c r="Q96" s="8"/>
      <c r="R96" s="8">
        <f t="shared" si="22"/>
        <v>-1.4028502079500913</v>
      </c>
    </row>
    <row r="97" spans="1:18" x14ac:dyDescent="0.3">
      <c r="A97" s="21">
        <v>141</v>
      </c>
      <c r="B97" s="23">
        <v>43991</v>
      </c>
      <c r="C97" s="22" t="s">
        <v>6</v>
      </c>
      <c r="D97" s="8"/>
      <c r="E97" s="14">
        <f t="shared" si="24"/>
        <v>0</v>
      </c>
      <c r="F97" s="15">
        <f t="shared" si="20"/>
        <v>0</v>
      </c>
      <c r="G97" s="8">
        <f t="shared" si="35"/>
        <v>-55.595014645575461</v>
      </c>
      <c r="H97" s="21">
        <v>141</v>
      </c>
      <c r="I97" s="15">
        <f t="shared" si="28"/>
        <v>-222.38005858230184</v>
      </c>
      <c r="J97" s="15"/>
      <c r="K97" s="10">
        <f t="shared" si="30"/>
        <v>-13.866368266294968</v>
      </c>
      <c r="L97" s="7">
        <f t="shared" si="32"/>
        <v>6.2354369158343796E-2</v>
      </c>
      <c r="M97" s="7">
        <f t="shared" si="33"/>
        <v>4.7600868296743211E-2</v>
      </c>
      <c r="N97" s="1">
        <f t="shared" si="34"/>
        <v>14.905537519203866</v>
      </c>
      <c r="O97" s="1"/>
      <c r="P97" s="10">
        <f t="shared" si="31"/>
        <v>-10.58548388039819</v>
      </c>
      <c r="Q97" s="8"/>
      <c r="R97" s="8">
        <f t="shared" si="22"/>
        <v>-1.1119002929115092</v>
      </c>
    </row>
    <row r="98" spans="1:18" x14ac:dyDescent="0.3">
      <c r="A98" s="21">
        <v>142</v>
      </c>
      <c r="B98" s="23">
        <v>43992</v>
      </c>
      <c r="C98" s="22" t="s">
        <v>6</v>
      </c>
      <c r="D98" s="8"/>
      <c r="E98" s="14">
        <f t="shared" si="24"/>
        <v>0</v>
      </c>
      <c r="F98" s="15">
        <f t="shared" si="20"/>
        <v>0</v>
      </c>
      <c r="G98" s="8">
        <f t="shared" si="35"/>
        <v>-44.06465688105326</v>
      </c>
      <c r="H98" s="21">
        <v>142</v>
      </c>
      <c r="I98" s="15">
        <f t="shared" si="28"/>
        <v>-176.25862752421304</v>
      </c>
      <c r="J98" s="15"/>
      <c r="K98" s="10">
        <f t="shared" si="30"/>
        <v>-10.990495527987795</v>
      </c>
      <c r="L98" s="7">
        <f t="shared" si="32"/>
        <v>6.2354369158343789E-2</v>
      </c>
      <c r="M98" s="7">
        <f t="shared" si="33"/>
        <v>4.7600868296743204E-2</v>
      </c>
      <c r="N98" s="1">
        <f t="shared" si="34"/>
        <v>14.905537519203866</v>
      </c>
      <c r="O98" s="1"/>
      <c r="P98" s="10">
        <f t="shared" si="31"/>
        <v>-8.3900637149447821</v>
      </c>
      <c r="Q98" s="8"/>
      <c r="R98" s="8">
        <f t="shared" si="22"/>
        <v>-0.8812931376210652</v>
      </c>
    </row>
    <row r="99" spans="1:18" x14ac:dyDescent="0.3">
      <c r="A99" s="21">
        <v>143</v>
      </c>
      <c r="B99" s="23">
        <v>43993</v>
      </c>
      <c r="C99" s="22" t="s">
        <v>6</v>
      </c>
      <c r="D99" s="8"/>
      <c r="E99" s="14">
        <f t="shared" si="24"/>
        <v>0</v>
      </c>
      <c r="F99" s="15">
        <f t="shared" si="20"/>
        <v>0</v>
      </c>
      <c r="G99" s="8">
        <f t="shared" si="35"/>
        <v>-34.925685305120872</v>
      </c>
      <c r="H99" s="21">
        <v>143</v>
      </c>
      <c r="I99" s="15">
        <f t="shared" si="28"/>
        <v>-139.70274122048349</v>
      </c>
      <c r="J99" s="15"/>
      <c r="K99" s="10">
        <f t="shared" si="30"/>
        <v>-8.7110762984946</v>
      </c>
      <c r="L99" s="7">
        <f t="shared" si="32"/>
        <v>6.2354369158343796E-2</v>
      </c>
      <c r="M99" s="7">
        <f t="shared" si="33"/>
        <v>4.7600868296743211E-2</v>
      </c>
      <c r="N99" s="1">
        <f t="shared" si="34"/>
        <v>14.905537519203866</v>
      </c>
      <c r="O99" s="1"/>
      <c r="P99" s="10">
        <f t="shared" si="31"/>
        <v>-6.6499717855302336</v>
      </c>
      <c r="Q99" s="8"/>
      <c r="R99" s="8">
        <f t="shared" si="22"/>
        <v>-0.69851370610241748</v>
      </c>
    </row>
    <row r="100" spans="1:18" x14ac:dyDescent="0.3">
      <c r="A100" s="21">
        <v>144</v>
      </c>
      <c r="B100" s="23">
        <v>43994</v>
      </c>
      <c r="C100" s="22" t="s">
        <v>6</v>
      </c>
      <c r="D100" s="8"/>
      <c r="E100" s="14">
        <f t="shared" si="24"/>
        <v>0</v>
      </c>
      <c r="F100" s="15">
        <f t="shared" si="20"/>
        <v>0</v>
      </c>
      <c r="G100" s="8">
        <f t="shared" si="35"/>
        <v>-27.682128498697608</v>
      </c>
      <c r="H100" s="21">
        <v>144</v>
      </c>
      <c r="I100" s="15">
        <f t="shared" si="28"/>
        <v>-110.72851399479043</v>
      </c>
      <c r="J100" s="15"/>
      <c r="K100" s="10">
        <f t="shared" si="30"/>
        <v>-6.904406637985999</v>
      </c>
      <c r="L100" s="7">
        <f t="shared" si="32"/>
        <v>6.2354369158343789E-2</v>
      </c>
      <c r="M100" s="7">
        <f t="shared" si="33"/>
        <v>4.7600868296743211E-2</v>
      </c>
      <c r="N100" s="1">
        <f t="shared" si="34"/>
        <v>14.905537519203866</v>
      </c>
      <c r="O100" s="1"/>
      <c r="P100" s="10">
        <f t="shared" si="31"/>
        <v>-5.270773411360107</v>
      </c>
      <c r="Q100" s="8"/>
      <c r="R100" s="8">
        <f t="shared" si="22"/>
        <v>-0.55364256997395223</v>
      </c>
    </row>
    <row r="101" spans="1:18" x14ac:dyDescent="0.3">
      <c r="A101" s="21">
        <v>145</v>
      </c>
      <c r="B101" s="23">
        <v>43995</v>
      </c>
      <c r="C101" s="22" t="s">
        <v>6</v>
      </c>
      <c r="D101" s="8"/>
      <c r="E101" s="14">
        <f t="shared" si="24"/>
        <v>0</v>
      </c>
      <c r="F101" s="15">
        <f t="shared" si="20"/>
        <v>0</v>
      </c>
      <c r="G101" s="8">
        <f t="shared" si="35"/>
        <v>-21.940879084369747</v>
      </c>
      <c r="H101" s="21">
        <v>145</v>
      </c>
      <c r="I101" s="15">
        <f t="shared" si="28"/>
        <v>-87.76351633747899</v>
      </c>
      <c r="J101" s="15"/>
      <c r="K101" s="10">
        <f t="shared" si="30"/>
        <v>-5.4724386963415013</v>
      </c>
      <c r="L101" s="7">
        <f t="shared" si="32"/>
        <v>6.2354369158343789E-2</v>
      </c>
      <c r="M101" s="7">
        <f t="shared" si="33"/>
        <v>4.7600868296743211E-2</v>
      </c>
      <c r="N101" s="1">
        <f t="shared" si="34"/>
        <v>14.905537519203866</v>
      </c>
      <c r="O101" s="1"/>
      <c r="P101" s="10">
        <f t="shared" si="31"/>
        <v>-4.1776195824394087</v>
      </c>
      <c r="Q101" s="8"/>
      <c r="R101" s="8">
        <f t="shared" si="22"/>
        <v>-0.43881758168739493</v>
      </c>
    </row>
    <row r="102" spans="1:18" x14ac:dyDescent="0.3">
      <c r="A102" s="21">
        <v>146</v>
      </c>
      <c r="B102" s="23">
        <v>43996</v>
      </c>
      <c r="C102" s="22" t="s">
        <v>6</v>
      </c>
      <c r="D102" s="8"/>
      <c r="E102" s="14">
        <f t="shared" si="24"/>
        <v>0</v>
      </c>
      <c r="F102" s="15">
        <f t="shared" si="20"/>
        <v>0</v>
      </c>
      <c r="G102" s="8">
        <f t="shared" si="35"/>
        <v>-17.390359813465313</v>
      </c>
      <c r="H102" s="21">
        <v>146</v>
      </c>
      <c r="I102" s="15">
        <f t="shared" si="28"/>
        <v>-69.561439253861252</v>
      </c>
      <c r="J102" s="15"/>
      <c r="K102" s="10">
        <f t="shared" si="30"/>
        <v>-4.3374596624209714</v>
      </c>
      <c r="L102" s="7">
        <f t="shared" si="32"/>
        <v>6.2354369158343796E-2</v>
      </c>
      <c r="M102" s="7">
        <f t="shared" si="33"/>
        <v>4.7600868296743211E-2</v>
      </c>
      <c r="N102" s="1">
        <f t="shared" si="34"/>
        <v>14.905537519203866</v>
      </c>
      <c r="O102" s="1"/>
      <c r="P102" s="10">
        <f t="shared" si="31"/>
        <v>-3.3111849084549529</v>
      </c>
      <c r="Q102" s="8"/>
      <c r="R102" s="8">
        <f t="shared" si="22"/>
        <v>-0.34780719626930628</v>
      </c>
    </row>
    <row r="103" spans="1:18" x14ac:dyDescent="0.3">
      <c r="A103" s="21">
        <v>147</v>
      </c>
      <c r="B103" s="23">
        <v>43997</v>
      </c>
      <c r="C103" s="22" t="s">
        <v>6</v>
      </c>
      <c r="D103" s="8"/>
      <c r="E103" s="14">
        <f t="shared" si="24"/>
        <v>0</v>
      </c>
      <c r="F103" s="15">
        <f t="shared" si="20"/>
        <v>0</v>
      </c>
      <c r="G103" s="8">
        <f t="shared" si="35"/>
        <v>-13.783614288145397</v>
      </c>
      <c r="H103" s="21">
        <v>147</v>
      </c>
      <c r="I103" s="15">
        <f t="shared" si="28"/>
        <v>-55.134457152581589</v>
      </c>
      <c r="J103" s="15"/>
      <c r="K103" s="10">
        <f t="shared" si="30"/>
        <v>-3.4378742946369605</v>
      </c>
      <c r="L103" s="7">
        <f t="shared" si="32"/>
        <v>6.2354369158343789E-2</v>
      </c>
      <c r="M103" s="7">
        <f t="shared" si="33"/>
        <v>4.7600868296743211E-2</v>
      </c>
      <c r="N103" s="1">
        <f t="shared" si="34"/>
        <v>14.905537519203866</v>
      </c>
      <c r="O103" s="1"/>
      <c r="P103" s="10">
        <f t="shared" si="31"/>
        <v>-2.624448033532468</v>
      </c>
      <c r="Q103" s="8"/>
      <c r="R103" s="8">
        <f t="shared" si="22"/>
        <v>-0.27567228576290798</v>
      </c>
    </row>
    <row r="104" spans="1:18" x14ac:dyDescent="0.3">
      <c r="A104" s="21">
        <v>148</v>
      </c>
      <c r="B104" s="23">
        <v>43998</v>
      </c>
      <c r="C104" s="22" t="s">
        <v>6</v>
      </c>
      <c r="D104" s="8"/>
      <c r="E104" s="14">
        <f t="shared" si="24"/>
        <v>0</v>
      </c>
      <c r="F104" s="15">
        <f t="shared" si="20"/>
        <v>0</v>
      </c>
      <c r="G104" s="8">
        <f t="shared" si="35"/>
        <v>-10.924904653051437</v>
      </c>
      <c r="H104" s="21">
        <v>148</v>
      </c>
      <c r="I104" s="15">
        <f t="shared" si="28"/>
        <v>-43.699618612205747</v>
      </c>
      <c r="J104" s="15"/>
      <c r="K104" s="10">
        <f t="shared" si="30"/>
        <v>-2.7248621510243081</v>
      </c>
      <c r="L104" s="7">
        <f t="shared" si="32"/>
        <v>6.2354369158343782E-2</v>
      </c>
      <c r="M104" s="7">
        <f t="shared" si="33"/>
        <v>4.7600868296743211E-2</v>
      </c>
      <c r="N104" s="1">
        <f t="shared" si="34"/>
        <v>14.905537519203866</v>
      </c>
      <c r="O104" s="1"/>
      <c r="P104" s="10">
        <f t="shared" si="31"/>
        <v>-2.080139790177514</v>
      </c>
      <c r="Q104" s="8"/>
      <c r="R104" s="8">
        <f t="shared" si="22"/>
        <v>-0.21849809306102874</v>
      </c>
    </row>
    <row r="105" spans="1:18" x14ac:dyDescent="0.3">
      <c r="A105" s="21">
        <v>149</v>
      </c>
      <c r="B105" s="23">
        <v>43999</v>
      </c>
      <c r="C105" s="22" t="s">
        <v>6</v>
      </c>
      <c r="D105" s="8"/>
      <c r="E105" s="14">
        <f t="shared" si="24"/>
        <v>0</v>
      </c>
      <c r="F105" s="15">
        <f t="shared" si="20"/>
        <v>0</v>
      </c>
      <c r="G105" s="8">
        <f t="shared" si="35"/>
        <v>-8.6590889140676985</v>
      </c>
      <c r="H105" s="21">
        <v>149</v>
      </c>
      <c r="I105" s="15">
        <f t="shared" si="28"/>
        <v>-34.636355656270794</v>
      </c>
      <c r="J105" s="15"/>
      <c r="K105" s="10">
        <f t="shared" si="30"/>
        <v>-2.1597281068907979</v>
      </c>
      <c r="L105" s="7">
        <f t="shared" si="32"/>
        <v>6.2354369158343782E-2</v>
      </c>
      <c r="M105" s="7">
        <f t="shared" si="33"/>
        <v>4.7600868296743211E-2</v>
      </c>
      <c r="N105" s="1">
        <f t="shared" si="34"/>
        <v>14.905537519203866</v>
      </c>
      <c r="O105" s="1"/>
      <c r="P105" s="10">
        <f t="shared" si="31"/>
        <v>-1.6487206038733029</v>
      </c>
      <c r="Q105" s="8"/>
      <c r="R105" s="8">
        <f t="shared" si="22"/>
        <v>-0.17318177828135398</v>
      </c>
    </row>
    <row r="106" spans="1:18" x14ac:dyDescent="0.3">
      <c r="A106" s="21">
        <v>150</v>
      </c>
      <c r="B106" s="23">
        <v>44000</v>
      </c>
      <c r="C106" s="22" t="s">
        <v>6</v>
      </c>
      <c r="D106" s="8"/>
      <c r="E106" s="14">
        <f t="shared" si="24"/>
        <v>0</v>
      </c>
      <c r="F106" s="15">
        <f t="shared" si="20"/>
        <v>0</v>
      </c>
      <c r="G106" s="8">
        <f t="shared" si="35"/>
        <v>-6.8632013919487616</v>
      </c>
      <c r="H106" s="21">
        <v>150</v>
      </c>
      <c r="I106" s="15">
        <f t="shared" si="28"/>
        <v>-27.452805567795046</v>
      </c>
      <c r="J106" s="15"/>
      <c r="K106" s="10">
        <f t="shared" si="30"/>
        <v>-1.7118023728065281</v>
      </c>
      <c r="L106" s="7">
        <f t="shared" si="32"/>
        <v>6.2354369158343789E-2</v>
      </c>
      <c r="M106" s="7">
        <f t="shared" si="33"/>
        <v>4.7600868296743211E-2</v>
      </c>
      <c r="N106" s="1">
        <f t="shared" si="34"/>
        <v>14.905537519203866</v>
      </c>
      <c r="O106" s="1"/>
      <c r="P106" s="10">
        <f t="shared" si="31"/>
        <v>-1.3067773822087108</v>
      </c>
      <c r="Q106" s="8"/>
      <c r="R106" s="8">
        <f t="shared" si="22"/>
        <v>-0.13726402783897523</v>
      </c>
    </row>
    <row r="107" spans="1:18" x14ac:dyDescent="0.3">
      <c r="A107" s="21">
        <v>151</v>
      </c>
      <c r="B107" s="23">
        <v>44001</v>
      </c>
      <c r="C107" s="22" t="s">
        <v>6</v>
      </c>
      <c r="D107" s="8"/>
      <c r="E107" s="14">
        <f t="shared" si="24"/>
        <v>0</v>
      </c>
      <c r="F107" s="15">
        <f t="shared" ref="F107:F170" si="36">+E107-D107</f>
        <v>0</v>
      </c>
      <c r="G107" s="8">
        <f t="shared" si="35"/>
        <v>-5.4397793825540051</v>
      </c>
      <c r="H107" s="21">
        <v>151</v>
      </c>
      <c r="I107" s="15">
        <f t="shared" si="28"/>
        <v>-21.75911753021602</v>
      </c>
      <c r="J107" s="15"/>
      <c r="K107" s="10">
        <f t="shared" si="30"/>
        <v>-1.3567760470388794</v>
      </c>
      <c r="L107" s="7">
        <f t="shared" si="32"/>
        <v>6.2354369158343789E-2</v>
      </c>
      <c r="M107" s="7">
        <f t="shared" si="33"/>
        <v>4.7600868296743218E-2</v>
      </c>
      <c r="N107" s="1">
        <f t="shared" si="34"/>
        <v>14.905537519203866</v>
      </c>
      <c r="O107" s="1"/>
      <c r="P107" s="10">
        <f t="shared" si="31"/>
        <v>-1.0357528878091693</v>
      </c>
      <c r="Q107" s="8"/>
      <c r="R107" s="8">
        <f t="shared" si="22"/>
        <v>-0.10879558765108011</v>
      </c>
    </row>
    <row r="108" spans="1:18" x14ac:dyDescent="0.3">
      <c r="A108" s="21">
        <v>152</v>
      </c>
      <c r="B108" s="23">
        <v>44002</v>
      </c>
      <c r="C108" s="22" t="s">
        <v>6</v>
      </c>
      <c r="D108" s="8"/>
      <c r="E108" s="14">
        <f t="shared" si="24"/>
        <v>0</v>
      </c>
      <c r="F108" s="15">
        <f t="shared" si="36"/>
        <v>0</v>
      </c>
      <c r="G108" s="8">
        <f t="shared" si="35"/>
        <v>-4.3115738619550266</v>
      </c>
      <c r="H108" s="21">
        <v>152</v>
      </c>
      <c r="I108" s="15">
        <f t="shared" si="28"/>
        <v>-17.246295447820106</v>
      </c>
      <c r="J108" s="15"/>
      <c r="K108" s="10">
        <f t="shared" si="30"/>
        <v>-1.0753818729672389</v>
      </c>
      <c r="L108" s="7">
        <f t="shared" si="32"/>
        <v>6.2354369158343782E-2</v>
      </c>
      <c r="M108" s="7">
        <f t="shared" si="33"/>
        <v>4.7600868296743211E-2</v>
      </c>
      <c r="N108" s="1">
        <f t="shared" si="34"/>
        <v>14.905537519203866</v>
      </c>
      <c r="O108" s="1"/>
      <c r="P108" s="10">
        <f t="shared" si="31"/>
        <v>-0.82093863821840685</v>
      </c>
      <c r="Q108" s="8"/>
      <c r="R108" s="8">
        <f t="shared" si="22"/>
        <v>-8.6231477239100532E-2</v>
      </c>
    </row>
    <row r="109" spans="1:18" x14ac:dyDescent="0.3">
      <c r="A109" s="21">
        <v>153</v>
      </c>
      <c r="B109" s="23">
        <v>44003</v>
      </c>
      <c r="C109" s="22" t="s">
        <v>6</v>
      </c>
      <c r="D109" s="8"/>
      <c r="E109" s="14">
        <f t="shared" si="24"/>
        <v>0</v>
      </c>
      <c r="F109" s="15">
        <f t="shared" si="36"/>
        <v>0</v>
      </c>
      <c r="G109" s="8">
        <f t="shared" si="35"/>
        <v>-3.4173571867110963</v>
      </c>
      <c r="H109" s="21">
        <v>153</v>
      </c>
      <c r="I109" s="15">
        <f t="shared" si="28"/>
        <v>-13.669428746844385</v>
      </c>
      <c r="J109" s="15"/>
      <c r="K109" s="10">
        <f t="shared" ref="K109:K172" si="37">+I109*$L$3</f>
        <v>-0.85234860626441156</v>
      </c>
      <c r="L109" s="7">
        <f t="shared" si="32"/>
        <v>6.2354369158343789E-2</v>
      </c>
      <c r="M109" s="7">
        <f t="shared" si="33"/>
        <v>4.7600868296743211E-2</v>
      </c>
      <c r="N109" s="1">
        <f t="shared" si="34"/>
        <v>14.905537519203866</v>
      </c>
      <c r="O109" s="1"/>
      <c r="P109" s="10">
        <f t="shared" ref="P109:P172" si="38">+$M$3*I109</f>
        <v>-0.65067667747025515</v>
      </c>
      <c r="Q109" s="8"/>
      <c r="R109" s="8">
        <f t="shared" ref="R109:R172" si="39">+I109*$R$3</f>
        <v>-6.8347143734221932E-2</v>
      </c>
    </row>
    <row r="110" spans="1:18" x14ac:dyDescent="0.3">
      <c r="A110" s="21">
        <v>154</v>
      </c>
      <c r="B110" s="23">
        <v>44004</v>
      </c>
      <c r="C110" s="22" t="s">
        <v>6</v>
      </c>
      <c r="D110" s="8"/>
      <c r="E110" s="14">
        <f t="shared" ref="E110:E173" si="40">+J110*(L110/$E$3)</f>
        <v>0</v>
      </c>
      <c r="F110" s="15">
        <f t="shared" si="36"/>
        <v>0</v>
      </c>
      <c r="G110" s="8">
        <f t="shared" si="35"/>
        <v>-2.7086002734673302</v>
      </c>
      <c r="H110" s="21">
        <v>154</v>
      </c>
      <c r="I110" s="15">
        <f t="shared" si="28"/>
        <v>-10.834401093869321</v>
      </c>
      <c r="J110" s="15"/>
      <c r="K110" s="10">
        <f t="shared" si="37"/>
        <v>-0.67557224541669136</v>
      </c>
      <c r="L110" s="7">
        <f t="shared" si="32"/>
        <v>6.2354369158343789E-2</v>
      </c>
      <c r="M110" s="7">
        <f t="shared" si="33"/>
        <v>4.7600868296743211E-2</v>
      </c>
      <c r="N110" s="1">
        <f t="shared" si="34"/>
        <v>14.905537519203866</v>
      </c>
      <c r="O110" s="1"/>
      <c r="P110" s="10">
        <f t="shared" si="38"/>
        <v>-0.51572689954336415</v>
      </c>
      <c r="Q110" s="8"/>
      <c r="R110" s="8">
        <f t="shared" si="39"/>
        <v>-5.4172005469346605E-2</v>
      </c>
    </row>
    <row r="111" spans="1:18" x14ac:dyDescent="0.3">
      <c r="A111" s="21">
        <v>155</v>
      </c>
      <c r="B111" s="23">
        <v>44005</v>
      </c>
      <c r="C111" s="22" t="s">
        <v>6</v>
      </c>
      <c r="D111" s="8"/>
      <c r="E111" s="14">
        <f t="shared" si="40"/>
        <v>0</v>
      </c>
      <c r="F111" s="15">
        <f t="shared" si="36"/>
        <v>0</v>
      </c>
      <c r="G111" s="8">
        <f t="shared" si="35"/>
        <v>-2.1468389286190019</v>
      </c>
      <c r="H111" s="21">
        <v>155</v>
      </c>
      <c r="I111" s="15">
        <f t="shared" si="28"/>
        <v>-8.5873557144760078</v>
      </c>
      <c r="J111" s="15"/>
      <c r="K111" s="10">
        <f t="shared" si="37"/>
        <v>-0.53545914831445007</v>
      </c>
      <c r="L111" s="7">
        <f t="shared" si="32"/>
        <v>6.2354369158343789E-2</v>
      </c>
      <c r="M111" s="7">
        <f t="shared" si="33"/>
        <v>4.7600868296743211E-2</v>
      </c>
      <c r="N111" s="1">
        <f t="shared" si="34"/>
        <v>14.905537519203866</v>
      </c>
      <c r="O111" s="1"/>
      <c r="P111" s="10">
        <f t="shared" si="38"/>
        <v>-0.40876558838205762</v>
      </c>
      <c r="Q111" s="8"/>
      <c r="R111" s="8">
        <f t="shared" si="39"/>
        <v>-4.2936778572380041E-2</v>
      </c>
    </row>
    <row r="112" spans="1:18" x14ac:dyDescent="0.3">
      <c r="A112" s="21">
        <v>156</v>
      </c>
      <c r="B112" s="23">
        <v>44006</v>
      </c>
      <c r="C112" s="22" t="s">
        <v>6</v>
      </c>
      <c r="D112" s="8"/>
      <c r="E112" s="14">
        <f t="shared" si="40"/>
        <v>0</v>
      </c>
      <c r="F112" s="15">
        <f t="shared" si="36"/>
        <v>0</v>
      </c>
      <c r="G112" s="8">
        <f t="shared" si="35"/>
        <v>-1.7015863989166709</v>
      </c>
      <c r="H112" s="21">
        <v>156</v>
      </c>
      <c r="I112" s="15">
        <f t="shared" ref="I112:I175" si="41">+I111-G111-R111+P111</f>
        <v>-6.8063455956666834</v>
      </c>
      <c r="J112" s="15"/>
      <c r="K112" s="10">
        <f t="shared" si="37"/>
        <v>-0.42440538589146776</v>
      </c>
      <c r="L112" s="7">
        <f t="shared" si="32"/>
        <v>6.2354369158343796E-2</v>
      </c>
      <c r="M112" s="7">
        <f t="shared" si="33"/>
        <v>4.7600868296743211E-2</v>
      </c>
      <c r="N112" s="1">
        <f t="shared" si="34"/>
        <v>14.905537519203866</v>
      </c>
      <c r="O112" s="1"/>
      <c r="P112" s="10">
        <f t="shared" si="38"/>
        <v>-0.323987960281448</v>
      </c>
      <c r="Q112" s="8"/>
      <c r="R112" s="8">
        <f t="shared" si="39"/>
        <v>-3.4031727978333419E-2</v>
      </c>
    </row>
    <row r="113" spans="1:18" x14ac:dyDescent="0.3">
      <c r="A113" s="21">
        <v>157</v>
      </c>
      <c r="B113" s="23">
        <v>44007</v>
      </c>
      <c r="C113" s="22" t="s">
        <v>6</v>
      </c>
      <c r="D113" s="8"/>
      <c r="E113" s="14">
        <f t="shared" si="40"/>
        <v>0</v>
      </c>
      <c r="F113" s="15">
        <f t="shared" si="36"/>
        <v>0</v>
      </c>
      <c r="G113" s="8">
        <f t="shared" si="35"/>
        <v>-1.3486788572632817</v>
      </c>
      <c r="H113" s="21">
        <v>157</v>
      </c>
      <c r="I113" s="15">
        <f t="shared" si="41"/>
        <v>-5.394715429053127</v>
      </c>
      <c r="J113" s="15"/>
      <c r="K113" s="10">
        <f t="shared" si="37"/>
        <v>-0.33638407736739168</v>
      </c>
      <c r="L113" s="7">
        <f t="shared" si="32"/>
        <v>6.2354369158343789E-2</v>
      </c>
      <c r="M113" s="7">
        <f t="shared" si="33"/>
        <v>4.7600868296743211E-2</v>
      </c>
      <c r="N113" s="1">
        <f t="shared" si="34"/>
        <v>14.905537519203866</v>
      </c>
      <c r="O113" s="1"/>
      <c r="P113" s="10">
        <f t="shared" si="38"/>
        <v>-0.25679313863676645</v>
      </c>
      <c r="Q113" s="8"/>
      <c r="R113" s="8">
        <f t="shared" si="39"/>
        <v>-2.6973577145265635E-2</v>
      </c>
    </row>
    <row r="114" spans="1:18" x14ac:dyDescent="0.3">
      <c r="A114" s="21">
        <v>158</v>
      </c>
      <c r="B114" s="23">
        <v>44008</v>
      </c>
      <c r="C114" s="22" t="s">
        <v>6</v>
      </c>
      <c r="D114" s="8"/>
      <c r="E114" s="14">
        <f t="shared" si="40"/>
        <v>0</v>
      </c>
      <c r="F114" s="15">
        <f t="shared" si="36"/>
        <v>0</v>
      </c>
      <c r="G114" s="8">
        <f t="shared" si="35"/>
        <v>-1.0689640333203363</v>
      </c>
      <c r="H114" s="21">
        <v>158</v>
      </c>
      <c r="I114" s="15">
        <f t="shared" si="41"/>
        <v>-4.2758561332813452</v>
      </c>
      <c r="J114" s="15"/>
      <c r="K114" s="10">
        <f t="shared" si="37"/>
        <v>-0.26661831180259343</v>
      </c>
      <c r="L114" s="7">
        <f t="shared" si="32"/>
        <v>6.2354369158343789E-2</v>
      </c>
      <c r="M114" s="7">
        <f t="shared" si="33"/>
        <v>4.7600868296743211E-2</v>
      </c>
      <c r="N114" s="1">
        <f t="shared" si="34"/>
        <v>14.905537519203866</v>
      </c>
      <c r="O114" s="1"/>
      <c r="P114" s="10">
        <f t="shared" si="38"/>
        <v>-0.203534464656147</v>
      </c>
      <c r="Q114" s="8"/>
      <c r="R114" s="8">
        <f t="shared" si="39"/>
        <v>-2.1379280666406725E-2</v>
      </c>
    </row>
    <row r="115" spans="1:18" x14ac:dyDescent="0.3">
      <c r="A115" s="21">
        <v>159</v>
      </c>
      <c r="B115" s="23">
        <v>44009</v>
      </c>
      <c r="C115" s="22" t="s">
        <v>6</v>
      </c>
      <c r="D115" s="8"/>
      <c r="E115" s="14">
        <f t="shared" si="40"/>
        <v>0</v>
      </c>
      <c r="F115" s="15">
        <f t="shared" si="36"/>
        <v>0</v>
      </c>
      <c r="G115" s="8">
        <f t="shared" si="35"/>
        <v>-0.84726182098768743</v>
      </c>
      <c r="H115" s="21">
        <v>159</v>
      </c>
      <c r="I115" s="15">
        <f t="shared" si="41"/>
        <v>-3.3890472839507497</v>
      </c>
      <c r="J115" s="15"/>
      <c r="K115" s="10">
        <f t="shared" si="37"/>
        <v>-0.21132190543854742</v>
      </c>
      <c r="L115" s="7">
        <f t="shared" si="32"/>
        <v>6.2354369158343789E-2</v>
      </c>
      <c r="M115" s="7">
        <f t="shared" si="33"/>
        <v>4.7600868296743211E-2</v>
      </c>
      <c r="N115" s="1">
        <f t="shared" si="34"/>
        <v>14.905537519203866</v>
      </c>
      <c r="O115" s="1"/>
      <c r="P115" s="10">
        <f t="shared" si="38"/>
        <v>-0.16132159341477492</v>
      </c>
      <c r="Q115" s="8"/>
      <c r="R115" s="8">
        <f t="shared" si="39"/>
        <v>-1.6945236419753748E-2</v>
      </c>
    </row>
    <row r="116" spans="1:18" x14ac:dyDescent="0.3">
      <c r="A116" s="21">
        <v>160</v>
      </c>
      <c r="B116" s="23">
        <v>44010</v>
      </c>
      <c r="C116" s="22" t="s">
        <v>6</v>
      </c>
      <c r="D116" s="8"/>
      <c r="E116" s="14">
        <f t="shared" si="40"/>
        <v>0</v>
      </c>
      <c r="F116" s="15">
        <f t="shared" si="36"/>
        <v>0</v>
      </c>
      <c r="G116" s="8">
        <f t="shared" si="35"/>
        <v>-0.67154045498952097</v>
      </c>
      <c r="H116" s="21">
        <v>160</v>
      </c>
      <c r="I116" s="15">
        <f t="shared" si="41"/>
        <v>-2.6861618199580839</v>
      </c>
      <c r="J116" s="15"/>
      <c r="K116" s="10">
        <f t="shared" si="37"/>
        <v>-0.16749392574071498</v>
      </c>
      <c r="L116" s="7">
        <f t="shared" si="32"/>
        <v>6.2354369158343789E-2</v>
      </c>
      <c r="M116" s="7">
        <f t="shared" si="33"/>
        <v>4.7600868296743211E-2</v>
      </c>
      <c r="N116" s="1">
        <f t="shared" si="34"/>
        <v>14.905537519203866</v>
      </c>
      <c r="O116" s="1"/>
      <c r="P116" s="10">
        <f t="shared" si="38"/>
        <v>-0.1278636350155648</v>
      </c>
      <c r="Q116" s="8"/>
      <c r="R116" s="8">
        <f t="shared" si="39"/>
        <v>-1.3430809099790419E-2</v>
      </c>
    </row>
    <row r="117" spans="1:18" x14ac:dyDescent="0.3">
      <c r="A117" s="21">
        <v>161</v>
      </c>
      <c r="B117" s="23">
        <v>44011</v>
      </c>
      <c r="C117" s="22" t="s">
        <v>6</v>
      </c>
      <c r="D117" s="8"/>
      <c r="E117" s="14">
        <f t="shared" si="40"/>
        <v>0</v>
      </c>
      <c r="F117" s="15">
        <f t="shared" si="36"/>
        <v>0</v>
      </c>
      <c r="G117" s="8">
        <f t="shared" si="35"/>
        <v>-0.53226354772108431</v>
      </c>
      <c r="H117" s="21">
        <v>161</v>
      </c>
      <c r="I117" s="15">
        <f t="shared" si="41"/>
        <v>-2.1290541908843372</v>
      </c>
      <c r="J117" s="15"/>
      <c r="K117" s="10">
        <f t="shared" si="37"/>
        <v>-0.13275583097652091</v>
      </c>
      <c r="L117" s="7">
        <f t="shared" si="32"/>
        <v>6.2354369158343789E-2</v>
      </c>
      <c r="M117" s="7">
        <f t="shared" si="33"/>
        <v>4.7600868296743211E-2</v>
      </c>
      <c r="N117" s="1">
        <f t="shared" si="34"/>
        <v>14.905537519203866</v>
      </c>
      <c r="O117" s="1"/>
      <c r="P117" s="10">
        <f t="shared" si="38"/>
        <v>-0.10134482813691452</v>
      </c>
      <c r="Q117" s="8"/>
      <c r="R117" s="8">
        <f t="shared" si="39"/>
        <v>-1.0645270954421686E-2</v>
      </c>
    </row>
    <row r="118" spans="1:18" x14ac:dyDescent="0.3">
      <c r="A118" s="21">
        <v>162</v>
      </c>
      <c r="B118" s="23">
        <v>44012</v>
      </c>
      <c r="C118" s="22" t="s">
        <v>6</v>
      </c>
      <c r="D118" s="8"/>
      <c r="E118" s="14">
        <f t="shared" si="40"/>
        <v>0</v>
      </c>
      <c r="F118" s="15">
        <f t="shared" si="36"/>
        <v>0</v>
      </c>
      <c r="G118" s="8">
        <f t="shared" si="35"/>
        <v>-0.42187255008643643</v>
      </c>
      <c r="H118" s="21">
        <v>162</v>
      </c>
      <c r="I118" s="15">
        <f t="shared" si="41"/>
        <v>-1.6874902003457457</v>
      </c>
      <c r="J118" s="15"/>
      <c r="K118" s="10">
        <f t="shared" si="37"/>
        <v>-0.10522238690344615</v>
      </c>
      <c r="L118" s="7">
        <f t="shared" si="32"/>
        <v>6.2354369158343789E-2</v>
      </c>
      <c r="M118" s="7">
        <f t="shared" si="33"/>
        <v>4.7600868296743211E-2</v>
      </c>
      <c r="N118" s="1">
        <f t="shared" si="34"/>
        <v>14.905537519203866</v>
      </c>
      <c r="O118" s="1"/>
      <c r="P118" s="10">
        <f t="shared" si="38"/>
        <v>-8.0325998778702654E-2</v>
      </c>
      <c r="Q118" s="8"/>
      <c r="R118" s="8">
        <f t="shared" si="39"/>
        <v>-8.4374510017287286E-3</v>
      </c>
    </row>
    <row r="119" spans="1:18" x14ac:dyDescent="0.3">
      <c r="A119" s="21">
        <v>163</v>
      </c>
      <c r="B119" s="23">
        <v>44013</v>
      </c>
      <c r="C119" s="22" t="s">
        <v>6</v>
      </c>
      <c r="D119" s="8"/>
      <c r="E119" s="14">
        <f t="shared" si="40"/>
        <v>0</v>
      </c>
      <c r="F119" s="15">
        <f t="shared" si="36"/>
        <v>0</v>
      </c>
      <c r="G119" s="8">
        <f t="shared" si="35"/>
        <v>-0.33437654950907081</v>
      </c>
      <c r="H119" s="21">
        <v>163</v>
      </c>
      <c r="I119" s="15">
        <f t="shared" si="41"/>
        <v>-1.3375061980362832</v>
      </c>
      <c r="J119" s="15"/>
      <c r="K119" s="10">
        <f t="shared" si="37"/>
        <v>-8.3399355223927274E-2</v>
      </c>
      <c r="L119" s="7">
        <f t="shared" si="32"/>
        <v>6.2354369158343782E-2</v>
      </c>
      <c r="M119" s="7">
        <f t="shared" si="33"/>
        <v>4.7600868296743211E-2</v>
      </c>
      <c r="N119" s="1">
        <f t="shared" si="34"/>
        <v>14.905537519203866</v>
      </c>
      <c r="O119" s="1"/>
      <c r="P119" s="10">
        <f t="shared" si="38"/>
        <v>-6.366645637880286E-2</v>
      </c>
      <c r="Q119" s="8"/>
      <c r="R119" s="8">
        <f t="shared" si="39"/>
        <v>-6.6875309901814166E-3</v>
      </c>
    </row>
    <row r="120" spans="1:18" x14ac:dyDescent="0.3">
      <c r="A120" s="21">
        <v>164</v>
      </c>
      <c r="B120" s="23">
        <v>44014</v>
      </c>
      <c r="C120" s="22" t="s">
        <v>6</v>
      </c>
      <c r="D120" s="8"/>
      <c r="E120" s="14">
        <f t="shared" si="40"/>
        <v>0</v>
      </c>
      <c r="F120" s="15">
        <f t="shared" si="36"/>
        <v>0</v>
      </c>
      <c r="G120" s="8">
        <f t="shared" si="35"/>
        <v>-0.26502714347895845</v>
      </c>
      <c r="H120" s="21">
        <v>164</v>
      </c>
      <c r="I120" s="15">
        <f t="shared" si="41"/>
        <v>-1.0601085739158338</v>
      </c>
      <c r="J120" s="15"/>
      <c r="K120" s="10">
        <f t="shared" si="37"/>
        <v>-6.6102401365873281E-2</v>
      </c>
      <c r="L120" s="7">
        <f t="shared" si="32"/>
        <v>6.2354369158343789E-2</v>
      </c>
      <c r="M120" s="7">
        <f t="shared" si="33"/>
        <v>4.7600868296743211E-2</v>
      </c>
      <c r="N120" s="1">
        <f t="shared" si="34"/>
        <v>14.905537519203866</v>
      </c>
      <c r="O120" s="1"/>
      <c r="P120" s="10">
        <f t="shared" si="38"/>
        <v>-5.046208860721587E-2</v>
      </c>
      <c r="Q120" s="8"/>
      <c r="R120" s="8">
        <f t="shared" si="39"/>
        <v>-5.3005428695791692E-3</v>
      </c>
    </row>
    <row r="121" spans="1:18" x14ac:dyDescent="0.3">
      <c r="A121" s="21">
        <v>165</v>
      </c>
      <c r="B121" s="23">
        <v>44015</v>
      </c>
      <c r="C121" s="22" t="s">
        <v>6</v>
      </c>
      <c r="D121" s="8"/>
      <c r="E121" s="14">
        <f t="shared" si="40"/>
        <v>0</v>
      </c>
      <c r="F121" s="15">
        <f t="shared" si="36"/>
        <v>0</v>
      </c>
      <c r="G121" s="8">
        <f t="shared" si="35"/>
        <v>-0.21006074404362804</v>
      </c>
      <c r="H121" s="21">
        <v>165</v>
      </c>
      <c r="I121" s="15">
        <f t="shared" si="41"/>
        <v>-0.84024297617451216</v>
      </c>
      <c r="J121" s="15"/>
      <c r="K121" s="10">
        <f t="shared" si="37"/>
        <v>-5.2392820719090995E-2</v>
      </c>
      <c r="L121" s="7">
        <f t="shared" si="32"/>
        <v>6.2354369158343789E-2</v>
      </c>
      <c r="M121" s="7">
        <f t="shared" si="33"/>
        <v>4.7600868296743218E-2</v>
      </c>
      <c r="N121" s="1">
        <f t="shared" si="34"/>
        <v>14.905537519203866</v>
      </c>
      <c r="O121" s="1"/>
      <c r="P121" s="10">
        <f t="shared" si="38"/>
        <v>-3.99962952461465E-2</v>
      </c>
      <c r="Q121" s="8"/>
      <c r="R121" s="8">
        <f t="shared" si="39"/>
        <v>-4.2012148808725606E-3</v>
      </c>
    </row>
    <row r="122" spans="1:18" x14ac:dyDescent="0.3">
      <c r="A122" s="21">
        <v>166</v>
      </c>
      <c r="B122" s="23">
        <v>44016</v>
      </c>
      <c r="C122" s="22" t="s">
        <v>6</v>
      </c>
      <c r="D122" s="8"/>
      <c r="E122" s="14">
        <f t="shared" si="40"/>
        <v>0</v>
      </c>
      <c r="F122" s="15">
        <f t="shared" si="36"/>
        <v>0</v>
      </c>
      <c r="G122" s="8">
        <f t="shared" si="35"/>
        <v>-0.1664943281240395</v>
      </c>
      <c r="H122" s="21">
        <v>166</v>
      </c>
      <c r="I122" s="15">
        <f t="shared" si="41"/>
        <v>-0.66597731249615799</v>
      </c>
      <c r="J122" s="15"/>
      <c r="K122" s="10">
        <f t="shared" si="37"/>
        <v>-4.1526595194467116E-2</v>
      </c>
      <c r="L122" s="7">
        <f t="shared" si="32"/>
        <v>6.2354369158343789E-2</v>
      </c>
      <c r="M122" s="7">
        <f t="shared" si="33"/>
        <v>4.7600868296743211E-2</v>
      </c>
      <c r="N122" s="1">
        <f t="shared" si="34"/>
        <v>14.905537519203866</v>
      </c>
      <c r="O122" s="1"/>
      <c r="P122" s="10">
        <f t="shared" si="38"/>
        <v>-3.1701098340748614E-2</v>
      </c>
      <c r="Q122" s="8"/>
      <c r="R122" s="8">
        <f t="shared" si="39"/>
        <v>-3.32988656248079E-3</v>
      </c>
    </row>
    <row r="123" spans="1:18" x14ac:dyDescent="0.3">
      <c r="A123" s="21">
        <v>167</v>
      </c>
      <c r="B123" s="23">
        <v>44017</v>
      </c>
      <c r="C123" s="22" t="s">
        <v>6</v>
      </c>
      <c r="D123" s="8"/>
      <c r="E123" s="14">
        <f t="shared" si="40"/>
        <v>0</v>
      </c>
      <c r="F123" s="15">
        <f t="shared" si="36"/>
        <v>0</v>
      </c>
      <c r="G123" s="8">
        <f t="shared" si="35"/>
        <v>-0.13196354903759658</v>
      </c>
      <c r="H123" s="21">
        <v>167</v>
      </c>
      <c r="I123" s="15">
        <f t="shared" si="41"/>
        <v>-0.52785419615038631</v>
      </c>
      <c r="J123" s="15"/>
      <c r="K123" s="10">
        <f t="shared" si="37"/>
        <v>-3.2914015408542004E-2</v>
      </c>
      <c r="L123" s="7">
        <f t="shared" si="32"/>
        <v>6.2354369158343796E-2</v>
      </c>
      <c r="M123" s="7">
        <f t="shared" si="33"/>
        <v>4.7600868296743211E-2</v>
      </c>
      <c r="N123" s="1">
        <f t="shared" si="34"/>
        <v>14.905537519203866</v>
      </c>
      <c r="O123" s="1"/>
      <c r="P123" s="10">
        <f t="shared" si="38"/>
        <v>-2.5126318070837796E-2</v>
      </c>
      <c r="Q123" s="8"/>
      <c r="R123" s="8">
        <f t="shared" si="39"/>
        <v>-2.6392709807519315E-3</v>
      </c>
    </row>
    <row r="124" spans="1:18" x14ac:dyDescent="0.3">
      <c r="A124" s="21">
        <v>168</v>
      </c>
      <c r="B124" s="23">
        <v>44018</v>
      </c>
      <c r="C124" s="22" t="s">
        <v>6</v>
      </c>
      <c r="D124" s="8"/>
      <c r="E124" s="14">
        <f t="shared" si="40"/>
        <v>0</v>
      </c>
      <c r="F124" s="15">
        <f t="shared" si="36"/>
        <v>0</v>
      </c>
      <c r="G124" s="8">
        <f t="shared" si="35"/>
        <v>-0.10459442355071891</v>
      </c>
      <c r="H124" s="21">
        <v>168</v>
      </c>
      <c r="I124" s="15">
        <f t="shared" si="41"/>
        <v>-0.41837769420287563</v>
      </c>
      <c r="J124" s="15"/>
      <c r="K124" s="10">
        <f t="shared" si="37"/>
        <v>-2.6087677191942778E-2</v>
      </c>
      <c r="L124" s="7">
        <f t="shared" si="32"/>
        <v>6.2354369158343789E-2</v>
      </c>
      <c r="M124" s="7">
        <f t="shared" si="33"/>
        <v>4.7600868296743211E-2</v>
      </c>
      <c r="N124" s="1">
        <f t="shared" si="34"/>
        <v>14.905537519203866</v>
      </c>
      <c r="O124" s="1"/>
      <c r="P124" s="10">
        <f t="shared" si="38"/>
        <v>-1.9915141520046187E-2</v>
      </c>
      <c r="Q124" s="8"/>
      <c r="R124" s="8">
        <f t="shared" si="39"/>
        <v>-2.0918884710143782E-3</v>
      </c>
    </row>
    <row r="125" spans="1:18" x14ac:dyDescent="0.3">
      <c r="A125" s="21">
        <v>169</v>
      </c>
      <c r="B125" s="23">
        <v>44019</v>
      </c>
      <c r="C125" s="22" t="s">
        <v>6</v>
      </c>
      <c r="D125" s="8"/>
      <c r="E125" s="14">
        <f t="shared" si="40"/>
        <v>0</v>
      </c>
      <c r="F125" s="15">
        <f t="shared" si="36"/>
        <v>0</v>
      </c>
      <c r="G125" s="8">
        <f t="shared" si="35"/>
        <v>-8.2901630925297135E-2</v>
      </c>
      <c r="H125" s="21">
        <v>169</v>
      </c>
      <c r="I125" s="15">
        <f t="shared" si="41"/>
        <v>-0.33160652370118854</v>
      </c>
      <c r="J125" s="15"/>
      <c r="K125" s="10">
        <f t="shared" si="37"/>
        <v>-2.067711559417899E-2</v>
      </c>
      <c r="L125" s="7">
        <f t="shared" si="32"/>
        <v>6.2354369158343789E-2</v>
      </c>
      <c r="M125" s="7">
        <f t="shared" si="33"/>
        <v>4.7600868296743211E-2</v>
      </c>
      <c r="N125" s="1">
        <f t="shared" si="34"/>
        <v>14.905537519203866</v>
      </c>
      <c r="O125" s="1"/>
      <c r="P125" s="10">
        <f t="shared" si="38"/>
        <v>-1.5784758461041132E-2</v>
      </c>
      <c r="Q125" s="8"/>
      <c r="R125" s="8">
        <f t="shared" si="39"/>
        <v>-1.6580326185059427E-3</v>
      </c>
    </row>
    <row r="126" spans="1:18" x14ac:dyDescent="0.3">
      <c r="A126" s="21">
        <v>170</v>
      </c>
      <c r="B126" s="23">
        <v>44020</v>
      </c>
      <c r="C126" s="22" t="s">
        <v>6</v>
      </c>
      <c r="D126" s="8"/>
      <c r="E126" s="14">
        <f t="shared" si="40"/>
        <v>0</v>
      </c>
      <c r="F126" s="15">
        <f t="shared" si="36"/>
        <v>0</v>
      </c>
      <c r="G126" s="8">
        <f t="shared" si="35"/>
        <v>-6.5707904654606658E-2</v>
      </c>
      <c r="H126" s="21">
        <v>170</v>
      </c>
      <c r="I126" s="15">
        <f t="shared" si="41"/>
        <v>-0.26283161861842663</v>
      </c>
      <c r="J126" s="15"/>
      <c r="K126" s="10">
        <f t="shared" si="37"/>
        <v>-1.6388699773818398E-2</v>
      </c>
      <c r="L126" s="7">
        <f t="shared" si="32"/>
        <v>6.2354369158343782E-2</v>
      </c>
      <c r="M126" s="7">
        <f t="shared" si="33"/>
        <v>4.7600868296743211E-2</v>
      </c>
      <c r="N126" s="1">
        <f t="shared" si="34"/>
        <v>14.905537519203866</v>
      </c>
      <c r="O126" s="1"/>
      <c r="P126" s="10">
        <f t="shared" si="38"/>
        <v>-1.2511013262075567E-2</v>
      </c>
      <c r="Q126" s="8"/>
      <c r="R126" s="8">
        <f t="shared" si="39"/>
        <v>-1.3141580930921331E-3</v>
      </c>
    </row>
    <row r="127" spans="1:18" x14ac:dyDescent="0.3">
      <c r="A127" s="21">
        <v>171</v>
      </c>
      <c r="B127" s="23">
        <v>44021</v>
      </c>
      <c r="C127" s="22" t="s">
        <v>6</v>
      </c>
      <c r="D127" s="8"/>
      <c r="E127" s="14">
        <f t="shared" si="40"/>
        <v>0</v>
      </c>
      <c r="F127" s="15">
        <f t="shared" si="36"/>
        <v>0</v>
      </c>
      <c r="G127" s="8">
        <f t="shared" si="35"/>
        <v>-5.2080142283200855E-2</v>
      </c>
      <c r="H127" s="21">
        <v>171</v>
      </c>
      <c r="I127" s="15">
        <f t="shared" si="41"/>
        <v>-0.20832056913280342</v>
      </c>
      <c r="J127" s="15"/>
      <c r="K127" s="10">
        <f t="shared" si="37"/>
        <v>-1.2989697670983102E-2</v>
      </c>
      <c r="L127" s="7">
        <f t="shared" si="32"/>
        <v>6.2354369158343789E-2</v>
      </c>
      <c r="M127" s="7">
        <f t="shared" si="33"/>
        <v>4.7600868296743211E-2</v>
      </c>
      <c r="N127" s="1">
        <f t="shared" si="34"/>
        <v>14.905537519203866</v>
      </c>
      <c r="O127" s="1"/>
      <c r="P127" s="10">
        <f t="shared" si="38"/>
        <v>-9.9162399747931649E-3</v>
      </c>
      <c r="Q127" s="8"/>
      <c r="R127" s="8">
        <f t="shared" si="39"/>
        <v>-1.0416028456640171E-3</v>
      </c>
    </row>
    <row r="128" spans="1:18" x14ac:dyDescent="0.3">
      <c r="A128" s="21">
        <v>172</v>
      </c>
      <c r="B128" s="23">
        <v>44022</v>
      </c>
      <c r="C128" s="22" t="s">
        <v>6</v>
      </c>
      <c r="D128" s="8"/>
      <c r="E128" s="14">
        <f t="shared" si="40"/>
        <v>0</v>
      </c>
      <c r="F128" s="15">
        <f t="shared" si="36"/>
        <v>0</v>
      </c>
      <c r="G128" s="8">
        <f t="shared" si="35"/>
        <v>-4.1278765994682928E-2</v>
      </c>
      <c r="H128" s="21">
        <v>172</v>
      </c>
      <c r="I128" s="15">
        <f t="shared" si="41"/>
        <v>-0.16511506397873171</v>
      </c>
      <c r="J128" s="15"/>
      <c r="K128" s="10">
        <f t="shared" si="37"/>
        <v>-1.029564565293339E-2</v>
      </c>
      <c r="L128" s="7">
        <f t="shared" si="32"/>
        <v>6.2354369158343789E-2</v>
      </c>
      <c r="M128" s="7">
        <f t="shared" si="33"/>
        <v>4.7600868296743204E-2</v>
      </c>
      <c r="N128" s="1">
        <f t="shared" si="34"/>
        <v>14.905537519203866</v>
      </c>
      <c r="O128" s="1"/>
      <c r="P128" s="10">
        <f t="shared" si="38"/>
        <v>-7.8596204142599366E-3</v>
      </c>
      <c r="Q128" s="8"/>
      <c r="R128" s="8">
        <f t="shared" si="39"/>
        <v>-8.255753198936586E-4</v>
      </c>
    </row>
    <row r="129" spans="1:18" x14ac:dyDescent="0.3">
      <c r="A129" s="21">
        <v>173</v>
      </c>
      <c r="B129" s="23">
        <v>44023</v>
      </c>
      <c r="C129" s="22" t="s">
        <v>6</v>
      </c>
      <c r="D129" s="8"/>
      <c r="E129" s="14">
        <f t="shared" si="40"/>
        <v>0</v>
      </c>
      <c r="F129" s="15">
        <f t="shared" si="36"/>
        <v>0</v>
      </c>
      <c r="G129" s="8">
        <f t="shared" si="35"/>
        <v>-3.2717585769603763E-2</v>
      </c>
      <c r="H129" s="21">
        <v>173</v>
      </c>
      <c r="I129" s="15">
        <f t="shared" si="41"/>
        <v>-0.13087034307841505</v>
      </c>
      <c r="J129" s="15"/>
      <c r="K129" s="10">
        <f t="shared" si="37"/>
        <v>-8.160337684190595E-3</v>
      </c>
      <c r="L129" s="7">
        <f t="shared" si="32"/>
        <v>6.2354369158343796E-2</v>
      </c>
      <c r="M129" s="7">
        <f t="shared" si="33"/>
        <v>4.7600868296743211E-2</v>
      </c>
      <c r="N129" s="1">
        <f t="shared" si="34"/>
        <v>14.905537519203866</v>
      </c>
      <c r="O129" s="1"/>
      <c r="P129" s="10">
        <f t="shared" si="38"/>
        <v>-6.2295419648252344E-3</v>
      </c>
      <c r="Q129" s="8"/>
      <c r="R129" s="8">
        <f t="shared" si="39"/>
        <v>-6.5435171539207529E-4</v>
      </c>
    </row>
    <row r="130" spans="1:18" x14ac:dyDescent="0.3">
      <c r="A130" s="21">
        <v>174</v>
      </c>
      <c r="B130" s="23">
        <v>44024</v>
      </c>
      <c r="C130" s="22" t="s">
        <v>6</v>
      </c>
      <c r="D130" s="8"/>
      <c r="E130" s="14">
        <f t="shared" si="40"/>
        <v>0</v>
      </c>
      <c r="F130" s="15">
        <f t="shared" si="36"/>
        <v>0</v>
      </c>
      <c r="G130" s="8">
        <f t="shared" si="35"/>
        <v>-2.5931986889561113E-2</v>
      </c>
      <c r="H130" s="21">
        <v>174</v>
      </c>
      <c r="I130" s="15">
        <f t="shared" si="41"/>
        <v>-0.10372794755824445</v>
      </c>
      <c r="J130" s="15"/>
      <c r="K130" s="10">
        <f t="shared" si="37"/>
        <v>-6.4678907340840995E-3</v>
      </c>
      <c r="L130" s="7">
        <f t="shared" si="32"/>
        <v>6.2354369158343789E-2</v>
      </c>
      <c r="M130" s="7">
        <f t="shared" si="33"/>
        <v>4.7600868296743211E-2</v>
      </c>
      <c r="N130" s="1">
        <f t="shared" si="34"/>
        <v>14.905537519203866</v>
      </c>
      <c r="O130" s="1"/>
      <c r="P130" s="10">
        <f t="shared" si="38"/>
        <v>-4.9375403704114808E-3</v>
      </c>
      <c r="Q130" s="8"/>
      <c r="R130" s="8">
        <f t="shared" si="39"/>
        <v>-5.1863973779122231E-4</v>
      </c>
    </row>
    <row r="131" spans="1:18" x14ac:dyDescent="0.3">
      <c r="A131" s="21">
        <v>175</v>
      </c>
      <c r="B131" s="23">
        <v>44025</v>
      </c>
      <c r="C131" s="22" t="s">
        <v>6</v>
      </c>
      <c r="D131" s="8"/>
      <c r="E131" s="14">
        <f t="shared" si="40"/>
        <v>0</v>
      </c>
      <c r="F131" s="15">
        <f t="shared" si="36"/>
        <v>0</v>
      </c>
      <c r="G131" s="8">
        <f t="shared" si="35"/>
        <v>-2.0553715325325902E-2</v>
      </c>
      <c r="H131" s="21">
        <v>175</v>
      </c>
      <c r="I131" s="15">
        <f t="shared" si="41"/>
        <v>-8.2214861301303607E-2</v>
      </c>
      <c r="J131" s="15"/>
      <c r="K131" s="10">
        <f t="shared" si="37"/>
        <v>-5.1264558118835181E-3</v>
      </c>
      <c r="L131" s="7">
        <f t="shared" si="32"/>
        <v>6.2354369158343789E-2</v>
      </c>
      <c r="M131" s="7">
        <f t="shared" si="33"/>
        <v>4.7600868296743211E-2</v>
      </c>
      <c r="N131" s="1">
        <f t="shared" si="34"/>
        <v>14.905537519203866</v>
      </c>
      <c r="O131" s="1"/>
      <c r="P131" s="10">
        <f t="shared" si="38"/>
        <v>-3.9134987848383632E-3</v>
      </c>
      <c r="Q131" s="8"/>
      <c r="R131" s="8">
        <f t="shared" si="39"/>
        <v>-4.1107430650651807E-4</v>
      </c>
    </row>
    <row r="132" spans="1:18" x14ac:dyDescent="0.3">
      <c r="A132" s="21">
        <v>176</v>
      </c>
      <c r="B132" s="23">
        <v>44026</v>
      </c>
      <c r="C132" s="22" t="s">
        <v>6</v>
      </c>
      <c r="D132" s="8"/>
      <c r="E132" s="14">
        <f t="shared" si="40"/>
        <v>0</v>
      </c>
      <c r="F132" s="15">
        <f t="shared" si="36"/>
        <v>0</v>
      </c>
      <c r="G132" s="8">
        <f t="shared" si="35"/>
        <v>-1.6290892613577388E-2</v>
      </c>
      <c r="H132" s="21">
        <v>176</v>
      </c>
      <c r="I132" s="15">
        <f t="shared" si="41"/>
        <v>-6.5163570454309552E-2</v>
      </c>
      <c r="J132" s="15"/>
      <c r="K132" s="10">
        <f t="shared" si="37"/>
        <v>-4.0632333277837622E-3</v>
      </c>
      <c r="L132" s="7">
        <f t="shared" si="32"/>
        <v>6.2354369158343789E-2</v>
      </c>
      <c r="M132" s="7">
        <f t="shared" si="33"/>
        <v>4.7600868296743211E-2</v>
      </c>
      <c r="N132" s="1">
        <f t="shared" si="34"/>
        <v>14.905537519203866</v>
      </c>
      <c r="O132" s="1"/>
      <c r="P132" s="10">
        <f t="shared" si="38"/>
        <v>-3.1018425349411361E-3</v>
      </c>
      <c r="Q132" s="8"/>
      <c r="R132" s="8">
        <f t="shared" si="39"/>
        <v>-3.2581785227154777E-4</v>
      </c>
    </row>
    <row r="133" spans="1:18" x14ac:dyDescent="0.3">
      <c r="A133" s="21">
        <v>177</v>
      </c>
      <c r="B133" s="23">
        <v>44027</v>
      </c>
      <c r="C133" s="22" t="s">
        <v>6</v>
      </c>
      <c r="D133" s="8"/>
      <c r="E133" s="14">
        <f t="shared" si="40"/>
        <v>0</v>
      </c>
      <c r="F133" s="15">
        <f t="shared" si="36"/>
        <v>0</v>
      </c>
      <c r="G133" s="8">
        <f t="shared" si="35"/>
        <v>-1.2912175630850438E-2</v>
      </c>
      <c r="H133" s="21">
        <v>177</v>
      </c>
      <c r="I133" s="15">
        <f t="shared" si="41"/>
        <v>-5.164870252340175E-2</v>
      </c>
      <c r="J133" s="15"/>
      <c r="K133" s="10">
        <f t="shared" si="37"/>
        <v>-3.2205222636936749E-3</v>
      </c>
      <c r="L133" s="7">
        <f t="shared" si="32"/>
        <v>6.2354369158343782E-2</v>
      </c>
      <c r="M133" s="7">
        <f t="shared" si="33"/>
        <v>4.7600868296743211E-2</v>
      </c>
      <c r="N133" s="1">
        <f t="shared" si="34"/>
        <v>14.905537519203866</v>
      </c>
      <c r="O133" s="1"/>
      <c r="P133" s="10">
        <f t="shared" si="38"/>
        <v>-2.4585230865141155E-3</v>
      </c>
      <c r="Q133" s="8"/>
      <c r="R133" s="8">
        <f t="shared" si="39"/>
        <v>-2.5824351261700875E-4</v>
      </c>
    </row>
    <row r="134" spans="1:18" x14ac:dyDescent="0.3">
      <c r="A134" s="21">
        <v>178</v>
      </c>
      <c r="B134" s="23">
        <v>44028</v>
      </c>
      <c r="C134" s="22" t="s">
        <v>6</v>
      </c>
      <c r="D134" s="8"/>
      <c r="E134" s="14">
        <f t="shared" si="40"/>
        <v>0</v>
      </c>
      <c r="F134" s="15">
        <f t="shared" si="36"/>
        <v>0</v>
      </c>
      <c r="G134" s="8">
        <f t="shared" si="35"/>
        <v>-1.0234201616612103E-2</v>
      </c>
      <c r="H134" s="21">
        <v>178</v>
      </c>
      <c r="I134" s="15">
        <f t="shared" si="41"/>
        <v>-4.0936806466448414E-2</v>
      </c>
      <c r="J134" s="15"/>
      <c r="K134" s="10">
        <f t="shared" si="37"/>
        <v>-2.5525887425725995E-3</v>
      </c>
      <c r="L134" s="7">
        <f t="shared" ref="L134:L197" si="42">+K134/I134</f>
        <v>6.2354369158343789E-2</v>
      </c>
      <c r="M134" s="7">
        <f t="shared" ref="M134:M197" si="43">+P134/I134</f>
        <v>4.7600868296743211E-2</v>
      </c>
      <c r="N134" s="1">
        <f t="shared" ref="N134:N197" si="44">LOG(2)/LOG(1+M134)</f>
        <v>14.905537519203866</v>
      </c>
      <c r="O134" s="1"/>
      <c r="P134" s="10">
        <f t="shared" si="38"/>
        <v>-1.9486275330986768E-3</v>
      </c>
      <c r="Q134" s="8"/>
      <c r="R134" s="8">
        <f t="shared" si="39"/>
        <v>-2.0468403233224206E-4</v>
      </c>
    </row>
    <row r="135" spans="1:18" x14ac:dyDescent="0.3">
      <c r="A135" s="21">
        <v>179</v>
      </c>
      <c r="B135" s="23">
        <v>44029</v>
      </c>
      <c r="C135" s="22" t="s">
        <v>6</v>
      </c>
      <c r="D135" s="8"/>
      <c r="E135" s="14">
        <f t="shared" si="40"/>
        <v>0</v>
      </c>
      <c r="F135" s="15">
        <f t="shared" si="36"/>
        <v>0</v>
      </c>
      <c r="G135" s="8">
        <f t="shared" si="35"/>
        <v>-8.1116370876506867E-3</v>
      </c>
      <c r="H135" s="21">
        <v>179</v>
      </c>
      <c r="I135" s="15">
        <f t="shared" si="41"/>
        <v>-3.2446548350602747E-2</v>
      </c>
      <c r="J135" s="15"/>
      <c r="K135" s="10">
        <f t="shared" si="37"/>
        <v>-2.0231840537675346E-3</v>
      </c>
      <c r="L135" s="7">
        <f t="shared" si="42"/>
        <v>6.2354369158343796E-2</v>
      </c>
      <c r="M135" s="7">
        <f t="shared" si="43"/>
        <v>4.7600868296743211E-2</v>
      </c>
      <c r="N135" s="1">
        <f t="shared" si="44"/>
        <v>14.905537519203866</v>
      </c>
      <c r="O135" s="1"/>
      <c r="P135" s="10">
        <f t="shared" si="38"/>
        <v>-1.5444838747209521E-3</v>
      </c>
      <c r="Q135" s="8"/>
      <c r="R135" s="8">
        <f t="shared" si="39"/>
        <v>-1.6223274175301375E-4</v>
      </c>
    </row>
    <row r="136" spans="1:18" x14ac:dyDescent="0.3">
      <c r="A136" s="21">
        <v>180</v>
      </c>
      <c r="B136" s="23">
        <v>44030</v>
      </c>
      <c r="C136" s="22" t="s">
        <v>6</v>
      </c>
      <c r="D136" s="8"/>
      <c r="E136" s="14">
        <f t="shared" si="40"/>
        <v>0</v>
      </c>
      <c r="F136" s="15">
        <f t="shared" si="36"/>
        <v>0</v>
      </c>
      <c r="G136" s="8">
        <f t="shared" si="35"/>
        <v>-6.4292905989799991E-3</v>
      </c>
      <c r="H136" s="21">
        <v>180</v>
      </c>
      <c r="I136" s="15">
        <f t="shared" si="41"/>
        <v>-2.5717162395919996E-2</v>
      </c>
      <c r="J136" s="15"/>
      <c r="K136" s="10">
        <f t="shared" si="37"/>
        <v>-1.6035774377402725E-3</v>
      </c>
      <c r="L136" s="7">
        <f t="shared" si="42"/>
        <v>6.2354369158343789E-2</v>
      </c>
      <c r="M136" s="7">
        <f t="shared" si="43"/>
        <v>4.7600868296743211E-2</v>
      </c>
      <c r="N136" s="1">
        <f t="shared" si="44"/>
        <v>14.905537519203866</v>
      </c>
      <c r="O136" s="1"/>
      <c r="P136" s="10">
        <f t="shared" si="38"/>
        <v>-1.2241592601741449E-3</v>
      </c>
      <c r="Q136" s="8"/>
      <c r="R136" s="8">
        <f t="shared" si="39"/>
        <v>-1.2858581197959997E-4</v>
      </c>
    </row>
    <row r="137" spans="1:18" x14ac:dyDescent="0.3">
      <c r="A137" s="21">
        <v>181</v>
      </c>
      <c r="B137" s="23">
        <v>44031</v>
      </c>
      <c r="C137" s="22" t="s">
        <v>6</v>
      </c>
      <c r="D137" s="8"/>
      <c r="E137" s="14">
        <f t="shared" si="40"/>
        <v>0</v>
      </c>
      <c r="F137" s="15">
        <f t="shared" si="36"/>
        <v>0</v>
      </c>
      <c r="G137" s="8">
        <f t="shared" si="35"/>
        <v>-5.0958613112836362E-3</v>
      </c>
      <c r="H137" s="21">
        <v>181</v>
      </c>
      <c r="I137" s="15">
        <f t="shared" si="41"/>
        <v>-2.0383445245134545E-2</v>
      </c>
      <c r="J137" s="15"/>
      <c r="K137" s="10">
        <f t="shared" si="37"/>
        <v>-1.2709968695340068E-3</v>
      </c>
      <c r="L137" s="7">
        <f t="shared" si="42"/>
        <v>6.2354369158343789E-2</v>
      </c>
      <c r="M137" s="7">
        <f t="shared" si="43"/>
        <v>4.7600868296743211E-2</v>
      </c>
      <c r="N137" s="1">
        <f t="shared" si="44"/>
        <v>14.905537519203866</v>
      </c>
      <c r="O137" s="1"/>
      <c r="P137" s="10">
        <f t="shared" si="38"/>
        <v>-9.7026969254752611E-4</v>
      </c>
      <c r="Q137" s="8"/>
      <c r="R137" s="8">
        <f t="shared" si="39"/>
        <v>-1.0191722622567272E-4</v>
      </c>
    </row>
    <row r="138" spans="1:18" x14ac:dyDescent="0.3">
      <c r="A138" s="21">
        <v>182</v>
      </c>
      <c r="B138" s="23">
        <v>44032</v>
      </c>
      <c r="C138" s="22" t="s">
        <v>6</v>
      </c>
      <c r="D138" s="8"/>
      <c r="E138" s="14">
        <f t="shared" si="40"/>
        <v>0</v>
      </c>
      <c r="F138" s="15">
        <f t="shared" si="36"/>
        <v>0</v>
      </c>
      <c r="G138" s="8">
        <f t="shared" ref="G138:G201" si="45">+I138*$G$3</f>
        <v>-4.0389841000431905E-3</v>
      </c>
      <c r="H138" s="21">
        <v>182</v>
      </c>
      <c r="I138" s="15">
        <f t="shared" si="41"/>
        <v>-1.6155936400172762E-2</v>
      </c>
      <c r="J138" s="15"/>
      <c r="K138" s="10">
        <f t="shared" si="37"/>
        <v>-1.0073932223950964E-3</v>
      </c>
      <c r="L138" s="7">
        <f t="shared" si="42"/>
        <v>6.2354369158343796E-2</v>
      </c>
      <c r="M138" s="7">
        <f t="shared" si="43"/>
        <v>4.7600868296743211E-2</v>
      </c>
      <c r="N138" s="1">
        <f t="shared" si="44"/>
        <v>14.905537519203866</v>
      </c>
      <c r="O138" s="1"/>
      <c r="P138" s="10">
        <f t="shared" si="38"/>
        <v>-7.6903660079518331E-4</v>
      </c>
      <c r="Q138" s="8"/>
      <c r="R138" s="8">
        <f t="shared" si="39"/>
        <v>-8.0779682000863817E-5</v>
      </c>
    </row>
    <row r="139" spans="1:18" x14ac:dyDescent="0.3">
      <c r="A139" s="21">
        <v>183</v>
      </c>
      <c r="B139" s="23">
        <v>44033</v>
      </c>
      <c r="C139" s="22" t="s">
        <v>6</v>
      </c>
      <c r="D139" s="8"/>
      <c r="E139" s="14">
        <f t="shared" si="40"/>
        <v>0</v>
      </c>
      <c r="F139" s="15">
        <f t="shared" si="36"/>
        <v>0</v>
      </c>
      <c r="G139" s="8">
        <f t="shared" si="45"/>
        <v>-3.2013023047309727E-3</v>
      </c>
      <c r="H139" s="21">
        <v>183</v>
      </c>
      <c r="I139" s="15">
        <f t="shared" si="41"/>
        <v>-1.2805209218923891E-2</v>
      </c>
      <c r="J139" s="15"/>
      <c r="K139" s="10">
        <f t="shared" si="37"/>
        <v>-7.9846074278660747E-4</v>
      </c>
      <c r="L139" s="7">
        <f t="shared" si="42"/>
        <v>6.2354369158343796E-2</v>
      </c>
      <c r="M139" s="7">
        <f t="shared" si="43"/>
        <v>4.7600868296743211E-2</v>
      </c>
      <c r="N139" s="1">
        <f t="shared" si="44"/>
        <v>14.905537519203866</v>
      </c>
      <c r="O139" s="1"/>
      <c r="P139" s="10">
        <f t="shared" si="38"/>
        <v>-6.0953907754223813E-4</v>
      </c>
      <c r="Q139" s="8"/>
      <c r="R139" s="8">
        <f t="shared" si="39"/>
        <v>-6.4026046094619454E-5</v>
      </c>
    </row>
    <row r="140" spans="1:18" x14ac:dyDescent="0.3">
      <c r="A140" s="21">
        <v>184</v>
      </c>
      <c r="B140" s="23">
        <v>44034</v>
      </c>
      <c r="C140" s="22" t="s">
        <v>6</v>
      </c>
      <c r="D140" s="8"/>
      <c r="E140" s="14">
        <f t="shared" si="40"/>
        <v>0</v>
      </c>
      <c r="F140" s="15">
        <f t="shared" si="36"/>
        <v>0</v>
      </c>
      <c r="G140" s="8">
        <f t="shared" si="45"/>
        <v>-2.537354986410134E-3</v>
      </c>
      <c r="H140" s="21">
        <v>184</v>
      </c>
      <c r="I140" s="15">
        <f t="shared" si="41"/>
        <v>-1.0149419945640536E-2</v>
      </c>
      <c r="J140" s="15"/>
      <c r="K140" s="10">
        <f t="shared" si="37"/>
        <v>-6.328606780335275E-4</v>
      </c>
      <c r="L140" s="7">
        <f t="shared" si="42"/>
        <v>6.2354369158343782E-2</v>
      </c>
      <c r="M140" s="7">
        <f t="shared" si="43"/>
        <v>4.7600868296743211E-2</v>
      </c>
      <c r="N140" s="1">
        <f t="shared" si="44"/>
        <v>14.905537519203866</v>
      </c>
      <c r="O140" s="1"/>
      <c r="P140" s="10">
        <f t="shared" si="38"/>
        <v>-4.8312120212077382E-4</v>
      </c>
      <c r="Q140" s="8"/>
      <c r="R140" s="8">
        <f t="shared" si="39"/>
        <v>-5.0747099728202679E-5</v>
      </c>
    </row>
    <row r="141" spans="1:18" x14ac:dyDescent="0.3">
      <c r="A141" s="21">
        <v>185</v>
      </c>
      <c r="B141" s="23">
        <v>44035</v>
      </c>
      <c r="C141" s="22" t="s">
        <v>6</v>
      </c>
      <c r="D141" s="8"/>
      <c r="E141" s="14">
        <f t="shared" si="40"/>
        <v>0</v>
      </c>
      <c r="F141" s="15">
        <f t="shared" si="36"/>
        <v>0</v>
      </c>
      <c r="G141" s="8">
        <f t="shared" si="45"/>
        <v>-2.0111097654057432E-3</v>
      </c>
      <c r="H141" s="21">
        <v>185</v>
      </c>
      <c r="I141" s="15">
        <f t="shared" si="41"/>
        <v>-8.0444390616229728E-3</v>
      </c>
      <c r="J141" s="15"/>
      <c r="K141" s="10">
        <f t="shared" si="37"/>
        <v>-5.016059229202396E-4</v>
      </c>
      <c r="L141" s="7">
        <f t="shared" si="42"/>
        <v>6.2354369158343796E-2</v>
      </c>
      <c r="M141" s="7">
        <f t="shared" si="43"/>
        <v>4.7600868296743211E-2</v>
      </c>
      <c r="N141" s="1">
        <f t="shared" si="44"/>
        <v>14.905537519203866</v>
      </c>
      <c r="O141" s="1"/>
      <c r="P141" s="10">
        <f t="shared" si="38"/>
        <v>-3.8292228429349169E-4</v>
      </c>
      <c r="Q141" s="8"/>
      <c r="R141" s="8">
        <f t="shared" si="39"/>
        <v>-4.0222195308114864E-5</v>
      </c>
    </row>
    <row r="142" spans="1:18" x14ac:dyDescent="0.3">
      <c r="A142" s="21">
        <v>186</v>
      </c>
      <c r="B142" s="23">
        <v>44036</v>
      </c>
      <c r="C142" s="22" t="s">
        <v>6</v>
      </c>
      <c r="D142" s="8"/>
      <c r="E142" s="14">
        <f t="shared" si="40"/>
        <v>0</v>
      </c>
      <c r="F142" s="15">
        <f t="shared" si="36"/>
        <v>0</v>
      </c>
      <c r="G142" s="8">
        <f t="shared" si="45"/>
        <v>-1.5940073463006517E-3</v>
      </c>
      <c r="H142" s="21">
        <v>186</v>
      </c>
      <c r="I142" s="15">
        <f t="shared" si="41"/>
        <v>-6.3760293852026069E-3</v>
      </c>
      <c r="J142" s="15"/>
      <c r="K142" s="10">
        <f t="shared" si="37"/>
        <v>-3.9757329004937115E-4</v>
      </c>
      <c r="L142" s="7">
        <f t="shared" si="42"/>
        <v>6.2354369158343789E-2</v>
      </c>
      <c r="M142" s="7">
        <f t="shared" si="43"/>
        <v>4.7600868296743211E-2</v>
      </c>
      <c r="N142" s="1">
        <f t="shared" si="44"/>
        <v>14.905537519203866</v>
      </c>
      <c r="O142" s="1"/>
      <c r="P142" s="10">
        <f t="shared" si="38"/>
        <v>-3.0350453502119387E-4</v>
      </c>
      <c r="Q142" s="8"/>
      <c r="R142" s="8">
        <f t="shared" si="39"/>
        <v>-3.1880146926013036E-5</v>
      </c>
    </row>
    <row r="143" spans="1:18" x14ac:dyDescent="0.3">
      <c r="A143" s="21">
        <v>187</v>
      </c>
      <c r="B143" s="23">
        <v>44037</v>
      </c>
      <c r="C143" s="22" t="s">
        <v>6</v>
      </c>
      <c r="D143" s="8"/>
      <c r="E143" s="14">
        <f t="shared" si="40"/>
        <v>0</v>
      </c>
      <c r="F143" s="15">
        <f t="shared" si="36"/>
        <v>0</v>
      </c>
      <c r="G143" s="8">
        <f t="shared" si="45"/>
        <v>-1.2634116067492839E-3</v>
      </c>
      <c r="H143" s="21">
        <v>187</v>
      </c>
      <c r="I143" s="15">
        <f t="shared" si="41"/>
        <v>-5.0536464269971357E-3</v>
      </c>
      <c r="J143" s="15"/>
      <c r="K143" s="10">
        <f t="shared" si="37"/>
        <v>-3.1511693490472449E-4</v>
      </c>
      <c r="L143" s="7">
        <f t="shared" si="42"/>
        <v>6.2354369158343789E-2</v>
      </c>
      <c r="M143" s="7">
        <f t="shared" si="43"/>
        <v>4.7600868296743211E-2</v>
      </c>
      <c r="N143" s="1">
        <f t="shared" si="44"/>
        <v>14.905537519203866</v>
      </c>
      <c r="O143" s="1"/>
      <c r="P143" s="10">
        <f t="shared" si="38"/>
        <v>-2.4055795798979756E-4</v>
      </c>
      <c r="Q143" s="8"/>
      <c r="R143" s="8">
        <f t="shared" si="39"/>
        <v>-2.5268232134985678E-5</v>
      </c>
    </row>
    <row r="144" spans="1:18" x14ac:dyDescent="0.3">
      <c r="A144" s="21">
        <v>188</v>
      </c>
      <c r="B144" s="23">
        <v>44038</v>
      </c>
      <c r="C144" s="22" t="s">
        <v>6</v>
      </c>
      <c r="D144" s="8"/>
      <c r="E144" s="14">
        <f t="shared" si="40"/>
        <v>0</v>
      </c>
      <c r="F144" s="15">
        <f t="shared" si="36"/>
        <v>0</v>
      </c>
      <c r="G144" s="8">
        <f t="shared" si="45"/>
        <v>-1.001381136525666E-3</v>
      </c>
      <c r="H144" s="21">
        <v>188</v>
      </c>
      <c r="I144" s="15">
        <f t="shared" si="41"/>
        <v>-4.0055245461026638E-3</v>
      </c>
      <c r="J144" s="15"/>
      <c r="K144" s="10">
        <f t="shared" si="37"/>
        <v>-2.4976195622049296E-4</v>
      </c>
      <c r="L144" s="7">
        <f t="shared" si="42"/>
        <v>6.2354369158343789E-2</v>
      </c>
      <c r="M144" s="7">
        <f t="shared" si="43"/>
        <v>4.7600868296743211E-2</v>
      </c>
      <c r="N144" s="1">
        <f t="shared" si="44"/>
        <v>14.905537519203866</v>
      </c>
      <c r="O144" s="1"/>
      <c r="P144" s="10">
        <f t="shared" si="38"/>
        <v>-1.9066644637840503E-4</v>
      </c>
      <c r="Q144" s="8"/>
      <c r="R144" s="8">
        <f t="shared" si="39"/>
        <v>-2.0027622730513321E-5</v>
      </c>
    </row>
    <row r="145" spans="1:18" x14ac:dyDescent="0.3">
      <c r="A145" s="21">
        <v>189</v>
      </c>
      <c r="B145" s="23">
        <v>44039</v>
      </c>
      <c r="C145" s="22" t="s">
        <v>6</v>
      </c>
      <c r="D145" s="8"/>
      <c r="E145" s="14">
        <f t="shared" si="40"/>
        <v>0</v>
      </c>
      <c r="F145" s="15">
        <f t="shared" si="36"/>
        <v>0</v>
      </c>
      <c r="G145" s="8">
        <f t="shared" si="45"/>
        <v>-7.9369555830622251E-4</v>
      </c>
      <c r="H145" s="21">
        <v>189</v>
      </c>
      <c r="I145" s="15">
        <f t="shared" si="41"/>
        <v>-3.17478223322489E-3</v>
      </c>
      <c r="J145" s="15"/>
      <c r="K145" s="10">
        <f t="shared" si="37"/>
        <v>-1.9796154336785592E-4</v>
      </c>
      <c r="L145" s="7">
        <f t="shared" si="42"/>
        <v>6.2354369158343796E-2</v>
      </c>
      <c r="M145" s="7">
        <f t="shared" si="43"/>
        <v>4.7600868296743211E-2</v>
      </c>
      <c r="N145" s="1">
        <f t="shared" si="44"/>
        <v>14.905537519203866</v>
      </c>
      <c r="O145" s="1"/>
      <c r="P145" s="10">
        <f t="shared" si="38"/>
        <v>-1.5112239095457829E-4</v>
      </c>
      <c r="Q145" s="8"/>
      <c r="R145" s="8">
        <f t="shared" si="39"/>
        <v>-1.5873911166124449E-5</v>
      </c>
    </row>
    <row r="146" spans="1:18" x14ac:dyDescent="0.3">
      <c r="A146" s="21">
        <v>190</v>
      </c>
      <c r="B146" s="23">
        <v>44040</v>
      </c>
      <c r="C146" s="22" t="s">
        <v>6</v>
      </c>
      <c r="D146" s="8"/>
      <c r="E146" s="14">
        <f t="shared" si="40"/>
        <v>0</v>
      </c>
      <c r="F146" s="15">
        <f t="shared" si="36"/>
        <v>0</v>
      </c>
      <c r="G146" s="8">
        <f t="shared" si="45"/>
        <v>-6.2908378867678036E-4</v>
      </c>
      <c r="H146" s="21">
        <v>190</v>
      </c>
      <c r="I146" s="15">
        <f t="shared" si="41"/>
        <v>-2.5163351547071214E-3</v>
      </c>
      <c r="J146" s="15"/>
      <c r="K146" s="10">
        <f t="shared" si="37"/>
        <v>-1.5690449116272597E-4</v>
      </c>
      <c r="L146" s="7">
        <f t="shared" si="42"/>
        <v>6.2354369158343782E-2</v>
      </c>
      <c r="M146" s="7">
        <f t="shared" si="43"/>
        <v>4.7600868296743211E-2</v>
      </c>
      <c r="N146" s="1">
        <f t="shared" si="44"/>
        <v>14.905537519203866</v>
      </c>
      <c r="O146" s="1"/>
      <c r="P146" s="10">
        <f t="shared" si="38"/>
        <v>-1.1977973828967864E-4</v>
      </c>
      <c r="Q146" s="8"/>
      <c r="R146" s="8">
        <f t="shared" si="39"/>
        <v>-1.2581675773535607E-5</v>
      </c>
    </row>
    <row r="147" spans="1:18" x14ac:dyDescent="0.3">
      <c r="A147" s="21">
        <v>191</v>
      </c>
      <c r="B147" s="23">
        <v>44041</v>
      </c>
      <c r="C147" s="22" t="s">
        <v>6</v>
      </c>
      <c r="D147" s="8"/>
      <c r="E147" s="14">
        <f t="shared" si="40"/>
        <v>0</v>
      </c>
      <c r="F147" s="15">
        <f t="shared" si="36"/>
        <v>0</v>
      </c>
      <c r="G147" s="8">
        <f t="shared" si="45"/>
        <v>-4.9861235713662101E-4</v>
      </c>
      <c r="H147" s="21">
        <v>191</v>
      </c>
      <c r="I147" s="15">
        <f t="shared" si="41"/>
        <v>-1.994449428546484E-3</v>
      </c>
      <c r="J147" s="15"/>
      <c r="K147" s="10">
        <f t="shared" si="37"/>
        <v>-1.2436263593523528E-4</v>
      </c>
      <c r="L147" s="7">
        <f t="shared" si="42"/>
        <v>6.2354369158343789E-2</v>
      </c>
      <c r="M147" s="7">
        <f t="shared" si="43"/>
        <v>4.7600868296743211E-2</v>
      </c>
      <c r="N147" s="1">
        <f t="shared" si="44"/>
        <v>14.905537519203866</v>
      </c>
      <c r="O147" s="1"/>
      <c r="P147" s="10">
        <f t="shared" si="38"/>
        <v>-9.493752457275595E-5</v>
      </c>
      <c r="Q147" s="8"/>
      <c r="R147" s="8">
        <f t="shared" si="39"/>
        <v>-9.9722471427324202E-6</v>
      </c>
    </row>
    <row r="148" spans="1:18" x14ac:dyDescent="0.3">
      <c r="A148" s="21">
        <v>192</v>
      </c>
      <c r="B148" s="23">
        <v>44042</v>
      </c>
      <c r="C148" s="22" t="s">
        <v>6</v>
      </c>
      <c r="D148" s="8"/>
      <c r="E148" s="14">
        <f t="shared" si="40"/>
        <v>0</v>
      </c>
      <c r="F148" s="15">
        <f t="shared" si="36"/>
        <v>0</v>
      </c>
      <c r="G148" s="8">
        <f t="shared" si="45"/>
        <v>-3.9520058720997163E-4</v>
      </c>
      <c r="H148" s="21">
        <v>192</v>
      </c>
      <c r="I148" s="15">
        <f t="shared" si="41"/>
        <v>-1.5808023488398865E-3</v>
      </c>
      <c r="J148" s="15"/>
      <c r="K148" s="10">
        <f t="shared" si="37"/>
        <v>-9.8569933225939245E-5</v>
      </c>
      <c r="L148" s="7">
        <f t="shared" si="42"/>
        <v>6.2354369158343789E-2</v>
      </c>
      <c r="M148" s="7">
        <f t="shared" si="43"/>
        <v>4.7600868296743211E-2</v>
      </c>
      <c r="N148" s="1">
        <f t="shared" si="44"/>
        <v>14.905537519203866</v>
      </c>
      <c r="O148" s="1"/>
      <c r="P148" s="10">
        <f t="shared" si="38"/>
        <v>-7.5247564410309755E-5</v>
      </c>
      <c r="Q148" s="8"/>
      <c r="R148" s="8">
        <f t="shared" si="39"/>
        <v>-7.9040117441994334E-6</v>
      </c>
    </row>
    <row r="149" spans="1:18" x14ac:dyDescent="0.3">
      <c r="A149" s="21">
        <v>193</v>
      </c>
      <c r="B149" s="23">
        <v>44043</v>
      </c>
      <c r="C149" s="22" t="s">
        <v>6</v>
      </c>
      <c r="D149" s="8"/>
      <c r="E149" s="14">
        <f t="shared" si="40"/>
        <v>0</v>
      </c>
      <c r="F149" s="15">
        <f t="shared" si="36"/>
        <v>0</v>
      </c>
      <c r="G149" s="8">
        <f t="shared" si="45"/>
        <v>-3.1323632857400632E-4</v>
      </c>
      <c r="H149" s="21">
        <v>193</v>
      </c>
      <c r="I149" s="15">
        <f t="shared" si="41"/>
        <v>-1.2529453142960253E-3</v>
      </c>
      <c r="J149" s="15"/>
      <c r="K149" s="10">
        <f t="shared" si="37"/>
        <v>-7.8126614662831447E-5</v>
      </c>
      <c r="L149" s="7">
        <f t="shared" si="42"/>
        <v>6.2354369158343789E-2</v>
      </c>
      <c r="M149" s="7">
        <f t="shared" si="43"/>
        <v>4.7600868296743211E-2</v>
      </c>
      <c r="N149" s="1">
        <f t="shared" si="44"/>
        <v>14.905537519203866</v>
      </c>
      <c r="O149" s="1"/>
      <c r="P149" s="10">
        <f t="shared" si="38"/>
        <v>-5.9641284888826628E-5</v>
      </c>
      <c r="Q149" s="8"/>
      <c r="R149" s="8">
        <f t="shared" si="39"/>
        <v>-6.2647265714801265E-6</v>
      </c>
    </row>
    <row r="150" spans="1:18" x14ac:dyDescent="0.3">
      <c r="A150" s="21">
        <v>194</v>
      </c>
      <c r="B150" s="23">
        <v>44044</v>
      </c>
      <c r="C150" s="22" t="s">
        <v>6</v>
      </c>
      <c r="D150" s="8"/>
      <c r="E150" s="14">
        <f t="shared" si="40"/>
        <v>0</v>
      </c>
      <c r="F150" s="15">
        <f t="shared" si="36"/>
        <v>0</v>
      </c>
      <c r="G150" s="8">
        <f t="shared" si="45"/>
        <v>-2.4827138600984138E-4</v>
      </c>
      <c r="H150" s="21">
        <v>194</v>
      </c>
      <c r="I150" s="15">
        <f t="shared" si="41"/>
        <v>-9.9308554403936553E-4</v>
      </c>
      <c r="J150" s="15"/>
      <c r="K150" s="10">
        <f t="shared" si="37"/>
        <v>-6.192322261884527E-5</v>
      </c>
      <c r="L150" s="7">
        <f t="shared" si="42"/>
        <v>6.2354369158343782E-2</v>
      </c>
      <c r="M150" s="7">
        <f t="shared" si="43"/>
        <v>4.7600868296743211E-2</v>
      </c>
      <c r="N150" s="1">
        <f t="shared" si="44"/>
        <v>14.905537519203866</v>
      </c>
      <c r="O150" s="1"/>
      <c r="P150" s="10">
        <f t="shared" si="38"/>
        <v>-4.7271734189217419E-5</v>
      </c>
      <c r="Q150" s="8"/>
      <c r="R150" s="8">
        <f t="shared" si="39"/>
        <v>-4.9654277201968281E-6</v>
      </c>
    </row>
    <row r="151" spans="1:18" x14ac:dyDescent="0.3">
      <c r="A151" s="21">
        <v>195</v>
      </c>
      <c r="B151" s="23">
        <v>44045</v>
      </c>
      <c r="C151" s="22" t="s">
        <v>6</v>
      </c>
      <c r="D151" s="8"/>
      <c r="E151" s="14">
        <f t="shared" si="40"/>
        <v>0</v>
      </c>
      <c r="F151" s="15">
        <f t="shared" si="36"/>
        <v>0</v>
      </c>
      <c r="G151" s="8">
        <f t="shared" si="45"/>
        <v>-1.9678011612463619E-4</v>
      </c>
      <c r="H151" s="21">
        <v>195</v>
      </c>
      <c r="I151" s="15">
        <f t="shared" si="41"/>
        <v>-7.8712046449854476E-4</v>
      </c>
      <c r="J151" s="15"/>
      <c r="K151" s="10">
        <f t="shared" si="37"/>
        <v>-4.90804000154293E-5</v>
      </c>
      <c r="L151" s="7">
        <f t="shared" si="42"/>
        <v>6.2354369158343796E-2</v>
      </c>
      <c r="M151" s="7">
        <f t="shared" si="43"/>
        <v>4.7600868296743211E-2</v>
      </c>
      <c r="N151" s="1">
        <f t="shared" si="44"/>
        <v>14.905537519203866</v>
      </c>
      <c r="O151" s="1"/>
      <c r="P151" s="10">
        <f t="shared" si="38"/>
        <v>-3.746761756426657E-5</v>
      </c>
      <c r="Q151" s="8"/>
      <c r="R151" s="8">
        <f t="shared" si="39"/>
        <v>-3.935602322492724E-6</v>
      </c>
    </row>
    <row r="152" spans="1:18" x14ac:dyDescent="0.3">
      <c r="A152" s="21">
        <v>196</v>
      </c>
      <c r="B152" s="23">
        <v>44046</v>
      </c>
      <c r="C152" s="22" t="s">
        <v>6</v>
      </c>
      <c r="D152" s="8"/>
      <c r="E152" s="14">
        <f t="shared" si="40"/>
        <v>0</v>
      </c>
      <c r="F152" s="15">
        <f t="shared" si="36"/>
        <v>0</v>
      </c>
      <c r="G152" s="8">
        <f t="shared" si="45"/>
        <v>-1.559680909039206E-4</v>
      </c>
      <c r="H152" s="21">
        <v>196</v>
      </c>
      <c r="I152" s="15">
        <f t="shared" si="41"/>
        <v>-6.2387236361568241E-4</v>
      </c>
      <c r="J152" s="15"/>
      <c r="K152" s="10">
        <f t="shared" si="37"/>
        <v>-3.8901167668580746E-5</v>
      </c>
      <c r="L152" s="7">
        <f t="shared" si="42"/>
        <v>6.2354369158343782E-2</v>
      </c>
      <c r="M152" s="7">
        <f t="shared" si="43"/>
        <v>4.7600868296743211E-2</v>
      </c>
      <c r="N152" s="1">
        <f t="shared" si="44"/>
        <v>14.905537519203866</v>
      </c>
      <c r="O152" s="1"/>
      <c r="P152" s="10">
        <f t="shared" si="38"/>
        <v>-2.969686621444799E-5</v>
      </c>
      <c r="Q152" s="8"/>
      <c r="R152" s="8">
        <f t="shared" si="39"/>
        <v>-3.1193618180784123E-6</v>
      </c>
    </row>
    <row r="153" spans="1:18" x14ac:dyDescent="0.3">
      <c r="A153" s="21">
        <v>197</v>
      </c>
      <c r="B153" s="23">
        <v>44047</v>
      </c>
      <c r="C153" s="22" t="s">
        <v>6</v>
      </c>
      <c r="D153" s="8"/>
      <c r="E153" s="14">
        <f t="shared" si="40"/>
        <v>0</v>
      </c>
      <c r="F153" s="15">
        <f t="shared" si="36"/>
        <v>0</v>
      </c>
      <c r="G153" s="8">
        <f t="shared" si="45"/>
        <v>-1.2362044427703285E-4</v>
      </c>
      <c r="H153" s="21">
        <v>197</v>
      </c>
      <c r="I153" s="15">
        <f t="shared" si="41"/>
        <v>-4.9448177710813138E-4</v>
      </c>
      <c r="J153" s="15"/>
      <c r="K153" s="10">
        <f t="shared" si="37"/>
        <v>-3.0833099271874298E-5</v>
      </c>
      <c r="L153" s="7">
        <f t="shared" si="42"/>
        <v>6.2354369158343796E-2</v>
      </c>
      <c r="M153" s="7">
        <f t="shared" si="43"/>
        <v>4.7600868296743211E-2</v>
      </c>
      <c r="N153" s="1">
        <f t="shared" si="44"/>
        <v>14.905537519203866</v>
      </c>
      <c r="O153" s="1"/>
      <c r="P153" s="10">
        <f t="shared" si="38"/>
        <v>-2.3537761947263694E-5</v>
      </c>
      <c r="Q153" s="8"/>
      <c r="R153" s="8">
        <f t="shared" si="39"/>
        <v>-2.4724088855406571E-6</v>
      </c>
    </row>
    <row r="154" spans="1:18" x14ac:dyDescent="0.3">
      <c r="A154" s="21">
        <v>198</v>
      </c>
      <c r="B154" s="23">
        <v>44048</v>
      </c>
      <c r="C154" s="22" t="s">
        <v>6</v>
      </c>
      <c r="D154" s="8"/>
      <c r="E154" s="14">
        <f t="shared" si="40"/>
        <v>0</v>
      </c>
      <c r="F154" s="15">
        <f t="shared" si="36"/>
        <v>0</v>
      </c>
      <c r="G154" s="8">
        <f t="shared" si="45"/>
        <v>-9.7981671473205389E-5</v>
      </c>
      <c r="H154" s="21">
        <v>198</v>
      </c>
      <c r="I154" s="15">
        <f t="shared" si="41"/>
        <v>-3.9192668589282156E-4</v>
      </c>
      <c r="J154" s="15"/>
      <c r="K154" s="10">
        <f t="shared" si="37"/>
        <v>-2.4438341255167247E-5</v>
      </c>
      <c r="L154" s="7">
        <f t="shared" si="42"/>
        <v>6.2354369158343789E-2</v>
      </c>
      <c r="M154" s="7">
        <f t="shared" si="43"/>
        <v>4.7600868296743211E-2</v>
      </c>
      <c r="N154" s="1">
        <f t="shared" si="44"/>
        <v>14.905537519203866</v>
      </c>
      <c r="O154" s="1"/>
      <c r="P154" s="10">
        <f t="shared" si="38"/>
        <v>-1.8656050557163245E-5</v>
      </c>
      <c r="Q154" s="8"/>
      <c r="R154" s="8">
        <f t="shared" si="39"/>
        <v>-1.9596334294641079E-6</v>
      </c>
    </row>
    <row r="155" spans="1:18" x14ac:dyDescent="0.3">
      <c r="A155" s="21">
        <v>199</v>
      </c>
      <c r="B155" s="23">
        <v>44049</v>
      </c>
      <c r="C155" s="22" t="s">
        <v>6</v>
      </c>
      <c r="D155" s="8"/>
      <c r="E155" s="14">
        <f t="shared" si="40"/>
        <v>0</v>
      </c>
      <c r="F155" s="15">
        <f t="shared" si="36"/>
        <v>0</v>
      </c>
      <c r="G155" s="8">
        <f t="shared" si="45"/>
        <v>-7.7660357886828827E-5</v>
      </c>
      <c r="H155" s="21">
        <v>199</v>
      </c>
      <c r="I155" s="15">
        <f t="shared" si="41"/>
        <v>-3.1064143154731531E-4</v>
      </c>
      <c r="J155" s="15"/>
      <c r="K155" s="10">
        <f t="shared" si="37"/>
        <v>-1.9369850498577679E-5</v>
      </c>
      <c r="L155" s="7">
        <f t="shared" si="42"/>
        <v>6.2354369158343782E-2</v>
      </c>
      <c r="M155" s="7">
        <f t="shared" si="43"/>
        <v>4.7600868296743211E-2</v>
      </c>
      <c r="N155" s="1">
        <f t="shared" si="44"/>
        <v>14.905537519203866</v>
      </c>
      <c r="O155" s="1"/>
      <c r="P155" s="10">
        <f t="shared" si="38"/>
        <v>-1.4786801870595528E-5</v>
      </c>
      <c r="Q155" s="8"/>
      <c r="R155" s="8">
        <f t="shared" si="39"/>
        <v>-1.5532071577365765E-6</v>
      </c>
    </row>
    <row r="156" spans="1:18" x14ac:dyDescent="0.3">
      <c r="A156" s="21">
        <v>200</v>
      </c>
      <c r="B156" s="23">
        <v>44050</v>
      </c>
      <c r="C156" s="22" t="s">
        <v>6</v>
      </c>
      <c r="D156" s="8"/>
      <c r="E156" s="14">
        <f t="shared" si="40"/>
        <v>0</v>
      </c>
      <c r="F156" s="15">
        <f t="shared" si="36"/>
        <v>0</v>
      </c>
      <c r="G156" s="8">
        <f t="shared" si="45"/>
        <v>-6.1553667093336352E-5</v>
      </c>
      <c r="H156" s="21">
        <v>200</v>
      </c>
      <c r="I156" s="15">
        <f t="shared" si="41"/>
        <v>-2.4621466837334541E-4</v>
      </c>
      <c r="J156" s="15"/>
      <c r="K156" s="10">
        <f t="shared" si="37"/>
        <v>-1.5352560323950773E-5</v>
      </c>
      <c r="L156" s="7">
        <f t="shared" si="42"/>
        <v>6.2354369158343789E-2</v>
      </c>
      <c r="M156" s="7">
        <f t="shared" si="43"/>
        <v>4.7600868296743211E-2</v>
      </c>
      <c r="N156" s="1">
        <f t="shared" si="44"/>
        <v>14.905537519203866</v>
      </c>
      <c r="O156" s="1"/>
      <c r="P156" s="10">
        <f t="shared" si="38"/>
        <v>-1.1720032001965922E-5</v>
      </c>
      <c r="Q156" s="8"/>
      <c r="R156" s="8">
        <f t="shared" si="39"/>
        <v>-1.231073341866727E-6</v>
      </c>
    </row>
    <row r="157" spans="1:18" x14ac:dyDescent="0.3">
      <c r="A157" s="21">
        <v>201</v>
      </c>
      <c r="B157" s="23">
        <v>44051</v>
      </c>
      <c r="C157" s="22" t="s">
        <v>6</v>
      </c>
      <c r="D157" s="8"/>
      <c r="E157" s="14">
        <f t="shared" si="40"/>
        <v>0</v>
      </c>
      <c r="F157" s="15">
        <f t="shared" si="36"/>
        <v>0</v>
      </c>
      <c r="G157" s="8">
        <f t="shared" si="45"/>
        <v>-4.8787489985027059E-5</v>
      </c>
      <c r="H157" s="21">
        <v>201</v>
      </c>
      <c r="I157" s="15">
        <f t="shared" si="41"/>
        <v>-1.9514995994010824E-4</v>
      </c>
      <c r="J157" s="15"/>
      <c r="K157" s="10">
        <f t="shared" si="37"/>
        <v>-1.2168452643341511E-5</v>
      </c>
      <c r="L157" s="7">
        <f t="shared" si="42"/>
        <v>6.2354369158343789E-2</v>
      </c>
      <c r="M157" s="7">
        <f t="shared" si="43"/>
        <v>4.7600868296743211E-2</v>
      </c>
      <c r="N157" s="1">
        <f t="shared" si="44"/>
        <v>14.905537519203866</v>
      </c>
      <c r="O157" s="1"/>
      <c r="P157" s="10">
        <f t="shared" si="38"/>
        <v>-9.2893075412238059E-6</v>
      </c>
      <c r="Q157" s="8"/>
      <c r="R157" s="8">
        <f t="shared" si="39"/>
        <v>-9.757497997005413E-7</v>
      </c>
    </row>
    <row r="158" spans="1:18" x14ac:dyDescent="0.3">
      <c r="A158" s="21">
        <v>202</v>
      </c>
      <c r="B158" s="23">
        <v>44052</v>
      </c>
      <c r="C158" s="22" t="s">
        <v>6</v>
      </c>
      <c r="D158" s="8"/>
      <c r="E158" s="14">
        <f t="shared" si="40"/>
        <v>0</v>
      </c>
      <c r="F158" s="15">
        <f t="shared" si="36"/>
        <v>0</v>
      </c>
      <c r="G158" s="8">
        <f t="shared" si="45"/>
        <v>-3.8669006924151111E-5</v>
      </c>
      <c r="H158" s="21">
        <v>202</v>
      </c>
      <c r="I158" s="15">
        <f t="shared" si="41"/>
        <v>-1.5467602769660444E-4</v>
      </c>
      <c r="J158" s="15"/>
      <c r="K158" s="10">
        <f t="shared" si="37"/>
        <v>-9.6447261309402827E-6</v>
      </c>
      <c r="L158" s="7">
        <f t="shared" si="42"/>
        <v>6.2354369158343796E-2</v>
      </c>
      <c r="M158" s="7">
        <f t="shared" si="43"/>
        <v>4.7600868296743211E-2</v>
      </c>
      <c r="N158" s="1">
        <f t="shared" si="44"/>
        <v>14.905537519203866</v>
      </c>
      <c r="O158" s="1"/>
      <c r="P158" s="10">
        <f t="shared" si="38"/>
        <v>-7.3627132230494735E-6</v>
      </c>
      <c r="Q158" s="8"/>
      <c r="R158" s="8">
        <f t="shared" si="39"/>
        <v>-7.7338013848302226E-7</v>
      </c>
    </row>
    <row r="159" spans="1:18" x14ac:dyDescent="0.3">
      <c r="A159" s="21">
        <v>203</v>
      </c>
      <c r="B159" s="23">
        <v>44053</v>
      </c>
      <c r="C159" s="22" t="s">
        <v>6</v>
      </c>
      <c r="D159" s="8"/>
      <c r="E159" s="14">
        <f t="shared" si="40"/>
        <v>0</v>
      </c>
      <c r="F159" s="15">
        <f t="shared" si="36"/>
        <v>0</v>
      </c>
      <c r="G159" s="8">
        <f t="shared" si="45"/>
        <v>-3.0649088464254948E-5</v>
      </c>
      <c r="H159" s="21">
        <v>203</v>
      </c>
      <c r="I159" s="15">
        <f t="shared" si="41"/>
        <v>-1.2259635385701979E-4</v>
      </c>
      <c r="J159" s="15"/>
      <c r="K159" s="10">
        <f t="shared" si="37"/>
        <v>-7.6444183058675564E-6</v>
      </c>
      <c r="L159" s="7">
        <f t="shared" si="42"/>
        <v>6.2354369158343789E-2</v>
      </c>
      <c r="M159" s="7">
        <f t="shared" si="43"/>
        <v>4.7600868296743211E-2</v>
      </c>
      <c r="N159" s="1">
        <f t="shared" si="44"/>
        <v>14.905537519203866</v>
      </c>
      <c r="O159" s="1"/>
      <c r="P159" s="10">
        <f t="shared" si="38"/>
        <v>-5.8356928936089255E-6</v>
      </c>
      <c r="Q159" s="8"/>
      <c r="R159" s="8">
        <f t="shared" si="39"/>
        <v>-6.1298176928509894E-7</v>
      </c>
    </row>
    <row r="160" spans="1:18" x14ac:dyDescent="0.3">
      <c r="A160" s="21">
        <v>204</v>
      </c>
      <c r="B160" s="23">
        <v>44054</v>
      </c>
      <c r="C160" s="22" t="s">
        <v>6</v>
      </c>
      <c r="D160" s="8"/>
      <c r="E160" s="14">
        <f t="shared" si="40"/>
        <v>0</v>
      </c>
      <c r="F160" s="15">
        <f t="shared" si="36"/>
        <v>0</v>
      </c>
      <c r="G160" s="8">
        <f t="shared" si="45"/>
        <v>-2.4292494129272168E-5</v>
      </c>
      <c r="H160" s="21">
        <v>204</v>
      </c>
      <c r="I160" s="15">
        <f t="shared" si="41"/>
        <v>-9.7169976517088672E-5</v>
      </c>
      <c r="J160" s="15"/>
      <c r="K160" s="10">
        <f t="shared" si="37"/>
        <v>-6.058972586854144E-6</v>
      </c>
      <c r="L160" s="7">
        <f t="shared" si="42"/>
        <v>6.2354369158343789E-2</v>
      </c>
      <c r="M160" s="7">
        <f t="shared" si="43"/>
        <v>4.7600868296743211E-2</v>
      </c>
      <c r="N160" s="1">
        <f t="shared" si="44"/>
        <v>14.905537519203866</v>
      </c>
      <c r="O160" s="1"/>
      <c r="P160" s="10">
        <f t="shared" si="38"/>
        <v>-4.6253752545875681E-6</v>
      </c>
      <c r="Q160" s="8"/>
      <c r="R160" s="8">
        <f t="shared" si="39"/>
        <v>-4.8584988258544341E-7</v>
      </c>
    </row>
    <row r="161" spans="1:18" x14ac:dyDescent="0.3">
      <c r="A161" s="21">
        <v>205</v>
      </c>
      <c r="B161" s="23">
        <v>44055</v>
      </c>
      <c r="C161" s="22" t="s">
        <v>6</v>
      </c>
      <c r="D161" s="8"/>
      <c r="E161" s="14">
        <f t="shared" si="40"/>
        <v>0</v>
      </c>
      <c r="F161" s="15">
        <f t="shared" si="36"/>
        <v>0</v>
      </c>
      <c r="G161" s="8">
        <f t="shared" si="45"/>
        <v>-1.9254251939954656E-5</v>
      </c>
      <c r="H161" s="21">
        <v>205</v>
      </c>
      <c r="I161" s="15">
        <f t="shared" si="41"/>
        <v>-7.7017007759818624E-5</v>
      </c>
      <c r="J161" s="15"/>
      <c r="K161" s="10">
        <f t="shared" si="37"/>
        <v>-4.8023469333267587E-6</v>
      </c>
      <c r="L161" s="7">
        <f t="shared" si="42"/>
        <v>6.2354369158343789E-2</v>
      </c>
      <c r="M161" s="7">
        <f t="shared" si="43"/>
        <v>4.7600868296743211E-2</v>
      </c>
      <c r="N161" s="1">
        <f t="shared" si="44"/>
        <v>14.905537519203866</v>
      </c>
      <c r="O161" s="1"/>
      <c r="P161" s="10">
        <f t="shared" si="38"/>
        <v>-3.6660764429843762E-6</v>
      </c>
      <c r="Q161" s="8"/>
      <c r="R161" s="8">
        <f t="shared" si="39"/>
        <v>-3.8508503879909312E-7</v>
      </c>
    </row>
    <row r="162" spans="1:18" x14ac:dyDescent="0.3">
      <c r="A162" s="21">
        <v>206</v>
      </c>
      <c r="B162" s="23">
        <v>44056</v>
      </c>
      <c r="C162" s="22" t="s">
        <v>6</v>
      </c>
      <c r="D162" s="8"/>
      <c r="E162" s="14">
        <f t="shared" si="40"/>
        <v>0</v>
      </c>
      <c r="F162" s="15">
        <f t="shared" si="36"/>
        <v>0</v>
      </c>
      <c r="G162" s="8">
        <f t="shared" si="45"/>
        <v>-1.5260936806012311E-5</v>
      </c>
      <c r="H162" s="21">
        <v>206</v>
      </c>
      <c r="I162" s="15">
        <f t="shared" si="41"/>
        <v>-6.1043747224049242E-5</v>
      </c>
      <c r="J162" s="15"/>
      <c r="K162" s="10">
        <f t="shared" si="37"/>
        <v>-3.8063443492169905E-6</v>
      </c>
      <c r="L162" s="7">
        <f t="shared" si="42"/>
        <v>6.2354369158343789E-2</v>
      </c>
      <c r="M162" s="7">
        <f t="shared" si="43"/>
        <v>4.7600868296743211E-2</v>
      </c>
      <c r="N162" s="1">
        <f t="shared" si="44"/>
        <v>14.905537519203866</v>
      </c>
      <c r="O162" s="1"/>
      <c r="P162" s="10">
        <f t="shared" si="38"/>
        <v>-2.9057353719516517E-6</v>
      </c>
      <c r="Q162" s="8"/>
      <c r="R162" s="8">
        <f t="shared" si="39"/>
        <v>-3.0521873612024622E-7</v>
      </c>
    </row>
    <row r="163" spans="1:18" x14ac:dyDescent="0.3">
      <c r="A163" s="21">
        <v>207</v>
      </c>
      <c r="B163" s="23">
        <v>44057</v>
      </c>
      <c r="C163" s="22" t="s">
        <v>6</v>
      </c>
      <c r="D163" s="8"/>
      <c r="E163" s="14">
        <f t="shared" si="40"/>
        <v>0</v>
      </c>
      <c r="F163" s="15">
        <f t="shared" si="36"/>
        <v>0</v>
      </c>
      <c r="G163" s="8">
        <f t="shared" si="45"/>
        <v>-1.2095831763467086E-5</v>
      </c>
      <c r="H163" s="21">
        <v>207</v>
      </c>
      <c r="I163" s="15">
        <f t="shared" si="41"/>
        <v>-4.8383327053868343E-5</v>
      </c>
      <c r="J163" s="15"/>
      <c r="K163" s="10">
        <f t="shared" si="37"/>
        <v>-3.0169118362257889E-6</v>
      </c>
      <c r="L163" s="7">
        <f t="shared" si="42"/>
        <v>6.2354369158343789E-2</v>
      </c>
      <c r="M163" s="7">
        <f t="shared" si="43"/>
        <v>4.7600868296743211E-2</v>
      </c>
      <c r="N163" s="1">
        <f t="shared" si="44"/>
        <v>14.905537519203866</v>
      </c>
      <c r="O163" s="1"/>
      <c r="P163" s="10">
        <f t="shared" si="38"/>
        <v>-2.3030883788494398E-6</v>
      </c>
      <c r="Q163" s="8"/>
      <c r="R163" s="8">
        <f t="shared" si="39"/>
        <v>-2.4191663526934171E-7</v>
      </c>
    </row>
    <row r="164" spans="1:18" x14ac:dyDescent="0.3">
      <c r="A164" s="21">
        <v>208</v>
      </c>
      <c r="B164" s="23">
        <v>44058</v>
      </c>
      <c r="C164" s="22" t="s">
        <v>6</v>
      </c>
      <c r="D164" s="8"/>
      <c r="E164" s="14">
        <f t="shared" si="40"/>
        <v>0</v>
      </c>
      <c r="F164" s="15">
        <f t="shared" si="36"/>
        <v>0</v>
      </c>
      <c r="G164" s="8">
        <f t="shared" si="45"/>
        <v>-9.5871667584953383E-6</v>
      </c>
      <c r="H164" s="21">
        <v>208</v>
      </c>
      <c r="I164" s="15">
        <f t="shared" si="41"/>
        <v>-3.8348667033981353E-5</v>
      </c>
      <c r="J164" s="15"/>
      <c r="K164" s="10">
        <f t="shared" si="37"/>
        <v>-2.3912069409672822E-6</v>
      </c>
      <c r="L164" s="7">
        <f t="shared" si="42"/>
        <v>6.2354369158343796E-2</v>
      </c>
      <c r="M164" s="7">
        <f t="shared" si="43"/>
        <v>4.7600868296743211E-2</v>
      </c>
      <c r="N164" s="1">
        <f t="shared" si="44"/>
        <v>14.905537519203866</v>
      </c>
      <c r="O164" s="1"/>
      <c r="P164" s="10">
        <f t="shared" si="38"/>
        <v>-1.8254298488402046E-6</v>
      </c>
      <c r="Q164" s="8"/>
      <c r="R164" s="8">
        <f t="shared" si="39"/>
        <v>-1.9174333516990676E-7</v>
      </c>
    </row>
    <row r="165" spans="1:18" x14ac:dyDescent="0.3">
      <c r="A165" s="21">
        <v>209</v>
      </c>
      <c r="B165" s="23">
        <v>44059</v>
      </c>
      <c r="C165" s="22" t="s">
        <v>6</v>
      </c>
      <c r="D165" s="8"/>
      <c r="E165" s="14">
        <f t="shared" si="40"/>
        <v>0</v>
      </c>
      <c r="F165" s="15">
        <f t="shared" si="36"/>
        <v>0</v>
      </c>
      <c r="G165" s="8">
        <f t="shared" si="45"/>
        <v>-7.5987966972890773E-6</v>
      </c>
      <c r="H165" s="21">
        <v>209</v>
      </c>
      <c r="I165" s="15">
        <f t="shared" si="41"/>
        <v>-3.0395186789156309E-5</v>
      </c>
      <c r="J165" s="15"/>
      <c r="K165" s="10">
        <f t="shared" si="37"/>
        <v>-1.8952726976878668E-6</v>
      </c>
      <c r="L165" s="7">
        <f t="shared" si="42"/>
        <v>6.2354369158343789E-2</v>
      </c>
      <c r="M165" s="7">
        <f t="shared" si="43"/>
        <v>4.7600868296743211E-2</v>
      </c>
      <c r="N165" s="1">
        <f t="shared" si="44"/>
        <v>14.905537519203866</v>
      </c>
      <c r="O165" s="1"/>
      <c r="P165" s="10">
        <f t="shared" si="38"/>
        <v>-1.4468372832055386E-6</v>
      </c>
      <c r="Q165" s="8"/>
      <c r="R165" s="8">
        <f t="shared" si="39"/>
        <v>-1.5197593394578154E-7</v>
      </c>
    </row>
    <row r="166" spans="1:18" x14ac:dyDescent="0.3">
      <c r="A166" s="21">
        <v>210</v>
      </c>
      <c r="B166" s="23">
        <v>44060</v>
      </c>
      <c r="C166" s="22" t="s">
        <v>6</v>
      </c>
      <c r="D166" s="8"/>
      <c r="E166" s="14">
        <f t="shared" si="40"/>
        <v>0</v>
      </c>
      <c r="F166" s="15">
        <f t="shared" si="36"/>
        <v>0</v>
      </c>
      <c r="G166" s="8">
        <f t="shared" si="45"/>
        <v>-6.0228128602817475E-6</v>
      </c>
      <c r="H166" s="21">
        <v>210</v>
      </c>
      <c r="I166" s="15">
        <f t="shared" si="41"/>
        <v>-2.409125144112699E-5</v>
      </c>
      <c r="J166" s="15"/>
      <c r="K166" s="10">
        <f t="shared" si="37"/>
        <v>-1.5021947858465142E-6</v>
      </c>
      <c r="L166" s="7">
        <f t="shared" si="42"/>
        <v>6.2354369158343789E-2</v>
      </c>
      <c r="M166" s="7">
        <f t="shared" si="43"/>
        <v>4.7600868296743211E-2</v>
      </c>
      <c r="N166" s="1">
        <f t="shared" si="44"/>
        <v>14.905537519203866</v>
      </c>
      <c r="O166" s="1"/>
      <c r="P166" s="10">
        <f t="shared" si="38"/>
        <v>-1.146764486952811E-6</v>
      </c>
      <c r="Q166" s="8"/>
      <c r="R166" s="8">
        <f t="shared" si="39"/>
        <v>-1.2045625720563497E-7</v>
      </c>
    </row>
    <row r="167" spans="1:18" x14ac:dyDescent="0.3">
      <c r="A167" s="21">
        <v>211</v>
      </c>
      <c r="B167" s="23">
        <v>44061</v>
      </c>
      <c r="C167" s="22" t="s">
        <v>6</v>
      </c>
      <c r="D167" s="8"/>
      <c r="E167" s="14">
        <f t="shared" si="40"/>
        <v>0</v>
      </c>
      <c r="F167" s="15">
        <f t="shared" si="36"/>
        <v>0</v>
      </c>
      <c r="G167" s="8">
        <f t="shared" si="45"/>
        <v>-4.7736867026481047E-6</v>
      </c>
      <c r="H167" s="21">
        <v>211</v>
      </c>
      <c r="I167" s="15">
        <f t="shared" si="41"/>
        <v>-1.9094746810592419E-5</v>
      </c>
      <c r="J167" s="15"/>
      <c r="K167" s="10">
        <f t="shared" si="37"/>
        <v>-1.1906408916127873E-6</v>
      </c>
      <c r="L167" s="7">
        <f t="shared" si="42"/>
        <v>6.2354369158343789E-2</v>
      </c>
      <c r="M167" s="7">
        <f t="shared" si="43"/>
        <v>4.7600868296743211E-2</v>
      </c>
      <c r="N167" s="1">
        <f t="shared" si="44"/>
        <v>14.905537519203866</v>
      </c>
      <c r="O167" s="1"/>
      <c r="P167" s="10">
        <f t="shared" si="38"/>
        <v>-9.0892652809066723E-7</v>
      </c>
      <c r="Q167" s="8"/>
      <c r="R167" s="8">
        <f t="shared" si="39"/>
        <v>-9.5473734052962098E-8</v>
      </c>
    </row>
    <row r="168" spans="1:18" x14ac:dyDescent="0.3">
      <c r="A168" s="21">
        <v>212</v>
      </c>
      <c r="B168" s="23">
        <v>44062</v>
      </c>
      <c r="C168" s="22" t="s">
        <v>6</v>
      </c>
      <c r="D168" s="8"/>
      <c r="E168" s="14">
        <f t="shared" si="40"/>
        <v>0</v>
      </c>
      <c r="F168" s="15">
        <f t="shared" si="36"/>
        <v>0</v>
      </c>
      <c r="G168" s="8">
        <f t="shared" si="45"/>
        <v>-3.7836282254955048E-6</v>
      </c>
      <c r="H168" s="21">
        <v>212</v>
      </c>
      <c r="I168" s="15">
        <f t="shared" si="41"/>
        <v>-1.5134512901982019E-5</v>
      </c>
      <c r="J168" s="15"/>
      <c r="K168" s="10">
        <f t="shared" si="37"/>
        <v>-9.4370300452190375E-7</v>
      </c>
      <c r="L168" s="7">
        <f t="shared" si="42"/>
        <v>6.2354369158343789E-2</v>
      </c>
      <c r="M168" s="7">
        <f t="shared" si="43"/>
        <v>4.7600868296743211E-2</v>
      </c>
      <c r="N168" s="1">
        <f t="shared" si="44"/>
        <v>14.905537519203866</v>
      </c>
      <c r="O168" s="1"/>
      <c r="P168" s="10">
        <f t="shared" si="38"/>
        <v>-7.2041595538260699E-7</v>
      </c>
      <c r="Q168" s="8"/>
      <c r="R168" s="8">
        <f t="shared" si="39"/>
        <v>-7.5672564509910101E-8</v>
      </c>
    </row>
    <row r="169" spans="1:18" x14ac:dyDescent="0.3">
      <c r="A169" s="21">
        <v>213</v>
      </c>
      <c r="B169" s="23">
        <v>44063</v>
      </c>
      <c r="C169" s="22" t="s">
        <v>6</v>
      </c>
      <c r="D169" s="8"/>
      <c r="E169" s="14">
        <f t="shared" si="40"/>
        <v>0</v>
      </c>
      <c r="F169" s="15">
        <f t="shared" si="36"/>
        <v>0</v>
      </c>
      <c r="G169" s="8">
        <f t="shared" si="45"/>
        <v>-2.9989070168398029E-6</v>
      </c>
      <c r="H169" s="21">
        <v>213</v>
      </c>
      <c r="I169" s="15">
        <f t="shared" si="41"/>
        <v>-1.1995628067359212E-5</v>
      </c>
      <c r="J169" s="15"/>
      <c r="K169" s="10">
        <f t="shared" si="37"/>
        <v>-7.4797982079830636E-7</v>
      </c>
      <c r="L169" s="7">
        <f t="shared" si="42"/>
        <v>6.2354369158343789E-2</v>
      </c>
      <c r="M169" s="7">
        <f t="shared" si="43"/>
        <v>4.7600868296743204E-2</v>
      </c>
      <c r="N169" s="1">
        <f t="shared" si="44"/>
        <v>14.905537519203866</v>
      </c>
      <c r="O169" s="1"/>
      <c r="P169" s="10">
        <f t="shared" si="38"/>
        <v>-5.7100231177108208E-7</v>
      </c>
      <c r="Q169" s="8"/>
      <c r="R169" s="8">
        <f t="shared" si="39"/>
        <v>-5.9978140336796064E-8</v>
      </c>
    </row>
    <row r="170" spans="1:18" x14ac:dyDescent="0.3">
      <c r="A170" s="21">
        <v>214</v>
      </c>
      <c r="B170" s="23">
        <v>44064</v>
      </c>
      <c r="C170" s="22" t="s">
        <v>6</v>
      </c>
      <c r="D170" s="8"/>
      <c r="E170" s="14">
        <f t="shared" si="40"/>
        <v>0</v>
      </c>
      <c r="F170" s="15">
        <f t="shared" si="36"/>
        <v>0</v>
      </c>
      <c r="G170" s="8">
        <f t="shared" si="45"/>
        <v>-2.3769363054884237E-6</v>
      </c>
      <c r="H170" s="21">
        <v>214</v>
      </c>
      <c r="I170" s="15">
        <f t="shared" si="41"/>
        <v>-9.5077452219536948E-6</v>
      </c>
      <c r="J170" s="15"/>
      <c r="K170" s="10">
        <f t="shared" si="37"/>
        <v>-5.9284945543317995E-7</v>
      </c>
      <c r="L170" s="7">
        <f t="shared" si="42"/>
        <v>6.2354369158343782E-2</v>
      </c>
      <c r="M170" s="7">
        <f t="shared" si="43"/>
        <v>4.7600868296743211E-2</v>
      </c>
      <c r="N170" s="1">
        <f t="shared" si="44"/>
        <v>14.905537519203866</v>
      </c>
      <c r="O170" s="1"/>
      <c r="P170" s="10">
        <f t="shared" si="38"/>
        <v>-4.525769281092074E-7</v>
      </c>
      <c r="Q170" s="8"/>
      <c r="R170" s="8">
        <f t="shared" si="39"/>
        <v>-4.7538726109768474E-8</v>
      </c>
    </row>
    <row r="171" spans="1:18" x14ac:dyDescent="0.3">
      <c r="A171" s="21">
        <v>215</v>
      </c>
      <c r="B171" s="23">
        <v>44065</v>
      </c>
      <c r="C171" s="22" t="s">
        <v>6</v>
      </c>
      <c r="D171" s="8"/>
      <c r="E171" s="14">
        <f t="shared" si="40"/>
        <v>0</v>
      </c>
      <c r="F171" s="15">
        <f t="shared" ref="F171:F234" si="46">+E171-D171</f>
        <v>0</v>
      </c>
      <c r="G171" s="8">
        <f t="shared" si="45"/>
        <v>-1.8839617796161775E-6</v>
      </c>
      <c r="H171" s="21">
        <v>215</v>
      </c>
      <c r="I171" s="15">
        <f t="shared" si="41"/>
        <v>-7.5358471184647102E-6</v>
      </c>
      <c r="J171" s="15"/>
      <c r="K171" s="10">
        <f t="shared" si="37"/>
        <v>-4.6989299314558986E-7</v>
      </c>
      <c r="L171" s="7">
        <f t="shared" si="42"/>
        <v>6.2354369158343789E-2</v>
      </c>
      <c r="M171" s="7">
        <f t="shared" si="43"/>
        <v>4.7600868296743211E-2</v>
      </c>
      <c r="N171" s="1">
        <f t="shared" si="44"/>
        <v>14.905537519203866</v>
      </c>
      <c r="O171" s="1"/>
      <c r="P171" s="10">
        <f t="shared" si="38"/>
        <v>-3.5871286619043051E-7</v>
      </c>
      <c r="Q171" s="8"/>
      <c r="R171" s="8">
        <f t="shared" si="39"/>
        <v>-3.7679235592323551E-8</v>
      </c>
    </row>
    <row r="172" spans="1:18" x14ac:dyDescent="0.3">
      <c r="A172" s="21">
        <v>216</v>
      </c>
      <c r="B172" s="23">
        <v>44066</v>
      </c>
      <c r="C172" s="22" t="s">
        <v>6</v>
      </c>
      <c r="D172" s="8"/>
      <c r="E172" s="14">
        <f t="shared" si="40"/>
        <v>0</v>
      </c>
      <c r="F172" s="15">
        <f t="shared" si="46"/>
        <v>0</v>
      </c>
      <c r="G172" s="8">
        <f t="shared" si="45"/>
        <v>-1.4932297423616598E-6</v>
      </c>
      <c r="H172" s="21">
        <v>216</v>
      </c>
      <c r="I172" s="15">
        <f t="shared" si="41"/>
        <v>-5.9729189694466393E-6</v>
      </c>
      <c r="J172" s="15"/>
      <c r="K172" s="10">
        <f t="shared" si="37"/>
        <v>-3.7243759437375008E-7</v>
      </c>
      <c r="L172" s="7">
        <f t="shared" si="42"/>
        <v>6.2354369158343789E-2</v>
      </c>
      <c r="M172" s="7">
        <f t="shared" si="43"/>
        <v>4.7600868296743218E-2</v>
      </c>
      <c r="N172" s="1">
        <f t="shared" si="44"/>
        <v>14.905537519203866</v>
      </c>
      <c r="O172" s="1"/>
      <c r="P172" s="10">
        <f t="shared" si="38"/>
        <v>-2.8431612921174869E-7</v>
      </c>
      <c r="Q172" s="8"/>
      <c r="R172" s="8">
        <f t="shared" si="39"/>
        <v>-2.9864594847233197E-8</v>
      </c>
    </row>
    <row r="173" spans="1:18" x14ac:dyDescent="0.3">
      <c r="A173" s="21">
        <v>217</v>
      </c>
      <c r="B173" s="23">
        <v>44067</v>
      </c>
      <c r="C173" s="22" t="s">
        <v>6</v>
      </c>
      <c r="D173" s="8"/>
      <c r="E173" s="14">
        <f t="shared" si="40"/>
        <v>0</v>
      </c>
      <c r="F173" s="15">
        <f t="shared" si="46"/>
        <v>0</v>
      </c>
      <c r="G173" s="8">
        <f t="shared" si="45"/>
        <v>-1.1835351903623738E-6</v>
      </c>
      <c r="H173" s="21">
        <v>217</v>
      </c>
      <c r="I173" s="15">
        <f t="shared" si="41"/>
        <v>-4.734140761449495E-6</v>
      </c>
      <c r="J173" s="15"/>
      <c r="K173" s="10">
        <f t="shared" ref="K173:K236" si="47">+I173*$L$3</f>
        <v>-2.9519436068698456E-7</v>
      </c>
      <c r="L173" s="7">
        <f t="shared" si="42"/>
        <v>6.2354369158343789E-2</v>
      </c>
      <c r="M173" s="7">
        <f t="shared" si="43"/>
        <v>4.7600868296743211E-2</v>
      </c>
      <c r="N173" s="1">
        <f t="shared" si="44"/>
        <v>14.905537519203866</v>
      </c>
      <c r="O173" s="1"/>
      <c r="P173" s="10">
        <f t="shared" ref="P173:P236" si="48">+$M$3*I173</f>
        <v>-2.2534921088400102E-7</v>
      </c>
      <c r="Q173" s="8"/>
      <c r="R173" s="8">
        <f t="shared" ref="R173:R236" si="49">+I173*$R$3</f>
        <v>-2.3670703807247474E-8</v>
      </c>
    </row>
    <row r="174" spans="1:18" x14ac:dyDescent="0.3">
      <c r="A174" s="21">
        <v>218</v>
      </c>
      <c r="B174" s="23">
        <v>44068</v>
      </c>
      <c r="C174" s="22" t="s">
        <v>6</v>
      </c>
      <c r="D174" s="8"/>
      <c r="E174" s="14">
        <f t="shared" ref="E174:E237" si="50">+J174*(L174/$E$3)</f>
        <v>0</v>
      </c>
      <c r="F174" s="15">
        <f t="shared" si="46"/>
        <v>0</v>
      </c>
      <c r="G174" s="8">
        <f t="shared" si="45"/>
        <v>-9.3807101954096868E-7</v>
      </c>
      <c r="H174" s="21">
        <v>218</v>
      </c>
      <c r="I174" s="15">
        <f t="shared" si="41"/>
        <v>-3.7522840781638747E-6</v>
      </c>
      <c r="J174" s="15"/>
      <c r="K174" s="10">
        <f t="shared" si="47"/>
        <v>-2.3397130659680596E-7</v>
      </c>
      <c r="L174" s="7">
        <f t="shared" si="42"/>
        <v>6.2354369158343789E-2</v>
      </c>
      <c r="M174" s="7">
        <f t="shared" si="43"/>
        <v>4.7600868296743211E-2</v>
      </c>
      <c r="N174" s="1">
        <f t="shared" si="44"/>
        <v>14.905537519203866</v>
      </c>
      <c r="O174" s="1"/>
      <c r="P174" s="10">
        <f t="shared" si="48"/>
        <v>-1.7861198021664511E-7</v>
      </c>
      <c r="Q174" s="8"/>
      <c r="R174" s="8">
        <f t="shared" si="49"/>
        <v>-1.8761420390819374E-8</v>
      </c>
    </row>
    <row r="175" spans="1:18" x14ac:dyDescent="0.3">
      <c r="A175" s="21">
        <v>219</v>
      </c>
      <c r="B175" s="23">
        <v>44069</v>
      </c>
      <c r="C175" s="22" t="s">
        <v>6</v>
      </c>
      <c r="D175" s="8"/>
      <c r="E175" s="14">
        <f t="shared" si="50"/>
        <v>0</v>
      </c>
      <c r="F175" s="15">
        <f t="shared" si="46"/>
        <v>0</v>
      </c>
      <c r="G175" s="8">
        <f t="shared" si="45"/>
        <v>-7.4351590461218295E-7</v>
      </c>
      <c r="H175" s="21">
        <v>219</v>
      </c>
      <c r="I175" s="15">
        <f t="shared" si="41"/>
        <v>-2.9740636184487318E-6</v>
      </c>
      <c r="J175" s="15"/>
      <c r="K175" s="10">
        <f t="shared" si="47"/>
        <v>-1.8544586076515194E-7</v>
      </c>
      <c r="L175" s="7">
        <f t="shared" si="42"/>
        <v>6.2354369158343789E-2</v>
      </c>
      <c r="M175" s="7">
        <f t="shared" si="43"/>
        <v>4.7600868296743211E-2</v>
      </c>
      <c r="N175" s="1">
        <f t="shared" si="44"/>
        <v>14.905537519203866</v>
      </c>
      <c r="O175" s="1"/>
      <c r="P175" s="10">
        <f t="shared" si="48"/>
        <v>-1.4156801060791364E-7</v>
      </c>
      <c r="Q175" s="8"/>
      <c r="R175" s="8">
        <f t="shared" si="49"/>
        <v>-1.4870318092243659E-8</v>
      </c>
    </row>
    <row r="176" spans="1:18" x14ac:dyDescent="0.3">
      <c r="A176" s="21">
        <v>220</v>
      </c>
      <c r="B176" s="23">
        <v>44070</v>
      </c>
      <c r="C176" s="22" t="s">
        <v>6</v>
      </c>
      <c r="D176" s="8"/>
      <c r="E176" s="14">
        <f t="shared" si="50"/>
        <v>0</v>
      </c>
      <c r="F176" s="15">
        <f t="shared" si="46"/>
        <v>0</v>
      </c>
      <c r="G176" s="8">
        <f t="shared" si="45"/>
        <v>-5.8931135158805475E-7</v>
      </c>
      <c r="H176" s="21">
        <v>220</v>
      </c>
      <c r="I176" s="15">
        <f t="shared" ref="I176:I239" si="51">+I175-G175-R175+P175</f>
        <v>-2.357245406352219E-6</v>
      </c>
      <c r="J176" s="15"/>
      <c r="K176" s="10">
        <f t="shared" si="47"/>
        <v>-1.4698455026449639E-7</v>
      </c>
      <c r="L176" s="7">
        <f t="shared" si="42"/>
        <v>6.2354369158343796E-2</v>
      </c>
      <c r="M176" s="7">
        <f t="shared" si="43"/>
        <v>4.7600868296743211E-2</v>
      </c>
      <c r="N176" s="1">
        <f t="shared" si="44"/>
        <v>14.905537519203866</v>
      </c>
      <c r="O176" s="1"/>
      <c r="P176" s="10">
        <f t="shared" si="48"/>
        <v>-1.1220692813087491E-7</v>
      </c>
      <c r="Q176" s="8"/>
      <c r="R176" s="8">
        <f t="shared" si="49"/>
        <v>-1.1786227031761095E-8</v>
      </c>
    </row>
    <row r="177" spans="1:18" x14ac:dyDescent="0.3">
      <c r="A177" s="21">
        <v>221</v>
      </c>
      <c r="B177" s="23">
        <v>44071</v>
      </c>
      <c r="C177" s="22" t="s">
        <v>6</v>
      </c>
      <c r="D177" s="8"/>
      <c r="E177" s="14">
        <f t="shared" si="50"/>
        <v>0</v>
      </c>
      <c r="F177" s="15">
        <f t="shared" si="46"/>
        <v>0</v>
      </c>
      <c r="G177" s="8">
        <f t="shared" si="45"/>
        <v>-4.6708868896581951E-7</v>
      </c>
      <c r="H177" s="21">
        <v>221</v>
      </c>
      <c r="I177" s="15">
        <f t="shared" si="51"/>
        <v>-1.868354755863278E-6</v>
      </c>
      <c r="J177" s="15"/>
      <c r="K177" s="10">
        <f t="shared" si="47"/>
        <v>-1.1650008216584612E-7</v>
      </c>
      <c r="L177" s="7">
        <f t="shared" si="42"/>
        <v>6.2354369158343789E-2</v>
      </c>
      <c r="M177" s="7">
        <f t="shared" si="43"/>
        <v>4.7600868296743211E-2</v>
      </c>
      <c r="N177" s="1">
        <f t="shared" si="44"/>
        <v>14.905537519203866</v>
      </c>
      <c r="O177" s="1"/>
      <c r="P177" s="10">
        <f t="shared" si="48"/>
        <v>-8.893530866544171E-8</v>
      </c>
      <c r="Q177" s="8"/>
      <c r="R177" s="8">
        <f t="shared" si="49"/>
        <v>-9.341773779316391E-9</v>
      </c>
    </row>
    <row r="178" spans="1:18" x14ac:dyDescent="0.3">
      <c r="A178" s="21">
        <v>222</v>
      </c>
      <c r="B178" s="23">
        <v>44072</v>
      </c>
      <c r="C178" s="22" t="s">
        <v>6</v>
      </c>
      <c r="D178" s="8"/>
      <c r="E178" s="14">
        <f t="shared" si="50"/>
        <v>0</v>
      </c>
      <c r="F178" s="15">
        <f t="shared" si="46"/>
        <v>0</v>
      </c>
      <c r="G178" s="8">
        <f t="shared" si="45"/>
        <v>-3.7021490044589595E-7</v>
      </c>
      <c r="H178" s="21">
        <v>222</v>
      </c>
      <c r="I178" s="15">
        <f t="shared" si="51"/>
        <v>-1.4808596017835838E-6</v>
      </c>
      <c r="J178" s="15"/>
      <c r="K178" s="10">
        <f t="shared" si="47"/>
        <v>-9.2338066281291559E-8</v>
      </c>
      <c r="L178" s="7">
        <f t="shared" si="42"/>
        <v>6.2354369158343789E-2</v>
      </c>
      <c r="M178" s="7">
        <f t="shared" si="43"/>
        <v>4.7600868296743218E-2</v>
      </c>
      <c r="N178" s="1">
        <f t="shared" si="44"/>
        <v>14.905537519203866</v>
      </c>
      <c r="O178" s="1"/>
      <c r="P178" s="10">
        <f t="shared" si="48"/>
        <v>-7.0490202870467976E-8</v>
      </c>
      <c r="Q178" s="8"/>
      <c r="R178" s="8">
        <f t="shared" si="49"/>
        <v>-7.4042980089179189E-9</v>
      </c>
    </row>
    <row r="179" spans="1:18" x14ac:dyDescent="0.3">
      <c r="A179" s="21">
        <v>223</v>
      </c>
      <c r="B179" s="23">
        <v>44073</v>
      </c>
      <c r="C179" s="22" t="s">
        <v>6</v>
      </c>
      <c r="D179" s="8"/>
      <c r="E179" s="14">
        <f t="shared" si="50"/>
        <v>0</v>
      </c>
      <c r="F179" s="15">
        <f t="shared" si="46"/>
        <v>0</v>
      </c>
      <c r="G179" s="8">
        <f t="shared" si="45"/>
        <v>-2.9343265154980949E-7</v>
      </c>
      <c r="H179" s="21">
        <v>223</v>
      </c>
      <c r="I179" s="15">
        <f t="shared" si="51"/>
        <v>-1.173730606199238E-6</v>
      </c>
      <c r="J179" s="15"/>
      <c r="K179" s="10">
        <f t="shared" si="47"/>
        <v>-7.3187231511393928E-8</v>
      </c>
      <c r="L179" s="7">
        <f t="shared" si="42"/>
        <v>6.2354369158343796E-2</v>
      </c>
      <c r="M179" s="7">
        <f t="shared" si="43"/>
        <v>4.7600868296743211E-2</v>
      </c>
      <c r="N179" s="1">
        <f t="shared" si="44"/>
        <v>14.905537519203866</v>
      </c>
      <c r="O179" s="1"/>
      <c r="P179" s="10">
        <f t="shared" si="48"/>
        <v>-5.5870596001546498E-8</v>
      </c>
      <c r="Q179" s="8"/>
      <c r="R179" s="8">
        <f t="shared" si="49"/>
        <v>-5.8686530309961902E-9</v>
      </c>
    </row>
    <row r="180" spans="1:18" x14ac:dyDescent="0.3">
      <c r="A180" s="21">
        <v>224</v>
      </c>
      <c r="B180" s="23">
        <v>44074</v>
      </c>
      <c r="C180" s="22" t="s">
        <v>6</v>
      </c>
      <c r="D180" s="8"/>
      <c r="E180" s="14">
        <f t="shared" si="50"/>
        <v>0</v>
      </c>
      <c r="F180" s="15">
        <f t="shared" si="46"/>
        <v>0</v>
      </c>
      <c r="G180" s="8">
        <f t="shared" si="45"/>
        <v>-2.3257497440499468E-7</v>
      </c>
      <c r="H180" s="21">
        <v>224</v>
      </c>
      <c r="I180" s="15">
        <f t="shared" si="51"/>
        <v>-9.3029989761997873E-7</v>
      </c>
      <c r="J180" s="15"/>
      <c r="K180" s="10">
        <f t="shared" si="47"/>
        <v>-5.8008263244165585E-8</v>
      </c>
      <c r="L180" s="7">
        <f t="shared" si="42"/>
        <v>6.2354369158343789E-2</v>
      </c>
      <c r="M180" s="7">
        <f t="shared" si="43"/>
        <v>4.7600868296743211E-2</v>
      </c>
      <c r="N180" s="1">
        <f t="shared" si="44"/>
        <v>14.905537519203866</v>
      </c>
      <c r="O180" s="1"/>
      <c r="P180" s="10">
        <f t="shared" si="48"/>
        <v>-4.4283082903082302E-8</v>
      </c>
      <c r="Q180" s="8"/>
      <c r="R180" s="8">
        <f t="shared" si="49"/>
        <v>-4.6514994880998937E-9</v>
      </c>
    </row>
    <row r="181" spans="1:18" x14ac:dyDescent="0.3">
      <c r="A181" s="21">
        <v>225</v>
      </c>
      <c r="B181" s="23">
        <v>44075</v>
      </c>
      <c r="C181" s="22" t="s">
        <v>6</v>
      </c>
      <c r="D181" s="8"/>
      <c r="E181" s="14">
        <f t="shared" si="50"/>
        <v>0</v>
      </c>
      <c r="F181" s="15">
        <f t="shared" si="46"/>
        <v>0</v>
      </c>
      <c r="G181" s="8">
        <f t="shared" si="45"/>
        <v>-1.8433912665749159E-7</v>
      </c>
      <c r="H181" s="21">
        <v>225</v>
      </c>
      <c r="I181" s="15">
        <f t="shared" si="51"/>
        <v>-7.3735650662996637E-7</v>
      </c>
      <c r="J181" s="15"/>
      <c r="K181" s="10">
        <f t="shared" si="47"/>
        <v>-4.5977399815711694E-8</v>
      </c>
      <c r="L181" s="7">
        <f t="shared" si="42"/>
        <v>6.2354369158343789E-2</v>
      </c>
      <c r="M181" s="7">
        <f t="shared" si="43"/>
        <v>4.7600868296743218E-2</v>
      </c>
      <c r="N181" s="1">
        <f t="shared" si="44"/>
        <v>14.905537519203866</v>
      </c>
      <c r="O181" s="1"/>
      <c r="P181" s="10">
        <f t="shared" si="48"/>
        <v>-3.5098809959839694E-8</v>
      </c>
      <c r="Q181" s="8"/>
      <c r="R181" s="8">
        <f t="shared" si="49"/>
        <v>-3.6867825331498321E-9</v>
      </c>
    </row>
    <row r="182" spans="1:18" x14ac:dyDescent="0.3">
      <c r="A182" s="21">
        <v>226</v>
      </c>
      <c r="B182" s="23">
        <v>44076</v>
      </c>
      <c r="C182" s="22" t="s">
        <v>6</v>
      </c>
      <c r="D182" s="8"/>
      <c r="E182" s="14">
        <f t="shared" si="50"/>
        <v>0</v>
      </c>
      <c r="F182" s="15">
        <f t="shared" si="46"/>
        <v>0</v>
      </c>
      <c r="G182" s="8">
        <f t="shared" si="45"/>
        <v>-1.4610735184979115E-7</v>
      </c>
      <c r="H182" s="21">
        <v>226</v>
      </c>
      <c r="I182" s="15">
        <f t="shared" si="51"/>
        <v>-5.8442940739916461E-7</v>
      </c>
      <c r="J182" s="15"/>
      <c r="K182" s="10">
        <f t="shared" si="47"/>
        <v>-3.6441727015959608E-8</v>
      </c>
      <c r="L182" s="7">
        <f t="shared" si="42"/>
        <v>6.2354369158343789E-2</v>
      </c>
      <c r="M182" s="7">
        <f t="shared" si="43"/>
        <v>4.7600868296743211E-2</v>
      </c>
      <c r="N182" s="1">
        <f t="shared" si="44"/>
        <v>14.905537519203866</v>
      </c>
      <c r="O182" s="1"/>
      <c r="P182" s="10">
        <f t="shared" si="48"/>
        <v>-2.7819347250351318E-8</v>
      </c>
      <c r="Q182" s="8"/>
      <c r="R182" s="8">
        <f t="shared" si="49"/>
        <v>-2.922147036995823E-9</v>
      </c>
    </row>
    <row r="183" spans="1:18" x14ac:dyDescent="0.3">
      <c r="A183" s="21">
        <v>227</v>
      </c>
      <c r="B183" s="23">
        <v>44077</v>
      </c>
      <c r="C183" s="22" t="s">
        <v>6</v>
      </c>
      <c r="D183" s="8"/>
      <c r="E183" s="14">
        <f t="shared" si="50"/>
        <v>0</v>
      </c>
      <c r="F183" s="15">
        <f t="shared" si="46"/>
        <v>0</v>
      </c>
      <c r="G183" s="8">
        <f t="shared" si="45"/>
        <v>-1.1580481394068224E-7</v>
      </c>
      <c r="H183" s="21">
        <v>227</v>
      </c>
      <c r="I183" s="15">
        <f t="shared" si="51"/>
        <v>-4.6321925576272896E-7</v>
      </c>
      <c r="J183" s="15"/>
      <c r="K183" s="10">
        <f t="shared" si="47"/>
        <v>-2.888374447508247E-8</v>
      </c>
      <c r="L183" s="7">
        <f t="shared" si="42"/>
        <v>6.2354369158343789E-2</v>
      </c>
      <c r="M183" s="7">
        <f t="shared" si="43"/>
        <v>4.7600868296743211E-2</v>
      </c>
      <c r="N183" s="1">
        <f t="shared" si="44"/>
        <v>14.905537519203866</v>
      </c>
      <c r="O183" s="1"/>
      <c r="P183" s="10">
        <f t="shared" si="48"/>
        <v>-2.2049638786077071E-8</v>
      </c>
      <c r="Q183" s="8"/>
      <c r="R183" s="8">
        <f t="shared" si="49"/>
        <v>-2.316096278813645E-9</v>
      </c>
    </row>
    <row r="184" spans="1:18" x14ac:dyDescent="0.3">
      <c r="A184" s="21">
        <v>228</v>
      </c>
      <c r="B184" s="23">
        <v>44078</v>
      </c>
      <c r="C184" s="22" t="s">
        <v>6</v>
      </c>
      <c r="D184" s="8"/>
      <c r="E184" s="14">
        <f t="shared" si="50"/>
        <v>0</v>
      </c>
      <c r="F184" s="15">
        <f t="shared" si="46"/>
        <v>0</v>
      </c>
      <c r="G184" s="8">
        <f t="shared" si="45"/>
        <v>-9.1786996082327538E-8</v>
      </c>
      <c r="H184" s="21">
        <v>228</v>
      </c>
      <c r="I184" s="15">
        <f t="shared" si="51"/>
        <v>-3.6714798432931015E-7</v>
      </c>
      <c r="J184" s="15"/>
      <c r="K184" s="10">
        <f t="shared" si="47"/>
        <v>-2.2893280950611625E-8</v>
      </c>
      <c r="L184" s="7">
        <f t="shared" si="42"/>
        <v>6.2354369158343789E-2</v>
      </c>
      <c r="M184" s="7">
        <f t="shared" si="43"/>
        <v>4.7600868296743211E-2</v>
      </c>
      <c r="N184" s="1">
        <f t="shared" si="44"/>
        <v>14.905537519203866</v>
      </c>
      <c r="O184" s="1"/>
      <c r="P184" s="10">
        <f t="shared" si="48"/>
        <v>-1.7476562847474232E-8</v>
      </c>
      <c r="Q184" s="8"/>
      <c r="R184" s="8">
        <f t="shared" si="49"/>
        <v>-1.8357399216465507E-9</v>
      </c>
    </row>
    <row r="185" spans="1:18" x14ac:dyDescent="0.3">
      <c r="A185" s="21">
        <v>229</v>
      </c>
      <c r="B185" s="23">
        <v>44079</v>
      </c>
      <c r="C185" s="22" t="s">
        <v>6</v>
      </c>
      <c r="D185" s="8"/>
      <c r="E185" s="14">
        <f t="shared" si="50"/>
        <v>0</v>
      </c>
      <c r="F185" s="15">
        <f t="shared" si="46"/>
        <v>0</v>
      </c>
      <c r="G185" s="8">
        <f t="shared" si="45"/>
        <v>-7.2750452793202572E-8</v>
      </c>
      <c r="H185" s="21">
        <v>229</v>
      </c>
      <c r="I185" s="15">
        <f t="shared" si="51"/>
        <v>-2.9100181117281029E-7</v>
      </c>
      <c r="J185" s="15"/>
      <c r="K185" s="10">
        <f t="shared" si="47"/>
        <v>-1.8145234359616066E-8</v>
      </c>
      <c r="L185" s="7">
        <f t="shared" si="42"/>
        <v>6.2354369158343796E-2</v>
      </c>
      <c r="M185" s="7">
        <f t="shared" si="43"/>
        <v>4.7600868296743211E-2</v>
      </c>
      <c r="N185" s="1">
        <f t="shared" si="44"/>
        <v>14.905537519203866</v>
      </c>
      <c r="O185" s="1"/>
      <c r="P185" s="10">
        <f t="shared" si="48"/>
        <v>-1.385193888775068E-8</v>
      </c>
      <c r="Q185" s="8"/>
      <c r="R185" s="8">
        <f t="shared" si="49"/>
        <v>-1.4550090558640515E-9</v>
      </c>
    </row>
    <row r="186" spans="1:18" x14ac:dyDescent="0.3">
      <c r="A186" s="21">
        <v>230</v>
      </c>
      <c r="B186" s="23">
        <v>44080</v>
      </c>
      <c r="C186" s="22" t="s">
        <v>6</v>
      </c>
      <c r="D186" s="8"/>
      <c r="E186" s="14">
        <f t="shared" si="50"/>
        <v>0</v>
      </c>
      <c r="F186" s="15">
        <f t="shared" si="46"/>
        <v>0</v>
      </c>
      <c r="G186" s="8">
        <f t="shared" si="45"/>
        <v>-5.7662072052873584E-8</v>
      </c>
      <c r="H186" s="21">
        <v>230</v>
      </c>
      <c r="I186" s="15">
        <f t="shared" si="51"/>
        <v>-2.3064828821149433E-7</v>
      </c>
      <c r="J186" s="15"/>
      <c r="K186" s="10">
        <f t="shared" si="47"/>
        <v>-1.4381928508879592E-8</v>
      </c>
      <c r="L186" s="7">
        <f t="shared" si="42"/>
        <v>6.2354369158343789E-2</v>
      </c>
      <c r="M186" s="7">
        <f t="shared" si="43"/>
        <v>4.7600868296743211E-2</v>
      </c>
      <c r="N186" s="1">
        <f t="shared" si="44"/>
        <v>14.905537519203866</v>
      </c>
      <c r="O186" s="1"/>
      <c r="P186" s="10">
        <f t="shared" si="48"/>
        <v>-1.0979058790024611E-8</v>
      </c>
      <c r="Q186" s="8"/>
      <c r="R186" s="8">
        <f t="shared" si="49"/>
        <v>-1.1532414410574717E-9</v>
      </c>
    </row>
    <row r="187" spans="1:18" x14ac:dyDescent="0.3">
      <c r="A187" s="21">
        <v>231</v>
      </c>
      <c r="B187" s="23">
        <v>44081</v>
      </c>
      <c r="C187" s="22" t="s">
        <v>6</v>
      </c>
      <c r="D187" s="8"/>
      <c r="E187" s="14">
        <f t="shared" si="50"/>
        <v>0</v>
      </c>
      <c r="F187" s="15">
        <f t="shared" si="46"/>
        <v>0</v>
      </c>
      <c r="G187" s="8">
        <f t="shared" si="45"/>
        <v>-4.570300837689697E-8</v>
      </c>
      <c r="H187" s="21">
        <v>231</v>
      </c>
      <c r="I187" s="15">
        <f t="shared" si="51"/>
        <v>-1.8281203350758788E-7</v>
      </c>
      <c r="J187" s="15"/>
      <c r="K187" s="10">
        <f t="shared" si="47"/>
        <v>-1.1399129023919649E-8</v>
      </c>
      <c r="L187" s="7">
        <f t="shared" si="42"/>
        <v>6.2354369158343789E-2</v>
      </c>
      <c r="M187" s="7">
        <f t="shared" si="43"/>
        <v>4.7600868296743211E-2</v>
      </c>
      <c r="N187" s="1">
        <f t="shared" si="44"/>
        <v>14.905537519203866</v>
      </c>
      <c r="O187" s="1"/>
      <c r="P187" s="10">
        <f t="shared" si="48"/>
        <v>-8.7020115300544969E-9</v>
      </c>
      <c r="Q187" s="8"/>
      <c r="R187" s="8">
        <f t="shared" si="49"/>
        <v>-9.1406016753793938E-10</v>
      </c>
    </row>
    <row r="188" spans="1:18" x14ac:dyDescent="0.3">
      <c r="A188" s="21">
        <v>232</v>
      </c>
      <c r="B188" s="23">
        <v>44082</v>
      </c>
      <c r="C188" s="22" t="s">
        <v>6</v>
      </c>
      <c r="D188" s="8"/>
      <c r="E188" s="14">
        <f t="shared" si="50"/>
        <v>0</v>
      </c>
      <c r="F188" s="15">
        <f t="shared" si="46"/>
        <v>0</v>
      </c>
      <c r="G188" s="8">
        <f t="shared" si="45"/>
        <v>-3.6224244123301864E-8</v>
      </c>
      <c r="H188" s="21">
        <v>232</v>
      </c>
      <c r="I188" s="15">
        <f t="shared" si="51"/>
        <v>-1.4489697649320746E-7</v>
      </c>
      <c r="J188" s="15"/>
      <c r="K188" s="10">
        <f t="shared" si="47"/>
        <v>-9.0349595621853207E-9</v>
      </c>
      <c r="L188" s="7">
        <f t="shared" si="42"/>
        <v>6.2354369158343796E-2</v>
      </c>
      <c r="M188" s="7">
        <f t="shared" si="43"/>
        <v>4.7600868296743211E-2</v>
      </c>
      <c r="N188" s="1">
        <f t="shared" si="44"/>
        <v>14.905537519203866</v>
      </c>
      <c r="O188" s="1"/>
      <c r="P188" s="10">
        <f t="shared" si="48"/>
        <v>-6.897221894649465E-9</v>
      </c>
      <c r="Q188" s="8"/>
      <c r="R188" s="8">
        <f t="shared" si="49"/>
        <v>-7.2448488246603726E-10</v>
      </c>
    </row>
    <row r="189" spans="1:18" x14ac:dyDescent="0.3">
      <c r="A189" s="21">
        <v>233</v>
      </c>
      <c r="B189" s="23">
        <v>44083</v>
      </c>
      <c r="C189" s="22" t="s">
        <v>6</v>
      </c>
      <c r="D189" s="8"/>
      <c r="E189" s="14">
        <f t="shared" si="50"/>
        <v>0</v>
      </c>
      <c r="F189" s="15">
        <f t="shared" si="46"/>
        <v>0</v>
      </c>
      <c r="G189" s="8">
        <f t="shared" si="45"/>
        <v>-2.8711367345522255E-8</v>
      </c>
      <c r="H189" s="21">
        <v>233</v>
      </c>
      <c r="I189" s="15">
        <f t="shared" si="51"/>
        <v>-1.1484546938208902E-7</v>
      </c>
      <c r="J189" s="15"/>
      <c r="K189" s="10">
        <f t="shared" si="47"/>
        <v>-7.1611167940140475E-9</v>
      </c>
      <c r="L189" s="7">
        <f t="shared" si="42"/>
        <v>6.2354369158343789E-2</v>
      </c>
      <c r="M189" s="7">
        <f t="shared" si="43"/>
        <v>4.7600868296743211E-2</v>
      </c>
      <c r="N189" s="1">
        <f t="shared" si="44"/>
        <v>14.905537519203866</v>
      </c>
      <c r="O189" s="1"/>
      <c r="P189" s="10">
        <f t="shared" si="48"/>
        <v>-5.4667440625344743E-9</v>
      </c>
      <c r="Q189" s="8"/>
      <c r="R189" s="8">
        <f t="shared" si="49"/>
        <v>-5.7422734691044513E-10</v>
      </c>
    </row>
    <row r="190" spans="1:18" x14ac:dyDescent="0.3">
      <c r="A190" s="21">
        <v>234</v>
      </c>
      <c r="B190" s="23">
        <v>44084</v>
      </c>
      <c r="C190" s="22" t="s">
        <v>6</v>
      </c>
      <c r="D190" s="8"/>
      <c r="E190" s="14">
        <f t="shared" si="50"/>
        <v>0</v>
      </c>
      <c r="F190" s="15">
        <f t="shared" si="46"/>
        <v>0</v>
      </c>
      <c r="G190" s="8">
        <f t="shared" si="45"/>
        <v>-2.2756654688047697E-8</v>
      </c>
      <c r="H190" s="21">
        <v>234</v>
      </c>
      <c r="I190" s="15">
        <f t="shared" si="51"/>
        <v>-9.102661875219079E-8</v>
      </c>
      <c r="J190" s="15"/>
      <c r="K190" s="10">
        <f t="shared" si="47"/>
        <v>-5.6759073889099235E-9</v>
      </c>
      <c r="L190" s="7">
        <f t="shared" si="42"/>
        <v>6.2354369158343782E-2</v>
      </c>
      <c r="M190" s="7">
        <f t="shared" si="43"/>
        <v>4.7600868296743211E-2</v>
      </c>
      <c r="N190" s="1">
        <f t="shared" si="44"/>
        <v>14.905537519203866</v>
      </c>
      <c r="O190" s="1"/>
      <c r="P190" s="10">
        <f t="shared" si="48"/>
        <v>-4.3329460907208897E-9</v>
      </c>
      <c r="Q190" s="8"/>
      <c r="R190" s="8">
        <f t="shared" si="49"/>
        <v>-4.5513309376095395E-10</v>
      </c>
    </row>
    <row r="191" spans="1:18" x14ac:dyDescent="0.3">
      <c r="A191" s="21">
        <v>235</v>
      </c>
      <c r="B191" s="23">
        <v>44085</v>
      </c>
      <c r="C191" s="22" t="s">
        <v>6</v>
      </c>
      <c r="D191" s="8"/>
      <c r="E191" s="14">
        <f t="shared" si="50"/>
        <v>0</v>
      </c>
      <c r="F191" s="15">
        <f t="shared" si="46"/>
        <v>0</v>
      </c>
      <c r="G191" s="8">
        <f t="shared" si="45"/>
        <v>-1.8036944265275757E-8</v>
      </c>
      <c r="H191" s="21">
        <v>235</v>
      </c>
      <c r="I191" s="15">
        <f t="shared" si="51"/>
        <v>-7.2147777061103028E-8</v>
      </c>
      <c r="J191" s="15"/>
      <c r="K191" s="10">
        <f t="shared" si="47"/>
        <v>-4.4987291248219059E-9</v>
      </c>
      <c r="L191" s="7">
        <f t="shared" si="42"/>
        <v>6.2354369158343782E-2</v>
      </c>
      <c r="M191" s="7">
        <f t="shared" si="43"/>
        <v>4.7600868296743211E-2</v>
      </c>
      <c r="N191" s="1">
        <f t="shared" si="44"/>
        <v>14.905537519203866</v>
      </c>
      <c r="O191" s="1"/>
      <c r="P191" s="10">
        <f t="shared" si="48"/>
        <v>-3.4342968337883563E-9</v>
      </c>
      <c r="Q191" s="8"/>
      <c r="R191" s="8">
        <f t="shared" si="49"/>
        <v>-3.6073888530551516E-10</v>
      </c>
    </row>
    <row r="192" spans="1:18" x14ac:dyDescent="0.3">
      <c r="A192" s="21">
        <v>236</v>
      </c>
      <c r="B192" s="23">
        <v>44086</v>
      </c>
      <c r="C192" s="22" t="s">
        <v>6</v>
      </c>
      <c r="D192" s="8"/>
      <c r="E192" s="14">
        <f t="shared" si="50"/>
        <v>0</v>
      </c>
      <c r="F192" s="15">
        <f t="shared" si="46"/>
        <v>0</v>
      </c>
      <c r="G192" s="8">
        <f t="shared" si="45"/>
        <v>-1.4296097686077527E-8</v>
      </c>
      <c r="H192" s="21">
        <v>236</v>
      </c>
      <c r="I192" s="15">
        <f t="shared" si="51"/>
        <v>-5.7184390744310108E-8</v>
      </c>
      <c r="J192" s="15"/>
      <c r="K192" s="10">
        <f t="shared" si="47"/>
        <v>-3.5656966105656904E-9</v>
      </c>
      <c r="L192" s="7">
        <f t="shared" si="42"/>
        <v>6.2354369158343789E-2</v>
      </c>
      <c r="M192" s="7">
        <f t="shared" si="43"/>
        <v>4.7600868296743211E-2</v>
      </c>
      <c r="N192" s="1">
        <f t="shared" si="44"/>
        <v>14.905537519203866</v>
      </c>
      <c r="O192" s="1"/>
      <c r="P192" s="10">
        <f t="shared" si="48"/>
        <v>-2.7220266524494068E-9</v>
      </c>
      <c r="Q192" s="8"/>
      <c r="R192" s="8">
        <f t="shared" si="49"/>
        <v>-2.8592195372155054E-10</v>
      </c>
    </row>
    <row r="193" spans="1:18" x14ac:dyDescent="0.3">
      <c r="A193" s="21">
        <v>237</v>
      </c>
      <c r="B193" s="23">
        <v>44087</v>
      </c>
      <c r="C193" s="22" t="s">
        <v>6</v>
      </c>
      <c r="D193" s="8"/>
      <c r="E193" s="14">
        <f t="shared" si="50"/>
        <v>0</v>
      </c>
      <c r="F193" s="15">
        <f t="shared" si="46"/>
        <v>0</v>
      </c>
      <c r="G193" s="8">
        <f t="shared" si="45"/>
        <v>-1.1331099439240109E-8</v>
      </c>
      <c r="H193" s="21">
        <v>237</v>
      </c>
      <c r="I193" s="15">
        <f t="shared" si="51"/>
        <v>-4.5324397756960437E-8</v>
      </c>
      <c r="J193" s="15"/>
      <c r="K193" s="10">
        <f t="shared" si="47"/>
        <v>-2.8261742296171204E-9</v>
      </c>
      <c r="L193" s="7">
        <f t="shared" si="42"/>
        <v>6.2354369158343789E-2</v>
      </c>
      <c r="M193" s="7">
        <f t="shared" si="43"/>
        <v>4.7600868296743211E-2</v>
      </c>
      <c r="N193" s="1">
        <f t="shared" si="44"/>
        <v>14.905537519203866</v>
      </c>
      <c r="O193" s="1"/>
      <c r="P193" s="10">
        <f t="shared" si="48"/>
        <v>-2.1574806882582772E-9</v>
      </c>
      <c r="Q193" s="8"/>
      <c r="R193" s="8">
        <f t="shared" si="49"/>
        <v>-2.2662198878480218E-10</v>
      </c>
    </row>
    <row r="194" spans="1:18" x14ac:dyDescent="0.3">
      <c r="A194" s="21">
        <v>238</v>
      </c>
      <c r="B194" s="23">
        <v>44088</v>
      </c>
      <c r="C194" s="22" t="s">
        <v>6</v>
      </c>
      <c r="D194" s="8"/>
      <c r="E194" s="14">
        <f t="shared" si="50"/>
        <v>0</v>
      </c>
      <c r="F194" s="15">
        <f t="shared" si="46"/>
        <v>0</v>
      </c>
      <c r="G194" s="8">
        <f t="shared" si="45"/>
        <v>-8.9810392542984503E-9</v>
      </c>
      <c r="H194" s="21">
        <v>238</v>
      </c>
      <c r="I194" s="15">
        <f t="shared" si="51"/>
        <v>-3.5924157017193801E-8</v>
      </c>
      <c r="J194" s="15"/>
      <c r="K194" s="10">
        <f t="shared" si="47"/>
        <v>-2.2400281483524088E-9</v>
      </c>
      <c r="L194" s="7">
        <f t="shared" si="42"/>
        <v>6.2354369158343789E-2</v>
      </c>
      <c r="M194" s="7">
        <f t="shared" si="43"/>
        <v>4.7600868296743211E-2</v>
      </c>
      <c r="N194" s="1">
        <f t="shared" si="44"/>
        <v>14.905537519203866</v>
      </c>
      <c r="O194" s="1"/>
      <c r="P194" s="10">
        <f t="shared" si="48"/>
        <v>-1.7100210668469656E-9</v>
      </c>
      <c r="Q194" s="8"/>
      <c r="R194" s="8">
        <f t="shared" si="49"/>
        <v>-1.7962078508596901E-10</v>
      </c>
    </row>
    <row r="195" spans="1:18" x14ac:dyDescent="0.3">
      <c r="A195" s="21">
        <v>239</v>
      </c>
      <c r="B195" s="23">
        <v>44089</v>
      </c>
      <c r="C195" s="22" t="s">
        <v>6</v>
      </c>
      <c r="D195" s="8"/>
      <c r="E195" s="14">
        <f t="shared" si="50"/>
        <v>0</v>
      </c>
      <c r="F195" s="15">
        <f t="shared" si="46"/>
        <v>0</v>
      </c>
      <c r="G195" s="8">
        <f t="shared" si="45"/>
        <v>-7.1183795111640868E-9</v>
      </c>
      <c r="H195" s="21">
        <v>239</v>
      </c>
      <c r="I195" s="15">
        <f t="shared" si="51"/>
        <v>-2.8473518044656347E-8</v>
      </c>
      <c r="J195" s="15"/>
      <c r="K195" s="10">
        <f t="shared" si="47"/>
        <v>-1.7754482553932651E-9</v>
      </c>
      <c r="L195" s="7">
        <f t="shared" si="42"/>
        <v>6.2354369158343789E-2</v>
      </c>
      <c r="M195" s="7">
        <f t="shared" si="43"/>
        <v>4.7600868296743211E-2</v>
      </c>
      <c r="N195" s="1">
        <f t="shared" si="44"/>
        <v>14.905537519203866</v>
      </c>
      <c r="O195" s="1"/>
      <c r="P195" s="10">
        <f t="shared" si="48"/>
        <v>-1.3553641823886281E-9</v>
      </c>
      <c r="Q195" s="8"/>
      <c r="R195" s="8">
        <f t="shared" si="49"/>
        <v>-1.4236759022328173E-10</v>
      </c>
    </row>
    <row r="196" spans="1:18" x14ac:dyDescent="0.3">
      <c r="A196" s="21">
        <v>240</v>
      </c>
      <c r="B196" s="23">
        <v>44090</v>
      </c>
      <c r="C196" s="22" t="s">
        <v>6</v>
      </c>
      <c r="D196" s="8"/>
      <c r="E196" s="14">
        <f t="shared" si="50"/>
        <v>0</v>
      </c>
      <c r="F196" s="15">
        <f t="shared" si="46"/>
        <v>0</v>
      </c>
      <c r="G196" s="8">
        <f t="shared" si="45"/>
        <v>-5.6420337814144016E-9</v>
      </c>
      <c r="H196" s="21">
        <v>240</v>
      </c>
      <c r="I196" s="15">
        <f t="shared" si="51"/>
        <v>-2.2568135125657606E-8</v>
      </c>
      <c r="J196" s="15"/>
      <c r="K196" s="10">
        <f t="shared" si="47"/>
        <v>-1.4072218288406397E-9</v>
      </c>
      <c r="L196" s="7">
        <f t="shared" si="42"/>
        <v>6.2354369158343782E-2</v>
      </c>
      <c r="M196" s="7">
        <f t="shared" si="43"/>
        <v>4.7600868296743211E-2</v>
      </c>
      <c r="N196" s="1">
        <f t="shared" si="44"/>
        <v>14.905537519203866</v>
      </c>
      <c r="O196" s="1"/>
      <c r="P196" s="10">
        <f t="shared" si="48"/>
        <v>-1.074262827819532E-9</v>
      </c>
      <c r="Q196" s="8"/>
      <c r="R196" s="8">
        <f t="shared" si="49"/>
        <v>-1.1284067562828804E-10</v>
      </c>
    </row>
    <row r="197" spans="1:18" x14ac:dyDescent="0.3">
      <c r="A197" s="21">
        <v>241</v>
      </c>
      <c r="B197" s="23">
        <v>44091</v>
      </c>
      <c r="C197" s="22" t="s">
        <v>6</v>
      </c>
      <c r="D197" s="8"/>
      <c r="E197" s="14">
        <f t="shared" si="50"/>
        <v>0</v>
      </c>
      <c r="F197" s="15">
        <f t="shared" si="46"/>
        <v>0</v>
      </c>
      <c r="G197" s="8">
        <f t="shared" si="45"/>
        <v>-4.4718808741086119E-9</v>
      </c>
      <c r="H197" s="21">
        <v>241</v>
      </c>
      <c r="I197" s="15">
        <f t="shared" si="51"/>
        <v>-1.7887523496434448E-8</v>
      </c>
      <c r="J197" s="15"/>
      <c r="K197" s="10">
        <f t="shared" si="47"/>
        <v>-1.1153652434252219E-9</v>
      </c>
      <c r="L197" s="7">
        <f t="shared" si="42"/>
        <v>6.2354369158343782E-2</v>
      </c>
      <c r="M197" s="7">
        <f t="shared" si="43"/>
        <v>4.7600868296743211E-2</v>
      </c>
      <c r="N197" s="1">
        <f t="shared" si="44"/>
        <v>14.905537519203866</v>
      </c>
      <c r="O197" s="1"/>
      <c r="P197" s="10">
        <f t="shared" si="48"/>
        <v>-8.514616501086758E-10</v>
      </c>
      <c r="Q197" s="8"/>
      <c r="R197" s="8">
        <f t="shared" si="49"/>
        <v>-8.9437617482172243E-11</v>
      </c>
    </row>
    <row r="198" spans="1:18" x14ac:dyDescent="0.3">
      <c r="A198" s="21">
        <v>242</v>
      </c>
      <c r="B198" s="23">
        <v>44092</v>
      </c>
      <c r="C198" s="22" t="s">
        <v>6</v>
      </c>
      <c r="D198" s="8"/>
      <c r="E198" s="14">
        <f t="shared" si="50"/>
        <v>0</v>
      </c>
      <c r="F198" s="15">
        <f t="shared" si="46"/>
        <v>0</v>
      </c>
      <c r="G198" s="8">
        <f t="shared" si="45"/>
        <v>-3.5444166637380851E-9</v>
      </c>
      <c r="H198" s="21">
        <v>242</v>
      </c>
      <c r="I198" s="15">
        <f t="shared" si="51"/>
        <v>-1.417766665495234E-8</v>
      </c>
      <c r="J198" s="15"/>
      <c r="K198" s="10">
        <f t="shared" si="47"/>
        <v>-8.8403946040683933E-10</v>
      </c>
      <c r="L198" s="7">
        <f t="shared" ref="L198:L261" si="52">+K198/I198</f>
        <v>6.2354369158343789E-2</v>
      </c>
      <c r="M198" s="7">
        <f t="shared" ref="M198:M261" si="53">+P198/I198</f>
        <v>4.7600868296743211E-2</v>
      </c>
      <c r="N198" s="1">
        <f t="shared" ref="N198:N261" si="54">LOG(2)/LOG(1+M198)</f>
        <v>14.905537519203866</v>
      </c>
      <c r="O198" s="1"/>
      <c r="P198" s="10">
        <f t="shared" si="48"/>
        <v>-6.7486924319751421E-10</v>
      </c>
      <c r="Q198" s="8"/>
      <c r="R198" s="8">
        <f t="shared" si="49"/>
        <v>-7.0888333274761703E-11</v>
      </c>
    </row>
    <row r="199" spans="1:18" x14ac:dyDescent="0.3">
      <c r="A199" s="21">
        <v>243</v>
      </c>
      <c r="B199" s="23">
        <v>44093</v>
      </c>
      <c r="C199" s="22" t="s">
        <v>6</v>
      </c>
      <c r="D199" s="8"/>
      <c r="E199" s="14">
        <f t="shared" si="50"/>
        <v>0</v>
      </c>
      <c r="F199" s="15">
        <f t="shared" si="46"/>
        <v>0</v>
      </c>
      <c r="G199" s="8">
        <f t="shared" si="45"/>
        <v>-2.8093077252842521E-9</v>
      </c>
      <c r="H199" s="21">
        <v>243</v>
      </c>
      <c r="I199" s="15">
        <f t="shared" si="51"/>
        <v>-1.1237230901137009E-8</v>
      </c>
      <c r="J199" s="15"/>
      <c r="K199" s="10">
        <f t="shared" si="47"/>
        <v>-7.0069044392704532E-10</v>
      </c>
      <c r="L199" s="7">
        <f t="shared" si="52"/>
        <v>6.2354369158343796E-2</v>
      </c>
      <c r="M199" s="7">
        <f t="shared" si="53"/>
        <v>4.7600868296743211E-2</v>
      </c>
      <c r="N199" s="1">
        <f t="shared" si="54"/>
        <v>14.905537519203866</v>
      </c>
      <c r="O199" s="1"/>
      <c r="P199" s="10">
        <f t="shared" si="48"/>
        <v>-5.3490194814511581E-10</v>
      </c>
      <c r="Q199" s="8"/>
      <c r="R199" s="8">
        <f t="shared" si="49"/>
        <v>-5.6186154505685046E-11</v>
      </c>
    </row>
    <row r="200" spans="1:18" x14ac:dyDescent="0.3">
      <c r="A200" s="21">
        <v>244</v>
      </c>
      <c r="B200" s="23">
        <v>44094</v>
      </c>
      <c r="C200" s="22" t="s">
        <v>6</v>
      </c>
      <c r="D200" s="8"/>
      <c r="E200" s="14">
        <f t="shared" si="50"/>
        <v>0</v>
      </c>
      <c r="F200" s="15">
        <f t="shared" si="46"/>
        <v>0</v>
      </c>
      <c r="G200" s="8">
        <f t="shared" si="45"/>
        <v>-2.2266597423730467E-9</v>
      </c>
      <c r="H200" s="21">
        <v>244</v>
      </c>
      <c r="I200" s="15">
        <f t="shared" si="51"/>
        <v>-8.9066389694921867E-9</v>
      </c>
      <c r="J200" s="15"/>
      <c r="K200" s="10">
        <f t="shared" si="47"/>
        <v>-5.5536785426380654E-10</v>
      </c>
      <c r="L200" s="7">
        <f t="shared" si="52"/>
        <v>6.2354369158343789E-2</v>
      </c>
      <c r="M200" s="7">
        <f t="shared" si="53"/>
        <v>4.7600868296743211E-2</v>
      </c>
      <c r="N200" s="1">
        <f t="shared" si="54"/>
        <v>14.905537519203866</v>
      </c>
      <c r="O200" s="1"/>
      <c r="P200" s="10">
        <f t="shared" si="48"/>
        <v>-4.2396374855343824E-10</v>
      </c>
      <c r="Q200" s="8"/>
      <c r="R200" s="8">
        <f t="shared" si="49"/>
        <v>-4.4533194847460932E-11</v>
      </c>
    </row>
    <row r="201" spans="1:18" x14ac:dyDescent="0.3">
      <c r="A201" s="21">
        <v>245</v>
      </c>
      <c r="B201" s="23">
        <v>44095</v>
      </c>
      <c r="C201" s="22" t="s">
        <v>6</v>
      </c>
      <c r="D201" s="8"/>
      <c r="E201" s="14">
        <f t="shared" si="50"/>
        <v>0</v>
      </c>
      <c r="F201" s="15">
        <f t="shared" si="46"/>
        <v>0</v>
      </c>
      <c r="G201" s="8">
        <f t="shared" si="45"/>
        <v>-1.7648524452062794E-9</v>
      </c>
      <c r="H201" s="21">
        <v>245</v>
      </c>
      <c r="I201" s="15">
        <f t="shared" si="51"/>
        <v>-7.0594097808251176E-9</v>
      </c>
      <c r="J201" s="15"/>
      <c r="K201" s="10">
        <f t="shared" si="47"/>
        <v>-4.4018504351359222E-10</v>
      </c>
      <c r="L201" s="7">
        <f t="shared" si="52"/>
        <v>6.2354369158343789E-2</v>
      </c>
      <c r="M201" s="7">
        <f t="shared" si="53"/>
        <v>4.7600868296743211E-2</v>
      </c>
      <c r="N201" s="1">
        <f t="shared" si="54"/>
        <v>14.905537519203866</v>
      </c>
      <c r="O201" s="1"/>
      <c r="P201" s="10">
        <f t="shared" si="48"/>
        <v>-3.360340352297973E-10</v>
      </c>
      <c r="Q201" s="8"/>
      <c r="R201" s="8">
        <f t="shared" si="49"/>
        <v>-3.5297048904125592E-11</v>
      </c>
    </row>
    <row r="202" spans="1:18" x14ac:dyDescent="0.3">
      <c r="A202" s="21">
        <v>246</v>
      </c>
      <c r="B202" s="23">
        <v>44096</v>
      </c>
      <c r="C202" s="22" t="s">
        <v>6</v>
      </c>
      <c r="D202" s="8"/>
      <c r="E202" s="14">
        <f t="shared" si="50"/>
        <v>0</v>
      </c>
      <c r="F202" s="15">
        <f t="shared" si="46"/>
        <v>0</v>
      </c>
      <c r="G202" s="8">
        <f t="shared" ref="G202:G265" si="55">+I202*$G$3</f>
        <v>-1.3988235804861274E-9</v>
      </c>
      <c r="H202" s="21">
        <v>246</v>
      </c>
      <c r="I202" s="15">
        <f t="shared" si="51"/>
        <v>-5.5952943219445095E-9</v>
      </c>
      <c r="J202" s="15"/>
      <c r="K202" s="10">
        <f t="shared" si="47"/>
        <v>-3.4889104770011286E-10</v>
      </c>
      <c r="L202" s="7">
        <f t="shared" si="52"/>
        <v>6.2354369158343789E-2</v>
      </c>
      <c r="M202" s="7">
        <f t="shared" si="53"/>
        <v>4.7600868296743218E-2</v>
      </c>
      <c r="N202" s="1">
        <f t="shared" si="54"/>
        <v>14.905537519203866</v>
      </c>
      <c r="O202" s="1"/>
      <c r="P202" s="10">
        <f t="shared" si="48"/>
        <v>-2.6634086810039573E-10</v>
      </c>
      <c r="Q202" s="8"/>
      <c r="R202" s="8">
        <f t="shared" si="49"/>
        <v>-2.7976471609722547E-11</v>
      </c>
    </row>
    <row r="203" spans="1:18" x14ac:dyDescent="0.3">
      <c r="A203" s="21">
        <v>247</v>
      </c>
      <c r="B203" s="23">
        <v>44097</v>
      </c>
      <c r="C203" s="22" t="s">
        <v>6</v>
      </c>
      <c r="D203" s="8"/>
      <c r="E203" s="14">
        <f t="shared" si="50"/>
        <v>0</v>
      </c>
      <c r="F203" s="15">
        <f t="shared" si="46"/>
        <v>0</v>
      </c>
      <c r="G203" s="8">
        <f t="shared" si="55"/>
        <v>-1.1087087844872639E-9</v>
      </c>
      <c r="H203" s="21">
        <v>247</v>
      </c>
      <c r="I203" s="15">
        <f t="shared" si="51"/>
        <v>-4.4348351379490555E-9</v>
      </c>
      <c r="J203" s="15"/>
      <c r="K203" s="10">
        <f t="shared" si="47"/>
        <v>-2.7653134734806991E-10</v>
      </c>
      <c r="L203" s="7">
        <f t="shared" si="52"/>
        <v>6.2354369158343789E-2</v>
      </c>
      <c r="M203" s="7">
        <f t="shared" si="53"/>
        <v>4.7600868296743211E-2</v>
      </c>
      <c r="N203" s="1">
        <f t="shared" si="54"/>
        <v>14.905537519203866</v>
      </c>
      <c r="O203" s="1"/>
      <c r="P203" s="10">
        <f t="shared" si="48"/>
        <v>-2.11102003319282E-10</v>
      </c>
      <c r="Q203" s="8"/>
      <c r="R203" s="8">
        <f t="shared" si="49"/>
        <v>-2.2174175689745277E-11</v>
      </c>
    </row>
    <row r="204" spans="1:18" x14ac:dyDescent="0.3">
      <c r="A204" s="21">
        <v>248</v>
      </c>
      <c r="B204" s="23">
        <v>44098</v>
      </c>
      <c r="C204" s="22" t="s">
        <v>6</v>
      </c>
      <c r="D204" s="8"/>
      <c r="E204" s="14">
        <f t="shared" si="50"/>
        <v>0</v>
      </c>
      <c r="F204" s="15">
        <f t="shared" si="46"/>
        <v>0</v>
      </c>
      <c r="G204" s="8">
        <f t="shared" si="55"/>
        <v>-8.7876354527283203E-10</v>
      </c>
      <c r="H204" s="21">
        <v>248</v>
      </c>
      <c r="I204" s="15">
        <f t="shared" si="51"/>
        <v>-3.5150541810913281E-9</v>
      </c>
      <c r="J204" s="15"/>
      <c r="K204" s="10">
        <f t="shared" si="47"/>
        <v>-2.1917898601934849E-10</v>
      </c>
      <c r="L204" s="7">
        <f t="shared" si="52"/>
        <v>6.2354369158343789E-2</v>
      </c>
      <c r="M204" s="7">
        <f t="shared" si="53"/>
        <v>4.7600868296743211E-2</v>
      </c>
      <c r="N204" s="1">
        <f t="shared" si="54"/>
        <v>14.905537519203866</v>
      </c>
      <c r="O204" s="1"/>
      <c r="P204" s="10">
        <f t="shared" si="48"/>
        <v>-1.6731963113004486E-10</v>
      </c>
      <c r="Q204" s="8"/>
      <c r="R204" s="8">
        <f t="shared" si="49"/>
        <v>-1.7575270905456642E-11</v>
      </c>
    </row>
    <row r="205" spans="1:18" x14ac:dyDescent="0.3">
      <c r="A205" s="21">
        <v>249</v>
      </c>
      <c r="B205" s="23">
        <v>44099</v>
      </c>
      <c r="C205" s="22" t="s">
        <v>6</v>
      </c>
      <c r="D205" s="8"/>
      <c r="E205" s="14">
        <f t="shared" si="50"/>
        <v>0</v>
      </c>
      <c r="F205" s="15">
        <f t="shared" si="46"/>
        <v>0</v>
      </c>
      <c r="G205" s="8">
        <f t="shared" si="55"/>
        <v>-6.9650874901077101E-10</v>
      </c>
      <c r="H205" s="21">
        <v>249</v>
      </c>
      <c r="I205" s="15">
        <f t="shared" si="51"/>
        <v>-2.786034996043084E-9</v>
      </c>
      <c r="J205" s="15"/>
      <c r="K205" s="10">
        <f t="shared" si="47"/>
        <v>-1.7372145463133534E-10</v>
      </c>
      <c r="L205" s="7">
        <f t="shared" si="52"/>
        <v>6.2354369158343789E-2</v>
      </c>
      <c r="M205" s="7">
        <f t="shared" si="53"/>
        <v>4.7600868296743211E-2</v>
      </c>
      <c r="N205" s="1">
        <f t="shared" si="54"/>
        <v>14.905537519203866</v>
      </c>
      <c r="O205" s="1"/>
      <c r="P205" s="10">
        <f t="shared" si="48"/>
        <v>-1.3261768491676433E-10</v>
      </c>
      <c r="Q205" s="8"/>
      <c r="R205" s="8">
        <f t="shared" si="49"/>
        <v>-1.393017498021542E-11</v>
      </c>
    </row>
    <row r="206" spans="1:18" x14ac:dyDescent="0.3">
      <c r="A206" s="21">
        <v>250</v>
      </c>
      <c r="B206" s="23">
        <v>44100</v>
      </c>
      <c r="C206" s="22" t="s">
        <v>6</v>
      </c>
      <c r="D206" s="8"/>
      <c r="E206" s="14">
        <f t="shared" si="50"/>
        <v>0</v>
      </c>
      <c r="F206" s="15">
        <f t="shared" si="46"/>
        <v>0</v>
      </c>
      <c r="G206" s="8">
        <f t="shared" si="55"/>
        <v>-5.5205343924221549E-10</v>
      </c>
      <c r="H206" s="21">
        <v>250</v>
      </c>
      <c r="I206" s="15">
        <f t="shared" si="51"/>
        <v>-2.208213756968862E-9</v>
      </c>
      <c r="J206" s="15"/>
      <c r="K206" s="10">
        <f t="shared" si="47"/>
        <v>-1.3769177578256967E-10</v>
      </c>
      <c r="L206" s="7">
        <f t="shared" si="52"/>
        <v>6.2354369158343782E-2</v>
      </c>
      <c r="M206" s="7">
        <f t="shared" si="53"/>
        <v>4.7600868296743211E-2</v>
      </c>
      <c r="N206" s="1">
        <f t="shared" si="54"/>
        <v>14.905537519203866</v>
      </c>
      <c r="O206" s="1"/>
      <c r="P206" s="10">
        <f t="shared" si="48"/>
        <v>-1.0511289221653132E-10</v>
      </c>
      <c r="Q206" s="8"/>
      <c r="R206" s="8">
        <f t="shared" si="49"/>
        <v>-1.1041068784844311E-11</v>
      </c>
    </row>
    <row r="207" spans="1:18" x14ac:dyDescent="0.3">
      <c r="A207" s="21">
        <v>251</v>
      </c>
      <c r="B207" s="23">
        <v>44101</v>
      </c>
      <c r="C207" s="22" t="s">
        <v>6</v>
      </c>
      <c r="D207" s="8"/>
      <c r="E207" s="14">
        <f t="shared" si="50"/>
        <v>0</v>
      </c>
      <c r="F207" s="15">
        <f t="shared" si="46"/>
        <v>0</v>
      </c>
      <c r="G207" s="8">
        <f t="shared" si="55"/>
        <v>-4.3755803528958334E-10</v>
      </c>
      <c r="H207" s="21">
        <v>251</v>
      </c>
      <c r="I207" s="15">
        <f t="shared" si="51"/>
        <v>-1.7502321411583334E-9</v>
      </c>
      <c r="J207" s="15"/>
      <c r="K207" s="10">
        <f t="shared" si="47"/>
        <v>-1.091346210425852E-10</v>
      </c>
      <c r="L207" s="7">
        <f t="shared" si="52"/>
        <v>6.2354369158343789E-2</v>
      </c>
      <c r="M207" s="7">
        <f t="shared" si="53"/>
        <v>4.7600868296743211E-2</v>
      </c>
      <c r="N207" s="1">
        <f t="shared" si="54"/>
        <v>14.905537519203866</v>
      </c>
      <c r="O207" s="1"/>
      <c r="P207" s="10">
        <f t="shared" si="48"/>
        <v>-8.3312569640004695E-11</v>
      </c>
      <c r="Q207" s="8"/>
      <c r="R207" s="8">
        <f t="shared" si="49"/>
        <v>-8.7511607057916667E-12</v>
      </c>
    </row>
    <row r="208" spans="1:18" x14ac:dyDescent="0.3">
      <c r="A208" s="21">
        <v>252</v>
      </c>
      <c r="B208" s="23">
        <v>44102</v>
      </c>
      <c r="C208" s="22" t="s">
        <v>6</v>
      </c>
      <c r="D208" s="8"/>
      <c r="E208" s="14">
        <f t="shared" si="50"/>
        <v>0</v>
      </c>
      <c r="F208" s="15">
        <f t="shared" si="46"/>
        <v>0</v>
      </c>
      <c r="G208" s="8">
        <f t="shared" si="55"/>
        <v>-3.4680887870074073E-10</v>
      </c>
      <c r="H208" s="21">
        <v>252</v>
      </c>
      <c r="I208" s="15">
        <f t="shared" si="51"/>
        <v>-1.3872355148029629E-9</v>
      </c>
      <c r="J208" s="15"/>
      <c r="K208" s="10">
        <f t="shared" si="47"/>
        <v>-8.6500195399589035E-11</v>
      </c>
      <c r="L208" s="7">
        <f t="shared" si="52"/>
        <v>6.2354369158343782E-2</v>
      </c>
      <c r="M208" s="7">
        <f t="shared" si="53"/>
        <v>4.7600868296743218E-2</v>
      </c>
      <c r="N208" s="1">
        <f t="shared" si="54"/>
        <v>14.905537519203866</v>
      </c>
      <c r="O208" s="1"/>
      <c r="P208" s="10">
        <f t="shared" si="48"/>
        <v>-6.6033615036700611E-11</v>
      </c>
      <c r="Q208" s="8"/>
      <c r="R208" s="8">
        <f t="shared" si="49"/>
        <v>-6.9361775740148144E-12</v>
      </c>
    </row>
    <row r="209" spans="1:18" x14ac:dyDescent="0.3">
      <c r="A209" s="21">
        <v>253</v>
      </c>
      <c r="B209" s="23">
        <v>44103</v>
      </c>
      <c r="C209" s="22" t="s">
        <v>6</v>
      </c>
      <c r="D209" s="8"/>
      <c r="E209" s="14">
        <f t="shared" si="50"/>
        <v>0</v>
      </c>
      <c r="F209" s="15">
        <f t="shared" si="46"/>
        <v>0</v>
      </c>
      <c r="G209" s="8">
        <f t="shared" si="55"/>
        <v>-2.74881018391227E-10</v>
      </c>
      <c r="H209" s="21">
        <v>253</v>
      </c>
      <c r="I209" s="15">
        <f t="shared" si="51"/>
        <v>-1.099524073564908E-9</v>
      </c>
      <c r="J209" s="15"/>
      <c r="K209" s="10">
        <f t="shared" si="47"/>
        <v>-6.8560129981552222E-11</v>
      </c>
      <c r="L209" s="7">
        <f t="shared" si="52"/>
        <v>6.2354369158343782E-2</v>
      </c>
      <c r="M209" s="7">
        <f t="shared" si="53"/>
        <v>4.7600868296743211E-2</v>
      </c>
      <c r="N209" s="1">
        <f t="shared" si="54"/>
        <v>14.905537519203866</v>
      </c>
      <c r="O209" s="1"/>
      <c r="P209" s="10">
        <f t="shared" si="48"/>
        <v>-5.2338300614861778E-11</v>
      </c>
      <c r="Q209" s="8"/>
      <c r="R209" s="8">
        <f t="shared" si="49"/>
        <v>-5.4976203678245402E-12</v>
      </c>
    </row>
    <row r="210" spans="1:18" x14ac:dyDescent="0.3">
      <c r="A210" s="21">
        <v>254</v>
      </c>
      <c r="B210" s="23">
        <v>44104</v>
      </c>
      <c r="C210" s="22" t="s">
        <v>6</v>
      </c>
      <c r="D210" s="8"/>
      <c r="E210" s="14">
        <f t="shared" si="50"/>
        <v>0</v>
      </c>
      <c r="F210" s="15">
        <f t="shared" si="46"/>
        <v>0</v>
      </c>
      <c r="G210" s="8">
        <f t="shared" si="55"/>
        <v>-2.1787093385517957E-10</v>
      </c>
      <c r="H210" s="21">
        <v>254</v>
      </c>
      <c r="I210" s="15">
        <f t="shared" si="51"/>
        <v>-8.7148373542071829E-10</v>
      </c>
      <c r="J210" s="15"/>
      <c r="K210" s="10">
        <f t="shared" si="47"/>
        <v>-5.4340818553915879E-11</v>
      </c>
      <c r="L210" s="7">
        <f t="shared" si="52"/>
        <v>6.2354369158343789E-2</v>
      </c>
      <c r="M210" s="7">
        <f t="shared" si="53"/>
        <v>4.7600868296743211E-2</v>
      </c>
      <c r="N210" s="1">
        <f t="shared" si="54"/>
        <v>14.905537519203866</v>
      </c>
      <c r="O210" s="1"/>
      <c r="P210" s="10">
        <f t="shared" si="48"/>
        <v>-4.1483382512515417E-11</v>
      </c>
      <c r="Q210" s="8"/>
      <c r="R210" s="8">
        <f t="shared" si="49"/>
        <v>-4.3574186771035917E-12</v>
      </c>
    </row>
    <row r="211" spans="1:18" x14ac:dyDescent="0.3">
      <c r="A211" s="21">
        <v>255</v>
      </c>
      <c r="B211" s="23">
        <v>44105</v>
      </c>
      <c r="C211" s="22" t="s">
        <v>6</v>
      </c>
      <c r="D211" s="8"/>
      <c r="E211" s="14">
        <f t="shared" si="50"/>
        <v>0</v>
      </c>
      <c r="F211" s="15">
        <f t="shared" si="46"/>
        <v>0</v>
      </c>
      <c r="G211" s="8">
        <f t="shared" si="55"/>
        <v>-1.7268469135023765E-10</v>
      </c>
      <c r="H211" s="21">
        <v>255</v>
      </c>
      <c r="I211" s="15">
        <f t="shared" si="51"/>
        <v>-6.9073876540095059E-10</v>
      </c>
      <c r="J211" s="15"/>
      <c r="K211" s="10">
        <f t="shared" si="47"/>
        <v>-4.3070579969789501E-11</v>
      </c>
      <c r="L211" s="7">
        <f t="shared" si="52"/>
        <v>6.2354369158343789E-2</v>
      </c>
      <c r="M211" s="7">
        <f t="shared" si="53"/>
        <v>4.7600868296743211E-2</v>
      </c>
      <c r="N211" s="1">
        <f t="shared" si="54"/>
        <v>14.905537519203866</v>
      </c>
      <c r="O211" s="1"/>
      <c r="P211" s="10">
        <f t="shared" si="48"/>
        <v>-3.2879764999305653E-11</v>
      </c>
      <c r="Q211" s="8"/>
      <c r="R211" s="8">
        <f t="shared" si="49"/>
        <v>-3.4536938270047532E-12</v>
      </c>
    </row>
    <row r="212" spans="1:18" x14ac:dyDescent="0.3">
      <c r="A212" s="21">
        <v>256</v>
      </c>
      <c r="B212" s="23">
        <v>44106</v>
      </c>
      <c r="C212" s="22" t="s">
        <v>6</v>
      </c>
      <c r="D212" s="8"/>
      <c r="E212" s="14">
        <f t="shared" si="50"/>
        <v>0</v>
      </c>
      <c r="F212" s="15">
        <f t="shared" si="46"/>
        <v>0</v>
      </c>
      <c r="G212" s="8">
        <f t="shared" si="55"/>
        <v>-1.3687003630575347E-10</v>
      </c>
      <c r="H212" s="21">
        <v>256</v>
      </c>
      <c r="I212" s="15">
        <f t="shared" si="51"/>
        <v>-5.4748014522301387E-10</v>
      </c>
      <c r="J212" s="15"/>
      <c r="K212" s="10">
        <f t="shared" si="47"/>
        <v>-3.4137779082099474E-11</v>
      </c>
      <c r="L212" s="7">
        <f t="shared" si="52"/>
        <v>6.2354369158343789E-2</v>
      </c>
      <c r="M212" s="7">
        <f t="shared" si="53"/>
        <v>4.7600868296743211E-2</v>
      </c>
      <c r="N212" s="1">
        <f t="shared" si="54"/>
        <v>14.905537519203866</v>
      </c>
      <c r="O212" s="1"/>
      <c r="P212" s="10">
        <f t="shared" si="48"/>
        <v>-2.606053028784253E-11</v>
      </c>
      <c r="Q212" s="8"/>
      <c r="R212" s="8">
        <f t="shared" si="49"/>
        <v>-2.7374007261150694E-12</v>
      </c>
    </row>
    <row r="213" spans="1:18" x14ac:dyDescent="0.3">
      <c r="A213" s="21">
        <v>257</v>
      </c>
      <c r="B213" s="23">
        <v>44107</v>
      </c>
      <c r="C213" s="22" t="s">
        <v>6</v>
      </c>
      <c r="D213" s="8"/>
      <c r="E213" s="14">
        <f t="shared" si="50"/>
        <v>0</v>
      </c>
      <c r="F213" s="15">
        <f t="shared" si="46"/>
        <v>0</v>
      </c>
      <c r="G213" s="8">
        <f t="shared" si="55"/>
        <v>-1.0848330961974697E-10</v>
      </c>
      <c r="H213" s="21">
        <v>257</v>
      </c>
      <c r="I213" s="15">
        <f t="shared" si="51"/>
        <v>-4.3393323847898787E-10</v>
      </c>
      <c r="J213" s="15"/>
      <c r="K213" s="10">
        <f t="shared" si="47"/>
        <v>-2.7057633342194443E-11</v>
      </c>
      <c r="L213" s="7">
        <f t="shared" si="52"/>
        <v>6.2354369158343796E-2</v>
      </c>
      <c r="M213" s="7">
        <f t="shared" si="53"/>
        <v>4.7600868296743211E-2</v>
      </c>
      <c r="N213" s="1">
        <f t="shared" si="54"/>
        <v>14.905537519203866</v>
      </c>
      <c r="O213" s="1"/>
      <c r="P213" s="10">
        <f t="shared" si="48"/>
        <v>-2.0655598934417566E-11</v>
      </c>
      <c r="Q213" s="8"/>
      <c r="R213" s="8">
        <f t="shared" si="49"/>
        <v>-2.1696661923949392E-12</v>
      </c>
    </row>
    <row r="214" spans="1:18" x14ac:dyDescent="0.3">
      <c r="A214" s="21">
        <v>258</v>
      </c>
      <c r="B214" s="23">
        <v>44108</v>
      </c>
      <c r="C214" s="22" t="s">
        <v>6</v>
      </c>
      <c r="D214" s="8"/>
      <c r="E214" s="14">
        <f t="shared" si="50"/>
        <v>0</v>
      </c>
      <c r="F214" s="15">
        <f t="shared" si="46"/>
        <v>0</v>
      </c>
      <c r="G214" s="8">
        <f t="shared" si="55"/>
        <v>-8.5983965400315884E-11</v>
      </c>
      <c r="H214" s="21">
        <v>258</v>
      </c>
      <c r="I214" s="15">
        <f t="shared" si="51"/>
        <v>-3.4393586160126354E-10</v>
      </c>
      <c r="J214" s="15"/>
      <c r="K214" s="10">
        <f t="shared" si="47"/>
        <v>-2.1445903681078226E-11</v>
      </c>
      <c r="L214" s="7">
        <f t="shared" si="52"/>
        <v>6.2354369158343789E-2</v>
      </c>
      <c r="M214" s="7">
        <f t="shared" si="53"/>
        <v>4.7600868296743211E-2</v>
      </c>
      <c r="N214" s="1">
        <f t="shared" si="54"/>
        <v>14.905537519203866</v>
      </c>
      <c r="O214" s="1"/>
      <c r="P214" s="10">
        <f t="shared" si="48"/>
        <v>-1.6371645650608646E-11</v>
      </c>
      <c r="Q214" s="8"/>
      <c r="R214" s="8">
        <f t="shared" si="49"/>
        <v>-1.7196793080063177E-12</v>
      </c>
    </row>
    <row r="215" spans="1:18" x14ac:dyDescent="0.3">
      <c r="A215" s="21">
        <v>259</v>
      </c>
      <c r="B215" s="23">
        <v>44109</v>
      </c>
      <c r="C215" s="22" t="s">
        <v>6</v>
      </c>
      <c r="D215" s="8"/>
      <c r="E215" s="14">
        <f t="shared" si="50"/>
        <v>0</v>
      </c>
      <c r="F215" s="15">
        <f t="shared" si="46"/>
        <v>0</v>
      </c>
      <c r="G215" s="8">
        <f t="shared" si="55"/>
        <v>-6.8150965635887483E-11</v>
      </c>
      <c r="H215" s="21">
        <v>259</v>
      </c>
      <c r="I215" s="15">
        <f t="shared" si="51"/>
        <v>-2.7260386254354993E-10</v>
      </c>
      <c r="J215" s="15"/>
      <c r="K215" s="10">
        <f t="shared" si="47"/>
        <v>-1.699804187903092E-11</v>
      </c>
      <c r="L215" s="7">
        <f t="shared" si="52"/>
        <v>6.2354369158343789E-2</v>
      </c>
      <c r="M215" s="7">
        <f t="shared" si="53"/>
        <v>4.7600868296743211E-2</v>
      </c>
      <c r="N215" s="1">
        <f t="shared" si="54"/>
        <v>14.905537519203866</v>
      </c>
      <c r="O215" s="1"/>
      <c r="P215" s="10">
        <f t="shared" si="48"/>
        <v>-1.2976180558119011E-11</v>
      </c>
      <c r="Q215" s="8"/>
      <c r="R215" s="8">
        <f t="shared" si="49"/>
        <v>-1.3630193127177496E-12</v>
      </c>
    </row>
    <row r="216" spans="1:18" x14ac:dyDescent="0.3">
      <c r="A216" s="21">
        <v>260</v>
      </c>
      <c r="B216" s="23">
        <v>44110</v>
      </c>
      <c r="C216" s="22" t="s">
        <v>6</v>
      </c>
      <c r="D216" s="8"/>
      <c r="E216" s="14">
        <f t="shared" si="50"/>
        <v>0</v>
      </c>
      <c r="F216" s="15">
        <f t="shared" si="46"/>
        <v>0</v>
      </c>
      <c r="G216" s="8">
        <f t="shared" si="55"/>
        <v>-5.401651453826593E-11</v>
      </c>
      <c r="H216" s="21">
        <v>260</v>
      </c>
      <c r="I216" s="15">
        <f t="shared" si="51"/>
        <v>-2.1606605815306372E-10</v>
      </c>
      <c r="J216" s="15"/>
      <c r="K216" s="10">
        <f t="shared" si="47"/>
        <v>-1.3472662752664312E-11</v>
      </c>
      <c r="L216" s="7">
        <f t="shared" si="52"/>
        <v>6.2354369158343789E-2</v>
      </c>
      <c r="M216" s="7">
        <f t="shared" si="53"/>
        <v>4.7600868296743211E-2</v>
      </c>
      <c r="N216" s="1">
        <f t="shared" si="54"/>
        <v>14.905537519203866</v>
      </c>
      <c r="O216" s="1"/>
      <c r="P216" s="10">
        <f t="shared" si="48"/>
        <v>-1.0284931977540446E-11</v>
      </c>
      <c r="Q216" s="8"/>
      <c r="R216" s="8">
        <f t="shared" si="49"/>
        <v>-1.0803302907653186E-12</v>
      </c>
    </row>
    <row r="217" spans="1:18" x14ac:dyDescent="0.3">
      <c r="A217" s="21">
        <v>261</v>
      </c>
      <c r="B217" s="23">
        <v>44111</v>
      </c>
      <c r="C217" s="22" t="s">
        <v>6</v>
      </c>
      <c r="D217" s="8"/>
      <c r="E217" s="14">
        <f t="shared" si="50"/>
        <v>0</v>
      </c>
      <c r="F217" s="15">
        <f t="shared" si="46"/>
        <v>0</v>
      </c>
      <c r="G217" s="8">
        <f t="shared" si="55"/>
        <v>-4.2813536325393225E-11</v>
      </c>
      <c r="H217" s="21">
        <v>261</v>
      </c>
      <c r="I217" s="15">
        <f t="shared" si="51"/>
        <v>-1.712541453015729E-10</v>
      </c>
      <c r="J217" s="15"/>
      <c r="K217" s="10">
        <f t="shared" si="47"/>
        <v>-1.0678444196030923E-11</v>
      </c>
      <c r="L217" s="7">
        <f t="shared" si="52"/>
        <v>6.2354369158343789E-2</v>
      </c>
      <c r="M217" s="7">
        <f t="shared" si="53"/>
        <v>4.7600868296743211E-2</v>
      </c>
      <c r="N217" s="1">
        <f t="shared" si="54"/>
        <v>14.905537519203866</v>
      </c>
      <c r="O217" s="1"/>
      <c r="P217" s="10">
        <f t="shared" si="48"/>
        <v>-8.1518460157714973E-12</v>
      </c>
      <c r="Q217" s="8"/>
      <c r="R217" s="8">
        <f t="shared" si="49"/>
        <v>-8.5627072650786449E-13</v>
      </c>
    </row>
    <row r="218" spans="1:18" x14ac:dyDescent="0.3">
      <c r="A218" s="21">
        <v>262</v>
      </c>
      <c r="B218" s="23">
        <v>44112</v>
      </c>
      <c r="C218" s="22" t="s">
        <v>6</v>
      </c>
      <c r="D218" s="8"/>
      <c r="E218" s="14">
        <f t="shared" si="50"/>
        <v>0</v>
      </c>
      <c r="F218" s="15">
        <f t="shared" si="46"/>
        <v>0</v>
      </c>
      <c r="G218" s="8">
        <f t="shared" si="55"/>
        <v>-3.3934046066360832E-11</v>
      </c>
      <c r="H218" s="21">
        <v>262</v>
      </c>
      <c r="I218" s="15">
        <f t="shared" si="51"/>
        <v>-1.3573618426544333E-10</v>
      </c>
      <c r="J218" s="15"/>
      <c r="K218" s="10">
        <f t="shared" si="47"/>
        <v>-8.4637441418324287E-12</v>
      </c>
      <c r="L218" s="7">
        <f t="shared" si="52"/>
        <v>6.2354369158343789E-2</v>
      </c>
      <c r="M218" s="7">
        <f t="shared" si="53"/>
        <v>4.7600868296743211E-2</v>
      </c>
      <c r="N218" s="1">
        <f t="shared" si="54"/>
        <v>14.905537519203866</v>
      </c>
      <c r="O218" s="1"/>
      <c r="P218" s="10">
        <f t="shared" si="48"/>
        <v>-6.4611602303218357E-12</v>
      </c>
      <c r="Q218" s="8"/>
      <c r="R218" s="8">
        <f t="shared" si="49"/>
        <v>-6.7868092132721662E-13</v>
      </c>
    </row>
    <row r="219" spans="1:18" x14ac:dyDescent="0.3">
      <c r="A219" s="21">
        <v>263</v>
      </c>
      <c r="B219" s="23">
        <v>44113</v>
      </c>
      <c r="C219" s="22" t="s">
        <v>6</v>
      </c>
      <c r="D219" s="8"/>
      <c r="E219" s="14">
        <f t="shared" si="50"/>
        <v>0</v>
      </c>
      <c r="F219" s="15">
        <f t="shared" si="46"/>
        <v>0</v>
      </c>
      <c r="G219" s="8">
        <f t="shared" si="55"/>
        <v>-2.689615437701928E-11</v>
      </c>
      <c r="H219" s="21">
        <v>263</v>
      </c>
      <c r="I219" s="15">
        <f t="shared" si="51"/>
        <v>-1.0758461750807712E-10</v>
      </c>
      <c r="J219" s="15"/>
      <c r="K219" s="10">
        <f t="shared" si="47"/>
        <v>-6.7083709558578574E-12</v>
      </c>
      <c r="L219" s="7">
        <f t="shared" si="52"/>
        <v>6.2354369158343789E-2</v>
      </c>
      <c r="M219" s="7">
        <f t="shared" si="53"/>
        <v>4.7600868296743211E-2</v>
      </c>
      <c r="N219" s="1">
        <f t="shared" si="54"/>
        <v>14.905537519203866</v>
      </c>
      <c r="O219" s="1"/>
      <c r="P219" s="10">
        <f t="shared" si="48"/>
        <v>-5.1211212087574728E-12</v>
      </c>
      <c r="Q219" s="8"/>
      <c r="R219" s="8">
        <f t="shared" si="49"/>
        <v>-5.379230875403856E-13</v>
      </c>
    </row>
    <row r="220" spans="1:18" x14ac:dyDescent="0.3">
      <c r="A220" s="21">
        <v>264</v>
      </c>
      <c r="B220" s="23">
        <v>44114</v>
      </c>
      <c r="C220" s="22" t="s">
        <v>6</v>
      </c>
      <c r="D220" s="8"/>
      <c r="E220" s="14">
        <f t="shared" si="50"/>
        <v>0</v>
      </c>
      <c r="F220" s="15">
        <f t="shared" si="46"/>
        <v>0</v>
      </c>
      <c r="G220" s="8">
        <f t="shared" si="55"/>
        <v>-2.1317915313068732E-11</v>
      </c>
      <c r="H220" s="21">
        <v>264</v>
      </c>
      <c r="I220" s="15">
        <f t="shared" si="51"/>
        <v>-8.5271661252274929E-11</v>
      </c>
      <c r="J220" s="15"/>
      <c r="K220" s="10">
        <f t="shared" si="47"/>
        <v>-5.3170606444695911E-12</v>
      </c>
      <c r="L220" s="7">
        <f t="shared" si="52"/>
        <v>6.2354369158343789E-2</v>
      </c>
      <c r="M220" s="7">
        <f t="shared" si="53"/>
        <v>4.7600868296743204E-2</v>
      </c>
      <c r="N220" s="1">
        <f t="shared" si="54"/>
        <v>14.905537519203866</v>
      </c>
      <c r="O220" s="1"/>
      <c r="P220" s="10">
        <f t="shared" si="48"/>
        <v>-4.0590051167140398E-12</v>
      </c>
      <c r="Q220" s="8"/>
      <c r="R220" s="8">
        <f t="shared" si="49"/>
        <v>-4.2635830626137464E-13</v>
      </c>
    </row>
    <row r="221" spans="1:18" x14ac:dyDescent="0.3">
      <c r="A221" s="21">
        <v>265</v>
      </c>
      <c r="B221" s="23">
        <v>44115</v>
      </c>
      <c r="C221" s="22" t="s">
        <v>6</v>
      </c>
      <c r="D221" s="8"/>
      <c r="E221" s="14">
        <f t="shared" si="50"/>
        <v>0</v>
      </c>
      <c r="F221" s="15">
        <f t="shared" si="46"/>
        <v>0</v>
      </c>
      <c r="G221" s="8">
        <f t="shared" si="55"/>
        <v>-1.6896598187414717E-11</v>
      </c>
      <c r="H221" s="21">
        <v>265</v>
      </c>
      <c r="I221" s="15">
        <f t="shared" si="51"/>
        <v>-6.7586392749658868E-11</v>
      </c>
      <c r="J221" s="15"/>
      <c r="K221" s="10">
        <f t="shared" si="47"/>
        <v>-4.2143068835930388E-12</v>
      </c>
      <c r="L221" s="7">
        <f t="shared" si="52"/>
        <v>6.2354369158343782E-2</v>
      </c>
      <c r="M221" s="7">
        <f t="shared" si="53"/>
        <v>4.7600868296743211E-2</v>
      </c>
      <c r="N221" s="1">
        <f t="shared" si="54"/>
        <v>14.905537519203866</v>
      </c>
      <c r="O221" s="1"/>
      <c r="P221" s="10">
        <f t="shared" si="48"/>
        <v>-3.217170979928472E-12</v>
      </c>
      <c r="Q221" s="8"/>
      <c r="R221" s="8">
        <f t="shared" si="49"/>
        <v>-3.3793196374829433E-13</v>
      </c>
    </row>
    <row r="222" spans="1:18" x14ac:dyDescent="0.3">
      <c r="A222" s="21">
        <v>266</v>
      </c>
      <c r="B222" s="23">
        <v>44116</v>
      </c>
      <c r="C222" s="22" t="s">
        <v>6</v>
      </c>
      <c r="D222" s="8"/>
      <c r="E222" s="14">
        <f t="shared" si="50"/>
        <v>0</v>
      </c>
      <c r="F222" s="15">
        <f t="shared" si="46"/>
        <v>0</v>
      </c>
      <c r="G222" s="8">
        <f t="shared" si="55"/>
        <v>-1.3392258394606083E-11</v>
      </c>
      <c r="H222" s="21">
        <v>266</v>
      </c>
      <c r="I222" s="15">
        <f t="shared" si="51"/>
        <v>-5.3569033578424331E-11</v>
      </c>
      <c r="J222" s="15"/>
      <c r="K222" s="10">
        <f t="shared" si="47"/>
        <v>-3.3402632952047852E-12</v>
      </c>
      <c r="L222" s="7">
        <f t="shared" si="52"/>
        <v>6.2354369158343789E-2</v>
      </c>
      <c r="M222" s="7">
        <f t="shared" si="53"/>
        <v>4.7600868296743211E-2</v>
      </c>
      <c r="N222" s="1">
        <f t="shared" si="54"/>
        <v>14.905537519203866</v>
      </c>
      <c r="O222" s="1"/>
      <c r="P222" s="10">
        <f t="shared" si="48"/>
        <v>-2.5499325121503914E-12</v>
      </c>
      <c r="Q222" s="8"/>
      <c r="R222" s="8">
        <f t="shared" si="49"/>
        <v>-2.6784516789212167E-13</v>
      </c>
    </row>
    <row r="223" spans="1:18" x14ac:dyDescent="0.3">
      <c r="A223" s="21">
        <v>267</v>
      </c>
      <c r="B223" s="23">
        <v>44117</v>
      </c>
      <c r="C223" s="22" t="s">
        <v>6</v>
      </c>
      <c r="D223" s="8"/>
      <c r="E223" s="14">
        <f t="shared" si="50"/>
        <v>0</v>
      </c>
      <c r="F223" s="15">
        <f t="shared" si="46"/>
        <v>0</v>
      </c>
      <c r="G223" s="8">
        <f t="shared" si="55"/>
        <v>-1.0614715632019128E-11</v>
      </c>
      <c r="H223" s="21">
        <v>267</v>
      </c>
      <c r="I223" s="15">
        <f t="shared" si="51"/>
        <v>-4.2458862528076514E-11</v>
      </c>
      <c r="J223" s="15"/>
      <c r="K223" s="10">
        <f t="shared" si="47"/>
        <v>-2.6474955881190531E-12</v>
      </c>
      <c r="L223" s="7">
        <f t="shared" si="52"/>
        <v>6.2354369158343789E-2</v>
      </c>
      <c r="M223" s="7">
        <f t="shared" si="53"/>
        <v>4.7600868296743211E-2</v>
      </c>
      <c r="N223" s="1">
        <f t="shared" si="54"/>
        <v>14.905537519203866</v>
      </c>
      <c r="O223" s="1"/>
      <c r="P223" s="10">
        <f t="shared" si="48"/>
        <v>-2.0210787232284956E-12</v>
      </c>
      <c r="Q223" s="8"/>
      <c r="R223" s="8">
        <f t="shared" si="49"/>
        <v>-2.1229431264038257E-13</v>
      </c>
    </row>
    <row r="224" spans="1:18" x14ac:dyDescent="0.3">
      <c r="A224" s="21">
        <v>268</v>
      </c>
      <c r="B224" s="23">
        <v>44118</v>
      </c>
      <c r="C224" s="22" t="s">
        <v>6</v>
      </c>
      <c r="D224" s="8"/>
      <c r="E224" s="14">
        <f t="shared" si="50"/>
        <v>0</v>
      </c>
      <c r="F224" s="15">
        <f t="shared" si="46"/>
        <v>0</v>
      </c>
      <c r="G224" s="8">
        <f t="shared" si="55"/>
        <v>-8.4132328266613754E-12</v>
      </c>
      <c r="H224" s="21">
        <v>268</v>
      </c>
      <c r="I224" s="15">
        <f t="shared" si="51"/>
        <v>-3.3652931306645502E-11</v>
      </c>
      <c r="J224" s="15"/>
      <c r="K224" s="10">
        <f t="shared" si="47"/>
        <v>-2.0984073019549584E-12</v>
      </c>
      <c r="L224" s="7">
        <f t="shared" si="52"/>
        <v>6.2354369158343789E-2</v>
      </c>
      <c r="M224" s="7">
        <f t="shared" si="53"/>
        <v>4.7600868296743211E-2</v>
      </c>
      <c r="N224" s="1">
        <f t="shared" si="54"/>
        <v>14.905537519203866</v>
      </c>
      <c r="O224" s="1"/>
      <c r="P224" s="10">
        <f t="shared" si="48"/>
        <v>-1.6019087509269789E-12</v>
      </c>
      <c r="Q224" s="8"/>
      <c r="R224" s="8">
        <f t="shared" si="49"/>
        <v>-1.6826465653322751E-13</v>
      </c>
    </row>
    <row r="225" spans="1:18" x14ac:dyDescent="0.3">
      <c r="A225" s="21">
        <v>269</v>
      </c>
      <c r="B225" s="23">
        <v>44119</v>
      </c>
      <c r="C225" s="22" t="s">
        <v>6</v>
      </c>
      <c r="D225" s="8"/>
      <c r="E225" s="14">
        <f t="shared" si="50"/>
        <v>0</v>
      </c>
      <c r="F225" s="15">
        <f t="shared" si="46"/>
        <v>0</v>
      </c>
      <c r="G225" s="8">
        <f t="shared" si="55"/>
        <v>-6.6683356435944702E-12</v>
      </c>
      <c r="H225" s="21">
        <v>269</v>
      </c>
      <c r="I225" s="15">
        <f t="shared" si="51"/>
        <v>-2.6673342574377881E-11</v>
      </c>
      <c r="J225" s="15"/>
      <c r="K225" s="10">
        <f t="shared" si="47"/>
        <v>-1.6631994495697264E-12</v>
      </c>
      <c r="L225" s="7">
        <f t="shared" si="52"/>
        <v>6.2354369158343789E-2</v>
      </c>
      <c r="M225" s="7">
        <f t="shared" si="53"/>
        <v>4.7600868296743211E-2</v>
      </c>
      <c r="N225" s="1">
        <f t="shared" si="54"/>
        <v>14.905537519203866</v>
      </c>
      <c r="O225" s="1"/>
      <c r="P225" s="10">
        <f t="shared" si="48"/>
        <v>-1.2696742669168751E-12</v>
      </c>
      <c r="Q225" s="8"/>
      <c r="R225" s="8">
        <f t="shared" si="49"/>
        <v>-1.3336671287188941E-13</v>
      </c>
    </row>
    <row r="226" spans="1:18" x14ac:dyDescent="0.3">
      <c r="A226" s="21">
        <v>270</v>
      </c>
      <c r="B226" s="23">
        <v>44120</v>
      </c>
      <c r="C226" s="22" t="s">
        <v>6</v>
      </c>
      <c r="D226" s="8"/>
      <c r="E226" s="14">
        <f t="shared" si="50"/>
        <v>0</v>
      </c>
      <c r="F226" s="15">
        <f t="shared" si="46"/>
        <v>0</v>
      </c>
      <c r="G226" s="8">
        <f t="shared" si="55"/>
        <v>-5.2853286212070991E-12</v>
      </c>
      <c r="H226" s="21">
        <v>270</v>
      </c>
      <c r="I226" s="15">
        <f t="shared" si="51"/>
        <v>-2.1141314484828396E-11</v>
      </c>
      <c r="J226" s="15"/>
      <c r="K226" s="10">
        <f t="shared" si="47"/>
        <v>-1.3182533278796306E-12</v>
      </c>
      <c r="L226" s="7">
        <f t="shared" si="52"/>
        <v>6.2354369158343796E-2</v>
      </c>
      <c r="M226" s="7">
        <f t="shared" si="53"/>
        <v>4.7600868296743211E-2</v>
      </c>
      <c r="N226" s="1">
        <f t="shared" si="54"/>
        <v>14.905537519203866</v>
      </c>
      <c r="O226" s="1"/>
      <c r="P226" s="10">
        <f t="shared" si="48"/>
        <v>-1.006344926412346E-12</v>
      </c>
      <c r="Q226" s="8"/>
      <c r="R226" s="8">
        <f t="shared" si="49"/>
        <v>-1.0570657242414198E-13</v>
      </c>
    </row>
    <row r="227" spans="1:18" x14ac:dyDescent="0.3">
      <c r="A227" s="21">
        <v>271</v>
      </c>
      <c r="B227" s="23">
        <v>44121</v>
      </c>
      <c r="C227" s="22" t="s">
        <v>6</v>
      </c>
      <c r="D227" s="8"/>
      <c r="E227" s="14">
        <f t="shared" si="50"/>
        <v>0</v>
      </c>
      <c r="F227" s="15">
        <f t="shared" si="46"/>
        <v>0</v>
      </c>
      <c r="G227" s="8">
        <f t="shared" si="55"/>
        <v>-4.189156054402376E-12</v>
      </c>
      <c r="H227" s="21">
        <v>271</v>
      </c>
      <c r="I227" s="15">
        <f t="shared" si="51"/>
        <v>-1.6756624217609504E-11</v>
      </c>
      <c r="J227" s="15"/>
      <c r="K227" s="10">
        <f t="shared" si="47"/>
        <v>-1.0448487323124667E-12</v>
      </c>
      <c r="L227" s="7">
        <f t="shared" si="52"/>
        <v>6.2354369158343789E-2</v>
      </c>
      <c r="M227" s="7">
        <f t="shared" si="53"/>
        <v>4.7600868296743211E-2</v>
      </c>
      <c r="N227" s="1">
        <f t="shared" si="54"/>
        <v>14.905537519203866</v>
      </c>
      <c r="O227" s="1"/>
      <c r="P227" s="10">
        <f t="shared" si="48"/>
        <v>-7.9762986248044779E-13</v>
      </c>
      <c r="Q227" s="8"/>
      <c r="R227" s="8">
        <f t="shared" si="49"/>
        <v>-8.3783121088047527E-14</v>
      </c>
    </row>
    <row r="228" spans="1:18" x14ac:dyDescent="0.3">
      <c r="A228" s="21">
        <v>272</v>
      </c>
      <c r="B228" s="23">
        <v>44122</v>
      </c>
      <c r="C228" s="22" t="s">
        <v>6</v>
      </c>
      <c r="D228" s="8"/>
      <c r="E228" s="14">
        <f t="shared" si="50"/>
        <v>0</v>
      </c>
      <c r="F228" s="15">
        <f t="shared" si="46"/>
        <v>0</v>
      </c>
      <c r="G228" s="8">
        <f t="shared" si="55"/>
        <v>-3.3203287261498819E-12</v>
      </c>
      <c r="H228" s="21">
        <v>272</v>
      </c>
      <c r="I228" s="15">
        <f t="shared" si="51"/>
        <v>-1.3281314904599528E-11</v>
      </c>
      <c r="J228" s="15"/>
      <c r="K228" s="10">
        <f t="shared" si="47"/>
        <v>-8.2814801246961245E-13</v>
      </c>
      <c r="L228" s="7">
        <f t="shared" si="52"/>
        <v>6.2354369158343789E-2</v>
      </c>
      <c r="M228" s="7">
        <f t="shared" si="53"/>
        <v>4.7600868296743211E-2</v>
      </c>
      <c r="N228" s="1">
        <f t="shared" si="54"/>
        <v>14.905537519203866</v>
      </c>
      <c r="O228" s="1"/>
      <c r="P228" s="10">
        <f t="shared" si="48"/>
        <v>-6.3220212158141478E-13</v>
      </c>
      <c r="Q228" s="8"/>
      <c r="R228" s="8">
        <f t="shared" si="49"/>
        <v>-6.6406574522997642E-14</v>
      </c>
    </row>
    <row r="229" spans="1:18" x14ac:dyDescent="0.3">
      <c r="A229" s="21">
        <v>273</v>
      </c>
      <c r="B229" s="23">
        <v>44123</v>
      </c>
      <c r="C229" s="22" t="s">
        <v>6</v>
      </c>
      <c r="D229" s="8"/>
      <c r="E229" s="14">
        <f t="shared" si="50"/>
        <v>0</v>
      </c>
      <c r="F229" s="15">
        <f t="shared" si="46"/>
        <v>0</v>
      </c>
      <c r="G229" s="8">
        <f t="shared" si="55"/>
        <v>-2.6316954313770156E-12</v>
      </c>
      <c r="H229" s="21">
        <v>273</v>
      </c>
      <c r="I229" s="15">
        <f t="shared" si="51"/>
        <v>-1.0526781725508062E-11</v>
      </c>
      <c r="J229" s="15"/>
      <c r="K229" s="10">
        <f t="shared" si="47"/>
        <v>-6.5639083376163696E-13</v>
      </c>
      <c r="L229" s="7">
        <f t="shared" si="52"/>
        <v>6.2354369158343789E-2</v>
      </c>
      <c r="M229" s="7">
        <f t="shared" si="53"/>
        <v>4.7600868296743211E-2</v>
      </c>
      <c r="N229" s="1">
        <f t="shared" si="54"/>
        <v>14.905537519203866</v>
      </c>
      <c r="O229" s="1"/>
      <c r="P229" s="10">
        <f t="shared" si="48"/>
        <v>-5.0108395050447251E-13</v>
      </c>
      <c r="Q229" s="8"/>
      <c r="R229" s="8">
        <f t="shared" si="49"/>
        <v>-5.2633908627540316E-14</v>
      </c>
    </row>
    <row r="230" spans="1:18" x14ac:dyDescent="0.3">
      <c r="A230" s="21">
        <v>274</v>
      </c>
      <c r="B230" s="23">
        <v>44124</v>
      </c>
      <c r="C230" s="22" t="s">
        <v>6</v>
      </c>
      <c r="D230" s="8"/>
      <c r="E230" s="14">
        <f t="shared" si="50"/>
        <v>0</v>
      </c>
      <c r="F230" s="15">
        <f t="shared" si="46"/>
        <v>0</v>
      </c>
      <c r="G230" s="8">
        <f t="shared" si="55"/>
        <v>-2.0858840840019949E-12</v>
      </c>
      <c r="H230" s="21">
        <v>274</v>
      </c>
      <c r="I230" s="15">
        <f t="shared" si="51"/>
        <v>-8.3435363360079795E-12</v>
      </c>
      <c r="J230" s="15"/>
      <c r="K230" s="10">
        <f t="shared" si="47"/>
        <v>-5.2025594478149668E-13</v>
      </c>
      <c r="L230" s="7">
        <f t="shared" si="52"/>
        <v>6.2354369158343789E-2</v>
      </c>
      <c r="M230" s="7">
        <f t="shared" si="53"/>
        <v>4.7600868296743211E-2</v>
      </c>
      <c r="N230" s="1">
        <f t="shared" si="54"/>
        <v>14.905537519203866</v>
      </c>
      <c r="O230" s="1"/>
      <c r="P230" s="10">
        <f t="shared" si="48"/>
        <v>-3.9715957425940724E-13</v>
      </c>
      <c r="Q230" s="8"/>
      <c r="R230" s="8">
        <f t="shared" si="49"/>
        <v>-4.1717681680039896E-14</v>
      </c>
    </row>
    <row r="231" spans="1:18" x14ac:dyDescent="0.3">
      <c r="A231" s="21">
        <v>275</v>
      </c>
      <c r="B231" s="23">
        <v>44125</v>
      </c>
      <c r="C231" s="22" t="s">
        <v>6</v>
      </c>
      <c r="D231" s="8"/>
      <c r="E231" s="14">
        <f t="shared" si="50"/>
        <v>0</v>
      </c>
      <c r="F231" s="15">
        <f t="shared" si="46"/>
        <v>0</v>
      </c>
      <c r="G231" s="8">
        <f t="shared" si="55"/>
        <v>-1.6532735361463378E-12</v>
      </c>
      <c r="H231" s="21">
        <v>275</v>
      </c>
      <c r="I231" s="15">
        <f t="shared" si="51"/>
        <v>-6.6130941445853513E-12</v>
      </c>
      <c r="J231" s="15"/>
      <c r="K231" s="10">
        <f t="shared" si="47"/>
        <v>-4.1235531357035671E-13</v>
      </c>
      <c r="L231" s="7">
        <f t="shared" si="52"/>
        <v>6.2354369158343789E-2</v>
      </c>
      <c r="M231" s="7">
        <f t="shared" si="53"/>
        <v>4.7600868296743211E-2</v>
      </c>
      <c r="N231" s="1">
        <f t="shared" si="54"/>
        <v>14.905537519203866</v>
      </c>
      <c r="O231" s="1"/>
      <c r="P231" s="10">
        <f t="shared" si="48"/>
        <v>-3.1478902341037102E-13</v>
      </c>
      <c r="Q231" s="8"/>
      <c r="R231" s="8">
        <f t="shared" si="49"/>
        <v>-3.3065470722926756E-14</v>
      </c>
    </row>
    <row r="232" spans="1:18" x14ac:dyDescent="0.3">
      <c r="A232" s="21">
        <v>276</v>
      </c>
      <c r="B232" s="23">
        <v>44126</v>
      </c>
      <c r="C232" s="22" t="s">
        <v>6</v>
      </c>
      <c r="D232" s="8"/>
      <c r="E232" s="14">
        <f t="shared" si="50"/>
        <v>0</v>
      </c>
      <c r="F232" s="15">
        <f t="shared" si="46"/>
        <v>0</v>
      </c>
      <c r="G232" s="8">
        <f t="shared" si="55"/>
        <v>-1.3103860402816143E-12</v>
      </c>
      <c r="H232" s="21">
        <v>276</v>
      </c>
      <c r="I232" s="15">
        <f t="shared" si="51"/>
        <v>-5.2415441611264572E-12</v>
      </c>
      <c r="J232" s="15"/>
      <c r="K232" s="10">
        <f t="shared" si="47"/>
        <v>-3.2683317958264052E-13</v>
      </c>
      <c r="L232" s="7">
        <f t="shared" si="52"/>
        <v>6.2354369158343789E-2</v>
      </c>
      <c r="M232" s="7">
        <f t="shared" si="53"/>
        <v>4.7600868296743211E-2</v>
      </c>
      <c r="N232" s="1">
        <f t="shared" si="54"/>
        <v>14.905537519203866</v>
      </c>
      <c r="O232" s="1"/>
      <c r="P232" s="10">
        <f t="shared" si="48"/>
        <v>-2.4950205328534386E-13</v>
      </c>
      <c r="Q232" s="8"/>
      <c r="R232" s="8">
        <f t="shared" si="49"/>
        <v>-2.6207720805632287E-14</v>
      </c>
    </row>
    <row r="233" spans="1:18" x14ac:dyDescent="0.3">
      <c r="A233" s="21">
        <v>277</v>
      </c>
      <c r="B233" s="23">
        <v>44127</v>
      </c>
      <c r="C233" s="22" t="s">
        <v>6</v>
      </c>
      <c r="D233" s="8"/>
      <c r="E233" s="14">
        <f t="shared" si="50"/>
        <v>0</v>
      </c>
      <c r="F233" s="15">
        <f t="shared" si="46"/>
        <v>0</v>
      </c>
      <c r="G233" s="8">
        <f t="shared" si="55"/>
        <v>-1.0386131133311385E-12</v>
      </c>
      <c r="H233" s="21">
        <v>277</v>
      </c>
      <c r="I233" s="15">
        <f t="shared" si="51"/>
        <v>-4.1544524533245541E-12</v>
      </c>
      <c r="J233" s="15"/>
      <c r="K233" s="10">
        <f t="shared" si="47"/>
        <v>-2.5904826192538629E-13</v>
      </c>
      <c r="L233" s="7">
        <f t="shared" si="52"/>
        <v>6.2354369158343796E-2</v>
      </c>
      <c r="M233" s="7">
        <f t="shared" si="53"/>
        <v>4.7600868296743211E-2</v>
      </c>
      <c r="N233" s="1">
        <f t="shared" si="54"/>
        <v>14.905537519203866</v>
      </c>
      <c r="O233" s="1"/>
      <c r="P233" s="10">
        <f t="shared" si="48"/>
        <v>-1.9775554407578381E-13</v>
      </c>
      <c r="Q233" s="8"/>
      <c r="R233" s="8">
        <f t="shared" si="49"/>
        <v>-2.0772262266622771E-14</v>
      </c>
    </row>
    <row r="234" spans="1:18" x14ac:dyDescent="0.3">
      <c r="A234" s="21">
        <v>278</v>
      </c>
      <c r="B234" s="23">
        <v>44128</v>
      </c>
      <c r="C234" s="22" t="s">
        <v>6</v>
      </c>
      <c r="D234" s="8"/>
      <c r="E234" s="14">
        <f t="shared" si="50"/>
        <v>0</v>
      </c>
      <c r="F234" s="15">
        <f t="shared" si="46"/>
        <v>0</v>
      </c>
      <c r="G234" s="8">
        <f t="shared" si="55"/>
        <v>-8.2320565545064414E-13</v>
      </c>
      <c r="H234" s="21">
        <v>278</v>
      </c>
      <c r="I234" s="15">
        <f t="shared" si="51"/>
        <v>-3.2928226218025766E-12</v>
      </c>
      <c r="J234" s="15"/>
      <c r="K234" s="10">
        <f t="shared" si="47"/>
        <v>-2.0532187733282331E-13</v>
      </c>
      <c r="L234" s="7">
        <f t="shared" si="52"/>
        <v>6.2354369158343789E-2</v>
      </c>
      <c r="M234" s="7">
        <f t="shared" si="53"/>
        <v>4.7600868296743211E-2</v>
      </c>
      <c r="N234" s="1">
        <f t="shared" si="54"/>
        <v>14.905537519203866</v>
      </c>
      <c r="O234" s="1"/>
      <c r="P234" s="10">
        <f t="shared" si="48"/>
        <v>-1.5674121594496112E-13</v>
      </c>
      <c r="Q234" s="8"/>
      <c r="R234" s="8">
        <f t="shared" si="49"/>
        <v>-1.6464113109012882E-14</v>
      </c>
    </row>
    <row r="235" spans="1:18" x14ac:dyDescent="0.3">
      <c r="A235" s="21">
        <v>279</v>
      </c>
      <c r="B235" s="23">
        <v>44129</v>
      </c>
      <c r="C235" s="22" t="s">
        <v>6</v>
      </c>
      <c r="D235" s="8"/>
      <c r="E235" s="14">
        <f t="shared" si="50"/>
        <v>0</v>
      </c>
      <c r="F235" s="15">
        <f t="shared" ref="F235:F298" si="56">+E235-D235</f>
        <v>0</v>
      </c>
      <c r="G235" s="8">
        <f t="shared" si="55"/>
        <v>-6.5247351729697017E-13</v>
      </c>
      <c r="H235" s="21">
        <v>279</v>
      </c>
      <c r="I235" s="15">
        <f t="shared" si="51"/>
        <v>-2.6098940691878807E-12</v>
      </c>
      <c r="J235" s="15"/>
      <c r="K235" s="10">
        <f t="shared" si="47"/>
        <v>-1.6273829825431317E-13</v>
      </c>
      <c r="L235" s="7">
        <f t="shared" si="52"/>
        <v>6.2354369158343789E-2</v>
      </c>
      <c r="M235" s="7">
        <f t="shared" si="53"/>
        <v>4.7600868296743211E-2</v>
      </c>
      <c r="N235" s="1">
        <f t="shared" si="54"/>
        <v>14.905537519203866</v>
      </c>
      <c r="O235" s="1"/>
      <c r="P235" s="10">
        <f t="shared" si="48"/>
        <v>-1.2423322385586352E-13</v>
      </c>
      <c r="Q235" s="8"/>
      <c r="R235" s="8">
        <f t="shared" si="49"/>
        <v>-1.3049470345939404E-14</v>
      </c>
    </row>
    <row r="236" spans="1:18" x14ac:dyDescent="0.3">
      <c r="A236" s="21">
        <v>280</v>
      </c>
      <c r="B236" s="23">
        <v>44130</v>
      </c>
      <c r="C236" s="22" t="s">
        <v>6</v>
      </c>
      <c r="D236" s="8"/>
      <c r="E236" s="14">
        <f t="shared" si="50"/>
        <v>0</v>
      </c>
      <c r="F236" s="15">
        <f t="shared" si="56"/>
        <v>0</v>
      </c>
      <c r="G236" s="8">
        <f t="shared" si="55"/>
        <v>-5.1715107635020866E-13</v>
      </c>
      <c r="H236" s="21">
        <v>280</v>
      </c>
      <c r="I236" s="15">
        <f t="shared" si="51"/>
        <v>-2.0686043054008346E-12</v>
      </c>
      <c r="J236" s="15"/>
      <c r="K236" s="10">
        <f t="shared" si="47"/>
        <v>-1.2898651650150297E-13</v>
      </c>
      <c r="L236" s="7">
        <f t="shared" si="52"/>
        <v>6.2354369158343782E-2</v>
      </c>
      <c r="M236" s="7">
        <f t="shared" si="53"/>
        <v>4.7600868296743211E-2</v>
      </c>
      <c r="N236" s="1">
        <f t="shared" si="54"/>
        <v>14.905537519203866</v>
      </c>
      <c r="O236" s="1"/>
      <c r="P236" s="10">
        <f t="shared" si="48"/>
        <v>-9.8467361099461095E-14</v>
      </c>
      <c r="Q236" s="8"/>
      <c r="R236" s="8">
        <f t="shared" si="49"/>
        <v>-1.0343021527004173E-14</v>
      </c>
    </row>
    <row r="237" spans="1:18" x14ac:dyDescent="0.3">
      <c r="A237" s="21">
        <v>281</v>
      </c>
      <c r="B237" s="23">
        <v>44131</v>
      </c>
      <c r="C237" s="22" t="s">
        <v>6</v>
      </c>
      <c r="D237" s="8"/>
      <c r="E237" s="14">
        <f t="shared" si="50"/>
        <v>0</v>
      </c>
      <c r="F237" s="15">
        <f t="shared" si="56"/>
        <v>0</v>
      </c>
      <c r="G237" s="8">
        <f t="shared" si="55"/>
        <v>-4.0989439215577072E-13</v>
      </c>
      <c r="H237" s="21">
        <v>281</v>
      </c>
      <c r="I237" s="15">
        <f t="shared" si="51"/>
        <v>-1.6395775686230829E-12</v>
      </c>
      <c r="J237" s="15"/>
      <c r="K237" s="10">
        <f t="shared" ref="K237:K300" si="57">+I237*$L$3</f>
        <v>-1.0223482497766345E-13</v>
      </c>
      <c r="L237" s="7">
        <f t="shared" si="52"/>
        <v>6.2354369158343789E-2</v>
      </c>
      <c r="M237" s="7">
        <f t="shared" si="53"/>
        <v>4.7600868296743211E-2</v>
      </c>
      <c r="N237" s="1">
        <f t="shared" si="54"/>
        <v>14.905537519203866</v>
      </c>
      <c r="O237" s="1"/>
      <c r="P237" s="10">
        <f t="shared" ref="P237:P300" si="58">+$M$3*I237</f>
        <v>-7.8045315906321824E-14</v>
      </c>
      <c r="Q237" s="8"/>
      <c r="R237" s="8">
        <f t="shared" ref="R237:R300" si="59">+I237*$R$3</f>
        <v>-8.1978878431154144E-15</v>
      </c>
    </row>
    <row r="238" spans="1:18" x14ac:dyDescent="0.3">
      <c r="A238" s="21">
        <v>282</v>
      </c>
      <c r="B238" s="23">
        <v>44132</v>
      </c>
      <c r="C238" s="22" t="s">
        <v>6</v>
      </c>
      <c r="D238" s="8"/>
      <c r="E238" s="14">
        <f t="shared" ref="E238:E301" si="60">+J238*(L238/$E$3)</f>
        <v>0</v>
      </c>
      <c r="F238" s="15">
        <f t="shared" si="56"/>
        <v>0</v>
      </c>
      <c r="G238" s="8">
        <f t="shared" si="55"/>
        <v>-3.2488265113262961E-13</v>
      </c>
      <c r="H238" s="21">
        <v>282</v>
      </c>
      <c r="I238" s="15">
        <f t="shared" si="51"/>
        <v>-1.2995306045305185E-12</v>
      </c>
      <c r="J238" s="15"/>
      <c r="K238" s="10">
        <f t="shared" si="57"/>
        <v>-8.1031411047461622E-14</v>
      </c>
      <c r="L238" s="7">
        <f t="shared" si="52"/>
        <v>6.2354369158343789E-2</v>
      </c>
      <c r="M238" s="7">
        <f t="shared" si="53"/>
        <v>4.7600868296743211E-2</v>
      </c>
      <c r="N238" s="1">
        <f t="shared" si="54"/>
        <v>14.905537519203866</v>
      </c>
      <c r="O238" s="1"/>
      <c r="P238" s="10">
        <f t="shared" si="58"/>
        <v>-6.1858785153844296E-14</v>
      </c>
      <c r="Q238" s="8"/>
      <c r="R238" s="8">
        <f t="shared" si="59"/>
        <v>-6.4976530226525926E-15</v>
      </c>
    </row>
    <row r="239" spans="1:18" x14ac:dyDescent="0.3">
      <c r="A239" s="21">
        <v>283</v>
      </c>
      <c r="B239" s="23">
        <v>44133</v>
      </c>
      <c r="C239" s="22" t="s">
        <v>6</v>
      </c>
      <c r="D239" s="8"/>
      <c r="E239" s="14">
        <f t="shared" si="60"/>
        <v>0</v>
      </c>
      <c r="F239" s="15">
        <f t="shared" si="56"/>
        <v>0</v>
      </c>
      <c r="G239" s="8">
        <f t="shared" si="55"/>
        <v>-2.5750227138227017E-13</v>
      </c>
      <c r="H239" s="21">
        <v>283</v>
      </c>
      <c r="I239" s="15">
        <f t="shared" si="51"/>
        <v>-1.0300090855290807E-12</v>
      </c>
      <c r="J239" s="15"/>
      <c r="K239" s="10">
        <f t="shared" si="57"/>
        <v>-6.42255667555284E-14</v>
      </c>
      <c r="L239" s="7">
        <f t="shared" si="52"/>
        <v>6.2354369158343789E-2</v>
      </c>
      <c r="M239" s="7">
        <f t="shared" si="53"/>
        <v>4.7600868296743211E-2</v>
      </c>
      <c r="N239" s="1">
        <f t="shared" si="54"/>
        <v>14.905537519203866</v>
      </c>
      <c r="O239" s="1"/>
      <c r="P239" s="10">
        <f t="shared" si="58"/>
        <v>-4.902932682471868E-14</v>
      </c>
      <c r="Q239" s="8"/>
      <c r="R239" s="8">
        <f t="shared" si="59"/>
        <v>-5.1500454276454034E-15</v>
      </c>
    </row>
    <row r="240" spans="1:18" x14ac:dyDescent="0.3">
      <c r="A240" s="21">
        <v>284</v>
      </c>
      <c r="B240" s="23">
        <v>44134</v>
      </c>
      <c r="C240" s="22" t="s">
        <v>6</v>
      </c>
      <c r="D240" s="8"/>
      <c r="E240" s="14">
        <f t="shared" si="60"/>
        <v>0</v>
      </c>
      <c r="F240" s="15">
        <f t="shared" si="56"/>
        <v>0</v>
      </c>
      <c r="G240" s="8">
        <f t="shared" si="55"/>
        <v>-2.0409652388597093E-13</v>
      </c>
      <c r="H240" s="21">
        <v>284</v>
      </c>
      <c r="I240" s="15">
        <f t="shared" ref="I240:I306" si="61">+I239-G239-R239+P239</f>
        <v>-8.1638609554388372E-13</v>
      </c>
      <c r="J240" s="15"/>
      <c r="K240" s="10">
        <f t="shared" si="57"/>
        <v>-5.0905239977282251E-14</v>
      </c>
      <c r="L240" s="7">
        <f t="shared" si="52"/>
        <v>6.2354369158343789E-2</v>
      </c>
      <c r="M240" s="7">
        <f t="shared" si="53"/>
        <v>4.7600868296743211E-2</v>
      </c>
      <c r="N240" s="1">
        <f t="shared" si="54"/>
        <v>14.905537519203866</v>
      </c>
      <c r="O240" s="1"/>
      <c r="P240" s="10">
        <f t="shared" si="58"/>
        <v>-3.8860687013276826E-14</v>
      </c>
      <c r="Q240" s="8"/>
      <c r="R240" s="8">
        <f t="shared" si="59"/>
        <v>-4.0819304777194185E-15</v>
      </c>
    </row>
    <row r="241" spans="1:18" x14ac:dyDescent="0.3">
      <c r="A241" s="21">
        <v>285</v>
      </c>
      <c r="B241" s="23">
        <v>44135</v>
      </c>
      <c r="C241" s="22" t="s">
        <v>6</v>
      </c>
      <c r="D241" s="8"/>
      <c r="E241" s="14">
        <f t="shared" si="60"/>
        <v>0</v>
      </c>
      <c r="F241" s="15">
        <f t="shared" si="56"/>
        <v>0</v>
      </c>
      <c r="G241" s="8">
        <f t="shared" si="55"/>
        <v>-1.6176708204836756E-13</v>
      </c>
      <c r="H241" s="21">
        <v>285</v>
      </c>
      <c r="I241" s="15">
        <f t="shared" si="61"/>
        <v>-6.4706832819347023E-13</v>
      </c>
      <c r="J241" s="15"/>
      <c r="K241" s="10">
        <f t="shared" si="57"/>
        <v>-4.0347537406847996E-14</v>
      </c>
      <c r="L241" s="7">
        <f t="shared" si="52"/>
        <v>6.2354369158343789E-2</v>
      </c>
      <c r="M241" s="7">
        <f t="shared" si="53"/>
        <v>4.7600868296743204E-2</v>
      </c>
      <c r="N241" s="1">
        <f t="shared" si="54"/>
        <v>14.905537519203866</v>
      </c>
      <c r="O241" s="1"/>
      <c r="P241" s="10">
        <f t="shared" si="58"/>
        <v>-3.0801014269331186E-14</v>
      </c>
      <c r="Q241" s="8"/>
      <c r="R241" s="8">
        <f t="shared" si="59"/>
        <v>-3.2353416409673513E-15</v>
      </c>
    </row>
    <row r="242" spans="1:18" x14ac:dyDescent="0.3">
      <c r="A242" s="21">
        <v>286</v>
      </c>
      <c r="B242" s="23">
        <v>44136</v>
      </c>
      <c r="C242" s="22" t="s">
        <v>6</v>
      </c>
      <c r="D242" s="8"/>
      <c r="E242" s="14">
        <f t="shared" si="60"/>
        <v>0</v>
      </c>
      <c r="F242" s="15">
        <f t="shared" si="56"/>
        <v>0</v>
      </c>
      <c r="G242" s="8">
        <f t="shared" si="55"/>
        <v>-1.2821672969336661E-13</v>
      </c>
      <c r="H242" s="21">
        <v>286</v>
      </c>
      <c r="I242" s="15">
        <f t="shared" si="61"/>
        <v>-5.1286691877346646E-13</v>
      </c>
      <c r="J242" s="15"/>
      <c r="K242" s="10">
        <f t="shared" si="57"/>
        <v>-3.1979493182303044E-14</v>
      </c>
      <c r="L242" s="7">
        <f t="shared" si="52"/>
        <v>6.2354369158343782E-2</v>
      </c>
      <c r="M242" s="7">
        <f t="shared" si="53"/>
        <v>4.7600868296743211E-2</v>
      </c>
      <c r="N242" s="1">
        <f t="shared" si="54"/>
        <v>14.905537519203866</v>
      </c>
      <c r="O242" s="1"/>
      <c r="P242" s="10">
        <f t="shared" si="58"/>
        <v>-2.4412910654292276E-14</v>
      </c>
      <c r="Q242" s="8"/>
      <c r="R242" s="8">
        <f t="shared" si="59"/>
        <v>-2.5643345938673322E-15</v>
      </c>
    </row>
    <row r="243" spans="1:18" x14ac:dyDescent="0.3">
      <c r="A243" s="21">
        <v>287</v>
      </c>
      <c r="B243" s="23">
        <v>44137</v>
      </c>
      <c r="C243" s="22" t="s">
        <v>6</v>
      </c>
      <c r="D243" s="8"/>
      <c r="E243" s="14">
        <f t="shared" si="60"/>
        <v>0</v>
      </c>
      <c r="F243" s="15">
        <f t="shared" si="56"/>
        <v>0</v>
      </c>
      <c r="G243" s="8">
        <f t="shared" si="55"/>
        <v>-1.0162469128513119E-13</v>
      </c>
      <c r="H243" s="21">
        <v>287</v>
      </c>
      <c r="I243" s="15">
        <f t="shared" si="61"/>
        <v>-4.0649876514052478E-13</v>
      </c>
      <c r="J243" s="15"/>
      <c r="K243" s="10">
        <f t="shared" si="57"/>
        <v>-2.5346974063983173E-14</v>
      </c>
      <c r="L243" s="7">
        <f t="shared" si="52"/>
        <v>6.2354369158343789E-2</v>
      </c>
      <c r="M243" s="7">
        <f t="shared" si="53"/>
        <v>4.7600868296743211E-2</v>
      </c>
      <c r="N243" s="1">
        <f t="shared" si="54"/>
        <v>14.905537519203866</v>
      </c>
      <c r="O243" s="1"/>
      <c r="P243" s="10">
        <f t="shared" si="58"/>
        <v>-1.934969418224287E-14</v>
      </c>
      <c r="Q243" s="8"/>
      <c r="R243" s="8">
        <f t="shared" si="59"/>
        <v>-2.0324938257026239E-15</v>
      </c>
    </row>
    <row r="244" spans="1:18" x14ac:dyDescent="0.3">
      <c r="A244" s="21">
        <v>288</v>
      </c>
      <c r="B244" s="23">
        <v>44138</v>
      </c>
      <c r="C244" s="22" t="s">
        <v>6</v>
      </c>
      <c r="D244" s="8"/>
      <c r="E244" s="14">
        <f t="shared" si="60"/>
        <v>0</v>
      </c>
      <c r="F244" s="15">
        <f t="shared" si="56"/>
        <v>0</v>
      </c>
      <c r="G244" s="8">
        <f t="shared" si="55"/>
        <v>-8.0547818552983451E-14</v>
      </c>
      <c r="H244" s="21">
        <v>288</v>
      </c>
      <c r="I244" s="15">
        <f t="shared" si="61"/>
        <v>-3.221912742119338E-13</v>
      </c>
      <c r="J244" s="15"/>
      <c r="K244" s="10">
        <f t="shared" si="57"/>
        <v>-2.0090033651808093E-14</v>
      </c>
      <c r="L244" s="7">
        <f t="shared" si="52"/>
        <v>6.2354369158343789E-2</v>
      </c>
      <c r="M244" s="7">
        <f t="shared" si="53"/>
        <v>4.7600868296743218E-2</v>
      </c>
      <c r="N244" s="1">
        <f t="shared" si="54"/>
        <v>14.905537519203866</v>
      </c>
      <c r="O244" s="1"/>
      <c r="P244" s="10">
        <f t="shared" si="58"/>
        <v>-1.533658441012214E-14</v>
      </c>
      <c r="Q244" s="8"/>
      <c r="R244" s="8">
        <f t="shared" si="59"/>
        <v>-1.6109563710596691E-15</v>
      </c>
    </row>
    <row r="245" spans="1:18" x14ac:dyDescent="0.3">
      <c r="A245" s="21">
        <v>289</v>
      </c>
      <c r="B245" s="23">
        <v>44139</v>
      </c>
      <c r="C245" s="22" t="s">
        <v>6</v>
      </c>
      <c r="D245" s="8"/>
      <c r="E245" s="14">
        <f t="shared" si="60"/>
        <v>0</v>
      </c>
      <c r="F245" s="15">
        <f t="shared" si="56"/>
        <v>0</v>
      </c>
      <c r="G245" s="8">
        <f t="shared" si="55"/>
        <v>-6.3842270924503207E-14</v>
      </c>
      <c r="H245" s="21">
        <v>289</v>
      </c>
      <c r="I245" s="15">
        <f t="shared" si="61"/>
        <v>-2.5536908369801283E-13</v>
      </c>
      <c r="J245" s="15"/>
      <c r="K245" s="10">
        <f t="shared" si="57"/>
        <v>-1.5923378116533885E-14</v>
      </c>
      <c r="L245" s="7">
        <f t="shared" si="52"/>
        <v>6.2354369158343789E-2</v>
      </c>
      <c r="M245" s="7">
        <f t="shared" si="53"/>
        <v>4.7600868296743211E-2</v>
      </c>
      <c r="N245" s="1">
        <f t="shared" si="54"/>
        <v>14.905537519203866</v>
      </c>
      <c r="O245" s="1"/>
      <c r="P245" s="10">
        <f t="shared" si="58"/>
        <v>-1.2155790120169103E-14</v>
      </c>
      <c r="Q245" s="8"/>
      <c r="R245" s="8">
        <f t="shared" si="59"/>
        <v>-1.2768454184900641E-15</v>
      </c>
    </row>
    <row r="246" spans="1:18" x14ac:dyDescent="0.3">
      <c r="A246" s="21">
        <v>290</v>
      </c>
      <c r="B246" s="23">
        <v>44140</v>
      </c>
      <c r="C246" s="22" t="s">
        <v>6</v>
      </c>
      <c r="D246" s="8"/>
      <c r="E246" s="14">
        <f t="shared" si="60"/>
        <v>0</v>
      </c>
      <c r="F246" s="15">
        <f t="shared" si="56"/>
        <v>0</v>
      </c>
      <c r="G246" s="8">
        <f t="shared" si="55"/>
        <v>-5.0601439368797168E-14</v>
      </c>
      <c r="H246" s="21">
        <v>290</v>
      </c>
      <c r="I246" s="15">
        <f t="shared" si="61"/>
        <v>-2.0240575747518867E-13</v>
      </c>
      <c r="J246" s="15"/>
      <c r="K246" s="10">
        <f t="shared" si="57"/>
        <v>-1.2620883321382117E-14</v>
      </c>
      <c r="L246" s="7">
        <f t="shared" si="52"/>
        <v>6.2354369158343789E-2</v>
      </c>
      <c r="M246" s="7">
        <f t="shared" si="53"/>
        <v>4.7600868296743204E-2</v>
      </c>
      <c r="N246" s="1">
        <f t="shared" si="54"/>
        <v>14.905537519203866</v>
      </c>
      <c r="O246" s="1"/>
      <c r="P246" s="10">
        <f t="shared" si="58"/>
        <v>-9.6346898040790029E-15</v>
      </c>
      <c r="Q246" s="8"/>
      <c r="R246" s="8">
        <f t="shared" si="59"/>
        <v>-1.0120287873759434E-15</v>
      </c>
    </row>
    <row r="247" spans="1:18" x14ac:dyDescent="0.3">
      <c r="A247" s="21">
        <v>291</v>
      </c>
      <c r="B247" s="23">
        <v>44141</v>
      </c>
      <c r="C247" s="22" t="s">
        <v>6</v>
      </c>
      <c r="D247" s="8"/>
      <c r="E247" s="14">
        <f t="shared" si="60"/>
        <v>0</v>
      </c>
      <c r="F247" s="15">
        <f t="shared" si="56"/>
        <v>0</v>
      </c>
      <c r="G247" s="8">
        <f t="shared" si="55"/>
        <v>-4.0106744780773634E-14</v>
      </c>
      <c r="H247" s="21">
        <v>291</v>
      </c>
      <c r="I247" s="15">
        <f t="shared" si="61"/>
        <v>-1.6042697912309454E-13</v>
      </c>
      <c r="J247" s="15"/>
      <c r="K247" s="10">
        <f t="shared" si="57"/>
        <v>-1.0003323079199348E-14</v>
      </c>
      <c r="L247" s="7">
        <f t="shared" si="52"/>
        <v>6.2354369158343789E-2</v>
      </c>
      <c r="M247" s="7">
        <f t="shared" si="53"/>
        <v>4.7600868296743211E-2</v>
      </c>
      <c r="N247" s="1">
        <f t="shared" si="54"/>
        <v>14.905537519203866</v>
      </c>
      <c r="O247" s="1"/>
      <c r="P247" s="10">
        <f t="shared" si="58"/>
        <v>-7.6364635044827956E-15</v>
      </c>
      <c r="Q247" s="8"/>
      <c r="R247" s="8">
        <f t="shared" si="59"/>
        <v>-8.0213489561547272E-16</v>
      </c>
    </row>
    <row r="248" spans="1:18" x14ac:dyDescent="0.3">
      <c r="A248" s="21">
        <v>292</v>
      </c>
      <c r="B248" s="23">
        <v>44142</v>
      </c>
      <c r="C248" s="22" t="s">
        <v>6</v>
      </c>
      <c r="D248" s="8"/>
      <c r="E248" s="14">
        <f t="shared" si="60"/>
        <v>0</v>
      </c>
      <c r="F248" s="15">
        <f t="shared" si="56"/>
        <v>0</v>
      </c>
      <c r="G248" s="8">
        <f t="shared" si="55"/>
        <v>-3.1788640737797057E-14</v>
      </c>
      <c r="H248" s="21">
        <v>292</v>
      </c>
      <c r="I248" s="15">
        <f t="shared" si="61"/>
        <v>-1.2715456295118823E-13</v>
      </c>
      <c r="J248" s="15"/>
      <c r="K248" s="10">
        <f t="shared" si="57"/>
        <v>-7.9286425584262546E-15</v>
      </c>
      <c r="L248" s="7">
        <f t="shared" si="52"/>
        <v>6.2354369158343789E-2</v>
      </c>
      <c r="M248" s="7">
        <f t="shared" si="53"/>
        <v>4.7600868296743211E-2</v>
      </c>
      <c r="N248" s="1">
        <f t="shared" si="54"/>
        <v>14.905537519203866</v>
      </c>
      <c r="O248" s="1"/>
      <c r="P248" s="10">
        <f t="shared" si="58"/>
        <v>-6.0526676043694542E-15</v>
      </c>
      <c r="Q248" s="8"/>
      <c r="R248" s="8">
        <f t="shared" si="59"/>
        <v>-6.3577281475594119E-16</v>
      </c>
    </row>
    <row r="249" spans="1:18" x14ac:dyDescent="0.3">
      <c r="A249" s="21">
        <v>293</v>
      </c>
      <c r="B249" s="23">
        <v>44143</v>
      </c>
      <c r="C249" s="22" t="s">
        <v>6</v>
      </c>
      <c r="D249" s="8"/>
      <c r="E249" s="14">
        <f t="shared" si="60"/>
        <v>0</v>
      </c>
      <c r="F249" s="15">
        <f t="shared" si="56"/>
        <v>0</v>
      </c>
      <c r="G249" s="8">
        <f t="shared" si="55"/>
        <v>-2.519570425075117E-14</v>
      </c>
      <c r="H249" s="21">
        <v>293</v>
      </c>
      <c r="I249" s="15">
        <f t="shared" si="61"/>
        <v>-1.0078281700300468E-13</v>
      </c>
      <c r="J249" s="15"/>
      <c r="K249" s="10">
        <f t="shared" si="57"/>
        <v>-6.2842489762231609E-15</v>
      </c>
      <c r="L249" s="7">
        <f t="shared" si="52"/>
        <v>6.2354369158343789E-2</v>
      </c>
      <c r="M249" s="7">
        <f t="shared" si="53"/>
        <v>4.7600868296743211E-2</v>
      </c>
      <c r="N249" s="1">
        <f t="shared" si="54"/>
        <v>14.905537519203866</v>
      </c>
      <c r="O249" s="1"/>
      <c r="P249" s="10">
        <f t="shared" si="58"/>
        <v>-4.7973495987347979E-15</v>
      </c>
      <c r="Q249" s="8"/>
      <c r="R249" s="8">
        <f t="shared" si="59"/>
        <v>-5.0391408501502345E-16</v>
      </c>
    </row>
    <row r="250" spans="1:18" x14ac:dyDescent="0.3">
      <c r="A250" s="21">
        <v>294</v>
      </c>
      <c r="B250" s="23">
        <v>44144</v>
      </c>
      <c r="C250" s="22" t="s">
        <v>6</v>
      </c>
      <c r="D250" s="8"/>
      <c r="E250" s="14">
        <f t="shared" si="60"/>
        <v>0</v>
      </c>
      <c r="F250" s="15">
        <f t="shared" si="56"/>
        <v>0</v>
      </c>
      <c r="G250" s="8">
        <f t="shared" si="55"/>
        <v>-1.9970137066493322E-14</v>
      </c>
      <c r="H250" s="21">
        <v>294</v>
      </c>
      <c r="I250" s="15">
        <f t="shared" si="61"/>
        <v>-7.9880548265973288E-14</v>
      </c>
      <c r="J250" s="15"/>
      <c r="K250" s="10">
        <f t="shared" si="57"/>
        <v>-4.980901195147397E-15</v>
      </c>
      <c r="L250" s="7">
        <f t="shared" si="52"/>
        <v>6.2354369158343789E-2</v>
      </c>
      <c r="M250" s="7">
        <f t="shared" si="53"/>
        <v>4.7600868296743218E-2</v>
      </c>
      <c r="N250" s="1">
        <f t="shared" si="54"/>
        <v>14.905537519203866</v>
      </c>
      <c r="O250" s="1"/>
      <c r="P250" s="10">
        <f t="shared" si="58"/>
        <v>-3.8023834574802341E-15</v>
      </c>
      <c r="Q250" s="8"/>
      <c r="R250" s="8">
        <f t="shared" si="59"/>
        <v>-3.9940274132986644E-16</v>
      </c>
    </row>
    <row r="251" spans="1:18" x14ac:dyDescent="0.3">
      <c r="A251" s="21">
        <v>295</v>
      </c>
      <c r="B251" s="23">
        <v>44145</v>
      </c>
      <c r="C251" s="22" t="s">
        <v>6</v>
      </c>
      <c r="D251" s="8"/>
      <c r="E251" s="14">
        <f t="shared" si="60"/>
        <v>0</v>
      </c>
      <c r="F251" s="15">
        <f t="shared" si="56"/>
        <v>0</v>
      </c>
      <c r="G251" s="8">
        <f t="shared" si="55"/>
        <v>-1.5828347978907584E-14</v>
      </c>
      <c r="H251" s="21">
        <v>295</v>
      </c>
      <c r="I251" s="15">
        <f t="shared" si="61"/>
        <v>-6.3313391915630334E-14</v>
      </c>
      <c r="J251" s="15"/>
      <c r="K251" s="10">
        <f t="shared" si="57"/>
        <v>-3.9478666121741131E-15</v>
      </c>
      <c r="L251" s="7">
        <f t="shared" si="52"/>
        <v>6.2354369158343789E-2</v>
      </c>
      <c r="M251" s="7">
        <f t="shared" si="53"/>
        <v>4.7600868296743211E-2</v>
      </c>
      <c r="N251" s="1">
        <f t="shared" si="54"/>
        <v>14.905537519203866</v>
      </c>
      <c r="O251" s="1"/>
      <c r="P251" s="10">
        <f t="shared" si="58"/>
        <v>-3.013772429996006E-15</v>
      </c>
      <c r="Q251" s="8"/>
      <c r="R251" s="8">
        <f t="shared" si="59"/>
        <v>-3.1656695957815169E-16</v>
      </c>
    </row>
    <row r="252" spans="1:18" x14ac:dyDescent="0.3">
      <c r="A252" s="21">
        <v>296</v>
      </c>
      <c r="B252" s="23">
        <v>44146</v>
      </c>
      <c r="C252" s="22" t="s">
        <v>6</v>
      </c>
      <c r="D252" s="8"/>
      <c r="E252" s="14">
        <f t="shared" si="60"/>
        <v>0</v>
      </c>
      <c r="F252" s="15">
        <f t="shared" si="56"/>
        <v>0</v>
      </c>
      <c r="G252" s="8">
        <f t="shared" si="55"/>
        <v>-1.2545562351785151E-14</v>
      </c>
      <c r="H252" s="21">
        <v>296</v>
      </c>
      <c r="I252" s="15">
        <f t="shared" si="61"/>
        <v>-5.0182249407140604E-14</v>
      </c>
      <c r="J252" s="15"/>
      <c r="K252" s="10">
        <f t="shared" si="57"/>
        <v>-3.129082504728924E-15</v>
      </c>
      <c r="L252" s="7">
        <f t="shared" si="52"/>
        <v>6.2354369158343789E-2</v>
      </c>
      <c r="M252" s="7">
        <f t="shared" si="53"/>
        <v>4.7600868296743211E-2</v>
      </c>
      <c r="N252" s="1">
        <f t="shared" si="54"/>
        <v>14.905537519203866</v>
      </c>
      <c r="O252" s="1"/>
      <c r="P252" s="10">
        <f t="shared" si="58"/>
        <v>-2.3887186448636199E-15</v>
      </c>
      <c r="Q252" s="8"/>
      <c r="R252" s="8">
        <f t="shared" si="59"/>
        <v>-2.5091124703570304E-16</v>
      </c>
    </row>
    <row r="253" spans="1:18" x14ac:dyDescent="0.3">
      <c r="A253" s="21">
        <v>297</v>
      </c>
      <c r="B253" s="23">
        <v>44147</v>
      </c>
      <c r="C253" s="22" t="s">
        <v>6</v>
      </c>
      <c r="D253" s="8"/>
      <c r="E253" s="14">
        <f t="shared" si="60"/>
        <v>0</v>
      </c>
      <c r="F253" s="15">
        <f t="shared" si="56"/>
        <v>0</v>
      </c>
      <c r="G253" s="8">
        <f t="shared" si="55"/>
        <v>-9.9436236132958425E-15</v>
      </c>
      <c r="H253" s="21">
        <v>297</v>
      </c>
      <c r="I253" s="15">
        <f t="shared" si="61"/>
        <v>-3.977449445318337E-14</v>
      </c>
      <c r="J253" s="15"/>
      <c r="K253" s="10">
        <f t="shared" si="57"/>
        <v>-2.4801135102202931E-15</v>
      </c>
      <c r="L253" s="7">
        <f t="shared" si="52"/>
        <v>6.2354369158343782E-2</v>
      </c>
      <c r="M253" s="7">
        <f t="shared" si="53"/>
        <v>4.7600868296743218E-2</v>
      </c>
      <c r="N253" s="1">
        <f t="shared" si="54"/>
        <v>14.905537519203866</v>
      </c>
      <c r="O253" s="1"/>
      <c r="P253" s="10">
        <f t="shared" si="58"/>
        <v>-1.8933004720355251E-15</v>
      </c>
      <c r="Q253" s="8"/>
      <c r="R253" s="8">
        <f t="shared" si="59"/>
        <v>-1.9887247226591686E-16</v>
      </c>
    </row>
    <row r="254" spans="1:18" x14ac:dyDescent="0.3">
      <c r="A254" s="21">
        <v>298</v>
      </c>
      <c r="B254" s="23">
        <v>44148</v>
      </c>
      <c r="C254" s="22" t="s">
        <v>6</v>
      </c>
      <c r="D254" s="8"/>
      <c r="E254" s="14">
        <f t="shared" si="60"/>
        <v>0</v>
      </c>
      <c r="F254" s="15">
        <f t="shared" si="56"/>
        <v>0</v>
      </c>
      <c r="G254" s="8">
        <f t="shared" si="55"/>
        <v>-7.8813247099142839E-15</v>
      </c>
      <c r="H254" s="21">
        <v>298</v>
      </c>
      <c r="I254" s="15">
        <f t="shared" si="61"/>
        <v>-3.1525298839657136E-14</v>
      </c>
      <c r="J254" s="15"/>
      <c r="K254" s="10">
        <f t="shared" si="57"/>
        <v>-1.965740121675088E-15</v>
      </c>
      <c r="L254" s="7">
        <f t="shared" si="52"/>
        <v>6.2354369158343782E-2</v>
      </c>
      <c r="M254" s="7">
        <f t="shared" si="53"/>
        <v>4.7600868296743211E-2</v>
      </c>
      <c r="N254" s="1">
        <f t="shared" si="54"/>
        <v>14.905537519203866</v>
      </c>
      <c r="O254" s="1"/>
      <c r="P254" s="10">
        <f t="shared" si="58"/>
        <v>-1.5006315980819908E-15</v>
      </c>
      <c r="Q254" s="8"/>
      <c r="R254" s="8">
        <f t="shared" si="59"/>
        <v>-1.5762649419828569E-16</v>
      </c>
    </row>
    <row r="255" spans="1:18" x14ac:dyDescent="0.3">
      <c r="A255" s="21">
        <v>299</v>
      </c>
      <c r="B255" s="23">
        <v>44149</v>
      </c>
      <c r="C255" s="22" t="s">
        <v>6</v>
      </c>
      <c r="D255" s="8"/>
      <c r="E255" s="14">
        <f t="shared" si="60"/>
        <v>0</v>
      </c>
      <c r="F255" s="15">
        <f t="shared" si="56"/>
        <v>0</v>
      </c>
      <c r="G255" s="8">
        <f t="shared" si="55"/>
        <v>-6.2467448084066399E-15</v>
      </c>
      <c r="H255" s="21">
        <v>299</v>
      </c>
      <c r="I255" s="15">
        <f t="shared" si="61"/>
        <v>-2.498697923362656E-14</v>
      </c>
      <c r="J255" s="15"/>
      <c r="K255" s="10">
        <f t="shared" si="57"/>
        <v>-1.5580473272854206E-15</v>
      </c>
      <c r="L255" s="7">
        <f t="shared" si="52"/>
        <v>6.2354369158343782E-2</v>
      </c>
      <c r="M255" s="7">
        <f t="shared" si="53"/>
        <v>4.7600868296743211E-2</v>
      </c>
      <c r="N255" s="1">
        <f t="shared" si="54"/>
        <v>14.905537519203866</v>
      </c>
      <c r="O255" s="1"/>
      <c r="P255" s="10">
        <f t="shared" si="58"/>
        <v>-1.1894019076333155E-15</v>
      </c>
      <c r="Q255" s="8"/>
      <c r="R255" s="8">
        <f t="shared" si="59"/>
        <v>-1.249348961681328E-16</v>
      </c>
    </row>
    <row r="256" spans="1:18" x14ac:dyDescent="0.3">
      <c r="A256" s="21">
        <v>300</v>
      </c>
      <c r="B256" s="23">
        <v>44150</v>
      </c>
      <c r="C256" s="22" t="s">
        <v>6</v>
      </c>
      <c r="D256" s="8"/>
      <c r="E256" s="14">
        <f t="shared" si="60"/>
        <v>0</v>
      </c>
      <c r="F256" s="15">
        <f t="shared" si="56"/>
        <v>0</v>
      </c>
      <c r="G256" s="8">
        <f t="shared" si="55"/>
        <v>-4.9511753591712758E-15</v>
      </c>
      <c r="H256" s="21">
        <v>300</v>
      </c>
      <c r="I256" s="15">
        <f t="shared" si="61"/>
        <v>-1.9804701436685103E-14</v>
      </c>
      <c r="J256" s="15"/>
      <c r="K256" s="10">
        <f t="shared" si="57"/>
        <v>-1.2349096644538444E-15</v>
      </c>
      <c r="L256" s="7">
        <f t="shared" si="52"/>
        <v>6.2354369158343782E-2</v>
      </c>
      <c r="M256" s="7">
        <f t="shared" si="53"/>
        <v>4.7600868296743204E-2</v>
      </c>
      <c r="N256" s="1">
        <f t="shared" si="54"/>
        <v>14.905537519203866</v>
      </c>
      <c r="O256" s="1"/>
      <c r="P256" s="10">
        <f t="shared" si="58"/>
        <v>-9.4272098474396857E-16</v>
      </c>
      <c r="Q256" s="8"/>
      <c r="R256" s="8">
        <f t="shared" si="59"/>
        <v>-9.9023507183425523E-17</v>
      </c>
    </row>
    <row r="257" spans="1:18" x14ac:dyDescent="0.3">
      <c r="A257" s="21">
        <v>301</v>
      </c>
      <c r="B257" s="23">
        <v>44151</v>
      </c>
      <c r="C257" s="22" t="s">
        <v>6</v>
      </c>
      <c r="D257" s="8"/>
      <c r="E257" s="14">
        <f t="shared" si="60"/>
        <v>0</v>
      </c>
      <c r="F257" s="15">
        <f t="shared" si="56"/>
        <v>0</v>
      </c>
      <c r="G257" s="8">
        <f t="shared" si="55"/>
        <v>-3.9243058887685929E-15</v>
      </c>
      <c r="H257" s="21">
        <v>301</v>
      </c>
      <c r="I257" s="15">
        <f t="shared" si="61"/>
        <v>-1.5697223555074371E-14</v>
      </c>
      <c r="J257" s="15"/>
      <c r="K257" s="10">
        <f t="shared" si="57"/>
        <v>-9.7879047231415698E-16</v>
      </c>
      <c r="L257" s="7">
        <f t="shared" si="52"/>
        <v>6.2354369158343782E-2</v>
      </c>
      <c r="M257" s="7">
        <f t="shared" si="53"/>
        <v>4.7600868296743211E-2</v>
      </c>
      <c r="N257" s="1">
        <f t="shared" si="54"/>
        <v>14.905537519203866</v>
      </c>
      <c r="O257" s="1"/>
      <c r="P257" s="10">
        <f t="shared" si="58"/>
        <v>-7.4720147106963043E-16</v>
      </c>
      <c r="Q257" s="8"/>
      <c r="R257" s="8">
        <f t="shared" si="59"/>
        <v>-7.8486117775371858E-17</v>
      </c>
    </row>
    <row r="258" spans="1:18" x14ac:dyDescent="0.3">
      <c r="A258" s="21">
        <v>302</v>
      </c>
      <c r="B258" s="23">
        <v>44152</v>
      </c>
      <c r="C258" s="22" t="s">
        <v>6</v>
      </c>
      <c r="D258" s="8"/>
      <c r="E258" s="14">
        <f t="shared" si="60"/>
        <v>0</v>
      </c>
      <c r="F258" s="15">
        <f t="shared" si="56"/>
        <v>0</v>
      </c>
      <c r="G258" s="8">
        <f t="shared" si="55"/>
        <v>-3.110408254900009E-15</v>
      </c>
      <c r="H258" s="21">
        <v>302</v>
      </c>
      <c r="I258" s="15">
        <f t="shared" si="61"/>
        <v>-1.2441633019600036E-14</v>
      </c>
      <c r="J258" s="15"/>
      <c r="K258" s="10">
        <f t="shared" si="57"/>
        <v>-7.7579017823678021E-16</v>
      </c>
      <c r="L258" s="7">
        <f t="shared" si="52"/>
        <v>6.2354369158343789E-2</v>
      </c>
      <c r="M258" s="7">
        <f t="shared" si="53"/>
        <v>4.7600868296743211E-2</v>
      </c>
      <c r="N258" s="1">
        <f t="shared" si="54"/>
        <v>14.905537519203866</v>
      </c>
      <c r="O258" s="1"/>
      <c r="P258" s="10">
        <f t="shared" si="58"/>
        <v>-5.9223253476239283E-16</v>
      </c>
      <c r="Q258" s="8"/>
      <c r="R258" s="8">
        <f t="shared" si="59"/>
        <v>-6.220816509800018E-17</v>
      </c>
    </row>
    <row r="259" spans="1:18" x14ac:dyDescent="0.3">
      <c r="A259" s="21">
        <v>303</v>
      </c>
      <c r="B259" s="23">
        <v>44153</v>
      </c>
      <c r="C259" s="22" t="s">
        <v>6</v>
      </c>
      <c r="D259" s="8"/>
      <c r="E259" s="14">
        <f t="shared" si="60"/>
        <v>0</v>
      </c>
      <c r="F259" s="15">
        <f t="shared" si="56"/>
        <v>0</v>
      </c>
      <c r="G259" s="8">
        <f t="shared" si="55"/>
        <v>-2.4653122835911049E-15</v>
      </c>
      <c r="H259" s="21">
        <v>303</v>
      </c>
      <c r="I259" s="15">
        <f t="shared" si="61"/>
        <v>-9.8612491343644195E-15</v>
      </c>
      <c r="J259" s="15"/>
      <c r="K259" s="10">
        <f t="shared" si="57"/>
        <v>-6.1489196888655711E-16</v>
      </c>
      <c r="L259" s="7">
        <f t="shared" si="52"/>
        <v>6.2354369158343782E-2</v>
      </c>
      <c r="M259" s="7">
        <f t="shared" si="53"/>
        <v>4.7600868296743211E-2</v>
      </c>
      <c r="N259" s="1">
        <f t="shared" si="54"/>
        <v>14.905537519203866</v>
      </c>
      <c r="O259" s="1"/>
      <c r="P259" s="10">
        <f t="shared" si="58"/>
        <v>-4.6940402128625374E-16</v>
      </c>
      <c r="Q259" s="8"/>
      <c r="R259" s="8">
        <f t="shared" si="59"/>
        <v>-4.9306245671822098E-17</v>
      </c>
    </row>
    <row r="260" spans="1:18" x14ac:dyDescent="0.3">
      <c r="A260" s="21">
        <v>304</v>
      </c>
      <c r="B260" s="23">
        <v>44154</v>
      </c>
      <c r="C260" s="22" t="s">
        <v>6</v>
      </c>
      <c r="D260" s="8"/>
      <c r="E260" s="14">
        <f t="shared" si="60"/>
        <v>0</v>
      </c>
      <c r="F260" s="15">
        <f t="shared" si="56"/>
        <v>0</v>
      </c>
      <c r="G260" s="8">
        <f t="shared" si="55"/>
        <v>-1.9540086565969363E-15</v>
      </c>
      <c r="H260" s="21">
        <v>304</v>
      </c>
      <c r="I260" s="15">
        <f t="shared" si="61"/>
        <v>-7.8160346263877452E-15</v>
      </c>
      <c r="J260" s="15"/>
      <c r="K260" s="10">
        <f t="shared" si="57"/>
        <v>-4.8736390844817914E-16</v>
      </c>
      <c r="L260" s="7">
        <f t="shared" si="52"/>
        <v>6.2354369158343789E-2</v>
      </c>
      <c r="M260" s="7">
        <f t="shared" si="53"/>
        <v>4.7600868296743211E-2</v>
      </c>
      <c r="N260" s="1">
        <f t="shared" si="54"/>
        <v>14.905537519203866</v>
      </c>
      <c r="O260" s="1"/>
      <c r="P260" s="10">
        <f t="shared" si="58"/>
        <v>-3.720500348534676E-16</v>
      </c>
      <c r="Q260" s="8"/>
      <c r="R260" s="8">
        <f t="shared" si="59"/>
        <v>-3.9080173131938726E-17</v>
      </c>
    </row>
    <row r="261" spans="1:18" x14ac:dyDescent="0.3">
      <c r="A261" s="21">
        <v>305</v>
      </c>
      <c r="B261" s="23">
        <v>44155</v>
      </c>
      <c r="C261" s="22" t="s">
        <v>6</v>
      </c>
      <c r="D261" s="8"/>
      <c r="E261" s="14">
        <f t="shared" si="60"/>
        <v>0</v>
      </c>
      <c r="F261" s="15">
        <f t="shared" si="56"/>
        <v>0</v>
      </c>
      <c r="G261" s="8">
        <f t="shared" si="55"/>
        <v>-1.5487489578780846E-15</v>
      </c>
      <c r="H261" s="21">
        <v>305</v>
      </c>
      <c r="I261" s="15">
        <f t="shared" si="61"/>
        <v>-6.1949958315123385E-15</v>
      </c>
      <c r="J261" s="15"/>
      <c r="K261" s="10">
        <f t="shared" si="57"/>
        <v>-3.862850570125213E-16</v>
      </c>
      <c r="L261" s="7">
        <f t="shared" si="52"/>
        <v>6.2354369158343789E-2</v>
      </c>
      <c r="M261" s="7">
        <f t="shared" si="53"/>
        <v>4.7600868296743211E-2</v>
      </c>
      <c r="N261" s="1">
        <f t="shared" si="54"/>
        <v>14.905537519203866</v>
      </c>
      <c r="O261" s="1"/>
      <c r="P261" s="10">
        <f t="shared" si="58"/>
        <v>-2.9488718067469203E-16</v>
      </c>
      <c r="Q261" s="8"/>
      <c r="R261" s="8">
        <f t="shared" si="59"/>
        <v>-3.0974979157561694E-17</v>
      </c>
    </row>
    <row r="262" spans="1:18" x14ac:dyDescent="0.3">
      <c r="A262" s="21">
        <v>306</v>
      </c>
      <c r="B262" s="23">
        <v>44156</v>
      </c>
      <c r="C262" s="22" t="s">
        <v>6</v>
      </c>
      <c r="D262" s="8"/>
      <c r="E262" s="14">
        <f t="shared" si="60"/>
        <v>0</v>
      </c>
      <c r="F262" s="15">
        <f t="shared" si="56"/>
        <v>0</v>
      </c>
      <c r="G262" s="8">
        <f t="shared" si="55"/>
        <v>-1.2275397687878461E-15</v>
      </c>
      <c r="H262" s="21">
        <v>306</v>
      </c>
      <c r="I262" s="15">
        <f t="shared" si="61"/>
        <v>-4.9101590751513842E-15</v>
      </c>
      <c r="J262" s="15"/>
      <c r="K262" s="10">
        <f t="shared" si="57"/>
        <v>-3.0616987159818134E-16</v>
      </c>
      <c r="L262" s="7">
        <f t="shared" ref="L262:L306" si="62">+K262/I262</f>
        <v>6.2354369158343789E-2</v>
      </c>
      <c r="M262" s="7">
        <f t="shared" ref="M262:M306" si="63">+P262/I262</f>
        <v>4.7600868296743211E-2</v>
      </c>
      <c r="N262" s="1">
        <f t="shared" ref="N262:N306" si="64">LOG(2)/LOG(1+M262)</f>
        <v>14.905537519203866</v>
      </c>
      <c r="O262" s="1"/>
      <c r="P262" s="10">
        <f t="shared" si="58"/>
        <v>-2.337278354523395E-16</v>
      </c>
      <c r="Q262" s="8"/>
      <c r="R262" s="8">
        <f t="shared" si="59"/>
        <v>-2.4550795375756921E-17</v>
      </c>
    </row>
    <row r="263" spans="1:18" x14ac:dyDescent="0.3">
      <c r="A263" s="21">
        <v>307</v>
      </c>
      <c r="B263" s="23">
        <v>44157</v>
      </c>
      <c r="C263" s="22" t="s">
        <v>6</v>
      </c>
      <c r="D263" s="8"/>
      <c r="E263" s="14">
        <f t="shared" si="60"/>
        <v>0</v>
      </c>
      <c r="F263" s="15">
        <f t="shared" si="56"/>
        <v>0</v>
      </c>
      <c r="G263" s="8">
        <f t="shared" si="55"/>
        <v>-9.7294908661003013E-16</v>
      </c>
      <c r="H263" s="21">
        <v>307</v>
      </c>
      <c r="I263" s="15">
        <f t="shared" si="61"/>
        <v>-3.8917963464401205E-15</v>
      </c>
      <c r="J263" s="15"/>
      <c r="K263" s="10">
        <f t="shared" si="57"/>
        <v>-2.426705060750209E-16</v>
      </c>
      <c r="L263" s="7">
        <f t="shared" si="62"/>
        <v>6.2354369158343789E-2</v>
      </c>
      <c r="M263" s="7">
        <f t="shared" si="63"/>
        <v>4.7600868296743211E-2</v>
      </c>
      <c r="N263" s="1">
        <f t="shared" si="64"/>
        <v>14.905537519203866</v>
      </c>
      <c r="O263" s="1"/>
      <c r="P263" s="10">
        <f t="shared" si="58"/>
        <v>-1.8525288532464259E-16</v>
      </c>
      <c r="Q263" s="8"/>
      <c r="R263" s="8">
        <f t="shared" si="59"/>
        <v>-1.9458981732200603E-17</v>
      </c>
    </row>
    <row r="264" spans="1:18" x14ac:dyDescent="0.3">
      <c r="A264" s="21">
        <v>308</v>
      </c>
      <c r="B264" s="23">
        <v>44158</v>
      </c>
      <c r="C264" s="22" t="s">
        <v>6</v>
      </c>
      <c r="D264" s="8"/>
      <c r="E264" s="14">
        <f t="shared" si="60"/>
        <v>0</v>
      </c>
      <c r="F264" s="15">
        <f t="shared" si="56"/>
        <v>0</v>
      </c>
      <c r="G264" s="8">
        <f t="shared" si="55"/>
        <v>-7.7116029085563319E-16</v>
      </c>
      <c r="H264" s="21">
        <v>308</v>
      </c>
      <c r="I264" s="15">
        <f t="shared" si="61"/>
        <v>-3.0846411634225327E-15</v>
      </c>
      <c r="J264" s="15"/>
      <c r="K264" s="10">
        <f t="shared" si="57"/>
        <v>-1.9234085382507168E-16</v>
      </c>
      <c r="L264" s="7">
        <f t="shared" si="62"/>
        <v>6.2354369158343789E-2</v>
      </c>
      <c r="M264" s="7">
        <f t="shared" si="63"/>
        <v>4.7600868296743211E-2</v>
      </c>
      <c r="N264" s="1">
        <f t="shared" si="64"/>
        <v>14.905537519203866</v>
      </c>
      <c r="O264" s="1"/>
      <c r="P264" s="10">
        <f t="shared" si="58"/>
        <v>-1.4683159776278874E-16</v>
      </c>
      <c r="Q264" s="8"/>
      <c r="R264" s="8">
        <f t="shared" si="59"/>
        <v>-1.5423205817112663E-17</v>
      </c>
    </row>
    <row r="265" spans="1:18" x14ac:dyDescent="0.3">
      <c r="A265" s="21">
        <v>309</v>
      </c>
      <c r="B265" s="23">
        <v>44159</v>
      </c>
      <c r="C265" s="22" t="s">
        <v>6</v>
      </c>
      <c r="D265" s="8"/>
      <c r="E265" s="14">
        <f t="shared" si="60"/>
        <v>0</v>
      </c>
      <c r="F265" s="15">
        <f t="shared" si="56"/>
        <v>0</v>
      </c>
      <c r="G265" s="8">
        <f t="shared" si="55"/>
        <v>-6.1122231612814384E-16</v>
      </c>
      <c r="H265" s="21">
        <v>309</v>
      </c>
      <c r="I265" s="15">
        <f t="shared" si="61"/>
        <v>-2.4448892645125754E-15</v>
      </c>
      <c r="J265" s="15"/>
      <c r="K265" s="10">
        <f t="shared" si="57"/>
        <v>-1.5244952775068876E-16</v>
      </c>
      <c r="L265" s="7">
        <f t="shared" si="62"/>
        <v>6.2354369158343789E-2</v>
      </c>
      <c r="M265" s="7">
        <f t="shared" si="63"/>
        <v>4.7600868296743211E-2</v>
      </c>
      <c r="N265" s="1">
        <f t="shared" si="64"/>
        <v>14.905537519203866</v>
      </c>
      <c r="O265" s="1"/>
      <c r="P265" s="10">
        <f t="shared" si="58"/>
        <v>-1.1637885188018448E-16</v>
      </c>
      <c r="Q265" s="8"/>
      <c r="R265" s="8">
        <f t="shared" si="59"/>
        <v>-1.2224446322562878E-17</v>
      </c>
    </row>
    <row r="266" spans="1:18" x14ac:dyDescent="0.3">
      <c r="A266" s="21">
        <v>310</v>
      </c>
      <c r="B266" s="23">
        <v>44160</v>
      </c>
      <c r="C266" s="22" t="s">
        <v>6</v>
      </c>
      <c r="D266" s="8"/>
      <c r="E266" s="14">
        <f t="shared" si="60"/>
        <v>0</v>
      </c>
      <c r="F266" s="15">
        <f t="shared" si="56"/>
        <v>0</v>
      </c>
      <c r="G266" s="8">
        <f t="shared" ref="G266:G306" si="65">+I266*$G$3</f>
        <v>-4.8445533848551332E-16</v>
      </c>
      <c r="H266" s="21">
        <v>310</v>
      </c>
      <c r="I266" s="15">
        <f t="shared" si="61"/>
        <v>-1.9378213539420533E-15</v>
      </c>
      <c r="J266" s="15"/>
      <c r="K266" s="10">
        <f t="shared" si="57"/>
        <v>-1.2083162806662438E-16</v>
      </c>
      <c r="L266" s="7">
        <f t="shared" si="62"/>
        <v>6.2354369158343796E-2</v>
      </c>
      <c r="M266" s="7">
        <f t="shared" si="63"/>
        <v>4.7600868296743211E-2</v>
      </c>
      <c r="N266" s="1">
        <f t="shared" si="64"/>
        <v>14.905537519203866</v>
      </c>
      <c r="O266" s="1"/>
      <c r="P266" s="10">
        <f t="shared" si="58"/>
        <v>-9.2241979051612287E-17</v>
      </c>
      <c r="Q266" s="8"/>
      <c r="R266" s="8">
        <f t="shared" si="59"/>
        <v>-9.6891067697102672E-18</v>
      </c>
    </row>
    <row r="267" spans="1:18" x14ac:dyDescent="0.3">
      <c r="A267" s="21">
        <v>311</v>
      </c>
      <c r="B267" s="23">
        <v>44161</v>
      </c>
      <c r="C267" s="22" t="s">
        <v>6</v>
      </c>
      <c r="D267" s="8"/>
      <c r="E267" s="14">
        <f t="shared" si="60"/>
        <v>0</v>
      </c>
      <c r="F267" s="15">
        <f t="shared" si="56"/>
        <v>0</v>
      </c>
      <c r="G267" s="8">
        <f t="shared" si="65"/>
        <v>-3.839797219346105E-16</v>
      </c>
      <c r="H267" s="21">
        <v>311</v>
      </c>
      <c r="I267" s="15">
        <f t="shared" si="61"/>
        <v>-1.535918887738442E-15</v>
      </c>
      <c r="J267" s="15"/>
      <c r="K267" s="10">
        <f t="shared" si="57"/>
        <v>-9.5771253323315611E-17</v>
      </c>
      <c r="L267" s="7">
        <f t="shared" si="62"/>
        <v>6.2354369158343796E-2</v>
      </c>
      <c r="M267" s="7">
        <f t="shared" si="63"/>
        <v>4.7600868296743211E-2</v>
      </c>
      <c r="N267" s="1">
        <f t="shared" si="64"/>
        <v>14.905537519203866</v>
      </c>
      <c r="O267" s="1"/>
      <c r="P267" s="10">
        <f t="shared" si="58"/>
        <v>-7.3111072689717903E-17</v>
      </c>
      <c r="Q267" s="8"/>
      <c r="R267" s="8">
        <f t="shared" si="59"/>
        <v>-7.6795944386922102E-18</v>
      </c>
    </row>
    <row r="268" spans="1:18" x14ac:dyDescent="0.3">
      <c r="A268" s="21">
        <v>312</v>
      </c>
      <c r="B268" s="23">
        <v>44162</v>
      </c>
      <c r="C268" s="22" t="s">
        <v>6</v>
      </c>
      <c r="D268" s="8"/>
      <c r="E268" s="14">
        <f t="shared" si="60"/>
        <v>0</v>
      </c>
      <c r="F268" s="15">
        <f t="shared" si="56"/>
        <v>0</v>
      </c>
      <c r="G268" s="8">
        <f t="shared" si="65"/>
        <v>-3.0434266101371431E-16</v>
      </c>
      <c r="H268" s="21">
        <v>312</v>
      </c>
      <c r="I268" s="15">
        <f t="shared" si="61"/>
        <v>-1.2173706440548573E-15</v>
      </c>
      <c r="J268" s="15"/>
      <c r="K268" s="10">
        <f t="shared" si="57"/>
        <v>-7.5908378541927305E-17</v>
      </c>
      <c r="L268" s="7">
        <f t="shared" si="62"/>
        <v>6.2354369158343789E-2</v>
      </c>
      <c r="M268" s="7">
        <f t="shared" si="63"/>
        <v>4.7600868296743218E-2</v>
      </c>
      <c r="N268" s="1">
        <f t="shared" si="64"/>
        <v>14.905537519203866</v>
      </c>
      <c r="O268" s="1"/>
      <c r="P268" s="10">
        <f t="shared" si="58"/>
        <v>-5.7947899695976723E-17</v>
      </c>
      <c r="Q268" s="8"/>
      <c r="R268" s="8">
        <f t="shared" si="59"/>
        <v>-6.0868532202742863E-18</v>
      </c>
    </row>
    <row r="269" spans="1:18" x14ac:dyDescent="0.3">
      <c r="A269" s="21">
        <v>313</v>
      </c>
      <c r="B269" s="23">
        <v>44163</v>
      </c>
      <c r="C269" s="22" t="s">
        <v>6</v>
      </c>
      <c r="D269" s="8"/>
      <c r="E269" s="14">
        <f t="shared" si="60"/>
        <v>0</v>
      </c>
      <c r="F269" s="15">
        <f t="shared" si="56"/>
        <v>0</v>
      </c>
      <c r="G269" s="8">
        <f t="shared" si="65"/>
        <v>-2.4122225737921138E-16</v>
      </c>
      <c r="H269" s="21">
        <v>313</v>
      </c>
      <c r="I269" s="15">
        <f t="shared" si="61"/>
        <v>-9.6488902951684554E-16</v>
      </c>
      <c r="J269" s="15"/>
      <c r="K269" s="10">
        <f t="shared" si="57"/>
        <v>-6.0165046743329468E-17</v>
      </c>
      <c r="L269" s="7">
        <f t="shared" si="62"/>
        <v>6.2354369158343796E-2</v>
      </c>
      <c r="M269" s="7">
        <f t="shared" si="63"/>
        <v>4.7600868296743211E-2</v>
      </c>
      <c r="N269" s="1">
        <f t="shared" si="64"/>
        <v>14.905537519203866</v>
      </c>
      <c r="O269" s="1"/>
      <c r="P269" s="10">
        <f t="shared" si="58"/>
        <v>-4.5929555615003735E-17</v>
      </c>
      <c r="Q269" s="8"/>
      <c r="R269" s="8">
        <f t="shared" si="59"/>
        <v>-4.824445147584228E-18</v>
      </c>
    </row>
    <row r="270" spans="1:18" x14ac:dyDescent="0.3">
      <c r="A270" s="21">
        <v>314</v>
      </c>
      <c r="B270" s="23">
        <v>44164</v>
      </c>
      <c r="C270" s="22" t="s">
        <v>6</v>
      </c>
      <c r="D270" s="8"/>
      <c r="E270" s="14">
        <f t="shared" si="60"/>
        <v>0</v>
      </c>
      <c r="F270" s="15">
        <f t="shared" si="56"/>
        <v>0</v>
      </c>
      <c r="G270" s="8">
        <f t="shared" si="65"/>
        <v>-1.9119297065126341E-16</v>
      </c>
      <c r="H270" s="21">
        <v>314</v>
      </c>
      <c r="I270" s="15">
        <f t="shared" si="61"/>
        <v>-7.6477188260505365E-16</v>
      </c>
      <c r="J270" s="15"/>
      <c r="K270" s="10">
        <f t="shared" si="57"/>
        <v>-4.7686868289877076E-17</v>
      </c>
      <c r="L270" s="7">
        <f t="shared" si="62"/>
        <v>6.2354369158343789E-2</v>
      </c>
      <c r="M270" s="7">
        <f t="shared" si="63"/>
        <v>4.7600868296743211E-2</v>
      </c>
      <c r="N270" s="1">
        <f t="shared" si="64"/>
        <v>14.905537519203866</v>
      </c>
      <c r="O270" s="1"/>
      <c r="P270" s="10">
        <f t="shared" si="58"/>
        <v>-3.6403805660935519E-17</v>
      </c>
      <c r="Q270" s="8"/>
      <c r="R270" s="8">
        <f t="shared" si="59"/>
        <v>-3.8238594130252686E-18</v>
      </c>
    </row>
    <row r="271" spans="1:18" x14ac:dyDescent="0.3">
      <c r="A271" s="21">
        <v>315</v>
      </c>
      <c r="B271" s="23">
        <v>44165</v>
      </c>
      <c r="C271" s="22" t="s">
        <v>6</v>
      </c>
      <c r="D271" s="8"/>
      <c r="E271" s="14">
        <f t="shared" si="60"/>
        <v>0</v>
      </c>
      <c r="F271" s="15">
        <f t="shared" si="56"/>
        <v>0</v>
      </c>
      <c r="G271" s="8">
        <f t="shared" si="65"/>
        <v>-1.5153971455042513E-16</v>
      </c>
      <c r="H271" s="21">
        <v>315</v>
      </c>
      <c r="I271" s="15">
        <f t="shared" si="61"/>
        <v>-6.0615885820170053E-16</v>
      </c>
      <c r="J271" s="15"/>
      <c r="K271" s="10">
        <f t="shared" si="57"/>
        <v>-3.7796653212908999E-17</v>
      </c>
      <c r="L271" s="7">
        <f t="shared" si="62"/>
        <v>6.2354369158343782E-2</v>
      </c>
      <c r="M271" s="7">
        <f t="shared" si="63"/>
        <v>4.7600868296743218E-2</v>
      </c>
      <c r="N271" s="1">
        <f t="shared" si="64"/>
        <v>14.905537519203866</v>
      </c>
      <c r="O271" s="1"/>
      <c r="P271" s="10">
        <f t="shared" si="58"/>
        <v>-2.8853687976163393E-17</v>
      </c>
      <c r="Q271" s="8"/>
      <c r="R271" s="8">
        <f t="shared" si="59"/>
        <v>-3.0307942910085026E-18</v>
      </c>
    </row>
    <row r="272" spans="1:18" x14ac:dyDescent="0.3">
      <c r="A272" s="21">
        <v>316</v>
      </c>
      <c r="B272" s="23">
        <v>44166</v>
      </c>
      <c r="C272" s="22" t="s">
        <v>6</v>
      </c>
      <c r="D272" s="8"/>
      <c r="E272" s="14">
        <f t="shared" si="60"/>
        <v>0</v>
      </c>
      <c r="F272" s="15">
        <f t="shared" si="56"/>
        <v>0</v>
      </c>
      <c r="G272" s="8">
        <f t="shared" si="65"/>
        <v>-1.2011050933410757E-16</v>
      </c>
      <c r="H272" s="21">
        <v>316</v>
      </c>
      <c r="I272" s="15">
        <f t="shared" si="61"/>
        <v>-4.8044203733643028E-16</v>
      </c>
      <c r="J272" s="15"/>
      <c r="K272" s="10">
        <f t="shared" si="57"/>
        <v>-2.9957660155262562E-17</v>
      </c>
      <c r="L272" s="7">
        <f t="shared" si="62"/>
        <v>6.2354369158343782E-2</v>
      </c>
      <c r="M272" s="7">
        <f t="shared" si="63"/>
        <v>4.7600868296743211E-2</v>
      </c>
      <c r="N272" s="1">
        <f t="shared" si="64"/>
        <v>14.905537519203866</v>
      </c>
      <c r="O272" s="1"/>
      <c r="P272" s="10">
        <f t="shared" si="58"/>
        <v>-2.2869458143470403E-17</v>
      </c>
      <c r="Q272" s="8"/>
      <c r="R272" s="8">
        <f t="shared" si="59"/>
        <v>-2.4022101866821513E-18</v>
      </c>
    </row>
    <row r="273" spans="1:18" x14ac:dyDescent="0.3">
      <c r="A273" s="21">
        <v>317</v>
      </c>
      <c r="B273" s="23">
        <v>44167</v>
      </c>
      <c r="C273" s="22" t="s">
        <v>6</v>
      </c>
      <c r="D273" s="8"/>
      <c r="E273" s="14">
        <f t="shared" si="60"/>
        <v>0</v>
      </c>
      <c r="F273" s="15">
        <f t="shared" si="56"/>
        <v>0</v>
      </c>
      <c r="G273" s="8">
        <f t="shared" si="65"/>
        <v>-9.519969398977774E-17</v>
      </c>
      <c r="H273" s="21">
        <v>317</v>
      </c>
      <c r="I273" s="15">
        <f t="shared" si="61"/>
        <v>-3.8079877595911096E-16</v>
      </c>
      <c r="J273" s="15"/>
      <c r="K273" s="10">
        <f t="shared" si="57"/>
        <v>-2.3744467451199855E-17</v>
      </c>
      <c r="L273" s="7">
        <f t="shared" si="62"/>
        <v>6.2354369158343789E-2</v>
      </c>
      <c r="M273" s="7">
        <f t="shared" si="63"/>
        <v>4.7600868296743211E-2</v>
      </c>
      <c r="N273" s="1">
        <f t="shared" si="64"/>
        <v>14.905537519203866</v>
      </c>
      <c r="O273" s="1"/>
      <c r="P273" s="10">
        <f t="shared" si="58"/>
        <v>-1.8126352381990666E-17</v>
      </c>
      <c r="Q273" s="8"/>
      <c r="R273" s="8">
        <f t="shared" si="59"/>
        <v>-1.9039938797955549E-18</v>
      </c>
    </row>
    <row r="274" spans="1:18" x14ac:dyDescent="0.3">
      <c r="A274" s="21">
        <v>318</v>
      </c>
      <c r="B274" s="23">
        <v>44168</v>
      </c>
      <c r="C274" s="22" t="s">
        <v>6</v>
      </c>
      <c r="D274" s="8"/>
      <c r="E274" s="14">
        <f t="shared" si="60"/>
        <v>0</v>
      </c>
      <c r="F274" s="15">
        <f t="shared" si="56"/>
        <v>0</v>
      </c>
      <c r="G274" s="8">
        <f t="shared" si="65"/>
        <v>-7.5455360117882093E-17</v>
      </c>
      <c r="H274" s="21">
        <v>318</v>
      </c>
      <c r="I274" s="15">
        <f t="shared" si="61"/>
        <v>-3.0182144047152837E-16</v>
      </c>
      <c r="J274" s="15"/>
      <c r="K274" s="10">
        <f t="shared" si="57"/>
        <v>-1.8819885519064765E-17</v>
      </c>
      <c r="L274" s="7">
        <f t="shared" si="62"/>
        <v>6.2354369158343789E-2</v>
      </c>
      <c r="M274" s="7">
        <f t="shared" si="63"/>
        <v>4.7600868296743211E-2</v>
      </c>
      <c r="N274" s="1">
        <f t="shared" si="64"/>
        <v>14.905537519203866</v>
      </c>
      <c r="O274" s="1"/>
      <c r="P274" s="10">
        <f t="shared" si="58"/>
        <v>-1.4366962637018543E-17</v>
      </c>
      <c r="Q274" s="8"/>
      <c r="R274" s="8">
        <f t="shared" si="59"/>
        <v>-1.5091072023576418E-18</v>
      </c>
    </row>
    <row r="275" spans="1:18" x14ac:dyDescent="0.3">
      <c r="A275" s="21">
        <v>319</v>
      </c>
      <c r="B275" s="23">
        <v>44169</v>
      </c>
      <c r="C275" s="22" t="s">
        <v>6</v>
      </c>
      <c r="D275" s="8"/>
      <c r="E275" s="14">
        <f t="shared" si="60"/>
        <v>0</v>
      </c>
      <c r="F275" s="15">
        <f t="shared" si="56"/>
        <v>0</v>
      </c>
      <c r="G275" s="8">
        <f t="shared" si="65"/>
        <v>-5.9805983947076794E-17</v>
      </c>
      <c r="H275" s="21">
        <v>319</v>
      </c>
      <c r="I275" s="15">
        <f t="shared" si="61"/>
        <v>-2.3922393578830718E-16</v>
      </c>
      <c r="J275" s="15"/>
      <c r="K275" s="10">
        <f t="shared" si="57"/>
        <v>-1.4916657603656035E-17</v>
      </c>
      <c r="L275" s="7">
        <f t="shared" si="62"/>
        <v>6.2354369158343782E-2</v>
      </c>
      <c r="M275" s="7">
        <f t="shared" si="63"/>
        <v>4.7600868296743211E-2</v>
      </c>
      <c r="N275" s="1">
        <f t="shared" si="64"/>
        <v>14.905537519203866</v>
      </c>
      <c r="O275" s="1"/>
      <c r="P275" s="10">
        <f t="shared" si="58"/>
        <v>-1.1387267060887765E-17</v>
      </c>
      <c r="Q275" s="8"/>
      <c r="R275" s="8">
        <f t="shared" si="59"/>
        <v>-1.1961196789415358E-18</v>
      </c>
    </row>
    <row r="276" spans="1:18" x14ac:dyDescent="0.3">
      <c r="A276" s="21">
        <v>320</v>
      </c>
      <c r="B276" s="23">
        <v>44170</v>
      </c>
      <c r="C276" s="22" t="s">
        <v>6</v>
      </c>
      <c r="D276" s="8"/>
      <c r="E276" s="14">
        <f t="shared" si="60"/>
        <v>0</v>
      </c>
      <c r="F276" s="15">
        <f t="shared" si="56"/>
        <v>0</v>
      </c>
      <c r="G276" s="8">
        <f t="shared" si="65"/>
        <v>-4.7402274805794155E-17</v>
      </c>
      <c r="H276" s="21">
        <v>320</v>
      </c>
      <c r="I276" s="15">
        <f t="shared" si="61"/>
        <v>-1.8960909922317662E-16</v>
      </c>
      <c r="J276" s="15"/>
      <c r="K276" s="10">
        <f t="shared" si="57"/>
        <v>-1.1822955768742992E-17</v>
      </c>
      <c r="L276" s="7">
        <f t="shared" si="62"/>
        <v>6.2354369158343789E-2</v>
      </c>
      <c r="M276" s="7">
        <f t="shared" si="63"/>
        <v>4.7600868296743211E-2</v>
      </c>
      <c r="N276" s="1">
        <f t="shared" si="64"/>
        <v>14.905537519203866</v>
      </c>
      <c r="O276" s="1"/>
      <c r="P276" s="10">
        <f t="shared" si="58"/>
        <v>-9.0255577599865455E-18</v>
      </c>
      <c r="Q276" s="8"/>
      <c r="R276" s="8">
        <f t="shared" si="59"/>
        <v>-9.4804549611588311E-19</v>
      </c>
    </row>
    <row r="277" spans="1:18" x14ac:dyDescent="0.3">
      <c r="A277" s="21">
        <v>321</v>
      </c>
      <c r="B277" s="23">
        <v>44171</v>
      </c>
      <c r="C277" s="22" t="s">
        <v>6</v>
      </c>
      <c r="D277" s="8"/>
      <c r="E277" s="14">
        <f t="shared" si="60"/>
        <v>0</v>
      </c>
      <c r="F277" s="15">
        <f t="shared" si="56"/>
        <v>0</v>
      </c>
      <c r="G277" s="8">
        <f t="shared" si="65"/>
        <v>-3.7571084170313283E-17</v>
      </c>
      <c r="H277" s="21">
        <v>321</v>
      </c>
      <c r="I277" s="15">
        <f t="shared" si="61"/>
        <v>-1.5028433668125313E-16</v>
      </c>
      <c r="J277" s="15"/>
      <c r="K277" s="10">
        <f t="shared" si="57"/>
        <v>-9.3708850081396836E-18</v>
      </c>
      <c r="L277" s="7">
        <f t="shared" si="62"/>
        <v>6.2354369158343782E-2</v>
      </c>
      <c r="M277" s="7">
        <f t="shared" si="63"/>
        <v>4.7600868296743211E-2</v>
      </c>
      <c r="N277" s="1">
        <f t="shared" si="64"/>
        <v>14.905537519203866</v>
      </c>
      <c r="O277" s="1"/>
      <c r="P277" s="10">
        <f t="shared" si="58"/>
        <v>-7.1536649174277451E-18</v>
      </c>
      <c r="Q277" s="8"/>
      <c r="R277" s="8">
        <f t="shared" si="59"/>
        <v>-7.5142168340626566E-19</v>
      </c>
    </row>
    <row r="278" spans="1:18" x14ac:dyDescent="0.3">
      <c r="A278" s="21">
        <v>322</v>
      </c>
      <c r="B278" s="23">
        <v>44172</v>
      </c>
      <c r="C278" s="22" t="s">
        <v>6</v>
      </c>
      <c r="D278" s="8"/>
      <c r="E278" s="14">
        <f t="shared" si="60"/>
        <v>0</v>
      </c>
      <c r="F278" s="15">
        <f t="shared" si="56"/>
        <v>0</v>
      </c>
      <c r="G278" s="8">
        <f t="shared" si="65"/>
        <v>-2.9778873936240328E-17</v>
      </c>
      <c r="H278" s="21">
        <v>322</v>
      </c>
      <c r="I278" s="15">
        <f t="shared" si="61"/>
        <v>-1.1911549574496131E-16</v>
      </c>
      <c r="J278" s="15"/>
      <c r="K278" s="10">
        <f t="shared" si="57"/>
        <v>-7.4273715941604471E-18</v>
      </c>
      <c r="L278" s="7">
        <f t="shared" si="62"/>
        <v>6.2354369158343796E-2</v>
      </c>
      <c r="M278" s="7">
        <f t="shared" si="63"/>
        <v>4.7600868296743211E-2</v>
      </c>
      <c r="N278" s="1">
        <f t="shared" si="64"/>
        <v>14.905537519203866</v>
      </c>
      <c r="O278" s="1"/>
      <c r="P278" s="10">
        <f t="shared" si="58"/>
        <v>-5.67000102505718E-18</v>
      </c>
      <c r="Q278" s="8"/>
      <c r="R278" s="8">
        <f t="shared" si="59"/>
        <v>-5.9557747872480661E-19</v>
      </c>
    </row>
    <row r="279" spans="1:18" x14ac:dyDescent="0.3">
      <c r="A279" s="21">
        <v>323</v>
      </c>
      <c r="B279" s="23">
        <v>44173</v>
      </c>
      <c r="C279" s="22" t="s">
        <v>6</v>
      </c>
      <c r="D279" s="8"/>
      <c r="E279" s="14">
        <f t="shared" si="60"/>
        <v>0</v>
      </c>
      <c r="F279" s="15">
        <f t="shared" si="56"/>
        <v>0</v>
      </c>
      <c r="G279" s="8">
        <f t="shared" si="65"/>
        <v>-2.3602761338763338E-17</v>
      </c>
      <c r="H279" s="21">
        <v>323</v>
      </c>
      <c r="I279" s="15">
        <f t="shared" si="61"/>
        <v>-9.441104535505335E-17</v>
      </c>
      <c r="J279" s="15"/>
      <c r="K279" s="10">
        <f t="shared" si="57"/>
        <v>-5.8869411746941356E-18</v>
      </c>
      <c r="L279" s="7">
        <f t="shared" si="62"/>
        <v>6.2354369158343789E-2</v>
      </c>
      <c r="M279" s="7">
        <f t="shared" si="63"/>
        <v>4.7600868296743211E-2</v>
      </c>
      <c r="N279" s="1">
        <f t="shared" si="64"/>
        <v>14.905537519203866</v>
      </c>
      <c r="O279" s="1"/>
      <c r="P279" s="10">
        <f t="shared" si="58"/>
        <v>-4.4940477357037445E-18</v>
      </c>
      <c r="Q279" s="8"/>
      <c r="R279" s="8">
        <f t="shared" si="59"/>
        <v>-4.7205522677526681E-19</v>
      </c>
    </row>
    <row r="280" spans="1:18" x14ac:dyDescent="0.3">
      <c r="A280" s="21">
        <v>324</v>
      </c>
      <c r="B280" s="23">
        <v>44174</v>
      </c>
      <c r="C280" s="22" t="s">
        <v>6</v>
      </c>
      <c r="D280" s="8"/>
      <c r="E280" s="14">
        <f t="shared" si="60"/>
        <v>0</v>
      </c>
      <c r="F280" s="15">
        <f t="shared" si="56"/>
        <v>0</v>
      </c>
      <c r="G280" s="8">
        <f t="shared" si="65"/>
        <v>-1.8707569131304621E-17</v>
      </c>
      <c r="H280" s="21">
        <v>324</v>
      </c>
      <c r="I280" s="15">
        <f t="shared" si="61"/>
        <v>-7.4830276525218483E-17</v>
      </c>
      <c r="J280" s="15"/>
      <c r="K280" s="10">
        <f t="shared" si="57"/>
        <v>-4.6659946866744207E-18</v>
      </c>
      <c r="L280" s="7">
        <f t="shared" si="62"/>
        <v>6.2354369158343789E-2</v>
      </c>
      <c r="M280" s="7">
        <f t="shared" si="63"/>
        <v>4.7600868296743211E-2</v>
      </c>
      <c r="N280" s="1">
        <f t="shared" si="64"/>
        <v>14.905537519203866</v>
      </c>
      <c r="O280" s="1"/>
      <c r="P280" s="10">
        <f t="shared" si="58"/>
        <v>-3.5619861374858E-18</v>
      </c>
      <c r="Q280" s="8"/>
      <c r="R280" s="8">
        <f t="shared" si="59"/>
        <v>-3.7415138262609243E-19</v>
      </c>
    </row>
    <row r="281" spans="1:18" x14ac:dyDescent="0.3">
      <c r="A281" s="21">
        <v>325</v>
      </c>
      <c r="B281" s="23">
        <v>44175</v>
      </c>
      <c r="C281" s="22" t="s">
        <v>6</v>
      </c>
      <c r="D281" s="8"/>
      <c r="E281" s="14">
        <f t="shared" si="60"/>
        <v>0</v>
      </c>
      <c r="F281" s="15">
        <f t="shared" si="56"/>
        <v>0</v>
      </c>
      <c r="G281" s="8">
        <f t="shared" si="65"/>
        <v>-1.482763553719339E-17</v>
      </c>
      <c r="H281" s="21">
        <v>325</v>
      </c>
      <c r="I281" s="15">
        <f t="shared" si="61"/>
        <v>-5.9310542148773558E-17</v>
      </c>
      <c r="J281" s="15"/>
      <c r="K281" s="10">
        <f t="shared" si="57"/>
        <v>-3.6982714401261351E-18</v>
      </c>
      <c r="L281" s="7">
        <f t="shared" si="62"/>
        <v>6.2354369158343782E-2</v>
      </c>
      <c r="M281" s="7">
        <f t="shared" si="63"/>
        <v>4.7600868296743211E-2</v>
      </c>
      <c r="N281" s="1">
        <f t="shared" si="64"/>
        <v>14.905537519203866</v>
      </c>
      <c r="O281" s="1"/>
      <c r="P281" s="10">
        <f t="shared" si="58"/>
        <v>-2.8232333054322074E-18</v>
      </c>
      <c r="Q281" s="8"/>
      <c r="R281" s="8">
        <f t="shared" si="59"/>
        <v>-2.9655271074386781E-19</v>
      </c>
    </row>
    <row r="282" spans="1:18" x14ac:dyDescent="0.3">
      <c r="A282" s="21">
        <v>326</v>
      </c>
      <c r="B282" s="23">
        <v>44176</v>
      </c>
      <c r="C282" s="22" t="s">
        <v>6</v>
      </c>
      <c r="D282" s="8"/>
      <c r="E282" s="14">
        <f t="shared" si="60"/>
        <v>0</v>
      </c>
      <c r="F282" s="15">
        <f t="shared" si="56"/>
        <v>0</v>
      </c>
      <c r="G282" s="8">
        <f t="shared" si="65"/>
        <v>-1.1752396801567127E-17</v>
      </c>
      <c r="H282" s="21">
        <v>326</v>
      </c>
      <c r="I282" s="15">
        <f t="shared" si="61"/>
        <v>-4.700958720626851E-17</v>
      </c>
      <c r="J282" s="15"/>
      <c r="K282" s="10">
        <f t="shared" si="57"/>
        <v>-2.931253154641022E-18</v>
      </c>
      <c r="L282" s="7">
        <f t="shared" si="62"/>
        <v>6.2354369158343789E-2</v>
      </c>
      <c r="M282" s="7">
        <f t="shared" si="63"/>
        <v>4.7600868296743211E-2</v>
      </c>
      <c r="N282" s="1">
        <f t="shared" si="64"/>
        <v>14.905537519203866</v>
      </c>
      <c r="O282" s="1"/>
      <c r="P282" s="10">
        <f t="shared" si="58"/>
        <v>-2.2376971692898518E-18</v>
      </c>
      <c r="Q282" s="8"/>
      <c r="R282" s="8">
        <f t="shared" si="59"/>
        <v>-2.3504793603134254E-19</v>
      </c>
    </row>
    <row r="283" spans="1:18" x14ac:dyDescent="0.3">
      <c r="A283" s="21">
        <v>327</v>
      </c>
      <c r="B283" s="23">
        <v>44177</v>
      </c>
      <c r="C283" s="22" t="s">
        <v>6</v>
      </c>
      <c r="D283" s="8"/>
      <c r="E283" s="14">
        <f t="shared" si="60"/>
        <v>0</v>
      </c>
      <c r="F283" s="15">
        <f t="shared" si="56"/>
        <v>0</v>
      </c>
      <c r="G283" s="8">
        <f t="shared" si="65"/>
        <v>-9.3149599094899728E-18</v>
      </c>
      <c r="H283" s="21">
        <v>327</v>
      </c>
      <c r="I283" s="15">
        <f t="shared" si="61"/>
        <v>-3.7259839637959891E-17</v>
      </c>
      <c r="J283" s="15"/>
      <c r="K283" s="10">
        <f t="shared" si="57"/>
        <v>-2.3233137955660415E-18</v>
      </c>
      <c r="L283" s="7">
        <f t="shared" si="62"/>
        <v>6.2354369158343782E-2</v>
      </c>
      <c r="M283" s="7">
        <f t="shared" si="63"/>
        <v>4.7600868296743211E-2</v>
      </c>
      <c r="N283" s="1">
        <f t="shared" si="64"/>
        <v>14.905537519203866</v>
      </c>
      <c r="O283" s="1"/>
      <c r="P283" s="10">
        <f t="shared" si="58"/>
        <v>-1.7736007193643009E-18</v>
      </c>
      <c r="Q283" s="8"/>
      <c r="R283" s="8">
        <f t="shared" si="59"/>
        <v>-1.8629919818979946E-19</v>
      </c>
    </row>
    <row r="284" spans="1:18" x14ac:dyDescent="0.3">
      <c r="A284" s="21">
        <v>328</v>
      </c>
      <c r="B284" s="23">
        <v>44178</v>
      </c>
      <c r="C284" s="22" t="s">
        <v>6</v>
      </c>
      <c r="D284" s="8"/>
      <c r="E284" s="14">
        <f t="shared" si="60"/>
        <v>0</v>
      </c>
      <c r="F284" s="15">
        <f t="shared" si="56"/>
        <v>0</v>
      </c>
      <c r="G284" s="8">
        <f t="shared" si="65"/>
        <v>-7.3830453124111047E-18</v>
      </c>
      <c r="H284" s="21">
        <v>328</v>
      </c>
      <c r="I284" s="15">
        <f t="shared" si="61"/>
        <v>-2.9532181249644419E-17</v>
      </c>
      <c r="J284" s="15"/>
      <c r="K284" s="10">
        <f t="shared" si="57"/>
        <v>-1.8414605316914467E-18</v>
      </c>
      <c r="L284" s="7">
        <f t="shared" si="62"/>
        <v>6.2354369158343789E-2</v>
      </c>
      <c r="M284" s="7">
        <f t="shared" si="63"/>
        <v>4.7600868296743211E-2</v>
      </c>
      <c r="N284" s="1">
        <f t="shared" si="64"/>
        <v>14.905537519203866</v>
      </c>
      <c r="O284" s="1"/>
      <c r="P284" s="10">
        <f t="shared" si="58"/>
        <v>-1.4057574701798733E-18</v>
      </c>
      <c r="Q284" s="8"/>
      <c r="R284" s="8">
        <f t="shared" si="59"/>
        <v>-1.4766090624822209E-19</v>
      </c>
    </row>
    <row r="285" spans="1:18" x14ac:dyDescent="0.3">
      <c r="A285" s="21">
        <v>329</v>
      </c>
      <c r="B285" s="23">
        <v>44179</v>
      </c>
      <c r="C285" s="22" t="s">
        <v>6</v>
      </c>
      <c r="D285" s="8"/>
      <c r="E285" s="14">
        <f t="shared" si="60"/>
        <v>0</v>
      </c>
      <c r="F285" s="15">
        <f t="shared" si="56"/>
        <v>0</v>
      </c>
      <c r="G285" s="8">
        <f t="shared" si="65"/>
        <v>-5.8518081252912407E-18</v>
      </c>
      <c r="H285" s="21">
        <v>329</v>
      </c>
      <c r="I285" s="15">
        <f t="shared" si="61"/>
        <v>-2.3407232501164963E-17</v>
      </c>
      <c r="J285" s="15"/>
      <c r="K285" s="10">
        <f t="shared" si="57"/>
        <v>-1.459543216352823E-18</v>
      </c>
      <c r="L285" s="7">
        <f t="shared" si="62"/>
        <v>6.2354369158343789E-2</v>
      </c>
      <c r="M285" s="7">
        <f t="shared" si="63"/>
        <v>4.7600868296743211E-2</v>
      </c>
      <c r="N285" s="1">
        <f t="shared" si="64"/>
        <v>14.905537519203866</v>
      </c>
      <c r="O285" s="1"/>
      <c r="P285" s="10">
        <f t="shared" si="58"/>
        <v>-1.1142045914792006E-18</v>
      </c>
      <c r="Q285" s="8"/>
      <c r="R285" s="8">
        <f t="shared" si="59"/>
        <v>-1.1703616250582481E-19</v>
      </c>
    </row>
    <row r="286" spans="1:18" x14ac:dyDescent="0.3">
      <c r="A286" s="21">
        <v>330</v>
      </c>
      <c r="B286" s="23">
        <v>44180</v>
      </c>
      <c r="C286" s="22" t="s">
        <v>6</v>
      </c>
      <c r="D286" s="8"/>
      <c r="E286" s="14">
        <f t="shared" si="60"/>
        <v>0</v>
      </c>
      <c r="F286" s="15">
        <f t="shared" si="56"/>
        <v>0</v>
      </c>
      <c r="G286" s="8">
        <f t="shared" si="65"/>
        <v>-4.6381482012117741E-18</v>
      </c>
      <c r="H286" s="21">
        <v>330</v>
      </c>
      <c r="I286" s="15">
        <f t="shared" si="61"/>
        <v>-1.8552592804847096E-17</v>
      </c>
      <c r="J286" s="15"/>
      <c r="K286" s="10">
        <f t="shared" si="57"/>
        <v>-1.1568352205978687E-18</v>
      </c>
      <c r="L286" s="7">
        <f t="shared" si="62"/>
        <v>6.2354369158343789E-2</v>
      </c>
      <c r="M286" s="7">
        <f t="shared" si="63"/>
        <v>4.7600868296743211E-2</v>
      </c>
      <c r="N286" s="1">
        <f t="shared" si="64"/>
        <v>14.905537519203866</v>
      </c>
      <c r="O286" s="1"/>
      <c r="P286" s="10">
        <f t="shared" si="58"/>
        <v>-8.8311952666663233E-19</v>
      </c>
      <c r="Q286" s="8"/>
      <c r="R286" s="8">
        <f t="shared" si="59"/>
        <v>-9.2762964024235482E-20</v>
      </c>
    </row>
    <row r="287" spans="1:18" x14ac:dyDescent="0.3">
      <c r="A287" s="21">
        <v>331</v>
      </c>
      <c r="B287" s="23">
        <v>44181</v>
      </c>
      <c r="C287" s="22" t="s">
        <v>6</v>
      </c>
      <c r="D287" s="8"/>
      <c r="E287" s="14">
        <f t="shared" si="60"/>
        <v>0</v>
      </c>
      <c r="F287" s="15">
        <f t="shared" si="56"/>
        <v>0</v>
      </c>
      <c r="G287" s="8">
        <f t="shared" si="65"/>
        <v>-3.6762002915694299E-18</v>
      </c>
      <c r="H287" s="21">
        <v>331</v>
      </c>
      <c r="I287" s="15">
        <f t="shared" si="61"/>
        <v>-1.4704801166277719E-17</v>
      </c>
      <c r="J287" s="15"/>
      <c r="K287" s="10">
        <f t="shared" si="57"/>
        <v>-9.1690860032212529E-19</v>
      </c>
      <c r="L287" s="7">
        <f t="shared" si="62"/>
        <v>6.2354369158343796E-2</v>
      </c>
      <c r="M287" s="7">
        <f t="shared" si="63"/>
        <v>4.7600868296743211E-2</v>
      </c>
      <c r="N287" s="1">
        <f t="shared" si="64"/>
        <v>14.905537519203866</v>
      </c>
      <c r="O287" s="1"/>
      <c r="P287" s="10">
        <f t="shared" si="58"/>
        <v>-6.9996130364578172E-19</v>
      </c>
      <c r="Q287" s="8"/>
      <c r="R287" s="8">
        <f t="shared" si="59"/>
        <v>-7.35240058313886E-20</v>
      </c>
    </row>
    <row r="288" spans="1:18" x14ac:dyDescent="0.3">
      <c r="A288" s="21">
        <v>332</v>
      </c>
      <c r="B288" s="23">
        <v>44182</v>
      </c>
      <c r="C288" s="22" t="s">
        <v>6</v>
      </c>
      <c r="D288" s="8"/>
      <c r="E288" s="14">
        <f t="shared" si="60"/>
        <v>0</v>
      </c>
      <c r="F288" s="15">
        <f t="shared" si="56"/>
        <v>0</v>
      </c>
      <c r="G288" s="8">
        <f t="shared" si="65"/>
        <v>-2.9137595431306707E-18</v>
      </c>
      <c r="H288" s="21">
        <v>332</v>
      </c>
      <c r="I288" s="15">
        <f t="shared" si="61"/>
        <v>-1.1655038172522683E-17</v>
      </c>
      <c r="J288" s="15"/>
      <c r="K288" s="10">
        <f t="shared" si="57"/>
        <v>-7.2674255276406791E-19</v>
      </c>
      <c r="L288" s="7">
        <f t="shared" si="62"/>
        <v>6.2354369158343789E-2</v>
      </c>
      <c r="M288" s="7">
        <f t="shared" si="63"/>
        <v>4.7600868296743211E-2</v>
      </c>
      <c r="N288" s="1">
        <f t="shared" si="64"/>
        <v>14.905537519203866</v>
      </c>
      <c r="O288" s="1"/>
      <c r="P288" s="10">
        <f t="shared" si="58"/>
        <v>-5.5478993704376687E-19</v>
      </c>
      <c r="Q288" s="8"/>
      <c r="R288" s="8">
        <f t="shared" si="59"/>
        <v>-5.8275190862613415E-20</v>
      </c>
    </row>
    <row r="289" spans="1:18" x14ac:dyDescent="0.3">
      <c r="A289" s="21">
        <v>333</v>
      </c>
      <c r="B289" s="23">
        <v>44183</v>
      </c>
      <c r="C289" s="22" t="s">
        <v>6</v>
      </c>
      <c r="D289" s="8"/>
      <c r="E289" s="14">
        <f t="shared" si="60"/>
        <v>0</v>
      </c>
      <c r="F289" s="15">
        <f t="shared" si="56"/>
        <v>0</v>
      </c>
      <c r="G289" s="8">
        <f t="shared" si="65"/>
        <v>-2.3094483438932916E-18</v>
      </c>
      <c r="H289" s="21">
        <v>333</v>
      </c>
      <c r="I289" s="15">
        <f t="shared" si="61"/>
        <v>-9.2377933755731662E-18</v>
      </c>
      <c r="J289" s="15"/>
      <c r="K289" s="10">
        <f t="shared" si="57"/>
        <v>-5.7601677834899204E-19</v>
      </c>
      <c r="L289" s="7">
        <f t="shared" si="62"/>
        <v>6.2354369158343796E-2</v>
      </c>
      <c r="M289" s="7">
        <f t="shared" si="63"/>
        <v>4.7600868296743211E-2</v>
      </c>
      <c r="N289" s="1">
        <f t="shared" si="64"/>
        <v>14.905537519203866</v>
      </c>
      <c r="O289" s="1"/>
      <c r="P289" s="10">
        <f t="shared" si="58"/>
        <v>-4.3972698582318516E-19</v>
      </c>
      <c r="Q289" s="8"/>
      <c r="R289" s="8">
        <f t="shared" si="59"/>
        <v>-4.6188966877865833E-20</v>
      </c>
    </row>
    <row r="290" spans="1:18" x14ac:dyDescent="0.3">
      <c r="A290" s="21">
        <v>334</v>
      </c>
      <c r="B290" s="23">
        <v>44184</v>
      </c>
      <c r="C290" s="22" t="s">
        <v>6</v>
      </c>
      <c r="D290" s="8"/>
      <c r="E290" s="14">
        <f t="shared" si="60"/>
        <v>0</v>
      </c>
      <c r="F290" s="15">
        <f t="shared" si="56"/>
        <v>0</v>
      </c>
      <c r="G290" s="8">
        <f t="shared" si="65"/>
        <v>-1.8304707626562984E-18</v>
      </c>
      <c r="H290" s="21">
        <v>334</v>
      </c>
      <c r="I290" s="15">
        <f t="shared" si="61"/>
        <v>-7.3218830506251934E-18</v>
      </c>
      <c r="J290" s="15"/>
      <c r="K290" s="10">
        <f t="shared" si="57"/>
        <v>-4.5655139867290369E-19</v>
      </c>
      <c r="L290" s="7">
        <f t="shared" si="62"/>
        <v>6.2354369158343789E-2</v>
      </c>
      <c r="M290" s="7">
        <f t="shared" si="63"/>
        <v>4.7600868296743211E-2</v>
      </c>
      <c r="N290" s="1">
        <f t="shared" si="64"/>
        <v>14.905537519203866</v>
      </c>
      <c r="O290" s="1"/>
      <c r="P290" s="10">
        <f t="shared" si="58"/>
        <v>-3.4852799077696625E-19</v>
      </c>
      <c r="Q290" s="8"/>
      <c r="R290" s="8">
        <f t="shared" si="59"/>
        <v>-3.6609415253125969E-20</v>
      </c>
    </row>
    <row r="291" spans="1:18" x14ac:dyDescent="0.3">
      <c r="A291" s="21">
        <v>335</v>
      </c>
      <c r="B291" s="23">
        <v>44185</v>
      </c>
      <c r="C291" s="22" t="s">
        <v>6</v>
      </c>
      <c r="D291" s="8"/>
      <c r="E291" s="14">
        <f t="shared" si="60"/>
        <v>0</v>
      </c>
      <c r="F291" s="15">
        <f t="shared" si="56"/>
        <v>0</v>
      </c>
      <c r="G291" s="8">
        <f t="shared" si="65"/>
        <v>-1.4508327158731837E-18</v>
      </c>
      <c r="H291" s="21">
        <v>335</v>
      </c>
      <c r="I291" s="15">
        <f t="shared" si="61"/>
        <v>-5.8033308634927349E-18</v>
      </c>
      <c r="J291" s="15"/>
      <c r="K291" s="10">
        <f t="shared" si="57"/>
        <v>-3.61863035010236E-19</v>
      </c>
      <c r="L291" s="7">
        <f t="shared" si="62"/>
        <v>6.2354369158343789E-2</v>
      </c>
      <c r="M291" s="7">
        <f t="shared" si="63"/>
        <v>4.7600868296743211E-2</v>
      </c>
      <c r="N291" s="1">
        <f t="shared" si="64"/>
        <v>14.905537519203866</v>
      </c>
      <c r="O291" s="1"/>
      <c r="P291" s="10">
        <f t="shared" si="58"/>
        <v>-2.7624358811554271E-19</v>
      </c>
      <c r="Q291" s="8"/>
      <c r="R291" s="8">
        <f t="shared" si="59"/>
        <v>-2.9016654317463676E-20</v>
      </c>
    </row>
    <row r="292" spans="1:18" x14ac:dyDescent="0.3">
      <c r="A292" s="21">
        <v>336</v>
      </c>
      <c r="B292" s="23">
        <v>44186</v>
      </c>
      <c r="C292" s="22" t="s">
        <v>6</v>
      </c>
      <c r="D292" s="8"/>
      <c r="E292" s="14">
        <f t="shared" si="60"/>
        <v>0</v>
      </c>
      <c r="F292" s="15">
        <f t="shared" si="56"/>
        <v>0</v>
      </c>
      <c r="G292" s="8">
        <f t="shared" si="65"/>
        <v>-1.1499312703544076E-18</v>
      </c>
      <c r="H292" s="21">
        <v>336</v>
      </c>
      <c r="I292" s="15">
        <f t="shared" si="61"/>
        <v>-4.5997250814176303E-18</v>
      </c>
      <c r="J292" s="15"/>
      <c r="K292" s="10">
        <f t="shared" si="57"/>
        <v>-2.8681295575360784E-19</v>
      </c>
      <c r="L292" s="7">
        <f t="shared" si="62"/>
        <v>6.2354369158343782E-2</v>
      </c>
      <c r="M292" s="7">
        <f t="shared" si="63"/>
        <v>4.7600868296743218E-2</v>
      </c>
      <c r="N292" s="1">
        <f t="shared" si="64"/>
        <v>14.905537519203866</v>
      </c>
      <c r="O292" s="1"/>
      <c r="P292" s="10">
        <f t="shared" si="58"/>
        <v>-2.1895090780178708E-19</v>
      </c>
      <c r="Q292" s="8"/>
      <c r="R292" s="8">
        <f t="shared" si="59"/>
        <v>-2.2998625407088151E-20</v>
      </c>
    </row>
    <row r="293" spans="1:18" x14ac:dyDescent="0.3">
      <c r="A293" s="21">
        <v>337</v>
      </c>
      <c r="B293" s="23">
        <v>44187</v>
      </c>
      <c r="C293" s="22" t="s">
        <v>6</v>
      </c>
      <c r="D293" s="8"/>
      <c r="E293" s="14">
        <f t="shared" si="60"/>
        <v>0</v>
      </c>
      <c r="F293" s="15">
        <f t="shared" si="56"/>
        <v>0</v>
      </c>
      <c r="G293" s="8">
        <f t="shared" si="65"/>
        <v>-9.1143652336448028E-19</v>
      </c>
      <c r="H293" s="21">
        <v>337</v>
      </c>
      <c r="I293" s="15">
        <f t="shared" si="61"/>
        <v>-3.6457460934579211E-18</v>
      </c>
      <c r="J293" s="15"/>
      <c r="K293" s="10">
        <f t="shared" si="57"/>
        <v>-2.2732819776906496E-19</v>
      </c>
      <c r="L293" s="7">
        <f t="shared" si="62"/>
        <v>6.2354369158343789E-2</v>
      </c>
      <c r="M293" s="7">
        <f t="shared" si="63"/>
        <v>4.7600868296743211E-2</v>
      </c>
      <c r="N293" s="1">
        <f t="shared" si="64"/>
        <v>14.905537519203866</v>
      </c>
      <c r="O293" s="1"/>
      <c r="P293" s="10">
        <f t="shared" si="58"/>
        <v>-1.7354067963805656E-19</v>
      </c>
      <c r="Q293" s="8"/>
      <c r="R293" s="8">
        <f t="shared" si="59"/>
        <v>-1.8228730467289606E-20</v>
      </c>
    </row>
    <row r="294" spans="1:18" x14ac:dyDescent="0.3">
      <c r="A294" s="21">
        <v>338</v>
      </c>
      <c r="B294" s="23">
        <v>44188</v>
      </c>
      <c r="C294" s="22" t="s">
        <v>6</v>
      </c>
      <c r="D294" s="8"/>
      <c r="E294" s="14">
        <f t="shared" si="60"/>
        <v>0</v>
      </c>
      <c r="F294" s="15">
        <f t="shared" si="56"/>
        <v>0</v>
      </c>
      <c r="G294" s="8">
        <f t="shared" si="65"/>
        <v>-7.2240537981605195E-19</v>
      </c>
      <c r="H294" s="21">
        <v>338</v>
      </c>
      <c r="I294" s="15">
        <f t="shared" si="61"/>
        <v>-2.8896215192642078E-18</v>
      </c>
      <c r="J294" s="15"/>
      <c r="K294" s="10">
        <f t="shared" si="57"/>
        <v>-1.8018052694009463E-19</v>
      </c>
      <c r="L294" s="7">
        <f t="shared" si="62"/>
        <v>6.2354369158343789E-2</v>
      </c>
      <c r="M294" s="7">
        <f t="shared" si="63"/>
        <v>4.7600868296743204E-2</v>
      </c>
      <c r="N294" s="1">
        <f t="shared" si="64"/>
        <v>14.905537519203866</v>
      </c>
      <c r="O294" s="1"/>
      <c r="P294" s="10">
        <f t="shared" si="58"/>
        <v>-1.3754849336593057E-19</v>
      </c>
      <c r="Q294" s="8"/>
      <c r="R294" s="8">
        <f t="shared" si="59"/>
        <v>-1.4448107596321038E-20</v>
      </c>
    </row>
    <row r="295" spans="1:18" x14ac:dyDescent="0.3">
      <c r="A295" s="21">
        <v>339</v>
      </c>
      <c r="B295" s="23">
        <v>44189</v>
      </c>
      <c r="C295" s="22" t="s">
        <v>6</v>
      </c>
      <c r="D295" s="8"/>
      <c r="E295" s="14">
        <f t="shared" si="60"/>
        <v>0</v>
      </c>
      <c r="F295" s="15">
        <f t="shared" si="56"/>
        <v>0</v>
      </c>
      <c r="G295" s="8">
        <f t="shared" si="65"/>
        <v>-5.7257913130444137E-19</v>
      </c>
      <c r="H295" s="21">
        <v>339</v>
      </c>
      <c r="I295" s="15">
        <f t="shared" si="61"/>
        <v>-2.2903165252177655E-18</v>
      </c>
      <c r="J295" s="15"/>
      <c r="K295" s="10">
        <f t="shared" si="57"/>
        <v>-1.4281124210288375E-19</v>
      </c>
      <c r="L295" s="7">
        <f t="shared" si="62"/>
        <v>6.2354369158343789E-2</v>
      </c>
      <c r="M295" s="7">
        <f t="shared" si="63"/>
        <v>4.7600868296743211E-2</v>
      </c>
      <c r="N295" s="1">
        <f t="shared" si="64"/>
        <v>14.905537519203866</v>
      </c>
      <c r="O295" s="1"/>
      <c r="P295" s="10">
        <f t="shared" si="58"/>
        <v>-1.0902105527474541E-19</v>
      </c>
      <c r="Q295" s="8"/>
      <c r="R295" s="8">
        <f t="shared" si="59"/>
        <v>-1.1451582626088828E-20</v>
      </c>
    </row>
    <row r="296" spans="1:18" x14ac:dyDescent="0.3">
      <c r="A296" s="21">
        <v>340</v>
      </c>
      <c r="B296" s="23">
        <v>44190</v>
      </c>
      <c r="C296" s="22" t="s">
        <v>6</v>
      </c>
      <c r="D296" s="8"/>
      <c r="E296" s="14">
        <f t="shared" si="60"/>
        <v>0</v>
      </c>
      <c r="F296" s="15">
        <f t="shared" si="56"/>
        <v>0</v>
      </c>
      <c r="G296" s="8">
        <f t="shared" si="65"/>
        <v>-4.5382671664049518E-19</v>
      </c>
      <c r="H296" s="21">
        <v>340</v>
      </c>
      <c r="I296" s="15">
        <f t="shared" si="61"/>
        <v>-1.8153068665619807E-18</v>
      </c>
      <c r="J296" s="15"/>
      <c r="K296" s="10">
        <f t="shared" si="57"/>
        <v>-1.1319231449328207E-19</v>
      </c>
      <c r="L296" s="7">
        <f t="shared" si="62"/>
        <v>6.2354369158343789E-2</v>
      </c>
      <c r="M296" s="7">
        <f t="shared" si="63"/>
        <v>4.7600868296743211E-2</v>
      </c>
      <c r="N296" s="1">
        <f t="shared" si="64"/>
        <v>14.905537519203866</v>
      </c>
      <c r="O296" s="1"/>
      <c r="P296" s="10">
        <f t="shared" si="58"/>
        <v>-8.6410183073390449E-20</v>
      </c>
      <c r="Q296" s="8"/>
      <c r="R296" s="8">
        <f t="shared" si="59"/>
        <v>-9.076534332809903E-21</v>
      </c>
    </row>
    <row r="297" spans="1:18" x14ac:dyDescent="0.3">
      <c r="A297" s="21">
        <v>341</v>
      </c>
      <c r="B297" s="23">
        <v>44191</v>
      </c>
      <c r="C297" s="22" t="s">
        <v>6</v>
      </c>
      <c r="D297" s="8"/>
      <c r="E297" s="14">
        <f t="shared" si="60"/>
        <v>0</v>
      </c>
      <c r="F297" s="15">
        <f t="shared" si="56"/>
        <v>0</v>
      </c>
      <c r="G297" s="8">
        <f t="shared" si="65"/>
        <v>-3.5970344966551658E-19</v>
      </c>
      <c r="H297" s="21">
        <v>341</v>
      </c>
      <c r="I297" s="15">
        <f t="shared" si="61"/>
        <v>-1.4388137986620663E-18</v>
      </c>
      <c r="J297" s="15"/>
      <c r="K297" s="10">
        <f t="shared" si="57"/>
        <v>-8.9716326751893418E-20</v>
      </c>
      <c r="L297" s="7">
        <f t="shared" si="62"/>
        <v>6.2354369158343789E-2</v>
      </c>
      <c r="M297" s="7">
        <f t="shared" si="63"/>
        <v>4.7600868296743211E-2</v>
      </c>
      <c r="N297" s="1">
        <f t="shared" si="64"/>
        <v>14.905537519203866</v>
      </c>
      <c r="O297" s="1"/>
      <c r="P297" s="10">
        <f t="shared" si="58"/>
        <v>-6.848878613364982E-20</v>
      </c>
      <c r="Q297" s="8"/>
      <c r="R297" s="8">
        <f t="shared" si="59"/>
        <v>-7.194068993310332E-21</v>
      </c>
    </row>
    <row r="298" spans="1:18" x14ac:dyDescent="0.3">
      <c r="A298" s="21">
        <v>342</v>
      </c>
      <c r="B298" s="23">
        <v>44192</v>
      </c>
      <c r="C298" s="22" t="s">
        <v>6</v>
      </c>
      <c r="D298" s="8"/>
      <c r="E298" s="14">
        <f t="shared" si="60"/>
        <v>0</v>
      </c>
      <c r="F298" s="15">
        <f t="shared" si="56"/>
        <v>0</v>
      </c>
      <c r="G298" s="8">
        <f t="shared" si="65"/>
        <v>-2.8510126653422234E-19</v>
      </c>
      <c r="H298" s="21">
        <v>342</v>
      </c>
      <c r="I298" s="15">
        <f t="shared" si="61"/>
        <v>-1.1404050661368894E-18</v>
      </c>
      <c r="J298" s="15"/>
      <c r="K298" s="10">
        <f t="shared" si="57"/>
        <v>-7.1109238483945062E-20</v>
      </c>
      <c r="L298" s="7">
        <f t="shared" si="62"/>
        <v>6.2354369158343789E-2</v>
      </c>
      <c r="M298" s="7">
        <f t="shared" si="63"/>
        <v>4.7600868296743211E-2</v>
      </c>
      <c r="N298" s="1">
        <f t="shared" si="64"/>
        <v>14.905537519203866</v>
      </c>
      <c r="O298" s="1"/>
      <c r="P298" s="10">
        <f t="shared" si="58"/>
        <v>-5.42842713581208E-20</v>
      </c>
      <c r="Q298" s="8"/>
      <c r="R298" s="8">
        <f t="shared" si="59"/>
        <v>-5.7020253306844473E-21</v>
      </c>
    </row>
    <row r="299" spans="1:18" x14ac:dyDescent="0.3">
      <c r="A299" s="21">
        <v>343</v>
      </c>
      <c r="B299" s="23">
        <v>44193</v>
      </c>
      <c r="C299" s="22" t="s">
        <v>6</v>
      </c>
      <c r="D299" s="8"/>
      <c r="E299" s="14">
        <f t="shared" si="60"/>
        <v>0</v>
      </c>
      <c r="F299" s="15">
        <f t="shared" ref="F299:F306" si="66">+E299-D299</f>
        <v>0</v>
      </c>
      <c r="G299" s="8">
        <f t="shared" si="65"/>
        <v>-2.2597151140752586E-19</v>
      </c>
      <c r="H299" s="21">
        <v>343</v>
      </c>
      <c r="I299" s="15">
        <f t="shared" si="61"/>
        <v>-9.0388604563010345E-19</v>
      </c>
      <c r="J299" s="15"/>
      <c r="K299" s="10">
        <f t="shared" si="57"/>
        <v>-5.6361244166295054E-20</v>
      </c>
      <c r="L299" s="7">
        <f t="shared" si="62"/>
        <v>6.2354369158343796E-2</v>
      </c>
      <c r="M299" s="7">
        <f t="shared" si="63"/>
        <v>4.7600868296743211E-2</v>
      </c>
      <c r="N299" s="1">
        <f t="shared" si="64"/>
        <v>14.905537519203866</v>
      </c>
      <c r="O299" s="1"/>
      <c r="P299" s="10">
        <f t="shared" si="58"/>
        <v>-4.3025760613302579E-20</v>
      </c>
      <c r="Q299" s="8"/>
      <c r="R299" s="8">
        <f t="shared" si="59"/>
        <v>-4.5194302281505172E-21</v>
      </c>
    </row>
    <row r="300" spans="1:18" x14ac:dyDescent="0.3">
      <c r="A300" s="21">
        <v>344</v>
      </c>
      <c r="B300" s="23">
        <v>44194</v>
      </c>
      <c r="C300" s="22" t="s">
        <v>6</v>
      </c>
      <c r="D300" s="8"/>
      <c r="E300" s="14">
        <f t="shared" si="60"/>
        <v>0</v>
      </c>
      <c r="F300" s="15">
        <f t="shared" si="66"/>
        <v>0</v>
      </c>
      <c r="G300" s="8">
        <f t="shared" si="65"/>
        <v>-1.791052161519324E-19</v>
      </c>
      <c r="H300" s="21">
        <v>344</v>
      </c>
      <c r="I300" s="15">
        <f t="shared" si="61"/>
        <v>-7.164208646077296E-19</v>
      </c>
      <c r="J300" s="15"/>
      <c r="K300" s="10">
        <f t="shared" si="57"/>
        <v>-4.4671971064490206E-20</v>
      </c>
      <c r="L300" s="7">
        <f t="shared" si="62"/>
        <v>6.2354369158343789E-2</v>
      </c>
      <c r="M300" s="7">
        <f t="shared" si="63"/>
        <v>4.7600868296743211E-2</v>
      </c>
      <c r="N300" s="1">
        <f t="shared" si="64"/>
        <v>14.905537519203866</v>
      </c>
      <c r="O300" s="1"/>
      <c r="P300" s="10">
        <f t="shared" si="58"/>
        <v>-3.4102255221231436E-20</v>
      </c>
      <c r="Q300" s="8"/>
      <c r="R300" s="8">
        <f t="shared" si="59"/>
        <v>-3.5821043230386481E-21</v>
      </c>
    </row>
    <row r="301" spans="1:18" x14ac:dyDescent="0.3">
      <c r="A301" s="21">
        <v>345</v>
      </c>
      <c r="B301" s="23">
        <v>44195</v>
      </c>
      <c r="C301" s="22" t="s">
        <v>6</v>
      </c>
      <c r="D301" s="8"/>
      <c r="E301" s="14">
        <f t="shared" si="60"/>
        <v>0</v>
      </c>
      <c r="F301" s="15">
        <f t="shared" si="66"/>
        <v>0</v>
      </c>
      <c r="G301" s="8">
        <f t="shared" si="65"/>
        <v>-1.419589498384975E-19</v>
      </c>
      <c r="H301" s="21">
        <v>345</v>
      </c>
      <c r="I301" s="15">
        <f t="shared" si="61"/>
        <v>-5.6783579935399E-19</v>
      </c>
      <c r="J301" s="15"/>
      <c r="K301" s="10">
        <f t="shared" ref="K301:K306" si="67">+I301*$L$3</f>
        <v>-3.5407043054241928E-20</v>
      </c>
      <c r="L301" s="7">
        <f t="shared" si="62"/>
        <v>6.2354369158343789E-2</v>
      </c>
      <c r="M301" s="7">
        <f t="shared" si="63"/>
        <v>4.7600868296743211E-2</v>
      </c>
      <c r="N301" s="1">
        <f t="shared" si="64"/>
        <v>14.905537519203866</v>
      </c>
      <c r="O301" s="1"/>
      <c r="P301" s="10">
        <f t="shared" ref="P301:P306" si="68">+$M$3*I301</f>
        <v>-2.7029477099225183E-20</v>
      </c>
      <c r="Q301" s="8"/>
      <c r="R301" s="8">
        <f t="shared" ref="R301:R306" si="69">+I301*$R$3</f>
        <v>-2.8391789967699502E-21</v>
      </c>
    </row>
    <row r="302" spans="1:18" x14ac:dyDescent="0.3">
      <c r="A302" s="21">
        <v>346</v>
      </c>
      <c r="B302" s="23">
        <v>44196</v>
      </c>
      <c r="C302" s="22" t="s">
        <v>6</v>
      </c>
      <c r="D302" s="8"/>
      <c r="E302" s="14">
        <f t="shared" ref="E302:E306" si="70">+J302*(L302/$E$3)</f>
        <v>0</v>
      </c>
      <c r="F302" s="15">
        <f t="shared" si="66"/>
        <v>0</v>
      </c>
      <c r="G302" s="8">
        <f t="shared" si="65"/>
        <v>-1.1251678690448693E-19</v>
      </c>
      <c r="H302" s="21">
        <v>346</v>
      </c>
      <c r="I302" s="15">
        <f t="shared" si="61"/>
        <v>-4.5006714761794772E-19</v>
      </c>
      <c r="J302" s="15"/>
      <c r="K302" s="10">
        <f t="shared" si="67"/>
        <v>-2.8063653068612321E-20</v>
      </c>
      <c r="L302" s="7">
        <f t="shared" si="62"/>
        <v>6.2354369158343789E-2</v>
      </c>
      <c r="M302" s="7">
        <f t="shared" si="63"/>
        <v>4.7600868296743211E-2</v>
      </c>
      <c r="N302" s="1">
        <f t="shared" si="64"/>
        <v>14.905537519203866</v>
      </c>
      <c r="O302" s="1"/>
      <c r="P302" s="10">
        <f t="shared" si="68"/>
        <v>-2.1423587018452814E-20</v>
      </c>
      <c r="Q302" s="8"/>
      <c r="R302" s="8">
        <f t="shared" si="69"/>
        <v>-2.2503357380897385E-21</v>
      </c>
    </row>
    <row r="303" spans="1:18" x14ac:dyDescent="0.3">
      <c r="A303" s="21">
        <v>347</v>
      </c>
      <c r="B303" s="23">
        <v>44197</v>
      </c>
      <c r="C303" s="22" t="s">
        <v>6</v>
      </c>
      <c r="D303" s="8"/>
      <c r="E303" s="14">
        <f t="shared" si="70"/>
        <v>0</v>
      </c>
      <c r="F303" s="15">
        <f t="shared" si="66"/>
        <v>0</v>
      </c>
      <c r="G303" s="8">
        <f t="shared" si="65"/>
        <v>-8.918090299845597E-20</v>
      </c>
      <c r="H303" s="21">
        <v>347</v>
      </c>
      <c r="I303" s="15">
        <f t="shared" si="61"/>
        <v>-3.5672361199382388E-19</v>
      </c>
      <c r="J303" s="15"/>
      <c r="K303" s="10">
        <f t="shared" si="67"/>
        <v>-2.2243275789760687E-20</v>
      </c>
      <c r="L303" s="7">
        <f t="shared" si="62"/>
        <v>6.2354369158343782E-2</v>
      </c>
      <c r="M303" s="7">
        <f t="shared" si="63"/>
        <v>4.7600868296743218E-2</v>
      </c>
      <c r="N303" s="1">
        <f t="shared" si="64"/>
        <v>14.905537519203866</v>
      </c>
      <c r="O303" s="1"/>
      <c r="P303" s="10">
        <f t="shared" si="68"/>
        <v>-1.6980353672856539E-20</v>
      </c>
      <c r="Q303" s="8"/>
      <c r="R303" s="8">
        <f t="shared" si="69"/>
        <v>-1.7836180599691194E-21</v>
      </c>
    </row>
    <row r="304" spans="1:18" x14ac:dyDescent="0.3">
      <c r="A304" s="21">
        <v>348</v>
      </c>
      <c r="B304" s="23">
        <v>44198</v>
      </c>
      <c r="C304" s="22" t="s">
        <v>6</v>
      </c>
      <c r="D304" s="8"/>
      <c r="E304" s="14">
        <f t="shared" si="70"/>
        <v>0</v>
      </c>
      <c r="F304" s="15">
        <f t="shared" si="66"/>
        <v>0</v>
      </c>
      <c r="G304" s="8">
        <f t="shared" si="65"/>
        <v>-7.068486115206383E-20</v>
      </c>
      <c r="H304" s="21">
        <v>348</v>
      </c>
      <c r="I304" s="15">
        <f t="shared" si="61"/>
        <v>-2.8273944460825532E-19</v>
      </c>
      <c r="J304" s="15"/>
      <c r="K304" s="10">
        <f t="shared" si="67"/>
        <v>-1.7630039704728249E-20</v>
      </c>
      <c r="L304" s="7">
        <f t="shared" si="62"/>
        <v>6.2354369158343796E-2</v>
      </c>
      <c r="M304" s="7">
        <f t="shared" si="63"/>
        <v>4.7600868296743211E-2</v>
      </c>
      <c r="N304" s="1">
        <f t="shared" si="64"/>
        <v>14.905537519203866</v>
      </c>
      <c r="O304" s="1"/>
      <c r="P304" s="10">
        <f t="shared" si="68"/>
        <v>-1.3458643065091884E-20</v>
      </c>
      <c r="Q304" s="8"/>
      <c r="R304" s="8">
        <f t="shared" si="69"/>
        <v>-1.4136972230412766E-21</v>
      </c>
    </row>
    <row r="305" spans="1:18" x14ac:dyDescent="0.3">
      <c r="A305" s="21">
        <v>349</v>
      </c>
      <c r="B305" s="23">
        <v>44199</v>
      </c>
      <c r="C305" s="22" t="s">
        <v>6</v>
      </c>
      <c r="D305" s="8"/>
      <c r="E305" s="14">
        <f t="shared" si="70"/>
        <v>0</v>
      </c>
      <c r="F305" s="15">
        <f t="shared" si="66"/>
        <v>0</v>
      </c>
      <c r="G305" s="8">
        <f t="shared" si="65"/>
        <v>-5.6024882324560524E-20</v>
      </c>
      <c r="H305" s="21">
        <v>349</v>
      </c>
      <c r="I305" s="15">
        <f t="shared" si="61"/>
        <v>-2.240995292982421E-19</v>
      </c>
      <c r="J305" s="15"/>
      <c r="K305" s="10">
        <f t="shared" si="67"/>
        <v>-1.3973584778073666E-20</v>
      </c>
      <c r="L305" s="7">
        <f t="shared" si="62"/>
        <v>6.2354369158343782E-2</v>
      </c>
      <c r="M305" s="7">
        <f t="shared" si="63"/>
        <v>4.7600868296743211E-2</v>
      </c>
      <c r="N305" s="1">
        <f t="shared" si="64"/>
        <v>14.905537519203866</v>
      </c>
      <c r="O305" s="1"/>
      <c r="P305" s="10">
        <f t="shared" si="68"/>
        <v>-1.0667332179487769E-20</v>
      </c>
      <c r="Q305" s="8"/>
      <c r="R305" s="8">
        <f t="shared" si="69"/>
        <v>-1.1204976464912106E-21</v>
      </c>
    </row>
    <row r="306" spans="1:18" x14ac:dyDescent="0.3">
      <c r="A306" s="21">
        <v>350</v>
      </c>
      <c r="B306" s="23">
        <v>44200</v>
      </c>
      <c r="C306" s="22" t="s">
        <v>6</v>
      </c>
      <c r="D306" s="8"/>
      <c r="E306" s="14">
        <f t="shared" si="70"/>
        <v>0</v>
      </c>
      <c r="F306" s="15">
        <f t="shared" si="66"/>
        <v>0</v>
      </c>
      <c r="G306" s="8">
        <f t="shared" si="65"/>
        <v>-4.4405370376669534E-20</v>
      </c>
      <c r="H306" s="21">
        <v>350</v>
      </c>
      <c r="I306" s="15">
        <f t="shared" si="61"/>
        <v>-1.7762148150667814E-19</v>
      </c>
      <c r="J306" s="15"/>
      <c r="K306" s="10">
        <f t="shared" si="67"/>
        <v>-1.1075475428319342E-20</v>
      </c>
      <c r="L306" s="7">
        <f t="shared" si="62"/>
        <v>6.2354369158343782E-2</v>
      </c>
      <c r="M306" s="7">
        <f t="shared" si="63"/>
        <v>4.7600868296743211E-2</v>
      </c>
      <c r="N306" s="1">
        <f t="shared" si="64"/>
        <v>14.905537519203866</v>
      </c>
      <c r="O306" s="1"/>
      <c r="P306" s="10">
        <f t="shared" si="68"/>
        <v>-8.454936747871796E-21</v>
      </c>
      <c r="Q306" s="8"/>
      <c r="R306" s="8">
        <f t="shared" si="69"/>
        <v>-8.8810740753339076E-22</v>
      </c>
    </row>
  </sheetData>
  <hyperlinks>
    <hyperlink ref="X17" r:id="rId1"/>
    <hyperlink ref="X13" r:id="rId2"/>
    <hyperlink ref="X10" r:id="rId3"/>
    <hyperlink ref="X11" r:id="rId4"/>
    <hyperlink ref="X4" r:id="rId5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1107</v>
      </c>
      <c r="C2" s="27">
        <f>AVERAGE(C36:C45)</f>
        <v>79483.899999999994</v>
      </c>
      <c r="D2" s="27">
        <f>AVERAGE(D36:D45)</f>
        <v>1420.1</v>
      </c>
      <c r="G2" s="36">
        <v>3.2352876226944156</v>
      </c>
    </row>
    <row r="3" spans="1:8" x14ac:dyDescent="0.3">
      <c r="G3" s="28">
        <v>79483.899999999994</v>
      </c>
      <c r="H3" t="s">
        <v>1106</v>
      </c>
    </row>
    <row r="4" spans="1:8" x14ac:dyDescent="0.3">
      <c r="G4" s="37">
        <v>1420</v>
      </c>
      <c r="H4" t="s">
        <v>1117</v>
      </c>
    </row>
    <row r="6" spans="1:8" ht="43.2" x14ac:dyDescent="0.3">
      <c r="A6" s="19" t="s">
        <v>1091</v>
      </c>
      <c r="B6" s="19" t="s">
        <v>1101</v>
      </c>
      <c r="C6" s="19" t="s">
        <v>1109</v>
      </c>
      <c r="D6" s="19" t="s">
        <v>1108</v>
      </c>
      <c r="E6" s="19" t="s">
        <v>1110</v>
      </c>
      <c r="F6" s="19" t="s">
        <v>1116</v>
      </c>
      <c r="G6" s="19" t="s">
        <v>1118</v>
      </c>
    </row>
    <row r="7" spans="1:8" x14ac:dyDescent="0.3">
      <c r="A7" s="32">
        <f>+'Global Status'!A6</f>
        <v>50</v>
      </c>
      <c r="B7" s="2">
        <f>+'Global Status'!I6</f>
        <v>32778</v>
      </c>
      <c r="C7" s="33">
        <f>+'Global Status'!P6</f>
        <v>4105</v>
      </c>
      <c r="D7" s="33"/>
      <c r="E7" s="26"/>
    </row>
    <row r="8" spans="1:8" x14ac:dyDescent="0.3">
      <c r="A8" s="32">
        <f>+'Global Status'!A7</f>
        <v>51</v>
      </c>
      <c r="B8" s="2">
        <f>+'Global Status'!I7</f>
        <v>37364</v>
      </c>
      <c r="C8" s="33">
        <f>+'Global Status'!P7</f>
        <v>4589</v>
      </c>
      <c r="D8" s="29">
        <f>+'Global Status'!Q7</f>
        <v>484</v>
      </c>
      <c r="E8" s="31">
        <f>+D8/$G$3</f>
        <v>6.0892834901156087E-3</v>
      </c>
      <c r="F8" s="35">
        <f>$G$2*$G$4*(A8-A7)/$G$3</f>
        <v>5.7799232602150509E-2</v>
      </c>
      <c r="G8" s="34">
        <f>+$G$3*TANH(F8)</f>
        <v>4588.9993268596336</v>
      </c>
    </row>
    <row r="9" spans="1:8" x14ac:dyDescent="0.3">
      <c r="A9" s="32">
        <f>+'Global Status'!A8</f>
        <v>52</v>
      </c>
      <c r="B9" s="2">
        <f>+'Global Status'!I8</f>
        <v>44279</v>
      </c>
      <c r="C9" s="33">
        <f>+'Global Status'!P8</f>
        <v>6915</v>
      </c>
      <c r="D9" s="29">
        <f>+'Global Status'!Q8</f>
        <v>2326</v>
      </c>
      <c r="E9" s="31">
        <f t="shared" ref="E9:E45" si="0">D9/C9</f>
        <v>0.33637020968908171</v>
      </c>
      <c r="F9" s="35">
        <f t="shared" ref="F9:F45" si="1">$G$2*$G$4*(A9-A8)/$G$3</f>
        <v>5.7799232602150509E-2</v>
      </c>
      <c r="G9" s="34">
        <f t="shared" ref="G9:G46" si="2">+$G$3*TANH(F9)</f>
        <v>4588.9993268596336</v>
      </c>
    </row>
    <row r="10" spans="1:8" x14ac:dyDescent="0.3">
      <c r="A10" s="32">
        <f>+'Global Status'!A9</f>
        <v>53</v>
      </c>
      <c r="B10" s="2">
        <f>+'Global Status'!I9</f>
        <v>51767</v>
      </c>
      <c r="C10" s="33">
        <f>+'Global Status'!P9</f>
        <v>7488</v>
      </c>
      <c r="D10" s="29">
        <f>+'Global Status'!Q9</f>
        <v>573</v>
      </c>
      <c r="E10" s="31">
        <f t="shared" si="0"/>
        <v>7.6522435897435903E-2</v>
      </c>
      <c r="F10" s="35">
        <f t="shared" si="1"/>
        <v>5.7799232602150509E-2</v>
      </c>
      <c r="G10" s="34">
        <f t="shared" si="2"/>
        <v>4588.9993268596336</v>
      </c>
    </row>
    <row r="11" spans="1:8" x14ac:dyDescent="0.3">
      <c r="A11" s="32">
        <f>+'Global Status'!A10</f>
        <v>54</v>
      </c>
      <c r="B11" s="2">
        <f>+'Global Status'!I10</f>
        <v>61513</v>
      </c>
      <c r="C11" s="33">
        <f>+'Global Status'!P10</f>
        <v>9746</v>
      </c>
      <c r="D11" s="29">
        <f>+'Global Status'!Q10</f>
        <v>2258</v>
      </c>
      <c r="E11" s="31">
        <f t="shared" si="0"/>
        <v>0.23168479376154319</v>
      </c>
      <c r="F11" s="35">
        <f t="shared" si="1"/>
        <v>5.7799232602150509E-2</v>
      </c>
      <c r="G11" s="34">
        <f t="shared" si="2"/>
        <v>4588.9993268596336</v>
      </c>
    </row>
    <row r="12" spans="1:8" x14ac:dyDescent="0.3">
      <c r="A12" s="32">
        <f>+'Global Status'!A11</f>
        <v>55</v>
      </c>
      <c r="B12" s="2">
        <f>+'Global Status'!I11</f>
        <v>72469</v>
      </c>
      <c r="C12" s="33">
        <f>+'Global Status'!P11</f>
        <v>10955</v>
      </c>
      <c r="D12" s="29">
        <f>+'Global Status'!Q11</f>
        <v>1209</v>
      </c>
      <c r="E12" s="31">
        <f t="shared" si="0"/>
        <v>0.11036056595162026</v>
      </c>
      <c r="F12" s="35">
        <f t="shared" si="1"/>
        <v>5.7799232602150509E-2</v>
      </c>
      <c r="G12" s="34">
        <f t="shared" si="2"/>
        <v>4588.9993268596336</v>
      </c>
    </row>
    <row r="13" spans="1:8" x14ac:dyDescent="0.3">
      <c r="A13" s="32">
        <f>+'Global Status'!A12</f>
        <v>56</v>
      </c>
      <c r="B13" s="2">
        <f>+'Global Status'!I12</f>
        <v>167515</v>
      </c>
      <c r="C13" s="33">
        <f>+'Global Status'!P12</f>
        <v>13903</v>
      </c>
      <c r="D13" s="29">
        <f>+'Global Status'!Q12</f>
        <v>2948</v>
      </c>
      <c r="E13" s="31">
        <f t="shared" si="0"/>
        <v>0.21204056678414732</v>
      </c>
      <c r="F13" s="35">
        <f t="shared" si="1"/>
        <v>5.7799232602150509E-2</v>
      </c>
      <c r="G13" s="34">
        <f t="shared" si="2"/>
        <v>4588.9993268596336</v>
      </c>
    </row>
    <row r="14" spans="1:8" x14ac:dyDescent="0.3">
      <c r="A14" s="32">
        <f>+'Global Status'!A13</f>
        <v>57</v>
      </c>
      <c r="B14" s="2">
        <f>+'Global Status'!I13</f>
        <v>179111</v>
      </c>
      <c r="C14" s="33">
        <f>+'Global Status'!P13</f>
        <v>11525</v>
      </c>
      <c r="D14" s="29">
        <f>+'Global Status'!Q13</f>
        <v>-2378</v>
      </c>
      <c r="E14" s="31">
        <f t="shared" si="0"/>
        <v>-0.20633405639913233</v>
      </c>
      <c r="F14" s="35">
        <f t="shared" si="1"/>
        <v>5.7799232602150509E-2</v>
      </c>
      <c r="G14" s="34">
        <f t="shared" si="2"/>
        <v>4588.9993268596336</v>
      </c>
    </row>
    <row r="15" spans="1:8" x14ac:dyDescent="0.3">
      <c r="A15" s="32">
        <f>+'Global Status'!A14</f>
        <v>58</v>
      </c>
      <c r="B15" s="2">
        <f>+'Global Status'!I14</f>
        <v>191127</v>
      </c>
      <c r="C15" s="33">
        <f>+'Global Status'!P14</f>
        <v>15123</v>
      </c>
      <c r="D15" s="29">
        <f>+'Global Status'!Q14</f>
        <v>3598</v>
      </c>
      <c r="E15" s="31">
        <f t="shared" si="0"/>
        <v>0.23791575745553131</v>
      </c>
      <c r="F15" s="35">
        <f t="shared" si="1"/>
        <v>5.7799232602150509E-2</v>
      </c>
      <c r="G15" s="34">
        <f t="shared" si="2"/>
        <v>4588.9993268596336</v>
      </c>
    </row>
    <row r="16" spans="1:8" x14ac:dyDescent="0.3">
      <c r="A16" s="32">
        <f>+'Global Status'!A15</f>
        <v>59</v>
      </c>
      <c r="B16" s="2">
        <f>+'Global Status'!I15</f>
        <v>209839</v>
      </c>
      <c r="C16" s="33">
        <f>+'Global Status'!P15</f>
        <v>16556</v>
      </c>
      <c r="D16" s="29">
        <f>+'Global Status'!Q15</f>
        <v>1433</v>
      </c>
      <c r="E16" s="31">
        <f t="shared" si="0"/>
        <v>8.6554723363131192E-2</v>
      </c>
      <c r="F16" s="35">
        <f t="shared" si="1"/>
        <v>5.7799232602150509E-2</v>
      </c>
      <c r="G16" s="34">
        <f t="shared" si="2"/>
        <v>4588.9993268596336</v>
      </c>
    </row>
    <row r="17" spans="1:7" x14ac:dyDescent="0.3">
      <c r="A17" s="32">
        <f>+'Global Status'!A16</f>
        <v>60</v>
      </c>
      <c r="B17" s="2">
        <f>+'Global Status'!I16</f>
        <v>234073</v>
      </c>
      <c r="C17" s="33">
        <f>+'Global Status'!P16</f>
        <v>24247</v>
      </c>
      <c r="D17" s="29">
        <f>+'Global Status'!Q16</f>
        <v>7691</v>
      </c>
      <c r="E17" s="31">
        <f t="shared" si="0"/>
        <v>0.31719387965521506</v>
      </c>
      <c r="F17" s="35">
        <f t="shared" si="1"/>
        <v>5.7799232602150509E-2</v>
      </c>
      <c r="G17" s="34">
        <f t="shared" si="2"/>
        <v>4588.9993268596336</v>
      </c>
    </row>
    <row r="18" spans="1:7" x14ac:dyDescent="0.3">
      <c r="A18" s="32">
        <f>+'Global Status'!A17</f>
        <v>61</v>
      </c>
      <c r="B18" s="2">
        <f>+'Global Status'!I17</f>
        <v>266073</v>
      </c>
      <c r="C18" s="33">
        <f>+'Global Status'!P17</f>
        <v>32000</v>
      </c>
      <c r="D18" s="29">
        <f>+'Global Status'!Q17</f>
        <v>7753</v>
      </c>
      <c r="E18" s="31">
        <f t="shared" si="0"/>
        <v>0.24228125</v>
      </c>
      <c r="F18" s="35">
        <f t="shared" si="1"/>
        <v>5.7799232602150509E-2</v>
      </c>
      <c r="G18" s="34">
        <f t="shared" si="2"/>
        <v>4588.9993268596336</v>
      </c>
    </row>
    <row r="19" spans="1:7" x14ac:dyDescent="0.3">
      <c r="A19" s="32">
        <f>+'Global Status'!A18</f>
        <v>62</v>
      </c>
      <c r="B19" s="2">
        <f>+'Global Status'!I18</f>
        <v>292142</v>
      </c>
      <c r="C19" s="33">
        <f>+'Global Status'!P18</f>
        <v>26069</v>
      </c>
      <c r="D19" s="29">
        <f>+'Global Status'!Q18</f>
        <v>-5931</v>
      </c>
      <c r="E19" s="31">
        <f t="shared" si="0"/>
        <v>-0.22751160382062988</v>
      </c>
      <c r="F19" s="35">
        <f t="shared" si="1"/>
        <v>5.7799232602150509E-2</v>
      </c>
      <c r="G19" s="34">
        <f t="shared" si="2"/>
        <v>4588.9993268596336</v>
      </c>
    </row>
    <row r="20" spans="1:7" x14ac:dyDescent="0.3">
      <c r="A20" s="32">
        <f>+'Global Status'!A19</f>
        <v>63</v>
      </c>
      <c r="B20" s="2">
        <f>+'Global Status'!I19</f>
        <v>332930</v>
      </c>
      <c r="C20" s="33">
        <f>+'Global Status'!P19</f>
        <v>40788</v>
      </c>
      <c r="D20" s="29">
        <f>+'Global Status'!Q19</f>
        <v>14719</v>
      </c>
      <c r="E20" s="31">
        <f t="shared" si="0"/>
        <v>0.36086594096302832</v>
      </c>
      <c r="F20" s="35">
        <f t="shared" si="1"/>
        <v>5.7799232602150509E-2</v>
      </c>
      <c r="G20" s="34">
        <f t="shared" si="2"/>
        <v>4588.9993268596336</v>
      </c>
    </row>
    <row r="21" spans="1:7" x14ac:dyDescent="0.3">
      <c r="A21" s="32">
        <f>+'Global Status'!A20</f>
        <v>64</v>
      </c>
      <c r="B21" s="2">
        <f>+'Global Status'!I20</f>
        <v>372755</v>
      </c>
      <c r="C21" s="33">
        <f>+'Global Status'!P20</f>
        <v>39825</v>
      </c>
      <c r="D21" s="29">
        <f>+'Global Status'!Q20</f>
        <v>-963</v>
      </c>
      <c r="E21" s="31">
        <f t="shared" si="0"/>
        <v>-2.4180790960451979E-2</v>
      </c>
      <c r="F21" s="35">
        <f t="shared" si="1"/>
        <v>5.7799232602150509E-2</v>
      </c>
      <c r="G21" s="34">
        <f t="shared" si="2"/>
        <v>4588.9993268596336</v>
      </c>
    </row>
    <row r="22" spans="1:7" x14ac:dyDescent="0.3">
      <c r="A22" s="32">
        <f>+'Global Status'!A21</f>
        <v>65</v>
      </c>
      <c r="B22" s="2">
        <f>+'Global Status'!I21</f>
        <v>413467</v>
      </c>
      <c r="C22" s="33">
        <f>+'Global Status'!P21</f>
        <v>40712</v>
      </c>
      <c r="D22" s="29">
        <f>+'Global Status'!Q21</f>
        <v>887</v>
      </c>
      <c r="E22" s="31">
        <f t="shared" si="0"/>
        <v>2.1787188052662606E-2</v>
      </c>
      <c r="F22" s="35">
        <f t="shared" si="1"/>
        <v>5.7799232602150509E-2</v>
      </c>
      <c r="G22" s="34">
        <f t="shared" si="2"/>
        <v>4588.9993268596336</v>
      </c>
    </row>
    <row r="23" spans="1:7" x14ac:dyDescent="0.3">
      <c r="A23" s="32">
        <f>+'Global Status'!A22</f>
        <v>66</v>
      </c>
      <c r="B23" s="2">
        <f>+'Global Status'!I22</f>
        <v>462684</v>
      </c>
      <c r="C23" s="33">
        <f>+'Global Status'!P22</f>
        <v>49219</v>
      </c>
      <c r="D23" s="29">
        <f>+'Global Status'!Q22</f>
        <v>8507</v>
      </c>
      <c r="E23" s="31">
        <f t="shared" si="0"/>
        <v>0.17283975700440887</v>
      </c>
      <c r="F23" s="35">
        <f t="shared" si="1"/>
        <v>5.7799232602150509E-2</v>
      </c>
      <c r="G23" s="34">
        <f t="shared" si="2"/>
        <v>4588.9993268596336</v>
      </c>
    </row>
    <row r="24" spans="1:7" x14ac:dyDescent="0.3">
      <c r="A24" s="32">
        <f>+'Global Status'!A23</f>
        <v>67</v>
      </c>
      <c r="B24" s="2">
        <f>+'Global Status'!I23</f>
        <v>509164</v>
      </c>
      <c r="C24" s="33">
        <f>+'Global Status'!P23</f>
        <v>46484</v>
      </c>
      <c r="D24" s="29">
        <f>+'Global Status'!Q23</f>
        <v>-2735</v>
      </c>
      <c r="E24" s="31">
        <f t="shared" si="0"/>
        <v>-5.8837449444970311E-2</v>
      </c>
      <c r="F24" s="35">
        <f t="shared" si="1"/>
        <v>5.7799232602150509E-2</v>
      </c>
      <c r="G24" s="34">
        <f t="shared" si="2"/>
        <v>4588.9993268596336</v>
      </c>
    </row>
    <row r="25" spans="1:7" x14ac:dyDescent="0.3">
      <c r="A25" s="32">
        <f>+'Global Status'!A24</f>
        <v>68</v>
      </c>
      <c r="B25" s="2">
        <f>+'Global Status'!I24</f>
        <v>570968</v>
      </c>
      <c r="C25" s="33">
        <f>+'Global Status'!P24</f>
        <v>62514</v>
      </c>
      <c r="D25" s="29">
        <f>+'Global Status'!Q24</f>
        <v>16030</v>
      </c>
      <c r="E25" s="31">
        <f t="shared" si="0"/>
        <v>0.25642256134625846</v>
      </c>
      <c r="F25" s="35">
        <f t="shared" si="1"/>
        <v>5.7799232602150509E-2</v>
      </c>
      <c r="G25" s="34">
        <f t="shared" si="2"/>
        <v>4588.9993268596336</v>
      </c>
    </row>
    <row r="26" spans="1:7" x14ac:dyDescent="0.3">
      <c r="A26" s="32">
        <f>+'Global Status'!A25</f>
        <v>69</v>
      </c>
      <c r="B26" s="2">
        <f>+'Global Status'!I25</f>
        <v>634835</v>
      </c>
      <c r="C26" s="33">
        <f>+'Global Status'!P25</f>
        <v>63159</v>
      </c>
      <c r="D26" s="29">
        <f>+'Global Status'!Q25</f>
        <v>645</v>
      </c>
      <c r="E26" s="31">
        <f t="shared" si="0"/>
        <v>1.0212321284377523E-2</v>
      </c>
      <c r="F26" s="35">
        <f t="shared" si="1"/>
        <v>5.7799232602150509E-2</v>
      </c>
      <c r="G26" s="34">
        <f t="shared" si="2"/>
        <v>4588.9993268596336</v>
      </c>
    </row>
    <row r="27" spans="1:7" x14ac:dyDescent="0.3">
      <c r="A27" s="32">
        <f>+'Global Status'!A26</f>
        <v>70</v>
      </c>
      <c r="B27" s="2">
        <f>+'Global Status'!I26</f>
        <v>693282</v>
      </c>
      <c r="C27" s="33">
        <f>+'Global Status'!P26</f>
        <v>58469</v>
      </c>
      <c r="D27" s="29">
        <f>+'Global Status'!Q26</f>
        <v>-4690</v>
      </c>
      <c r="E27" s="31">
        <f t="shared" si="0"/>
        <v>-8.0213446441704153E-2</v>
      </c>
      <c r="F27" s="35">
        <f t="shared" si="1"/>
        <v>5.7799232602150509E-2</v>
      </c>
      <c r="G27" s="34">
        <f t="shared" si="2"/>
        <v>4588.9993268596336</v>
      </c>
    </row>
    <row r="28" spans="1:7" x14ac:dyDescent="0.3">
      <c r="A28" s="32">
        <f>+'Global Status'!A27</f>
        <v>71</v>
      </c>
      <c r="B28" s="2">
        <f>+'Global Status'!I27</f>
        <v>750890</v>
      </c>
      <c r="C28" s="33">
        <f>+'Global Status'!P27</f>
        <v>57610</v>
      </c>
      <c r="D28" s="29">
        <f>+'Global Status'!Q27</f>
        <v>-859</v>
      </c>
      <c r="E28" s="31">
        <f t="shared" si="0"/>
        <v>-1.4910605797604582E-2</v>
      </c>
      <c r="F28" s="35">
        <f t="shared" si="1"/>
        <v>5.7799232602150509E-2</v>
      </c>
      <c r="G28" s="34">
        <f t="shared" si="2"/>
        <v>4588.9993268596336</v>
      </c>
    </row>
    <row r="29" spans="1:7" x14ac:dyDescent="0.3">
      <c r="A29" s="32">
        <f>+'Global Status'!A28</f>
        <v>72</v>
      </c>
      <c r="B29" s="2">
        <f>+'Global Status'!I28</f>
        <v>823626</v>
      </c>
      <c r="C29" s="33">
        <f>+'Global Status'!P28</f>
        <v>72736</v>
      </c>
      <c r="D29" s="29">
        <f>+'Global Status'!Q28</f>
        <v>15126</v>
      </c>
      <c r="E29" s="31">
        <f t="shared" si="0"/>
        <v>0.20795754509458864</v>
      </c>
      <c r="F29" s="35">
        <f t="shared" si="1"/>
        <v>5.7799232602150509E-2</v>
      </c>
      <c r="G29" s="34">
        <f t="shared" si="2"/>
        <v>4588.9993268596336</v>
      </c>
    </row>
    <row r="30" spans="1:7" x14ac:dyDescent="0.3">
      <c r="A30" s="32">
        <f>+'Global Status'!A29</f>
        <v>73</v>
      </c>
      <c r="B30" s="2">
        <f>+'Global Status'!I29</f>
        <v>896450</v>
      </c>
      <c r="C30" s="33">
        <f>+'Global Status'!P29</f>
        <v>72839</v>
      </c>
      <c r="D30" s="29">
        <f>+'Global Status'!Q29</f>
        <v>103</v>
      </c>
      <c r="E30" s="31">
        <f t="shared" si="0"/>
        <v>1.4140776232512801E-3</v>
      </c>
      <c r="F30" s="35">
        <f t="shared" si="1"/>
        <v>5.7799232602150509E-2</v>
      </c>
      <c r="G30" s="34">
        <f t="shared" si="2"/>
        <v>4588.9993268596336</v>
      </c>
    </row>
    <row r="31" spans="1:7" x14ac:dyDescent="0.3">
      <c r="A31" s="32">
        <f>+'Global Status'!A30</f>
        <v>74</v>
      </c>
      <c r="B31" s="2">
        <f>+'Global Status'!I30</f>
        <v>972303</v>
      </c>
      <c r="C31" s="33">
        <f>+'Global Status'!P30</f>
        <v>75853</v>
      </c>
      <c r="D31" s="29">
        <f>+'Global Status'!Q30</f>
        <v>3014</v>
      </c>
      <c r="E31" s="31">
        <f t="shared" si="0"/>
        <v>3.9734750108763005E-2</v>
      </c>
      <c r="F31" s="35">
        <f t="shared" si="1"/>
        <v>5.7799232602150509E-2</v>
      </c>
      <c r="G31" s="34">
        <f t="shared" si="2"/>
        <v>4588.9993268596336</v>
      </c>
    </row>
    <row r="32" spans="1:7" x14ac:dyDescent="0.3">
      <c r="A32" s="32">
        <f>+'Global Status'!A31</f>
        <v>75</v>
      </c>
      <c r="B32" s="2">
        <f>+'Global Status'!I31</f>
        <v>1051697</v>
      </c>
      <c r="C32" s="33">
        <f>+'Global Status'!P31</f>
        <v>79394</v>
      </c>
      <c r="D32" s="29">
        <f>+'Global Status'!Q31</f>
        <v>3541</v>
      </c>
      <c r="E32" s="31">
        <f t="shared" si="0"/>
        <v>4.4600347633322414E-2</v>
      </c>
      <c r="F32" s="35">
        <f t="shared" si="1"/>
        <v>5.7799232602150509E-2</v>
      </c>
      <c r="G32" s="34">
        <f t="shared" si="2"/>
        <v>4588.9993268596336</v>
      </c>
    </row>
    <row r="33" spans="1:7" x14ac:dyDescent="0.3">
      <c r="A33" s="32">
        <f>+'Global Status'!A32</f>
        <v>76</v>
      </c>
      <c r="B33" s="2">
        <f>+'Global Status'!I32</f>
        <v>1133758</v>
      </c>
      <c r="C33" s="33">
        <f>+'Global Status'!P32</f>
        <v>82061</v>
      </c>
      <c r="D33" s="29">
        <f>+'Global Status'!Q32</f>
        <v>2667</v>
      </c>
      <c r="E33" s="31">
        <f t="shared" si="0"/>
        <v>3.2500213255992491E-2</v>
      </c>
      <c r="F33" s="35">
        <f t="shared" si="1"/>
        <v>5.7799232602150509E-2</v>
      </c>
      <c r="G33" s="34">
        <f t="shared" si="2"/>
        <v>4588.9993268596336</v>
      </c>
    </row>
    <row r="34" spans="1:7" x14ac:dyDescent="0.3">
      <c r="A34" s="32">
        <f>+'Global Status'!A33</f>
        <v>77</v>
      </c>
      <c r="B34" s="2">
        <f>+'Global Status'!I33</f>
        <v>1210956</v>
      </c>
      <c r="C34" s="33">
        <f>+'Global Status'!P33</f>
        <v>77200</v>
      </c>
      <c r="D34" s="29">
        <f>+'Global Status'!Q33</f>
        <v>-4861</v>
      </c>
      <c r="E34" s="31">
        <f t="shared" si="0"/>
        <v>-6.2966321243523318E-2</v>
      </c>
      <c r="F34" s="35">
        <f t="shared" si="1"/>
        <v>5.7799232602150509E-2</v>
      </c>
      <c r="G34" s="34">
        <f t="shared" si="2"/>
        <v>4588.9993268596336</v>
      </c>
    </row>
    <row r="35" spans="1:7" x14ac:dyDescent="0.3">
      <c r="A35" s="32">
        <f>+'Global Status'!A34</f>
        <v>78</v>
      </c>
      <c r="B35" s="2">
        <f>+'Global Status'!I34</f>
        <v>1279722</v>
      </c>
      <c r="C35" s="33">
        <f>+'Global Status'!P34</f>
        <v>68766</v>
      </c>
      <c r="D35" s="29">
        <f>+'Global Status'!Q34</f>
        <v>-8434</v>
      </c>
      <c r="E35" s="31">
        <f t="shared" si="0"/>
        <v>-0.12264782014367566</v>
      </c>
      <c r="F35" s="35">
        <f t="shared" si="1"/>
        <v>5.7799232602150509E-2</v>
      </c>
      <c r="G35" s="34">
        <f t="shared" si="2"/>
        <v>4588.9993268596336</v>
      </c>
    </row>
    <row r="36" spans="1:7" x14ac:dyDescent="0.3">
      <c r="A36" s="32">
        <f>+'Global Status'!A35</f>
        <v>79</v>
      </c>
      <c r="B36" s="2">
        <f>+'Global Status'!I35</f>
        <v>1353361</v>
      </c>
      <c r="C36" s="33">
        <f>+'Global Status'!P35</f>
        <v>73639</v>
      </c>
      <c r="D36" s="29">
        <f>+'Global Status'!Q35</f>
        <v>4873</v>
      </c>
      <c r="E36" s="31">
        <f t="shared" si="0"/>
        <v>6.6174174011053924E-2</v>
      </c>
      <c r="F36" s="35">
        <f t="shared" si="1"/>
        <v>5.7799232602150509E-2</v>
      </c>
      <c r="G36" s="34">
        <f t="shared" si="2"/>
        <v>4588.9993268596336</v>
      </c>
    </row>
    <row r="37" spans="1:7" x14ac:dyDescent="0.3">
      <c r="A37" s="32">
        <f>+'Global Status'!A36</f>
        <v>80</v>
      </c>
      <c r="B37" s="2">
        <f>+'Global Status'!I36</f>
        <v>1436198</v>
      </c>
      <c r="C37" s="33">
        <f>+'Global Status'!P36</f>
        <v>82837</v>
      </c>
      <c r="D37" s="29">
        <f>+'Global Status'!Q36</f>
        <v>9198</v>
      </c>
      <c r="E37" s="31">
        <f t="shared" si="0"/>
        <v>0.11103733838743557</v>
      </c>
      <c r="F37" s="35">
        <f t="shared" si="1"/>
        <v>5.7799232602150509E-2</v>
      </c>
      <c r="G37" s="34">
        <f t="shared" si="2"/>
        <v>4588.9993268596336</v>
      </c>
    </row>
    <row r="38" spans="1:7" x14ac:dyDescent="0.3">
      <c r="A38" s="32">
        <f>+'Global Status'!A37</f>
        <v>81</v>
      </c>
      <c r="B38" s="2">
        <f>+'Global Status'!I37</f>
        <v>1521252</v>
      </c>
      <c r="C38" s="33">
        <f>+'Global Status'!P37</f>
        <v>85054</v>
      </c>
      <c r="D38" s="29">
        <f>+'Global Status'!Q37</f>
        <v>2217</v>
      </c>
      <c r="E38" s="31">
        <f t="shared" si="0"/>
        <v>2.6065793495896723E-2</v>
      </c>
      <c r="F38" s="35">
        <f t="shared" si="1"/>
        <v>5.7799232602150509E-2</v>
      </c>
      <c r="G38" s="34">
        <f t="shared" si="2"/>
        <v>4588.9993268596336</v>
      </c>
    </row>
    <row r="39" spans="1:7" x14ac:dyDescent="0.3">
      <c r="A39" s="32">
        <f>+'Global Status'!A38</f>
        <v>82</v>
      </c>
      <c r="B39" s="2">
        <f>+'Global Status'!I38</f>
        <v>1610909</v>
      </c>
      <c r="C39" s="33">
        <f>+'Global Status'!P38</f>
        <v>89657</v>
      </c>
      <c r="D39" s="29">
        <f>+'Global Status'!Q38</f>
        <v>4603</v>
      </c>
      <c r="E39" s="31">
        <f t="shared" si="0"/>
        <v>5.1340107297812777E-2</v>
      </c>
      <c r="F39" s="35">
        <f t="shared" si="1"/>
        <v>5.7799232602150509E-2</v>
      </c>
      <c r="G39" s="34">
        <f t="shared" si="2"/>
        <v>4588.9993268596336</v>
      </c>
    </row>
    <row r="40" spans="1:7" x14ac:dyDescent="0.3">
      <c r="A40" s="32">
        <f>+'Global Status'!A39</f>
        <v>83</v>
      </c>
      <c r="B40" s="2">
        <f>+'Global Status'!I39</f>
        <v>1696588</v>
      </c>
      <c r="C40" s="33">
        <f>+'Global Status'!P39</f>
        <v>85679</v>
      </c>
      <c r="D40" s="29">
        <f>+'Global Status'!Q39</f>
        <v>-3978</v>
      </c>
      <c r="E40" s="31">
        <f t="shared" si="0"/>
        <v>-4.6429113318316041E-2</v>
      </c>
      <c r="F40" s="35">
        <f t="shared" si="1"/>
        <v>5.7799232602150509E-2</v>
      </c>
      <c r="G40" s="34">
        <f t="shared" si="2"/>
        <v>4588.9993268596336</v>
      </c>
    </row>
    <row r="41" spans="1:7" x14ac:dyDescent="0.3">
      <c r="A41" s="32">
        <f>+'Global Status'!A40</f>
        <v>84</v>
      </c>
      <c r="B41" s="2">
        <f>+'Global Status'!I40</f>
        <v>1773084</v>
      </c>
      <c r="C41" s="33">
        <f>+'Global Status'!P40</f>
        <v>76498</v>
      </c>
      <c r="D41" s="29">
        <f>+'Global Status'!Q40</f>
        <v>-9181</v>
      </c>
      <c r="E41" s="31">
        <f t="shared" si="0"/>
        <v>-0.12001620957410651</v>
      </c>
      <c r="F41" s="35">
        <f t="shared" si="1"/>
        <v>5.7799232602150509E-2</v>
      </c>
      <c r="G41" s="34">
        <f t="shared" si="2"/>
        <v>4588.9993268596336</v>
      </c>
    </row>
    <row r="42" spans="1:7" x14ac:dyDescent="0.3">
      <c r="A42" s="32">
        <f>+'Global Status'!A41</f>
        <v>85</v>
      </c>
      <c r="B42" s="2">
        <f>+'Global Status'!I41</f>
        <v>1844863</v>
      </c>
      <c r="C42" s="33">
        <f>+'Global Status'!P41</f>
        <v>71779</v>
      </c>
      <c r="D42" s="29">
        <f>+'Global Status'!Q41</f>
        <v>-4719</v>
      </c>
      <c r="E42" s="31">
        <f t="shared" si="0"/>
        <v>-6.5743462572618733E-2</v>
      </c>
      <c r="F42" s="35">
        <f t="shared" si="1"/>
        <v>5.7799232602150509E-2</v>
      </c>
      <c r="G42" s="34">
        <f t="shared" si="2"/>
        <v>4588.9993268596336</v>
      </c>
    </row>
    <row r="43" spans="1:7" x14ac:dyDescent="0.3">
      <c r="A43" s="32">
        <f>+'Global Status'!A42</f>
        <v>86</v>
      </c>
      <c r="B43" s="2">
        <f>+'Global Status'!I42</f>
        <v>1914916</v>
      </c>
      <c r="C43" s="33">
        <f>+'Global Status'!P42</f>
        <v>70082</v>
      </c>
      <c r="D43" s="29">
        <f>+'Global Status'!Q42</f>
        <v>-1697</v>
      </c>
      <c r="E43" s="31">
        <f t="shared" si="0"/>
        <v>-2.4214491595559488E-2</v>
      </c>
      <c r="F43" s="35">
        <f t="shared" si="1"/>
        <v>5.7799232602150509E-2</v>
      </c>
      <c r="G43" s="34">
        <f t="shared" si="2"/>
        <v>4588.9993268596336</v>
      </c>
    </row>
    <row r="44" spans="1:7" x14ac:dyDescent="0.3">
      <c r="A44" s="32">
        <f>+'Global Status'!A43</f>
        <v>87</v>
      </c>
      <c r="B44" s="2">
        <f>+'Global Status'!I43</f>
        <v>1991562</v>
      </c>
      <c r="C44" s="33">
        <f>+'Global Status'!P43</f>
        <v>76647</v>
      </c>
      <c r="D44" s="29">
        <f>+'Global Status'!Q43</f>
        <v>6565</v>
      </c>
      <c r="E44" s="31">
        <f t="shared" si="0"/>
        <v>8.5652406486881411E-2</v>
      </c>
      <c r="F44" s="35">
        <f t="shared" si="1"/>
        <v>5.7799232602150509E-2</v>
      </c>
      <c r="G44" s="34">
        <f t="shared" si="2"/>
        <v>4588.9993268596336</v>
      </c>
    </row>
    <row r="45" spans="1:7" x14ac:dyDescent="0.3">
      <c r="A45" s="32">
        <f>+'Global Status'!A44</f>
        <v>88</v>
      </c>
      <c r="B45" s="2">
        <f>+'Global Status'!I44</f>
        <v>2074529</v>
      </c>
      <c r="C45" s="33">
        <f>+'Global Status'!P44</f>
        <v>82967</v>
      </c>
      <c r="D45" s="29">
        <f>+'Global Status'!Q44</f>
        <v>6320</v>
      </c>
      <c r="E45" s="31">
        <f t="shared" si="0"/>
        <v>7.6174864705244261E-2</v>
      </c>
      <c r="F45" s="35">
        <f t="shared" si="1"/>
        <v>5.7799232602150509E-2</v>
      </c>
      <c r="G45" s="34">
        <f t="shared" si="2"/>
        <v>4588.9993268596336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08"/>
  <sheetViews>
    <sheetView showZeros="0" topLeftCell="C1" zoomScale="60" zoomScaleNormal="60" workbookViewId="0">
      <selection activeCell="BO5" sqref="BO5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</cols>
  <sheetData>
    <row r="1" spans="1:69" x14ac:dyDescent="0.3">
      <c r="A1" s="3" t="s">
        <v>1025</v>
      </c>
    </row>
    <row r="3" spans="1:69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69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1105</v>
      </c>
    </row>
    <row r="6" spans="1:69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</row>
    <row r="7" spans="1:69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</row>
    <row r="8" spans="1:69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</row>
    <row r="9" spans="1:69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</row>
    <row r="10" spans="1:69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</row>
    <row r="11" spans="1:69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</row>
    <row r="12" spans="1:69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</row>
    <row r="13" spans="1:69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</row>
    <row r="14" spans="1:69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</row>
    <row r="15" spans="1:69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</row>
    <row r="16" spans="1:69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</row>
    <row r="17" spans="1:69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</row>
    <row r="18" spans="1:69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</row>
    <row r="19" spans="1:69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</row>
    <row r="20" spans="1:69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</row>
    <row r="21" spans="1:69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</row>
    <row r="22" spans="1:69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</row>
    <row r="23" spans="1:69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</row>
    <row r="24" spans="1:69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</row>
    <row r="25" spans="1:69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</row>
    <row r="26" spans="1:69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</row>
    <row r="27" spans="1:69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</row>
    <row r="28" spans="1:69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</row>
    <row r="29" spans="1:69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</row>
    <row r="30" spans="1:69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</row>
    <row r="31" spans="1:69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</row>
    <row r="32" spans="1:69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</row>
    <row r="33" spans="1:69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</row>
    <row r="34" spans="1:69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</row>
    <row r="35" spans="1:69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</row>
    <row r="36" spans="1:69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</row>
    <row r="37" spans="1:69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</row>
    <row r="38" spans="1:69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</row>
    <row r="39" spans="1:69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</row>
    <row r="40" spans="1:69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</row>
    <row r="41" spans="1:69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</row>
    <row r="42" spans="1:69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</row>
    <row r="43" spans="1:69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</row>
    <row r="44" spans="1:69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</row>
    <row r="45" spans="1:69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</row>
    <row r="46" spans="1:69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</row>
    <row r="47" spans="1:69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</row>
    <row r="48" spans="1:69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</row>
    <row r="49" spans="1:69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</row>
    <row r="50" spans="1:69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</row>
    <row r="51" spans="1:69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</row>
    <row r="52" spans="1:69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</row>
    <row r="53" spans="1:69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</row>
    <row r="54" spans="1:69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</row>
    <row r="55" spans="1:69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</row>
    <row r="56" spans="1:69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</row>
    <row r="57" spans="1:69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</row>
    <row r="58" spans="1:69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</row>
    <row r="59" spans="1:69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</row>
    <row r="60" spans="1:69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</row>
    <row r="61" spans="1:69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</row>
    <row r="62" spans="1:69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</row>
    <row r="63" spans="1:69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</row>
    <row r="64" spans="1:69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</row>
    <row r="65" spans="1:69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</row>
    <row r="66" spans="1:69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</row>
    <row r="67" spans="1:69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</row>
    <row r="68" spans="1:69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</row>
    <row r="69" spans="1:69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</row>
    <row r="70" spans="1:69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4">SUM(E70:BO70)</f>
        <v>83</v>
      </c>
      <c r="BQ70">
        <f t="shared" ref="BQ70:BQ133" si="5">COUNTA(E70:BO70)</f>
        <v>18</v>
      </c>
    </row>
    <row r="71" spans="1:69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4"/>
        <v>71</v>
      </c>
      <c r="BQ71">
        <f t="shared" si="5"/>
        <v>18</v>
      </c>
    </row>
    <row r="72" spans="1:69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4"/>
        <v>54</v>
      </c>
      <c r="BQ72">
        <f t="shared" si="5"/>
        <v>18</v>
      </c>
    </row>
    <row r="73" spans="1:69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4"/>
        <v>36</v>
      </c>
      <c r="BQ73">
        <f t="shared" si="5"/>
        <v>18</v>
      </c>
    </row>
    <row r="74" spans="1:69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4"/>
        <v>31</v>
      </c>
      <c r="BQ74">
        <f t="shared" si="5"/>
        <v>18</v>
      </c>
    </row>
    <row r="75" spans="1:69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4"/>
        <v>18</v>
      </c>
      <c r="BQ75">
        <f t="shared" si="5"/>
        <v>18</v>
      </c>
    </row>
    <row r="76" spans="1:69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4"/>
        <v>5991</v>
      </c>
      <c r="BQ76">
        <f t="shared" si="5"/>
        <v>17</v>
      </c>
    </row>
    <row r="77" spans="1:69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4"/>
        <v>999</v>
      </c>
      <c r="BQ77">
        <f t="shared" si="5"/>
        <v>17</v>
      </c>
    </row>
    <row r="78" spans="1:69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4"/>
        <v>869</v>
      </c>
      <c r="BQ78">
        <f t="shared" si="5"/>
        <v>17</v>
      </c>
    </row>
    <row r="79" spans="1:69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4"/>
        <v>847</v>
      </c>
      <c r="BQ79">
        <f t="shared" si="5"/>
        <v>17</v>
      </c>
    </row>
    <row r="80" spans="1:69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4"/>
        <v>749</v>
      </c>
      <c r="BQ80">
        <f t="shared" si="5"/>
        <v>17</v>
      </c>
    </row>
    <row r="81" spans="1:69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4"/>
        <v>339</v>
      </c>
      <c r="BQ81">
        <f t="shared" si="5"/>
        <v>17</v>
      </c>
    </row>
    <row r="82" spans="1:69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4"/>
        <v>326</v>
      </c>
      <c r="BQ82">
        <f t="shared" si="5"/>
        <v>17</v>
      </c>
    </row>
    <row r="83" spans="1:69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4"/>
        <v>254</v>
      </c>
      <c r="BQ83">
        <f t="shared" si="5"/>
        <v>17</v>
      </c>
    </row>
    <row r="84" spans="1:69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4"/>
        <v>251</v>
      </c>
      <c r="BQ84">
        <f t="shared" si="5"/>
        <v>17</v>
      </c>
    </row>
    <row r="85" spans="1:69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4"/>
        <v>243</v>
      </c>
      <c r="BQ85">
        <f t="shared" si="5"/>
        <v>17</v>
      </c>
    </row>
    <row r="86" spans="1:69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4"/>
        <v>237</v>
      </c>
      <c r="BQ86">
        <f t="shared" si="5"/>
        <v>17</v>
      </c>
    </row>
    <row r="87" spans="1:69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4"/>
        <v>212</v>
      </c>
      <c r="BQ87">
        <f t="shared" si="5"/>
        <v>17</v>
      </c>
    </row>
    <row r="88" spans="1:69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4"/>
        <v>204</v>
      </c>
      <c r="BQ88">
        <f t="shared" si="5"/>
        <v>17</v>
      </c>
    </row>
    <row r="89" spans="1:69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4"/>
        <v>161</v>
      </c>
      <c r="BQ89">
        <f t="shared" si="5"/>
        <v>17</v>
      </c>
    </row>
    <row r="90" spans="1:69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4"/>
        <v>126</v>
      </c>
      <c r="BQ90">
        <f t="shared" si="5"/>
        <v>17</v>
      </c>
    </row>
    <row r="91" spans="1:69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4"/>
        <v>119</v>
      </c>
      <c r="BQ91">
        <f t="shared" si="5"/>
        <v>17</v>
      </c>
    </row>
    <row r="92" spans="1:69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4"/>
        <v>83</v>
      </c>
      <c r="BQ92">
        <f t="shared" si="5"/>
        <v>17</v>
      </c>
    </row>
    <row r="93" spans="1:69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4"/>
        <v>74</v>
      </c>
      <c r="BQ93">
        <f t="shared" si="5"/>
        <v>17</v>
      </c>
    </row>
    <row r="94" spans="1:69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4"/>
        <v>69</v>
      </c>
      <c r="BQ94">
        <f t="shared" si="5"/>
        <v>17</v>
      </c>
    </row>
    <row r="95" spans="1:69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4"/>
        <v>65</v>
      </c>
      <c r="BQ95">
        <f t="shared" si="5"/>
        <v>17</v>
      </c>
    </row>
    <row r="96" spans="1:69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4"/>
        <v>45</v>
      </c>
      <c r="BQ96">
        <f t="shared" si="5"/>
        <v>17</v>
      </c>
    </row>
    <row r="97" spans="1:69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4"/>
        <v>45</v>
      </c>
      <c r="BQ97">
        <f t="shared" si="5"/>
        <v>17</v>
      </c>
    </row>
    <row r="98" spans="1:69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4"/>
        <v>24</v>
      </c>
      <c r="BQ98">
        <f t="shared" si="5"/>
        <v>17</v>
      </c>
    </row>
    <row r="99" spans="1:69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4"/>
        <v>17</v>
      </c>
      <c r="BQ99">
        <f t="shared" si="5"/>
        <v>17</v>
      </c>
    </row>
    <row r="100" spans="1:69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4"/>
        <v>1416</v>
      </c>
      <c r="BQ100">
        <f t="shared" si="5"/>
        <v>16</v>
      </c>
    </row>
    <row r="101" spans="1:69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4"/>
        <v>1203</v>
      </c>
      <c r="BQ101">
        <f t="shared" si="5"/>
        <v>16</v>
      </c>
    </row>
    <row r="102" spans="1:69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4"/>
        <v>978</v>
      </c>
      <c r="BQ102">
        <f t="shared" si="5"/>
        <v>16</v>
      </c>
    </row>
    <row r="103" spans="1:69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4"/>
        <v>791</v>
      </c>
      <c r="BQ103">
        <f t="shared" si="5"/>
        <v>16</v>
      </c>
    </row>
    <row r="104" spans="1:69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4"/>
        <v>771</v>
      </c>
      <c r="BQ104">
        <f t="shared" si="5"/>
        <v>16</v>
      </c>
    </row>
    <row r="105" spans="1:69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4"/>
        <v>655</v>
      </c>
      <c r="BQ105">
        <f t="shared" si="5"/>
        <v>16</v>
      </c>
    </row>
    <row r="106" spans="1:69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4"/>
        <v>626</v>
      </c>
      <c r="BQ106">
        <f t="shared" si="5"/>
        <v>16</v>
      </c>
    </row>
    <row r="107" spans="1:69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4"/>
        <v>592</v>
      </c>
      <c r="BQ107">
        <f t="shared" si="5"/>
        <v>16</v>
      </c>
    </row>
    <row r="108" spans="1:69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4"/>
        <v>412</v>
      </c>
      <c r="BQ108">
        <f t="shared" si="5"/>
        <v>16</v>
      </c>
    </row>
    <row r="109" spans="1:69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4"/>
        <v>379</v>
      </c>
      <c r="BQ109">
        <f t="shared" si="5"/>
        <v>16</v>
      </c>
    </row>
    <row r="110" spans="1:69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4"/>
        <v>356</v>
      </c>
      <c r="BQ110">
        <f t="shared" si="5"/>
        <v>16</v>
      </c>
    </row>
    <row r="111" spans="1:69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4"/>
        <v>327</v>
      </c>
      <c r="BQ111">
        <f t="shared" si="5"/>
        <v>16</v>
      </c>
    </row>
    <row r="112" spans="1:69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4"/>
        <v>318</v>
      </c>
      <c r="BQ112">
        <f t="shared" si="5"/>
        <v>16</v>
      </c>
    </row>
    <row r="113" spans="1:69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4"/>
        <v>247</v>
      </c>
      <c r="BQ113">
        <f t="shared" si="5"/>
        <v>16</v>
      </c>
    </row>
    <row r="114" spans="1:69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4"/>
        <v>216</v>
      </c>
      <c r="BQ114">
        <f t="shared" si="5"/>
        <v>16</v>
      </c>
    </row>
    <row r="115" spans="1:69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4"/>
        <v>210</v>
      </c>
      <c r="BQ115">
        <f t="shared" si="5"/>
        <v>16</v>
      </c>
    </row>
    <row r="116" spans="1:69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4"/>
        <v>201</v>
      </c>
      <c r="BQ116">
        <f t="shared" si="5"/>
        <v>16</v>
      </c>
    </row>
    <row r="117" spans="1:69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4"/>
        <v>198</v>
      </c>
      <c r="BQ117">
        <f t="shared" si="5"/>
        <v>16</v>
      </c>
    </row>
    <row r="118" spans="1:69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4"/>
        <v>197</v>
      </c>
      <c r="BQ118">
        <f t="shared" si="5"/>
        <v>16</v>
      </c>
    </row>
    <row r="119" spans="1:69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4"/>
        <v>189</v>
      </c>
      <c r="BQ119">
        <f t="shared" si="5"/>
        <v>16</v>
      </c>
    </row>
    <row r="120" spans="1:69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4"/>
        <v>169</v>
      </c>
      <c r="BQ120">
        <f t="shared" si="5"/>
        <v>16</v>
      </c>
    </row>
    <row r="121" spans="1:69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4"/>
        <v>169</v>
      </c>
      <c r="BQ121">
        <f t="shared" si="5"/>
        <v>16</v>
      </c>
    </row>
    <row r="122" spans="1:69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4"/>
        <v>168</v>
      </c>
      <c r="BQ122">
        <f t="shared" si="5"/>
        <v>16</v>
      </c>
    </row>
    <row r="123" spans="1:69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4"/>
        <v>158</v>
      </c>
      <c r="BQ123">
        <f t="shared" si="5"/>
        <v>16</v>
      </c>
    </row>
    <row r="124" spans="1:69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4"/>
        <v>157</v>
      </c>
      <c r="BQ124">
        <f t="shared" si="5"/>
        <v>16</v>
      </c>
    </row>
    <row r="125" spans="1:69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4"/>
        <v>152</v>
      </c>
      <c r="BQ125">
        <f t="shared" si="5"/>
        <v>16</v>
      </c>
    </row>
    <row r="126" spans="1:69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4"/>
        <v>134</v>
      </c>
      <c r="BQ126">
        <f t="shared" si="5"/>
        <v>16</v>
      </c>
    </row>
    <row r="127" spans="1:69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4"/>
        <v>111</v>
      </c>
      <c r="BQ127">
        <f t="shared" si="5"/>
        <v>16</v>
      </c>
    </row>
    <row r="128" spans="1:69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4"/>
        <v>108</v>
      </c>
      <c r="BQ128">
        <f t="shared" si="5"/>
        <v>16</v>
      </c>
    </row>
    <row r="129" spans="1:69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4"/>
        <v>100</v>
      </c>
      <c r="BQ129">
        <f t="shared" si="5"/>
        <v>16</v>
      </c>
    </row>
    <row r="130" spans="1:69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4"/>
        <v>99</v>
      </c>
      <c r="BQ130">
        <f t="shared" si="5"/>
        <v>16</v>
      </c>
    </row>
    <row r="131" spans="1:69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4"/>
        <v>94</v>
      </c>
      <c r="BQ131">
        <f t="shared" si="5"/>
        <v>16</v>
      </c>
    </row>
    <row r="132" spans="1:69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4"/>
        <v>80</v>
      </c>
      <c r="BQ132">
        <f t="shared" si="5"/>
        <v>16</v>
      </c>
    </row>
    <row r="133" spans="1:69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4"/>
        <v>80</v>
      </c>
      <c r="BQ133">
        <f t="shared" si="5"/>
        <v>16</v>
      </c>
    </row>
    <row r="134" spans="1:69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6">SUM(E134:BO134)</f>
        <v>40</v>
      </c>
      <c r="BQ134">
        <f t="shared" ref="BQ134:BQ197" si="7">COUNTA(E134:BO134)</f>
        <v>16</v>
      </c>
    </row>
    <row r="135" spans="1:69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6"/>
        <v>24</v>
      </c>
      <c r="BQ135">
        <f t="shared" si="7"/>
        <v>16</v>
      </c>
    </row>
    <row r="136" spans="1:69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6"/>
        <v>23</v>
      </c>
      <c r="BQ136">
        <f t="shared" si="7"/>
        <v>16</v>
      </c>
    </row>
    <row r="137" spans="1:69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6"/>
        <v>21</v>
      </c>
      <c r="BQ137">
        <f t="shared" si="7"/>
        <v>16</v>
      </c>
    </row>
    <row r="138" spans="1:69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6"/>
        <v>20</v>
      </c>
      <c r="BQ138">
        <f t="shared" si="7"/>
        <v>16</v>
      </c>
    </row>
    <row r="139" spans="1:69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6"/>
        <v>20</v>
      </c>
      <c r="BQ139">
        <f t="shared" si="7"/>
        <v>16</v>
      </c>
    </row>
    <row r="140" spans="1:69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6"/>
        <v>19</v>
      </c>
      <c r="BQ140">
        <f t="shared" si="7"/>
        <v>16</v>
      </c>
    </row>
    <row r="141" spans="1:69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6"/>
        <v>16</v>
      </c>
      <c r="BQ141">
        <f t="shared" si="7"/>
        <v>16</v>
      </c>
    </row>
    <row r="142" spans="1:69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6"/>
        <v>16</v>
      </c>
      <c r="BQ142">
        <f t="shared" si="7"/>
        <v>16</v>
      </c>
    </row>
    <row r="143" spans="1:69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6"/>
        <v>16</v>
      </c>
      <c r="BQ143">
        <f t="shared" si="7"/>
        <v>16</v>
      </c>
    </row>
    <row r="144" spans="1:69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6"/>
        <v>16</v>
      </c>
      <c r="BQ144">
        <f t="shared" si="7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6"/>
        <v>3306</v>
      </c>
      <c r="BQ145">
        <f t="shared" si="7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6"/>
        <v>2756</v>
      </c>
      <c r="BQ146">
        <f t="shared" si="7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6"/>
        <v>1639</v>
      </c>
      <c r="BQ147">
        <f t="shared" si="7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6"/>
        <v>670</v>
      </c>
      <c r="BQ148">
        <f t="shared" si="7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6"/>
        <v>514</v>
      </c>
      <c r="BQ149">
        <f t="shared" si="7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6"/>
        <v>387</v>
      </c>
      <c r="BQ150">
        <f t="shared" si="7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6"/>
        <v>377</v>
      </c>
      <c r="BQ151">
        <f t="shared" si="7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6"/>
        <v>242</v>
      </c>
      <c r="BQ152">
        <f t="shared" si="7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6"/>
        <v>235</v>
      </c>
      <c r="BQ153">
        <f t="shared" si="7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6"/>
        <v>234</v>
      </c>
      <c r="BQ154">
        <f t="shared" si="7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6"/>
        <v>230</v>
      </c>
      <c r="BQ155">
        <f t="shared" si="7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6"/>
        <v>228</v>
      </c>
      <c r="BQ156">
        <f t="shared" si="7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6"/>
        <v>225</v>
      </c>
      <c r="BQ157">
        <f t="shared" si="7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6"/>
        <v>186</v>
      </c>
      <c r="BQ158">
        <f t="shared" si="7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6"/>
        <v>116</v>
      </c>
      <c r="BQ159">
        <f t="shared" si="7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6"/>
        <v>116</v>
      </c>
      <c r="BQ160">
        <f t="shared" si="7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6"/>
        <v>100</v>
      </c>
      <c r="BQ161">
        <f t="shared" si="7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6"/>
        <v>88</v>
      </c>
      <c r="BQ162">
        <f t="shared" si="7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6"/>
        <v>76</v>
      </c>
      <c r="BQ163">
        <f t="shared" si="7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6"/>
        <v>74</v>
      </c>
      <c r="BQ164">
        <f t="shared" si="7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6"/>
        <v>60</v>
      </c>
      <c r="BQ165">
        <f t="shared" si="7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6"/>
        <v>59</v>
      </c>
      <c r="BQ166">
        <f t="shared" si="7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6"/>
        <v>56</v>
      </c>
      <c r="BQ167">
        <f t="shared" si="7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6"/>
        <v>51</v>
      </c>
      <c r="BQ168">
        <f t="shared" si="7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6"/>
        <v>45</v>
      </c>
      <c r="BQ169">
        <f t="shared" si="7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6"/>
        <v>23</v>
      </c>
      <c r="BQ170">
        <f t="shared" si="7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6"/>
        <v>17</v>
      </c>
      <c r="BQ171">
        <f t="shared" si="7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6"/>
        <v>17</v>
      </c>
      <c r="BQ172">
        <f t="shared" si="7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6"/>
        <v>15</v>
      </c>
      <c r="BQ173">
        <f t="shared" si="7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6"/>
        <v>15</v>
      </c>
      <c r="BQ174">
        <f t="shared" si="7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6"/>
        <v>1433</v>
      </c>
      <c r="BQ175">
        <f t="shared" si="7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6"/>
        <v>392</v>
      </c>
      <c r="BQ176">
        <f t="shared" si="7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6"/>
        <v>385</v>
      </c>
      <c r="BQ177">
        <f t="shared" si="7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6"/>
        <v>265</v>
      </c>
      <c r="BQ178">
        <f t="shared" si="7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6"/>
        <v>255</v>
      </c>
      <c r="BQ179">
        <f t="shared" si="7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6"/>
        <v>187</v>
      </c>
      <c r="BQ180">
        <f t="shared" si="7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6"/>
        <v>185</v>
      </c>
      <c r="BQ181">
        <f t="shared" si="7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6"/>
        <v>180</v>
      </c>
      <c r="BQ182">
        <f t="shared" si="7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6"/>
        <v>146</v>
      </c>
      <c r="BQ183">
        <f t="shared" si="7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6"/>
        <v>130</v>
      </c>
      <c r="BQ184">
        <f t="shared" si="7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6"/>
        <v>129</v>
      </c>
      <c r="BQ185">
        <f t="shared" si="7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6"/>
        <v>110</v>
      </c>
      <c r="BQ186">
        <f t="shared" si="7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6"/>
        <v>101</v>
      </c>
      <c r="BQ187">
        <f t="shared" si="7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6"/>
        <v>82</v>
      </c>
      <c r="BQ188">
        <f t="shared" si="7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6"/>
        <v>81</v>
      </c>
      <c r="BQ189">
        <f t="shared" si="7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6"/>
        <v>74</v>
      </c>
      <c r="BQ190">
        <f t="shared" si="7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6"/>
        <v>71</v>
      </c>
      <c r="BQ191">
        <f t="shared" si="7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6"/>
        <v>65</v>
      </c>
      <c r="BQ192">
        <f t="shared" si="7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6"/>
        <v>45</v>
      </c>
      <c r="BQ193">
        <f t="shared" si="7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6"/>
        <v>44</v>
      </c>
      <c r="BQ194">
        <f t="shared" si="7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6"/>
        <v>30</v>
      </c>
      <c r="BQ195">
        <f t="shared" si="7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6"/>
        <v>25</v>
      </c>
      <c r="BQ196">
        <f t="shared" si="7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6"/>
        <v>18</v>
      </c>
      <c r="BQ197">
        <f t="shared" si="7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8">SUM(E198:BO198)</f>
        <v>16</v>
      </c>
      <c r="BQ198">
        <f t="shared" ref="BQ198:BQ261" si="9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8"/>
        <v>14</v>
      </c>
      <c r="BQ199">
        <f t="shared" si="9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8"/>
        <v>1472</v>
      </c>
      <c r="BQ200">
        <f t="shared" si="9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8"/>
        <v>1434</v>
      </c>
      <c r="BQ201">
        <f t="shared" si="9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8"/>
        <v>1151</v>
      </c>
      <c r="BQ202">
        <f t="shared" si="9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8"/>
        <v>996</v>
      </c>
      <c r="BQ203">
        <f t="shared" si="9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8"/>
        <v>710</v>
      </c>
      <c r="BQ204">
        <f t="shared" si="9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8"/>
        <v>668</v>
      </c>
      <c r="BQ205">
        <f t="shared" si="9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8"/>
        <v>555</v>
      </c>
      <c r="BQ206">
        <f t="shared" si="9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8"/>
        <v>483</v>
      </c>
      <c r="BQ207">
        <f t="shared" si="9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8"/>
        <v>471</v>
      </c>
      <c r="BQ208">
        <f t="shared" si="9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8"/>
        <v>468</v>
      </c>
      <c r="BQ209">
        <f t="shared" si="9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8"/>
        <v>451</v>
      </c>
      <c r="BQ210">
        <f t="shared" si="9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8"/>
        <v>360</v>
      </c>
      <c r="BQ211">
        <f t="shared" si="9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8"/>
        <v>355</v>
      </c>
      <c r="BQ212">
        <f t="shared" si="9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8"/>
        <v>335</v>
      </c>
      <c r="BQ213">
        <f t="shared" si="9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8"/>
        <v>314</v>
      </c>
      <c r="BQ214">
        <f t="shared" si="9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8"/>
        <v>253</v>
      </c>
      <c r="BQ215">
        <f t="shared" si="9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8"/>
        <v>223</v>
      </c>
      <c r="BQ216">
        <f t="shared" si="9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8"/>
        <v>184</v>
      </c>
      <c r="BQ217">
        <f t="shared" si="9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8"/>
        <v>170</v>
      </c>
      <c r="BQ218">
        <f t="shared" si="9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8"/>
        <v>159</v>
      </c>
      <c r="BQ219">
        <f t="shared" si="9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8"/>
        <v>152</v>
      </c>
      <c r="BQ220">
        <f t="shared" si="9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8"/>
        <v>148</v>
      </c>
      <c r="BQ221">
        <f t="shared" si="9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8"/>
        <v>143</v>
      </c>
      <c r="BQ222">
        <f t="shared" si="9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8"/>
        <v>132</v>
      </c>
      <c r="BQ223">
        <f t="shared" si="9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8"/>
        <v>126</v>
      </c>
      <c r="BQ224">
        <f t="shared" si="9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8"/>
        <v>116</v>
      </c>
      <c r="BQ225">
        <f t="shared" si="9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8"/>
        <v>95</v>
      </c>
      <c r="BQ226">
        <f t="shared" si="9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8"/>
        <v>93</v>
      </c>
      <c r="BQ227">
        <f t="shared" si="9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8"/>
        <v>92</v>
      </c>
      <c r="BQ228">
        <f t="shared" si="9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8"/>
        <v>90</v>
      </c>
      <c r="BQ229">
        <f t="shared" si="9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8"/>
        <v>88</v>
      </c>
      <c r="BQ230">
        <f t="shared" si="9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8"/>
        <v>88</v>
      </c>
      <c r="BQ231">
        <f t="shared" si="9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8"/>
        <v>81</v>
      </c>
      <c r="BQ232">
        <f t="shared" si="9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8"/>
        <v>71</v>
      </c>
      <c r="BQ233">
        <f t="shared" si="9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8"/>
        <v>68</v>
      </c>
      <c r="BQ234">
        <f t="shared" si="9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8"/>
        <v>64</v>
      </c>
      <c r="BQ235">
        <f t="shared" si="9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8"/>
        <v>61</v>
      </c>
      <c r="BQ236">
        <f t="shared" si="9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8"/>
        <v>54</v>
      </c>
      <c r="BQ237">
        <f t="shared" si="9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8"/>
        <v>51</v>
      </c>
      <c r="BQ238">
        <f t="shared" si="9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8"/>
        <v>43</v>
      </c>
      <c r="BQ239">
        <f t="shared" si="9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8"/>
        <v>40</v>
      </c>
      <c r="BQ240">
        <f t="shared" si="9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8"/>
        <v>39</v>
      </c>
      <c r="BQ241">
        <f t="shared" si="9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8"/>
        <v>38</v>
      </c>
      <c r="BQ242">
        <f t="shared" si="9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8"/>
        <v>37</v>
      </c>
      <c r="BQ243">
        <f t="shared" si="9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8"/>
        <v>32</v>
      </c>
      <c r="BQ244">
        <f t="shared" si="9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8"/>
        <v>29</v>
      </c>
      <c r="BQ245">
        <f t="shared" si="9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8"/>
        <v>29</v>
      </c>
      <c r="BQ246">
        <f t="shared" si="9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8"/>
        <v>29</v>
      </c>
      <c r="BQ247">
        <f t="shared" si="9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8"/>
        <v>27</v>
      </c>
      <c r="BQ248">
        <f t="shared" si="9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8"/>
        <v>24</v>
      </c>
      <c r="BQ249">
        <f t="shared" si="9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8"/>
        <v>24</v>
      </c>
      <c r="BQ250">
        <f t="shared" si="9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8"/>
        <v>21</v>
      </c>
      <c r="BQ251">
        <f t="shared" si="9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8"/>
        <v>19</v>
      </c>
      <c r="BQ252">
        <f t="shared" si="9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8"/>
        <v>18</v>
      </c>
      <c r="BQ253">
        <f t="shared" si="9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8"/>
        <v>13</v>
      </c>
      <c r="BQ254">
        <f t="shared" si="9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8"/>
        <v>13</v>
      </c>
      <c r="BQ255">
        <f t="shared" si="9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8"/>
        <v>13</v>
      </c>
      <c r="BQ256">
        <f t="shared" si="9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8"/>
        <v>13</v>
      </c>
      <c r="BQ257">
        <f t="shared" si="9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8"/>
        <v>13</v>
      </c>
      <c r="BQ258">
        <f t="shared" si="9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8"/>
        <v>13</v>
      </c>
      <c r="BQ259">
        <f t="shared" si="9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8"/>
        <v>977</v>
      </c>
      <c r="BQ260">
        <f t="shared" si="9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8"/>
        <v>814</v>
      </c>
      <c r="BQ261">
        <f t="shared" si="9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0">SUM(E262:BO262)</f>
        <v>589</v>
      </c>
      <c r="BQ262">
        <f t="shared" ref="BQ262:BQ325" si="11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0"/>
        <v>474</v>
      </c>
      <c r="BQ263">
        <f t="shared" si="11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0"/>
        <v>382</v>
      </c>
      <c r="BQ264">
        <f t="shared" si="11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0"/>
        <v>354</v>
      </c>
      <c r="BQ265">
        <f t="shared" si="11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0"/>
        <v>314</v>
      </c>
      <c r="BQ266">
        <f t="shared" si="11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0"/>
        <v>276</v>
      </c>
      <c r="BQ267">
        <f t="shared" si="11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0"/>
        <v>258</v>
      </c>
      <c r="BQ268">
        <f t="shared" si="11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0"/>
        <v>233</v>
      </c>
      <c r="BQ269">
        <f t="shared" si="11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0"/>
        <v>227</v>
      </c>
      <c r="BQ270">
        <f t="shared" si="11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0"/>
        <v>216</v>
      </c>
      <c r="BQ271">
        <f t="shared" si="11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0"/>
        <v>214</v>
      </c>
      <c r="BQ272">
        <f t="shared" si="11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0"/>
        <v>198</v>
      </c>
      <c r="BQ273">
        <f t="shared" si="11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0"/>
        <v>178</v>
      </c>
      <c r="BQ274">
        <f t="shared" si="11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0"/>
        <v>169</v>
      </c>
      <c r="BQ275">
        <f t="shared" si="11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0"/>
        <v>145</v>
      </c>
      <c r="BQ276">
        <f t="shared" si="11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0"/>
        <v>141</v>
      </c>
      <c r="BQ277">
        <f t="shared" si="11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0"/>
        <v>128</v>
      </c>
      <c r="BQ278">
        <f t="shared" si="11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0"/>
        <v>119</v>
      </c>
      <c r="BQ279">
        <f t="shared" si="11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0"/>
        <v>114</v>
      </c>
      <c r="BQ280">
        <f t="shared" si="11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0"/>
        <v>110</v>
      </c>
      <c r="BQ281">
        <f t="shared" si="11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0"/>
        <v>107</v>
      </c>
      <c r="BQ282">
        <f t="shared" si="11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0"/>
        <v>105</v>
      </c>
      <c r="BQ283">
        <f t="shared" si="11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0"/>
        <v>105</v>
      </c>
      <c r="BQ284">
        <f t="shared" si="11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0"/>
        <v>103</v>
      </c>
      <c r="BQ285">
        <f t="shared" si="11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0"/>
        <v>88</v>
      </c>
      <c r="BQ286">
        <f t="shared" si="11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0"/>
        <v>85</v>
      </c>
      <c r="BQ287">
        <f t="shared" si="11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0"/>
        <v>84</v>
      </c>
      <c r="BQ288">
        <f t="shared" si="11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0"/>
        <v>74</v>
      </c>
      <c r="BQ289">
        <f t="shared" si="11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0"/>
        <v>71</v>
      </c>
      <c r="BQ290">
        <f t="shared" si="11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0"/>
        <v>71</v>
      </c>
      <c r="BQ291">
        <f t="shared" si="11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0"/>
        <v>64</v>
      </c>
      <c r="BQ292">
        <f t="shared" si="11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0"/>
        <v>62</v>
      </c>
      <c r="BQ293">
        <f t="shared" si="11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0"/>
        <v>62</v>
      </c>
      <c r="BQ294">
        <f t="shared" si="11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0"/>
        <v>58</v>
      </c>
      <c r="BQ295">
        <f t="shared" si="11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0"/>
        <v>57</v>
      </c>
      <c r="BQ296">
        <f t="shared" si="11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0"/>
        <v>55</v>
      </c>
      <c r="BQ297">
        <f t="shared" si="11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0"/>
        <v>55</v>
      </c>
      <c r="BQ298">
        <f t="shared" si="11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0"/>
        <v>49</v>
      </c>
      <c r="BQ299">
        <f t="shared" si="11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0"/>
        <v>49</v>
      </c>
      <c r="BQ300">
        <f t="shared" si="11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0"/>
        <v>47</v>
      </c>
      <c r="BQ301">
        <f t="shared" si="11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0"/>
        <v>42</v>
      </c>
      <c r="BQ302">
        <f t="shared" si="11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0"/>
        <v>42</v>
      </c>
      <c r="BQ303">
        <f t="shared" si="11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0"/>
        <v>40</v>
      </c>
      <c r="BQ304">
        <f t="shared" si="11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0"/>
        <v>38</v>
      </c>
      <c r="BQ305">
        <f t="shared" si="11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0"/>
        <v>34</v>
      </c>
      <c r="BQ306">
        <f t="shared" si="11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0"/>
        <v>32</v>
      </c>
      <c r="BQ307">
        <f t="shared" si="11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0"/>
        <v>30</v>
      </c>
      <c r="BQ308">
        <f t="shared" si="11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0"/>
        <v>30</v>
      </c>
      <c r="BQ309">
        <f t="shared" si="11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0"/>
        <v>30</v>
      </c>
      <c r="BQ310">
        <f t="shared" si="11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0"/>
        <v>24</v>
      </c>
      <c r="BQ311">
        <f t="shared" si="11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0"/>
        <v>24</v>
      </c>
      <c r="BQ312">
        <f t="shared" si="11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0"/>
        <v>24</v>
      </c>
      <c r="BQ313">
        <f t="shared" si="11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0"/>
        <v>24</v>
      </c>
      <c r="BQ314">
        <f t="shared" si="11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0"/>
        <v>24</v>
      </c>
      <c r="BQ315">
        <f t="shared" si="11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0"/>
        <v>22</v>
      </c>
      <c r="BQ316">
        <f t="shared" si="11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0"/>
        <v>21</v>
      </c>
      <c r="BQ317">
        <f t="shared" si="11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0"/>
        <v>20</v>
      </c>
      <c r="BQ318">
        <f t="shared" si="11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0"/>
        <v>19</v>
      </c>
      <c r="BQ319">
        <f t="shared" si="11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0"/>
        <v>18</v>
      </c>
      <c r="BQ320">
        <f t="shared" si="11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0"/>
        <v>17</v>
      </c>
      <c r="BQ321">
        <f t="shared" si="11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0"/>
        <v>16</v>
      </c>
      <c r="BQ322">
        <f t="shared" si="11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0"/>
        <v>15</v>
      </c>
      <c r="BQ323">
        <f t="shared" si="11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0"/>
        <v>14</v>
      </c>
      <c r="BQ324">
        <f t="shared" si="11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0"/>
        <v>13</v>
      </c>
      <c r="BQ325">
        <f t="shared" si="11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2">SUM(E326:BO326)</f>
        <v>13</v>
      </c>
      <c r="BQ326">
        <f t="shared" ref="BQ326:BQ389" si="13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2"/>
        <v>12</v>
      </c>
      <c r="BQ327">
        <f t="shared" si="13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2"/>
        <v>12</v>
      </c>
      <c r="BQ328">
        <f t="shared" si="13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2"/>
        <v>12</v>
      </c>
      <c r="BQ329">
        <f t="shared" si="13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2"/>
        <v>12</v>
      </c>
      <c r="BQ330">
        <f t="shared" si="13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2"/>
        <v>12</v>
      </c>
      <c r="BQ331">
        <f t="shared" si="13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2"/>
        <v>1684</v>
      </c>
      <c r="BQ332">
        <f t="shared" si="13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2"/>
        <v>531</v>
      </c>
      <c r="BQ333">
        <f t="shared" si="13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2"/>
        <v>364</v>
      </c>
      <c r="BQ334">
        <f t="shared" si="13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2"/>
        <v>311</v>
      </c>
      <c r="BQ335">
        <f t="shared" si="13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2"/>
        <v>257</v>
      </c>
      <c r="BQ336">
        <f t="shared" si="13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2"/>
        <v>255</v>
      </c>
      <c r="BQ337">
        <f t="shared" si="13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2"/>
        <v>252</v>
      </c>
      <c r="BQ338">
        <f t="shared" si="13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2"/>
        <v>216</v>
      </c>
      <c r="BQ339">
        <f t="shared" si="13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2"/>
        <v>204</v>
      </c>
      <c r="BQ340">
        <f t="shared" si="13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2"/>
        <v>200</v>
      </c>
      <c r="BQ341">
        <f t="shared" si="13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2"/>
        <v>142</v>
      </c>
      <c r="BQ342">
        <f t="shared" si="13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2"/>
        <v>141</v>
      </c>
      <c r="BQ343">
        <f t="shared" si="13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2"/>
        <v>135</v>
      </c>
      <c r="BQ344">
        <f t="shared" si="13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2"/>
        <v>126</v>
      </c>
      <c r="BQ345">
        <f t="shared" si="13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2"/>
        <v>120</v>
      </c>
      <c r="BQ346">
        <f t="shared" si="13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2"/>
        <v>120</v>
      </c>
      <c r="BQ347">
        <f t="shared" si="13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2"/>
        <v>119</v>
      </c>
      <c r="BQ348">
        <f t="shared" si="13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2"/>
        <v>104</v>
      </c>
      <c r="BQ349">
        <f t="shared" si="13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2"/>
        <v>92</v>
      </c>
      <c r="BQ350">
        <f t="shared" si="13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2"/>
        <v>84</v>
      </c>
      <c r="BQ351">
        <f t="shared" si="13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2"/>
        <v>80</v>
      </c>
      <c r="BQ352">
        <f t="shared" si="13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2"/>
        <v>71</v>
      </c>
      <c r="BQ353">
        <f t="shared" si="13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2"/>
        <v>71</v>
      </c>
      <c r="BQ354">
        <f t="shared" si="13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2"/>
        <v>67</v>
      </c>
      <c r="BQ355">
        <f t="shared" si="13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2"/>
        <v>63</v>
      </c>
      <c r="BQ356">
        <f t="shared" si="13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2"/>
        <v>62</v>
      </c>
      <c r="BQ357">
        <f t="shared" si="13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2"/>
        <v>59</v>
      </c>
      <c r="BQ358">
        <f t="shared" si="13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2"/>
        <v>57</v>
      </c>
      <c r="BQ359">
        <f t="shared" si="13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2"/>
        <v>55</v>
      </c>
      <c r="BQ360">
        <f t="shared" si="13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2"/>
        <v>54</v>
      </c>
      <c r="BQ361">
        <f t="shared" si="13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2"/>
        <v>53</v>
      </c>
      <c r="BQ362">
        <f t="shared" si="13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2"/>
        <v>52</v>
      </c>
      <c r="BQ363">
        <f t="shared" si="13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2"/>
        <v>50</v>
      </c>
      <c r="BQ364">
        <f t="shared" si="13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2"/>
        <v>46</v>
      </c>
      <c r="BQ365">
        <f t="shared" si="13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2"/>
        <v>46</v>
      </c>
      <c r="BQ366">
        <f t="shared" si="13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2"/>
        <v>46</v>
      </c>
      <c r="BQ367">
        <f t="shared" si="13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2"/>
        <v>44</v>
      </c>
      <c r="BQ368">
        <f t="shared" si="13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2"/>
        <v>42</v>
      </c>
      <c r="BQ369">
        <f t="shared" si="13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2"/>
        <v>41</v>
      </c>
      <c r="BQ370">
        <f t="shared" si="13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2"/>
        <v>41</v>
      </c>
      <c r="BQ371">
        <f t="shared" si="13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2"/>
        <v>41</v>
      </c>
      <c r="BQ372">
        <f t="shared" si="13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2"/>
        <v>39</v>
      </c>
      <c r="BQ373">
        <f t="shared" si="13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2"/>
        <v>38</v>
      </c>
      <c r="BQ374">
        <f t="shared" si="13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2"/>
        <v>34</v>
      </c>
      <c r="BQ375">
        <f t="shared" si="13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2"/>
        <v>31</v>
      </c>
      <c r="BQ376">
        <f t="shared" si="13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2"/>
        <v>27</v>
      </c>
      <c r="BQ377">
        <f t="shared" si="13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2"/>
        <v>27</v>
      </c>
      <c r="BQ378">
        <f t="shared" si="13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2"/>
        <v>25</v>
      </c>
      <c r="BQ379">
        <f t="shared" si="13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2"/>
        <v>20</v>
      </c>
      <c r="BQ380">
        <f t="shared" si="13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2"/>
        <v>19</v>
      </c>
      <c r="BQ381">
        <f t="shared" si="13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2"/>
        <v>18</v>
      </c>
      <c r="BQ382">
        <f t="shared" si="13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2"/>
        <v>18</v>
      </c>
      <c r="BQ383">
        <f t="shared" si="13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2"/>
        <v>17</v>
      </c>
      <c r="BQ384">
        <f t="shared" si="13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2"/>
        <v>17</v>
      </c>
      <c r="BQ385">
        <f t="shared" si="13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2"/>
        <v>17</v>
      </c>
      <c r="BQ386">
        <f t="shared" si="13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2"/>
        <v>16</v>
      </c>
      <c r="BQ387">
        <f t="shared" si="13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2"/>
        <v>16</v>
      </c>
      <c r="BQ388">
        <f t="shared" si="13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2"/>
        <v>15</v>
      </c>
      <c r="BQ389">
        <f t="shared" si="13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4">SUM(E390:BO390)</f>
        <v>14</v>
      </c>
      <c r="BQ390">
        <f t="shared" ref="BQ390:BQ453" si="15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4"/>
        <v>14</v>
      </c>
      <c r="BQ391">
        <f t="shared" si="15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4"/>
        <v>12</v>
      </c>
      <c r="BQ392">
        <f t="shared" si="15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4"/>
        <v>12</v>
      </c>
      <c r="BQ393">
        <f t="shared" si="15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4"/>
        <v>12</v>
      </c>
      <c r="BQ394">
        <f t="shared" si="15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4"/>
        <v>11</v>
      </c>
      <c r="BQ395">
        <f t="shared" si="15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4"/>
        <v>11</v>
      </c>
      <c r="BQ396">
        <f t="shared" si="15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4"/>
        <v>11</v>
      </c>
      <c r="BQ397">
        <f t="shared" si="15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4"/>
        <v>11</v>
      </c>
      <c r="BQ398">
        <f t="shared" si="15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4"/>
        <v>11</v>
      </c>
      <c r="BQ399">
        <f t="shared" si="15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4"/>
        <v>358</v>
      </c>
      <c r="BQ400">
        <f t="shared" si="15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4"/>
        <v>204</v>
      </c>
      <c r="BQ401">
        <f t="shared" si="15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4"/>
        <v>176</v>
      </c>
      <c r="BQ402">
        <f t="shared" si="15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4"/>
        <v>171</v>
      </c>
      <c r="BQ403">
        <f t="shared" si="15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4"/>
        <v>132</v>
      </c>
      <c r="BQ404">
        <f t="shared" si="15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4"/>
        <v>119</v>
      </c>
      <c r="BQ405">
        <f t="shared" si="15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4"/>
        <v>109</v>
      </c>
      <c r="BQ406">
        <f t="shared" si="15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4"/>
        <v>107</v>
      </c>
      <c r="BQ407">
        <f t="shared" si="15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4"/>
        <v>106</v>
      </c>
      <c r="BQ408">
        <f t="shared" si="15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4"/>
        <v>99</v>
      </c>
      <c r="BQ409">
        <f t="shared" si="15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4"/>
        <v>96</v>
      </c>
      <c r="BQ410">
        <f t="shared" si="15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4"/>
        <v>91</v>
      </c>
      <c r="BQ411">
        <f t="shared" si="15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4"/>
        <v>89</v>
      </c>
      <c r="BQ412">
        <f t="shared" si="15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4"/>
        <v>87</v>
      </c>
      <c r="BQ413">
        <f t="shared" si="15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4"/>
        <v>84</v>
      </c>
      <c r="BQ414">
        <f t="shared" si="15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4"/>
        <v>76</v>
      </c>
      <c r="BQ415">
        <f t="shared" si="15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4"/>
        <v>71</v>
      </c>
      <c r="BQ416">
        <f t="shared" si="15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4"/>
        <v>71</v>
      </c>
      <c r="BQ417">
        <f t="shared" si="15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4"/>
        <v>71</v>
      </c>
      <c r="BQ418">
        <f t="shared" si="15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4"/>
        <v>69</v>
      </c>
      <c r="BQ419">
        <f t="shared" si="15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4"/>
        <v>68</v>
      </c>
      <c r="BQ420">
        <f t="shared" si="15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4"/>
        <v>52</v>
      </c>
      <c r="BQ421">
        <f t="shared" si="15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4"/>
        <v>51</v>
      </c>
      <c r="BQ422">
        <f t="shared" si="15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4"/>
        <v>46</v>
      </c>
      <c r="BQ423">
        <f t="shared" si="15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4"/>
        <v>45</v>
      </c>
      <c r="BQ424">
        <f t="shared" si="15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4"/>
        <v>43</v>
      </c>
      <c r="BQ425">
        <f t="shared" si="15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4"/>
        <v>41</v>
      </c>
      <c r="BQ426">
        <f t="shared" si="15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4"/>
        <v>40</v>
      </c>
      <c r="BQ427">
        <f t="shared" si="15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4"/>
        <v>36</v>
      </c>
      <c r="BQ428">
        <f t="shared" si="15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4"/>
        <v>35</v>
      </c>
      <c r="BQ429">
        <f t="shared" si="15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4"/>
        <v>33</v>
      </c>
      <c r="BQ430">
        <f t="shared" si="15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4"/>
        <v>31</v>
      </c>
      <c r="BQ431">
        <f t="shared" si="15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4"/>
        <v>28</v>
      </c>
      <c r="BQ432">
        <f t="shared" si="15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4"/>
        <v>27</v>
      </c>
      <c r="BQ433">
        <f t="shared" si="15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4"/>
        <v>26</v>
      </c>
      <c r="BQ434">
        <f t="shared" si="15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4"/>
        <v>25</v>
      </c>
      <c r="BQ435">
        <f t="shared" si="15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4"/>
        <v>24</v>
      </c>
      <c r="BQ436">
        <f t="shared" si="15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4"/>
        <v>22</v>
      </c>
      <c r="BQ437">
        <f t="shared" si="15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4"/>
        <v>22</v>
      </c>
      <c r="BQ438">
        <f t="shared" si="15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4"/>
        <v>20</v>
      </c>
      <c r="BQ439">
        <f t="shared" si="15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4"/>
        <v>19</v>
      </c>
      <c r="BQ440">
        <f t="shared" si="15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4"/>
        <v>18</v>
      </c>
      <c r="BQ441">
        <f t="shared" si="15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4"/>
        <v>18</v>
      </c>
      <c r="BQ442">
        <f t="shared" si="15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4"/>
        <v>17</v>
      </c>
      <c r="BQ443">
        <f t="shared" si="15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4"/>
        <v>16</v>
      </c>
      <c r="BQ444">
        <f t="shared" si="15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4"/>
        <v>15</v>
      </c>
      <c r="BQ445">
        <f t="shared" si="15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4"/>
        <v>14</v>
      </c>
      <c r="BQ446">
        <f t="shared" si="15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4"/>
        <v>13</v>
      </c>
      <c r="BQ447">
        <f t="shared" si="15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4"/>
        <v>12</v>
      </c>
      <c r="BQ448">
        <f t="shared" si="15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4"/>
        <v>10</v>
      </c>
      <c r="BQ449">
        <f t="shared" si="15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4"/>
        <v>10</v>
      </c>
      <c r="BQ450">
        <f t="shared" si="15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4"/>
        <v>10</v>
      </c>
      <c r="BQ451">
        <f t="shared" si="15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4"/>
        <v>10</v>
      </c>
      <c r="BQ452">
        <f t="shared" si="15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4"/>
        <v>167</v>
      </c>
      <c r="BQ453">
        <f t="shared" si="15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6">SUM(E454:BO454)</f>
        <v>146</v>
      </c>
      <c r="BQ454">
        <f t="shared" ref="BQ454:BQ517" si="17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6"/>
        <v>132</v>
      </c>
      <c r="BQ455">
        <f t="shared" si="17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6"/>
        <v>110</v>
      </c>
      <c r="BQ456">
        <f t="shared" si="17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6"/>
        <v>81</v>
      </c>
      <c r="BQ457">
        <f t="shared" si="17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6"/>
        <v>70</v>
      </c>
      <c r="BQ458">
        <f t="shared" si="17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6"/>
        <v>66</v>
      </c>
      <c r="BQ459">
        <f t="shared" si="17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6"/>
        <v>63</v>
      </c>
      <c r="BQ460">
        <f t="shared" si="17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6"/>
        <v>60</v>
      </c>
      <c r="BQ461">
        <f t="shared" si="17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6"/>
        <v>59</v>
      </c>
      <c r="BQ462">
        <f t="shared" si="17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6"/>
        <v>55</v>
      </c>
      <c r="BQ463">
        <f t="shared" si="17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6"/>
        <v>52</v>
      </c>
      <c r="BQ464">
        <f t="shared" si="17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6"/>
        <v>50</v>
      </c>
      <c r="BQ465">
        <f t="shared" si="17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6"/>
        <v>45</v>
      </c>
      <c r="BQ466">
        <f t="shared" si="17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6"/>
        <v>40</v>
      </c>
      <c r="BQ467">
        <f t="shared" si="17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6"/>
        <v>40</v>
      </c>
      <c r="BQ468">
        <f t="shared" si="17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6"/>
        <v>40</v>
      </c>
      <c r="BQ469">
        <f t="shared" si="17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6"/>
        <v>34</v>
      </c>
      <c r="BQ470">
        <f t="shared" si="17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6"/>
        <v>34</v>
      </c>
      <c r="BQ471">
        <f t="shared" si="17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6"/>
        <v>34</v>
      </c>
      <c r="BQ472">
        <f t="shared" si="17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6"/>
        <v>34</v>
      </c>
      <c r="BQ473">
        <f t="shared" si="17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6"/>
        <v>32</v>
      </c>
      <c r="BQ474">
        <f t="shared" si="17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6"/>
        <v>32</v>
      </c>
      <c r="BQ475">
        <f t="shared" si="17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6"/>
        <v>31</v>
      </c>
      <c r="BQ476">
        <f t="shared" si="17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6"/>
        <v>30</v>
      </c>
      <c r="BQ477">
        <f t="shared" si="17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6"/>
        <v>30</v>
      </c>
      <c r="BQ478">
        <f t="shared" si="17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6"/>
        <v>30</v>
      </c>
      <c r="BQ479">
        <f t="shared" si="17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6"/>
        <v>29</v>
      </c>
      <c r="BQ480">
        <f t="shared" si="17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6"/>
        <v>28</v>
      </c>
      <c r="BQ481">
        <f t="shared" si="17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6"/>
        <v>27</v>
      </c>
      <c r="BQ482">
        <f t="shared" si="17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6"/>
        <v>27</v>
      </c>
      <c r="BQ483">
        <f t="shared" si="17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6"/>
        <v>27</v>
      </c>
      <c r="BQ484">
        <f t="shared" si="17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6"/>
        <v>26</v>
      </c>
      <c r="BQ485">
        <f t="shared" si="17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6"/>
        <v>26</v>
      </c>
      <c r="BQ486">
        <f t="shared" si="17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6"/>
        <v>25</v>
      </c>
      <c r="BQ487">
        <f t="shared" si="17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6"/>
        <v>24</v>
      </c>
      <c r="BQ488">
        <f t="shared" si="17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6"/>
        <v>23</v>
      </c>
      <c r="BQ489">
        <f t="shared" si="17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6"/>
        <v>21</v>
      </c>
      <c r="BQ490">
        <f t="shared" si="17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6"/>
        <v>21</v>
      </c>
      <c r="BQ491">
        <f t="shared" si="17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6"/>
        <v>21</v>
      </c>
      <c r="BQ492">
        <f t="shared" si="17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6"/>
        <v>21</v>
      </c>
      <c r="BQ493">
        <f t="shared" si="17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6"/>
        <v>20</v>
      </c>
      <c r="BQ494">
        <f t="shared" si="17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6"/>
        <v>19</v>
      </c>
      <c r="BQ495">
        <f t="shared" si="17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6"/>
        <v>18</v>
      </c>
      <c r="BQ496">
        <f t="shared" si="17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6"/>
        <v>18</v>
      </c>
      <c r="BQ497">
        <f t="shared" si="17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6"/>
        <v>18</v>
      </c>
      <c r="BQ498">
        <f t="shared" si="17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6"/>
        <v>16</v>
      </c>
      <c r="BQ499">
        <f t="shared" si="17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6"/>
        <v>15</v>
      </c>
      <c r="BQ500">
        <f t="shared" si="17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6"/>
        <v>15</v>
      </c>
      <c r="BQ501">
        <f t="shared" si="17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6"/>
        <v>15</v>
      </c>
      <c r="BQ502">
        <f t="shared" si="17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6"/>
        <v>14</v>
      </c>
      <c r="BQ503">
        <f t="shared" si="17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6"/>
        <v>14</v>
      </c>
      <c r="BQ504">
        <f t="shared" si="17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6"/>
        <v>14</v>
      </c>
      <c r="BQ505">
        <f t="shared" si="17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6"/>
        <v>14</v>
      </c>
      <c r="BQ506">
        <f t="shared" si="17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6"/>
        <v>14</v>
      </c>
      <c r="BQ507">
        <f t="shared" si="17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6"/>
        <v>13</v>
      </c>
      <c r="BQ508">
        <f t="shared" si="17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6"/>
        <v>13</v>
      </c>
      <c r="BQ509">
        <f t="shared" si="17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6"/>
        <v>12</v>
      </c>
      <c r="BQ510">
        <f t="shared" si="17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6"/>
        <v>11</v>
      </c>
      <c r="BQ511">
        <f t="shared" si="17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6"/>
        <v>10</v>
      </c>
      <c r="BQ512">
        <f t="shared" si="17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6"/>
        <v>9</v>
      </c>
      <c r="BQ513">
        <f t="shared" si="17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6"/>
        <v>9</v>
      </c>
      <c r="BQ514">
        <f t="shared" si="17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6"/>
        <v>9</v>
      </c>
      <c r="BQ515">
        <f t="shared" si="17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6"/>
        <v>234</v>
      </c>
      <c r="BQ516">
        <f t="shared" si="17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6"/>
        <v>195</v>
      </c>
      <c r="BQ517">
        <f t="shared" si="17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18">SUM(E518:BO518)</f>
        <v>191</v>
      </c>
      <c r="BQ518">
        <f t="shared" ref="BQ518:BQ581" si="19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18"/>
        <v>179</v>
      </c>
      <c r="BQ519">
        <f t="shared" si="19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18"/>
        <v>120</v>
      </c>
      <c r="BQ520">
        <f t="shared" si="19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18"/>
        <v>112</v>
      </c>
      <c r="BQ521">
        <f t="shared" si="19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18"/>
        <v>99</v>
      </c>
      <c r="BQ522">
        <f t="shared" si="19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18"/>
        <v>94</v>
      </c>
      <c r="BQ523">
        <f t="shared" si="19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18"/>
        <v>90</v>
      </c>
      <c r="BQ524">
        <f t="shared" si="19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18"/>
        <v>90</v>
      </c>
      <c r="BQ525">
        <f t="shared" si="19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18"/>
        <v>89</v>
      </c>
      <c r="BQ526">
        <f t="shared" si="19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18"/>
        <v>81</v>
      </c>
      <c r="BQ527">
        <f t="shared" si="19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18"/>
        <v>77</v>
      </c>
      <c r="BQ528">
        <f t="shared" si="19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18"/>
        <v>64</v>
      </c>
      <c r="BQ529">
        <f t="shared" si="19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18"/>
        <v>59</v>
      </c>
      <c r="BQ530">
        <f t="shared" si="19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18"/>
        <v>56</v>
      </c>
      <c r="BQ531">
        <f t="shared" si="19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18"/>
        <v>55</v>
      </c>
      <c r="BQ532">
        <f t="shared" si="19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18"/>
        <v>53</v>
      </c>
      <c r="BQ533">
        <f t="shared" si="19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18"/>
        <v>46</v>
      </c>
      <c r="BQ534">
        <f t="shared" si="19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18"/>
        <v>42</v>
      </c>
      <c r="BQ535">
        <f t="shared" si="19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18"/>
        <v>42</v>
      </c>
      <c r="BQ536">
        <f t="shared" si="19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18"/>
        <v>41</v>
      </c>
      <c r="BQ537">
        <f t="shared" si="19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18"/>
        <v>40</v>
      </c>
      <c r="BQ538">
        <f t="shared" si="19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18"/>
        <v>38</v>
      </c>
      <c r="BQ539">
        <f t="shared" si="19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18"/>
        <v>37</v>
      </c>
      <c r="BQ540">
        <f t="shared" si="19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18"/>
        <v>34</v>
      </c>
      <c r="BQ541">
        <f t="shared" si="19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18"/>
        <v>34</v>
      </c>
      <c r="BQ542">
        <f t="shared" si="19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18"/>
        <v>31</v>
      </c>
      <c r="BQ543">
        <f t="shared" si="19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18"/>
        <v>27</v>
      </c>
      <c r="BQ544">
        <f t="shared" si="19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18"/>
        <v>26</v>
      </c>
      <c r="BQ545">
        <f t="shared" si="19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18"/>
        <v>26</v>
      </c>
      <c r="BQ546">
        <f t="shared" si="19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18"/>
        <v>25</v>
      </c>
      <c r="BQ547">
        <f t="shared" si="19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18"/>
        <v>24</v>
      </c>
      <c r="BQ548">
        <f t="shared" si="19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18"/>
        <v>23</v>
      </c>
      <c r="BQ549">
        <f t="shared" si="19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18"/>
        <v>23</v>
      </c>
      <c r="BQ550">
        <f t="shared" si="19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18"/>
        <v>22</v>
      </c>
      <c r="BQ551">
        <f t="shared" si="19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18"/>
        <v>22</v>
      </c>
      <c r="BQ552">
        <f t="shared" si="19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18"/>
        <v>21</v>
      </c>
      <c r="BQ553">
        <f t="shared" si="19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18"/>
        <v>20</v>
      </c>
      <c r="BQ554">
        <f t="shared" si="19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18"/>
        <v>20</v>
      </c>
      <c r="BQ555">
        <f t="shared" si="19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18"/>
        <v>19</v>
      </c>
      <c r="BQ556">
        <f t="shared" si="19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18"/>
        <v>18</v>
      </c>
      <c r="BQ557">
        <f t="shared" si="19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18"/>
        <v>17</v>
      </c>
      <c r="BQ558">
        <f t="shared" si="19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18"/>
        <v>17</v>
      </c>
      <c r="BQ559">
        <f t="shared" si="19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18"/>
        <v>17</v>
      </c>
      <c r="BQ560">
        <f t="shared" si="19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18"/>
        <v>17</v>
      </c>
      <c r="BQ561">
        <f t="shared" si="19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18"/>
        <v>17</v>
      </c>
      <c r="BQ562">
        <f t="shared" si="19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18"/>
        <v>17</v>
      </c>
      <c r="BQ563">
        <f t="shared" si="19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18"/>
        <v>16</v>
      </c>
      <c r="BQ564">
        <f t="shared" si="19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18"/>
        <v>16</v>
      </c>
      <c r="BQ565">
        <f t="shared" si="19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18"/>
        <v>16</v>
      </c>
      <c r="BQ566">
        <f t="shared" si="19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18"/>
        <v>16</v>
      </c>
      <c r="BQ567">
        <f t="shared" si="19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18"/>
        <v>15</v>
      </c>
      <c r="BQ568">
        <f t="shared" si="19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18"/>
        <v>14</v>
      </c>
      <c r="BQ569">
        <f t="shared" si="19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18"/>
        <v>13</v>
      </c>
      <c r="BQ570">
        <f t="shared" si="19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18"/>
        <v>13</v>
      </c>
      <c r="BQ571">
        <f t="shared" si="19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18"/>
        <v>12</v>
      </c>
      <c r="BQ572">
        <f t="shared" si="19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18"/>
        <v>12</v>
      </c>
      <c r="BQ573">
        <f t="shared" si="19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18"/>
        <v>11</v>
      </c>
      <c r="BQ574">
        <f t="shared" si="19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18"/>
        <v>10</v>
      </c>
      <c r="BQ575">
        <f t="shared" si="19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18"/>
        <v>10</v>
      </c>
      <c r="BQ576">
        <f t="shared" si="19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18"/>
        <v>9</v>
      </c>
      <c r="BQ577">
        <f t="shared" si="19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18"/>
        <v>9</v>
      </c>
      <c r="BQ578">
        <f t="shared" si="19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18"/>
        <v>8</v>
      </c>
      <c r="BQ579">
        <f t="shared" si="19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18"/>
        <v>8</v>
      </c>
      <c r="BQ580">
        <f t="shared" si="19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18"/>
        <v>8</v>
      </c>
      <c r="BQ581">
        <f t="shared" si="19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0">SUM(E582:BO582)</f>
        <v>8</v>
      </c>
      <c r="BQ582">
        <f t="shared" ref="BQ582:BQ645" si="21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0"/>
        <v>8</v>
      </c>
      <c r="BQ583">
        <f t="shared" si="21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0"/>
        <v>8</v>
      </c>
      <c r="BQ584">
        <f t="shared" si="21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0"/>
        <v>8</v>
      </c>
      <c r="BQ585">
        <f t="shared" si="21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0"/>
        <v>527</v>
      </c>
      <c r="BQ586">
        <f t="shared" si="21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0"/>
        <v>155</v>
      </c>
      <c r="BQ587">
        <f t="shared" si="21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0"/>
        <v>118</v>
      </c>
      <c r="BQ588">
        <f t="shared" si="21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0"/>
        <v>90</v>
      </c>
      <c r="BQ589">
        <f t="shared" si="21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0"/>
        <v>78</v>
      </c>
      <c r="BQ590">
        <f t="shared" si="21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0"/>
        <v>67</v>
      </c>
      <c r="BQ591">
        <f t="shared" si="21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0"/>
        <v>63</v>
      </c>
      <c r="BQ592">
        <f t="shared" si="21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0"/>
        <v>57</v>
      </c>
      <c r="BQ593">
        <f t="shared" si="21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0"/>
        <v>56</v>
      </c>
      <c r="BQ594">
        <f t="shared" si="21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0"/>
        <v>54</v>
      </c>
      <c r="BQ595">
        <f t="shared" si="21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0"/>
        <v>46</v>
      </c>
      <c r="BQ596">
        <f t="shared" si="21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0"/>
        <v>41</v>
      </c>
      <c r="BQ597">
        <f t="shared" si="21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0"/>
        <v>38</v>
      </c>
      <c r="BQ598">
        <f t="shared" si="21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0"/>
        <v>38</v>
      </c>
      <c r="BQ599">
        <f t="shared" si="21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0"/>
        <v>37</v>
      </c>
      <c r="BQ600">
        <f t="shared" si="21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0"/>
        <v>37</v>
      </c>
      <c r="BQ601">
        <f t="shared" si="21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0"/>
        <v>33</v>
      </c>
      <c r="BQ602">
        <f t="shared" si="21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0"/>
        <v>30</v>
      </c>
      <c r="BQ603">
        <f t="shared" si="21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0"/>
        <v>29</v>
      </c>
      <c r="BQ604">
        <f t="shared" si="21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0"/>
        <v>26</v>
      </c>
      <c r="BQ605">
        <f t="shared" si="21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0"/>
        <v>23</v>
      </c>
      <c r="BQ606">
        <f t="shared" si="21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0"/>
        <v>23</v>
      </c>
      <c r="BQ607">
        <f t="shared" si="21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0"/>
        <v>22</v>
      </c>
      <c r="BQ608">
        <f t="shared" si="21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0"/>
        <v>21</v>
      </c>
      <c r="BQ609">
        <f t="shared" si="21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0"/>
        <v>20</v>
      </c>
      <c r="BQ610">
        <f t="shared" si="21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0"/>
        <v>20</v>
      </c>
      <c r="BQ611">
        <f t="shared" si="21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0"/>
        <v>19</v>
      </c>
      <c r="BQ612">
        <f t="shared" si="21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0"/>
        <v>19</v>
      </c>
      <c r="BQ613">
        <f t="shared" si="21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0"/>
        <v>18</v>
      </c>
      <c r="BQ614">
        <f t="shared" si="21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0"/>
        <v>17</v>
      </c>
      <c r="BQ615">
        <f t="shared" si="21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0"/>
        <v>16</v>
      </c>
      <c r="BQ616">
        <f t="shared" si="21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0"/>
        <v>16</v>
      </c>
      <c r="BQ617">
        <f t="shared" si="21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0"/>
        <v>16</v>
      </c>
      <c r="BQ618">
        <f t="shared" si="21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0"/>
        <v>15</v>
      </c>
      <c r="BQ619">
        <f t="shared" si="21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0"/>
        <v>14</v>
      </c>
      <c r="BQ620">
        <f t="shared" si="21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0"/>
        <v>13</v>
      </c>
      <c r="BQ621">
        <f t="shared" si="21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0"/>
        <v>13</v>
      </c>
      <c r="BQ622">
        <f t="shared" si="21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0"/>
        <v>13</v>
      </c>
      <c r="BQ623">
        <f t="shared" si="21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0"/>
        <v>13</v>
      </c>
      <c r="BQ624">
        <f t="shared" si="21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0"/>
        <v>11</v>
      </c>
      <c r="BQ625">
        <f t="shared" si="21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0"/>
        <v>11</v>
      </c>
      <c r="BQ626">
        <f t="shared" si="21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0"/>
        <v>11</v>
      </c>
      <c r="BQ627">
        <f t="shared" si="21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0"/>
        <v>10</v>
      </c>
      <c r="BQ628">
        <f t="shared" si="21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0"/>
        <v>10</v>
      </c>
      <c r="BQ629">
        <f t="shared" si="21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0"/>
        <v>10</v>
      </c>
      <c r="BQ630">
        <f t="shared" si="21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0"/>
        <v>10</v>
      </c>
      <c r="BQ631">
        <f t="shared" si="21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0"/>
        <v>9</v>
      </c>
      <c r="BQ632">
        <f t="shared" si="21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0"/>
        <v>9</v>
      </c>
      <c r="BQ633">
        <f t="shared" si="21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0"/>
        <v>8</v>
      </c>
      <c r="BQ634">
        <f t="shared" si="21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0"/>
        <v>8</v>
      </c>
      <c r="BQ635">
        <f t="shared" si="21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0"/>
        <v>8</v>
      </c>
      <c r="BQ636">
        <f t="shared" si="21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0"/>
        <v>8</v>
      </c>
      <c r="BQ637">
        <f t="shared" si="21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0"/>
        <v>7</v>
      </c>
      <c r="BQ638">
        <f t="shared" si="21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0"/>
        <v>7</v>
      </c>
      <c r="BQ639">
        <f t="shared" si="21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0"/>
        <v>7</v>
      </c>
      <c r="BQ640">
        <f t="shared" si="21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0"/>
        <v>7</v>
      </c>
      <c r="BQ641">
        <f t="shared" si="21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0"/>
        <v>7</v>
      </c>
      <c r="BQ642">
        <f t="shared" si="21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0"/>
        <v>7</v>
      </c>
      <c r="BQ643">
        <f t="shared" si="21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0"/>
        <v>7</v>
      </c>
      <c r="BQ644">
        <f t="shared" si="21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0"/>
        <v>7</v>
      </c>
      <c r="BQ645">
        <f t="shared" si="21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2">SUM(E646:BO646)</f>
        <v>7</v>
      </c>
      <c r="BQ646">
        <f t="shared" ref="BQ646:BQ709" si="23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2"/>
        <v>99</v>
      </c>
      <c r="BQ647">
        <f t="shared" si="23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2"/>
        <v>66</v>
      </c>
      <c r="BQ648">
        <f t="shared" si="23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2"/>
        <v>64</v>
      </c>
      <c r="BQ649">
        <f t="shared" si="23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2"/>
        <v>62</v>
      </c>
      <c r="BQ650">
        <f t="shared" si="23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2"/>
        <v>62</v>
      </c>
      <c r="BQ651">
        <f t="shared" si="23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2"/>
        <v>60</v>
      </c>
      <c r="BQ652">
        <f t="shared" si="23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2"/>
        <v>56</v>
      </c>
      <c r="BQ653">
        <f t="shared" si="23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2"/>
        <v>49</v>
      </c>
      <c r="BQ654">
        <f t="shared" si="23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2"/>
        <v>47</v>
      </c>
      <c r="BQ655">
        <f t="shared" si="23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2"/>
        <v>45</v>
      </c>
      <c r="BQ656">
        <f t="shared" si="23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2"/>
        <v>43</v>
      </c>
      <c r="BQ657">
        <f t="shared" si="23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2"/>
        <v>42</v>
      </c>
      <c r="BQ658">
        <f t="shared" si="23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2"/>
        <v>36</v>
      </c>
      <c r="BQ659">
        <f t="shared" si="23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2"/>
        <v>36</v>
      </c>
      <c r="BQ660">
        <f t="shared" si="23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2"/>
        <v>36</v>
      </c>
      <c r="BQ661">
        <f t="shared" si="23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2"/>
        <v>34</v>
      </c>
      <c r="BQ662">
        <f t="shared" si="23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2"/>
        <v>32</v>
      </c>
      <c r="BQ663">
        <f t="shared" si="23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2"/>
        <v>31</v>
      </c>
      <c r="BQ664">
        <f t="shared" si="23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2"/>
        <v>30</v>
      </c>
      <c r="BQ665">
        <f t="shared" si="23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2"/>
        <v>30</v>
      </c>
      <c r="BQ666">
        <f t="shared" si="23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2"/>
        <v>29</v>
      </c>
      <c r="BQ667">
        <f t="shared" si="23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2"/>
        <v>28</v>
      </c>
      <c r="BQ668">
        <f t="shared" si="23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2"/>
        <v>27</v>
      </c>
      <c r="BQ669">
        <f t="shared" si="23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2"/>
        <v>26</v>
      </c>
      <c r="BQ670">
        <f t="shared" si="23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2"/>
        <v>26</v>
      </c>
      <c r="BQ671">
        <f t="shared" si="23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2"/>
        <v>26</v>
      </c>
      <c r="BQ672">
        <f t="shared" si="23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2"/>
        <v>26</v>
      </c>
      <c r="BQ673">
        <f t="shared" si="23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2"/>
        <v>25</v>
      </c>
      <c r="BQ674">
        <f t="shared" si="23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2"/>
        <v>25</v>
      </c>
      <c r="BQ675">
        <f t="shared" si="23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2"/>
        <v>24</v>
      </c>
      <c r="BQ676">
        <f t="shared" si="23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2"/>
        <v>23</v>
      </c>
      <c r="BQ677">
        <f t="shared" si="23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2"/>
        <v>23</v>
      </c>
      <c r="BQ678">
        <f t="shared" si="23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2"/>
        <v>23</v>
      </c>
      <c r="BQ679">
        <f t="shared" si="23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2"/>
        <v>22</v>
      </c>
      <c r="BQ680">
        <f t="shared" si="23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2"/>
        <v>21</v>
      </c>
      <c r="BQ681">
        <f t="shared" si="23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2"/>
        <v>20</v>
      </c>
      <c r="BQ682">
        <f t="shared" si="23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2"/>
        <v>20</v>
      </c>
      <c r="BQ683">
        <f t="shared" si="23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2"/>
        <v>19</v>
      </c>
      <c r="BQ684">
        <f t="shared" si="23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2"/>
        <v>19</v>
      </c>
      <c r="BQ685">
        <f t="shared" si="23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2"/>
        <v>19</v>
      </c>
      <c r="BQ686">
        <f t="shared" si="23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2"/>
        <v>19</v>
      </c>
      <c r="BQ687">
        <f t="shared" si="23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2"/>
        <v>18</v>
      </c>
      <c r="BQ688">
        <f t="shared" si="23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2"/>
        <v>18</v>
      </c>
      <c r="BQ689">
        <f t="shared" si="23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2"/>
        <v>18</v>
      </c>
      <c r="BQ690">
        <f t="shared" si="23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2"/>
        <v>18</v>
      </c>
      <c r="BQ691">
        <f t="shared" si="23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2"/>
        <v>16</v>
      </c>
      <c r="BQ692">
        <f t="shared" si="23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2"/>
        <v>16</v>
      </c>
      <c r="BQ693">
        <f t="shared" si="23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2"/>
        <v>16</v>
      </c>
      <c r="BQ694">
        <f t="shared" si="23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2"/>
        <v>16</v>
      </c>
      <c r="BQ695">
        <f t="shared" si="23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2"/>
        <v>15</v>
      </c>
      <c r="BQ696">
        <f t="shared" si="23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2"/>
        <v>15</v>
      </c>
      <c r="BQ697">
        <f t="shared" si="23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2"/>
        <v>15</v>
      </c>
      <c r="BQ698">
        <f t="shared" si="23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2"/>
        <v>15</v>
      </c>
      <c r="BQ699">
        <f t="shared" si="23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2"/>
        <v>14</v>
      </c>
      <c r="BQ700">
        <f t="shared" si="23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2"/>
        <v>14</v>
      </c>
      <c r="BQ701">
        <f t="shared" si="23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2"/>
        <v>14</v>
      </c>
      <c r="BQ702">
        <f t="shared" si="23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2"/>
        <v>14</v>
      </c>
      <c r="BQ703">
        <f t="shared" si="23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2"/>
        <v>13</v>
      </c>
      <c r="BQ704">
        <f t="shared" si="23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2"/>
        <v>13</v>
      </c>
      <c r="BQ705">
        <f t="shared" si="23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2"/>
        <v>13</v>
      </c>
      <c r="BQ706">
        <f t="shared" si="23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2"/>
        <v>13</v>
      </c>
      <c r="BQ707">
        <f t="shared" si="23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2"/>
        <v>13</v>
      </c>
      <c r="BQ708">
        <f t="shared" si="23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2"/>
        <v>13</v>
      </c>
      <c r="BQ709">
        <f t="shared" si="23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4">SUM(E710:BO710)</f>
        <v>13</v>
      </c>
      <c r="BQ710">
        <f t="shared" ref="BQ710:BQ773" si="25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4"/>
        <v>13</v>
      </c>
      <c r="BQ711">
        <f t="shared" si="25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4"/>
        <v>13</v>
      </c>
      <c r="BQ712">
        <f t="shared" si="25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4"/>
        <v>12</v>
      </c>
      <c r="BQ713">
        <f t="shared" si="25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4"/>
        <v>12</v>
      </c>
      <c r="BQ714">
        <f t="shared" si="25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4"/>
        <v>12</v>
      </c>
      <c r="BQ715">
        <f t="shared" si="25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4"/>
        <v>12</v>
      </c>
      <c r="BQ716">
        <f t="shared" si="25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4"/>
        <v>12</v>
      </c>
      <c r="BQ717">
        <f t="shared" si="25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4"/>
        <v>12</v>
      </c>
      <c r="BQ718">
        <f t="shared" si="25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4"/>
        <v>12</v>
      </c>
      <c r="BQ719">
        <f t="shared" si="25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4"/>
        <v>12</v>
      </c>
      <c r="BQ720">
        <f t="shared" si="25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4"/>
        <v>12</v>
      </c>
      <c r="BQ721">
        <f t="shared" si="25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4"/>
        <v>12</v>
      </c>
      <c r="BQ722">
        <f t="shared" si="25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4"/>
        <v>12</v>
      </c>
      <c r="BQ723">
        <f t="shared" si="25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4"/>
        <v>11</v>
      </c>
      <c r="BQ724">
        <f t="shared" si="25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4"/>
        <v>11</v>
      </c>
      <c r="BQ725">
        <f t="shared" si="25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4"/>
        <v>11</v>
      </c>
      <c r="BQ726">
        <f t="shared" si="25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4"/>
        <v>11</v>
      </c>
      <c r="BQ727">
        <f t="shared" si="25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4"/>
        <v>11</v>
      </c>
      <c r="BQ728">
        <f t="shared" si="25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4"/>
        <v>11</v>
      </c>
      <c r="BQ729">
        <f t="shared" si="25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4"/>
        <v>11</v>
      </c>
      <c r="BQ730">
        <f t="shared" si="25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4"/>
        <v>10</v>
      </c>
      <c r="BQ731">
        <f t="shared" si="25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4"/>
        <v>10</v>
      </c>
      <c r="BQ732">
        <f t="shared" si="25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4"/>
        <v>10</v>
      </c>
      <c r="BQ733">
        <f t="shared" si="25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4"/>
        <v>10</v>
      </c>
      <c r="BQ734">
        <f t="shared" si="25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4"/>
        <v>10</v>
      </c>
      <c r="BQ735">
        <f t="shared" si="25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4"/>
        <v>10</v>
      </c>
      <c r="BQ736">
        <f t="shared" si="25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4"/>
        <v>10</v>
      </c>
      <c r="BQ737">
        <f t="shared" si="25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4"/>
        <v>9</v>
      </c>
      <c r="BQ738">
        <f t="shared" si="25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4"/>
        <v>9</v>
      </c>
      <c r="BQ739">
        <f t="shared" si="25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4"/>
        <v>9</v>
      </c>
      <c r="BQ740">
        <f t="shared" si="25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4"/>
        <v>9</v>
      </c>
      <c r="BQ741">
        <f t="shared" si="25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4"/>
        <v>9</v>
      </c>
      <c r="BQ742">
        <f t="shared" si="25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4"/>
        <v>9</v>
      </c>
      <c r="BQ743">
        <f t="shared" si="25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4"/>
        <v>9</v>
      </c>
      <c r="BQ744">
        <f t="shared" si="25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4"/>
        <v>8</v>
      </c>
      <c r="BQ745">
        <f t="shared" si="25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4"/>
        <v>8</v>
      </c>
      <c r="BQ746">
        <f t="shared" si="25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4"/>
        <v>8</v>
      </c>
      <c r="BQ747">
        <f t="shared" si="25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4"/>
        <v>8</v>
      </c>
      <c r="BQ748">
        <f t="shared" si="25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4"/>
        <v>8</v>
      </c>
      <c r="BQ749">
        <f t="shared" si="25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4"/>
        <v>8</v>
      </c>
      <c r="BQ750">
        <f t="shared" si="25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4"/>
        <v>8</v>
      </c>
      <c r="BQ751">
        <f t="shared" si="25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4"/>
        <v>8</v>
      </c>
      <c r="BQ752">
        <f t="shared" si="25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4"/>
        <v>8</v>
      </c>
      <c r="BQ753">
        <f t="shared" si="25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4"/>
        <v>8</v>
      </c>
      <c r="BQ754">
        <f t="shared" si="25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4"/>
        <v>8</v>
      </c>
      <c r="BQ755">
        <f t="shared" si="25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4"/>
        <v>7</v>
      </c>
      <c r="BQ756">
        <f t="shared" si="25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4"/>
        <v>7</v>
      </c>
      <c r="BQ757">
        <f t="shared" si="25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4"/>
        <v>7</v>
      </c>
      <c r="BQ758">
        <f t="shared" si="25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4"/>
        <v>7</v>
      </c>
      <c r="BQ759">
        <f t="shared" si="25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4"/>
        <v>7</v>
      </c>
      <c r="BQ760">
        <f t="shared" si="25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4"/>
        <v>7</v>
      </c>
      <c r="BQ761">
        <f t="shared" si="25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4"/>
        <v>7</v>
      </c>
      <c r="BQ762">
        <f t="shared" si="25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4"/>
        <v>7</v>
      </c>
      <c r="BQ763">
        <f t="shared" si="25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4"/>
        <v>6</v>
      </c>
      <c r="BQ764">
        <f t="shared" si="25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4"/>
        <v>6</v>
      </c>
      <c r="BQ765">
        <f t="shared" si="25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4"/>
        <v>6</v>
      </c>
      <c r="BQ766">
        <f t="shared" si="25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4"/>
        <v>6</v>
      </c>
      <c r="BQ767">
        <f t="shared" si="25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4"/>
        <v>6</v>
      </c>
      <c r="BQ768">
        <f t="shared" si="25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4"/>
        <v>6</v>
      </c>
      <c r="BQ769">
        <f t="shared" si="25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4"/>
        <v>6</v>
      </c>
      <c r="BQ770">
        <f t="shared" si="25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4"/>
        <v>6</v>
      </c>
      <c r="BQ771">
        <f t="shared" si="25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4"/>
        <v>6</v>
      </c>
      <c r="BQ772">
        <f t="shared" si="25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4"/>
        <v>6</v>
      </c>
      <c r="BQ773">
        <f t="shared" si="25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6">SUM(E774:BO774)</f>
        <v>6</v>
      </c>
      <c r="BQ774">
        <f t="shared" ref="BQ774:BQ837" si="27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6"/>
        <v>6</v>
      </c>
      <c r="BQ775">
        <f t="shared" si="27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6"/>
        <v>6</v>
      </c>
      <c r="BQ776">
        <f t="shared" si="27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6"/>
        <v>6</v>
      </c>
      <c r="BQ777">
        <f t="shared" si="27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6"/>
        <v>6</v>
      </c>
      <c r="BQ778">
        <f t="shared" si="27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6"/>
        <v>6</v>
      </c>
      <c r="BQ779">
        <f t="shared" si="27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6"/>
        <v>6</v>
      </c>
      <c r="BQ780">
        <f t="shared" si="27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6"/>
        <v>6</v>
      </c>
      <c r="BQ781">
        <f t="shared" si="27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6"/>
        <v>6</v>
      </c>
      <c r="BQ782">
        <f t="shared" si="27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6"/>
        <v>6</v>
      </c>
      <c r="BQ783">
        <f t="shared" si="27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6"/>
        <v>6</v>
      </c>
      <c r="BQ784">
        <f t="shared" si="27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6"/>
        <v>6</v>
      </c>
      <c r="BQ785">
        <f t="shared" si="27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6"/>
        <v>6</v>
      </c>
      <c r="BQ786">
        <f t="shared" si="27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6"/>
        <v>6</v>
      </c>
      <c r="BQ787">
        <f t="shared" si="27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6"/>
        <v>6</v>
      </c>
      <c r="BQ788">
        <f t="shared" si="27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6"/>
        <v>84</v>
      </c>
      <c r="BQ789">
        <f t="shared" si="27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6"/>
        <v>79</v>
      </c>
      <c r="BQ790">
        <f t="shared" si="27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6"/>
        <v>71</v>
      </c>
      <c r="BQ791">
        <f t="shared" si="27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6"/>
        <v>38</v>
      </c>
      <c r="BQ792">
        <f t="shared" si="27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6"/>
        <v>33</v>
      </c>
      <c r="BQ793">
        <f t="shared" si="27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6"/>
        <v>32</v>
      </c>
      <c r="BQ794">
        <f t="shared" si="27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6"/>
        <v>31</v>
      </c>
      <c r="BQ795">
        <f t="shared" si="27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6"/>
        <v>30</v>
      </c>
      <c r="BQ796">
        <f t="shared" si="27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6"/>
        <v>28</v>
      </c>
      <c r="BQ797">
        <f t="shared" si="27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6"/>
        <v>28</v>
      </c>
      <c r="BQ798">
        <f t="shared" si="27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6"/>
        <v>28</v>
      </c>
      <c r="BQ799">
        <f t="shared" si="27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6"/>
        <v>25</v>
      </c>
      <c r="BQ800">
        <f t="shared" si="27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6"/>
        <v>24</v>
      </c>
      <c r="BQ801">
        <f t="shared" si="27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6"/>
        <v>23</v>
      </c>
      <c r="BQ802">
        <f t="shared" si="27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6"/>
        <v>21</v>
      </c>
      <c r="BQ803">
        <f t="shared" si="27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6"/>
        <v>21</v>
      </c>
      <c r="BQ804">
        <f t="shared" si="27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6"/>
        <v>20</v>
      </c>
      <c r="BQ805">
        <f t="shared" si="27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6"/>
        <v>20</v>
      </c>
      <c r="BQ806">
        <f t="shared" si="27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6"/>
        <v>20</v>
      </c>
      <c r="BQ807">
        <f t="shared" si="27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6"/>
        <v>19</v>
      </c>
      <c r="BQ808">
        <f t="shared" si="27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6"/>
        <v>19</v>
      </c>
      <c r="BQ809">
        <f t="shared" si="27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6"/>
        <v>18</v>
      </c>
      <c r="BQ810">
        <f t="shared" si="27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6"/>
        <v>18</v>
      </c>
      <c r="BQ811">
        <f t="shared" si="27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6"/>
        <v>17</v>
      </c>
      <c r="BQ812">
        <f t="shared" si="27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6"/>
        <v>17</v>
      </c>
      <c r="BQ813">
        <f t="shared" si="27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6"/>
        <v>17</v>
      </c>
      <c r="BQ814">
        <f t="shared" si="27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6"/>
        <v>16</v>
      </c>
      <c r="BQ815">
        <f t="shared" si="27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6"/>
        <v>16</v>
      </c>
      <c r="BQ816">
        <f t="shared" si="27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6"/>
        <v>15</v>
      </c>
      <c r="BQ817">
        <f t="shared" si="27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6"/>
        <v>15</v>
      </c>
      <c r="BQ818">
        <f t="shared" si="27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6"/>
        <v>15</v>
      </c>
      <c r="BQ819">
        <f t="shared" si="27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6"/>
        <v>15</v>
      </c>
      <c r="BQ820">
        <f t="shared" si="27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6"/>
        <v>14</v>
      </c>
      <c r="BQ821">
        <f t="shared" si="27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6"/>
        <v>14</v>
      </c>
      <c r="BQ822">
        <f t="shared" si="27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6"/>
        <v>14</v>
      </c>
      <c r="BQ823">
        <f t="shared" si="27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6"/>
        <v>13</v>
      </c>
      <c r="BQ824">
        <f t="shared" si="27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6"/>
        <v>13</v>
      </c>
      <c r="BQ825">
        <f t="shared" si="27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6"/>
        <v>13</v>
      </c>
      <c r="BQ826">
        <f t="shared" si="27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6"/>
        <v>13</v>
      </c>
      <c r="BQ827">
        <f t="shared" si="27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6"/>
        <v>13</v>
      </c>
      <c r="BQ828">
        <f t="shared" si="27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6"/>
        <v>13</v>
      </c>
      <c r="BQ829">
        <f t="shared" si="27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6"/>
        <v>13</v>
      </c>
      <c r="BQ830">
        <f t="shared" si="27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6"/>
        <v>13</v>
      </c>
      <c r="BQ831">
        <f t="shared" si="27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6"/>
        <v>13</v>
      </c>
      <c r="BQ832">
        <f t="shared" si="27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6"/>
        <v>12</v>
      </c>
      <c r="BQ833">
        <f t="shared" si="27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6"/>
        <v>12</v>
      </c>
      <c r="BQ834">
        <f t="shared" si="27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6"/>
        <v>12</v>
      </c>
      <c r="BQ835">
        <f t="shared" si="27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6"/>
        <v>12</v>
      </c>
      <c r="BQ836">
        <f t="shared" si="27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6"/>
        <v>12</v>
      </c>
      <c r="BQ837">
        <f t="shared" si="27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28">SUM(E838:BO838)</f>
        <v>12</v>
      </c>
      <c r="BQ838">
        <f t="shared" ref="BQ838:BQ901" si="29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28"/>
        <v>12</v>
      </c>
      <c r="BQ839">
        <f t="shared" si="29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28"/>
        <v>12</v>
      </c>
      <c r="BQ840">
        <f t="shared" si="29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28"/>
        <v>11</v>
      </c>
      <c r="BQ841">
        <f t="shared" si="29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28"/>
        <v>11</v>
      </c>
      <c r="BQ842">
        <f t="shared" si="29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28"/>
        <v>11</v>
      </c>
      <c r="BQ843">
        <f t="shared" si="29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28"/>
        <v>11</v>
      </c>
      <c r="BQ844">
        <f t="shared" si="29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28"/>
        <v>11</v>
      </c>
      <c r="BQ845">
        <f t="shared" si="29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28"/>
        <v>11</v>
      </c>
      <c r="BQ846">
        <f t="shared" si="29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28"/>
        <v>11</v>
      </c>
      <c r="BQ847">
        <f t="shared" si="29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28"/>
        <v>11</v>
      </c>
      <c r="BQ848">
        <f t="shared" si="29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28"/>
        <v>11</v>
      </c>
      <c r="BQ849">
        <f t="shared" si="29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28"/>
        <v>11</v>
      </c>
      <c r="BQ850">
        <f t="shared" si="29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28"/>
        <v>11</v>
      </c>
      <c r="BQ851">
        <f t="shared" si="29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28"/>
        <v>11</v>
      </c>
      <c r="BQ852">
        <f t="shared" si="29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28"/>
        <v>10</v>
      </c>
      <c r="BQ853">
        <f t="shared" si="29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28"/>
        <v>10</v>
      </c>
      <c r="BQ854">
        <f t="shared" si="29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28"/>
        <v>10</v>
      </c>
      <c r="BQ855">
        <f t="shared" si="29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28"/>
        <v>10</v>
      </c>
      <c r="BQ856">
        <f t="shared" si="29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28"/>
        <v>10</v>
      </c>
      <c r="BQ857">
        <f t="shared" si="29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28"/>
        <v>10</v>
      </c>
      <c r="BQ858">
        <f t="shared" si="29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28"/>
        <v>10</v>
      </c>
      <c r="BQ859">
        <f t="shared" si="29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28"/>
        <v>10</v>
      </c>
      <c r="BQ860">
        <f t="shared" si="29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28"/>
        <v>10</v>
      </c>
      <c r="BQ861">
        <f t="shared" si="29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28"/>
        <v>10</v>
      </c>
      <c r="BQ862">
        <f t="shared" si="29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28"/>
        <v>9</v>
      </c>
      <c r="BQ863">
        <f t="shared" si="29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28"/>
        <v>9</v>
      </c>
      <c r="BQ864">
        <f t="shared" si="29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28"/>
        <v>9</v>
      </c>
      <c r="BQ865">
        <f t="shared" si="29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28"/>
        <v>9</v>
      </c>
      <c r="BQ866">
        <f t="shared" si="29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28"/>
        <v>9</v>
      </c>
      <c r="BQ867">
        <f t="shared" si="29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28"/>
        <v>9</v>
      </c>
      <c r="BQ868">
        <f t="shared" si="29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28"/>
        <v>9</v>
      </c>
      <c r="BQ869">
        <f t="shared" si="29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28"/>
        <v>9</v>
      </c>
      <c r="BQ870">
        <f t="shared" si="29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28"/>
        <v>9</v>
      </c>
      <c r="BQ871">
        <f t="shared" si="29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28"/>
        <v>8</v>
      </c>
      <c r="BQ872">
        <f t="shared" si="29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28"/>
        <v>8</v>
      </c>
      <c r="BQ873">
        <f t="shared" si="29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28"/>
        <v>8</v>
      </c>
      <c r="BQ874">
        <f t="shared" si="29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28"/>
        <v>8</v>
      </c>
      <c r="BQ875">
        <f t="shared" si="29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28"/>
        <v>8</v>
      </c>
      <c r="BQ876">
        <f t="shared" si="29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28"/>
        <v>8</v>
      </c>
      <c r="BQ877">
        <f t="shared" si="29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28"/>
        <v>8</v>
      </c>
      <c r="BQ878">
        <f t="shared" si="29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28"/>
        <v>8</v>
      </c>
      <c r="BQ879">
        <f t="shared" si="29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28"/>
        <v>7</v>
      </c>
      <c r="BQ880">
        <f t="shared" si="29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28"/>
        <v>7</v>
      </c>
      <c r="BQ881">
        <f t="shared" si="29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28"/>
        <v>7</v>
      </c>
      <c r="BQ882">
        <f t="shared" si="29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28"/>
        <v>7</v>
      </c>
      <c r="BQ883">
        <f t="shared" si="29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28"/>
        <v>7</v>
      </c>
      <c r="BQ884">
        <f t="shared" si="29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28"/>
        <v>7</v>
      </c>
      <c r="BQ885">
        <f t="shared" si="29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28"/>
        <v>7</v>
      </c>
      <c r="BQ886">
        <f t="shared" si="29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28"/>
        <v>7</v>
      </c>
      <c r="BQ887">
        <f t="shared" si="29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28"/>
        <v>7</v>
      </c>
      <c r="BQ888">
        <f t="shared" si="29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28"/>
        <v>7</v>
      </c>
      <c r="BQ889">
        <f t="shared" si="29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28"/>
        <v>6</v>
      </c>
      <c r="BQ890">
        <f t="shared" si="29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28"/>
        <v>6</v>
      </c>
      <c r="BQ891">
        <f t="shared" si="29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28"/>
        <v>6</v>
      </c>
      <c r="BQ892">
        <f t="shared" si="29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28"/>
        <v>6</v>
      </c>
      <c r="BQ893">
        <f t="shared" si="29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28"/>
        <v>6</v>
      </c>
      <c r="BQ894">
        <f t="shared" si="29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28"/>
        <v>6</v>
      </c>
      <c r="BQ895">
        <f t="shared" si="29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28"/>
        <v>6</v>
      </c>
      <c r="BQ896">
        <f t="shared" si="29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28"/>
        <v>6</v>
      </c>
      <c r="BQ897">
        <f t="shared" si="29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28"/>
        <v>6</v>
      </c>
      <c r="BQ898">
        <f t="shared" si="29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28"/>
        <v>6</v>
      </c>
      <c r="BQ899">
        <f t="shared" si="29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28"/>
        <v>6</v>
      </c>
      <c r="BQ900">
        <f t="shared" si="29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28"/>
        <v>6</v>
      </c>
      <c r="BQ901">
        <f t="shared" si="29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0">SUM(E902:BO902)</f>
        <v>6</v>
      </c>
      <c r="BQ902">
        <f t="shared" ref="BQ902:BQ965" si="31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0"/>
        <v>6</v>
      </c>
      <c r="BQ903">
        <f t="shared" si="31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0"/>
        <v>6</v>
      </c>
      <c r="BQ904">
        <f t="shared" si="31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0"/>
        <v>5</v>
      </c>
      <c r="BQ905">
        <f t="shared" si="31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0"/>
        <v>5</v>
      </c>
      <c r="BQ906">
        <f t="shared" si="31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0"/>
        <v>5</v>
      </c>
      <c r="BQ907">
        <f t="shared" si="31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0"/>
        <v>5</v>
      </c>
      <c r="BQ908">
        <f t="shared" si="31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0"/>
        <v>5</v>
      </c>
      <c r="BQ909">
        <f t="shared" si="31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0"/>
        <v>5</v>
      </c>
      <c r="BQ910">
        <f t="shared" si="31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0"/>
        <v>5</v>
      </c>
      <c r="BQ911">
        <f t="shared" si="31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0"/>
        <v>5</v>
      </c>
      <c r="BQ912">
        <f t="shared" si="31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0"/>
        <v>5</v>
      </c>
      <c r="BQ913">
        <f t="shared" si="31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0"/>
        <v>5</v>
      </c>
      <c r="BQ914">
        <f t="shared" si="31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0"/>
        <v>5</v>
      </c>
      <c r="BQ915">
        <f t="shared" si="31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0"/>
        <v>5</v>
      </c>
      <c r="BQ916">
        <f t="shared" si="31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0"/>
        <v>5</v>
      </c>
      <c r="BQ917">
        <f t="shared" si="31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0"/>
        <v>5</v>
      </c>
      <c r="BQ918">
        <f t="shared" si="31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0"/>
        <v>5</v>
      </c>
      <c r="BQ919">
        <f t="shared" si="31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0"/>
        <v>5</v>
      </c>
      <c r="BQ920">
        <f t="shared" si="31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0"/>
        <v>5</v>
      </c>
      <c r="BQ921">
        <f t="shared" si="31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0"/>
        <v>5</v>
      </c>
      <c r="BQ922">
        <f t="shared" si="31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0"/>
        <v>5</v>
      </c>
      <c r="BQ923">
        <f t="shared" si="31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0"/>
        <v>5</v>
      </c>
      <c r="BQ924">
        <f t="shared" si="31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0"/>
        <v>5</v>
      </c>
      <c r="BQ925">
        <f t="shared" si="31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0"/>
        <v>5</v>
      </c>
      <c r="BQ926">
        <f t="shared" si="31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0"/>
        <v>5</v>
      </c>
      <c r="BQ927">
        <f t="shared" si="31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0"/>
        <v>5</v>
      </c>
      <c r="BQ928">
        <f t="shared" si="31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0"/>
        <v>5</v>
      </c>
      <c r="BQ929">
        <f t="shared" si="31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0"/>
        <v>5</v>
      </c>
      <c r="BQ930">
        <f t="shared" si="31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0"/>
        <v>5</v>
      </c>
      <c r="BQ931">
        <f t="shared" si="31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0"/>
        <v>5</v>
      </c>
      <c r="BQ932">
        <f t="shared" si="31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0"/>
        <v>5</v>
      </c>
      <c r="BQ933">
        <f t="shared" si="31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0"/>
        <v>5</v>
      </c>
      <c r="BQ934">
        <f t="shared" si="31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0"/>
        <v>5</v>
      </c>
      <c r="BQ935">
        <f t="shared" si="31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0"/>
        <v>5</v>
      </c>
      <c r="BQ936">
        <f t="shared" si="31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0"/>
        <v>5</v>
      </c>
      <c r="BQ937">
        <f t="shared" si="31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0"/>
        <v>5</v>
      </c>
      <c r="BQ938">
        <f t="shared" si="31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0"/>
        <v>5</v>
      </c>
      <c r="BQ939">
        <f t="shared" si="31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0"/>
        <v>5</v>
      </c>
      <c r="BQ940">
        <f t="shared" si="31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0"/>
        <v>5</v>
      </c>
      <c r="BQ941">
        <f t="shared" si="31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0"/>
        <v>145</v>
      </c>
      <c r="BQ942">
        <f t="shared" si="31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0"/>
        <v>25</v>
      </c>
      <c r="BQ943">
        <f t="shared" si="31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0"/>
        <v>22</v>
      </c>
      <c r="BQ944">
        <f t="shared" si="31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0"/>
        <v>20</v>
      </c>
      <c r="BQ945">
        <f t="shared" si="31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0"/>
        <v>19</v>
      </c>
      <c r="BQ946">
        <f t="shared" si="31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0"/>
        <v>18</v>
      </c>
      <c r="BQ947">
        <f t="shared" si="31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0"/>
        <v>18</v>
      </c>
      <c r="BQ948">
        <f t="shared" si="31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0"/>
        <v>17</v>
      </c>
      <c r="BQ949">
        <f t="shared" si="31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0"/>
        <v>16</v>
      </c>
      <c r="BQ950">
        <f t="shared" si="31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0"/>
        <v>15</v>
      </c>
      <c r="BQ951">
        <f t="shared" si="31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0"/>
        <v>14</v>
      </c>
      <c r="BQ952">
        <f t="shared" si="31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0"/>
        <v>13</v>
      </c>
      <c r="BQ953">
        <f t="shared" si="31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0"/>
        <v>13</v>
      </c>
      <c r="BQ954">
        <f t="shared" si="31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0"/>
        <v>13</v>
      </c>
      <c r="BQ955">
        <f t="shared" si="31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0"/>
        <v>13</v>
      </c>
      <c r="BQ956">
        <f t="shared" si="31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0"/>
        <v>13</v>
      </c>
      <c r="BQ957">
        <f t="shared" si="31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0"/>
        <v>13</v>
      </c>
      <c r="BQ958">
        <f t="shared" si="31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0"/>
        <v>12</v>
      </c>
      <c r="BQ959">
        <f t="shared" si="31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0"/>
        <v>12</v>
      </c>
      <c r="BQ960">
        <f t="shared" si="31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0"/>
        <v>12</v>
      </c>
      <c r="BQ961">
        <f t="shared" si="31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0"/>
        <v>12</v>
      </c>
      <c r="BQ962">
        <f t="shared" si="31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0"/>
        <v>11</v>
      </c>
      <c r="BQ963">
        <f t="shared" si="31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0"/>
        <v>11</v>
      </c>
      <c r="BQ964">
        <f t="shared" si="31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0"/>
        <v>10</v>
      </c>
      <c r="BQ965">
        <f t="shared" si="31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2">SUM(E966:BO966)</f>
        <v>10</v>
      </c>
      <c r="BQ966">
        <f t="shared" ref="BQ966:BQ1029" si="33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2"/>
        <v>10</v>
      </c>
      <c r="BQ967">
        <f t="shared" si="33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2"/>
        <v>10</v>
      </c>
      <c r="BQ968">
        <f t="shared" si="33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2"/>
        <v>10</v>
      </c>
      <c r="BQ969">
        <f t="shared" si="33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2"/>
        <v>9</v>
      </c>
      <c r="BQ970">
        <f t="shared" si="33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2"/>
        <v>9</v>
      </c>
      <c r="BQ971">
        <f t="shared" si="33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2"/>
        <v>9</v>
      </c>
      <c r="BQ972">
        <f t="shared" si="33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2"/>
        <v>8</v>
      </c>
      <c r="BQ973">
        <f t="shared" si="33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2"/>
        <v>8</v>
      </c>
      <c r="BQ974">
        <f t="shared" si="33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2"/>
        <v>8</v>
      </c>
      <c r="BQ975">
        <f t="shared" si="33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2"/>
        <v>8</v>
      </c>
      <c r="BQ976">
        <f t="shared" si="33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2"/>
        <v>8</v>
      </c>
      <c r="BQ977">
        <f t="shared" si="33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2"/>
        <v>8</v>
      </c>
      <c r="BQ978">
        <f t="shared" si="33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2"/>
        <v>8</v>
      </c>
      <c r="BQ979">
        <f t="shared" si="33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2"/>
        <v>8</v>
      </c>
      <c r="BQ980">
        <f t="shared" si="33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2"/>
        <v>8</v>
      </c>
      <c r="BQ981">
        <f t="shared" si="33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2"/>
        <v>8</v>
      </c>
      <c r="BQ982">
        <f t="shared" si="33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2"/>
        <v>8</v>
      </c>
      <c r="BQ983">
        <f t="shared" si="33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2"/>
        <v>8</v>
      </c>
      <c r="BQ984">
        <f t="shared" si="33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2"/>
        <v>7</v>
      </c>
      <c r="BQ985">
        <f t="shared" si="33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2"/>
        <v>7</v>
      </c>
      <c r="BQ986">
        <f t="shared" si="33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2"/>
        <v>7</v>
      </c>
      <c r="BQ987">
        <f t="shared" si="33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2"/>
        <v>7</v>
      </c>
      <c r="BQ988">
        <f t="shared" si="33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2"/>
        <v>7</v>
      </c>
      <c r="BQ989">
        <f t="shared" si="33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2"/>
        <v>7</v>
      </c>
      <c r="BQ990">
        <f t="shared" si="33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2"/>
        <v>7</v>
      </c>
      <c r="BQ991">
        <f t="shared" si="33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2"/>
        <v>7</v>
      </c>
      <c r="BQ992">
        <f t="shared" si="33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2"/>
        <v>7</v>
      </c>
      <c r="BQ993">
        <f t="shared" si="33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2"/>
        <v>7</v>
      </c>
      <c r="BQ994">
        <f t="shared" si="33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2"/>
        <v>7</v>
      </c>
      <c r="BQ995">
        <f t="shared" si="33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2"/>
        <v>6</v>
      </c>
      <c r="BQ996">
        <f t="shared" si="33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2"/>
        <v>6</v>
      </c>
      <c r="BQ997">
        <f t="shared" si="33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2"/>
        <v>6</v>
      </c>
      <c r="BQ998">
        <f t="shared" si="33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2"/>
        <v>6</v>
      </c>
      <c r="BQ999">
        <f t="shared" si="33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2"/>
        <v>6</v>
      </c>
      <c r="BQ1000">
        <f t="shared" si="33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2"/>
        <v>6</v>
      </c>
      <c r="BQ1001">
        <f t="shared" si="33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2"/>
        <v>6</v>
      </c>
      <c r="BQ1002">
        <f t="shared" si="33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2"/>
        <v>6</v>
      </c>
      <c r="BQ1003">
        <f t="shared" si="33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2"/>
        <v>6</v>
      </c>
      <c r="BQ1004">
        <f t="shared" si="33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2"/>
        <v>6</v>
      </c>
      <c r="BQ1005">
        <f t="shared" si="33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2"/>
        <v>5</v>
      </c>
      <c r="BQ1006">
        <f t="shared" si="33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2"/>
        <v>5</v>
      </c>
      <c r="BQ1007">
        <f t="shared" si="33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2"/>
        <v>5</v>
      </c>
      <c r="BQ1008">
        <f t="shared" si="33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2"/>
        <v>5</v>
      </c>
      <c r="BQ1009">
        <f t="shared" si="33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2"/>
        <v>5</v>
      </c>
      <c r="BQ1010">
        <f t="shared" si="33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2"/>
        <v>5</v>
      </c>
      <c r="BQ1011">
        <f t="shared" si="33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2"/>
        <v>5</v>
      </c>
      <c r="BQ1012">
        <f t="shared" si="33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2"/>
        <v>5</v>
      </c>
      <c r="BQ1013">
        <f t="shared" si="33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2"/>
        <v>5</v>
      </c>
      <c r="BQ1014">
        <f t="shared" si="33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2"/>
        <v>5</v>
      </c>
      <c r="BQ1015">
        <f t="shared" si="33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2"/>
        <v>5</v>
      </c>
      <c r="BQ1016">
        <f t="shared" si="33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2"/>
        <v>5</v>
      </c>
      <c r="BQ1017">
        <f t="shared" si="33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2"/>
        <v>5</v>
      </c>
      <c r="BQ1018">
        <f t="shared" si="33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2"/>
        <v>5</v>
      </c>
      <c r="BQ1019">
        <f t="shared" si="33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2"/>
        <v>4</v>
      </c>
      <c r="BQ1020">
        <f t="shared" si="33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2"/>
        <v>4</v>
      </c>
      <c r="BQ1021">
        <f t="shared" si="33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2"/>
        <v>4</v>
      </c>
      <c r="BQ1022">
        <f t="shared" si="33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2"/>
        <v>4</v>
      </c>
      <c r="BQ1023">
        <f t="shared" si="33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2"/>
        <v>4</v>
      </c>
      <c r="BQ1024">
        <f t="shared" si="33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2"/>
        <v>4</v>
      </c>
      <c r="BQ1025">
        <f t="shared" si="33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2"/>
        <v>4</v>
      </c>
      <c r="BQ1026">
        <f t="shared" si="33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2"/>
        <v>4</v>
      </c>
      <c r="BQ1027">
        <f t="shared" si="33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2"/>
        <v>4</v>
      </c>
      <c r="BQ1028">
        <f t="shared" si="33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2"/>
        <v>4</v>
      </c>
      <c r="BQ1029">
        <f t="shared" si="33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4">SUM(E1030:BO1030)</f>
        <v>4</v>
      </c>
      <c r="BQ1030">
        <f t="shared" ref="BQ1030:BQ1093" si="35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4"/>
        <v>4</v>
      </c>
      <c r="BQ1031">
        <f t="shared" si="35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4"/>
        <v>4</v>
      </c>
      <c r="BQ1032">
        <f t="shared" si="35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4"/>
        <v>4</v>
      </c>
      <c r="BQ1033">
        <f t="shared" si="35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4"/>
        <v>4</v>
      </c>
      <c r="BQ1034">
        <f t="shared" si="35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4"/>
        <v>4</v>
      </c>
      <c r="BQ1035">
        <f t="shared" si="35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4"/>
        <v>4</v>
      </c>
      <c r="BQ1036">
        <f t="shared" si="35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4"/>
        <v>4</v>
      </c>
      <c r="BQ1037">
        <f t="shared" si="35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4"/>
        <v>4</v>
      </c>
      <c r="BQ1038">
        <f t="shared" si="35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4"/>
        <v>4</v>
      </c>
      <c r="BQ1039">
        <f t="shared" si="35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4"/>
        <v>4</v>
      </c>
      <c r="BQ1040">
        <f t="shared" si="35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4"/>
        <v>4</v>
      </c>
      <c r="BQ1041">
        <f t="shared" si="35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4"/>
        <v>4</v>
      </c>
      <c r="BQ1042">
        <f t="shared" si="35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4"/>
        <v>4</v>
      </c>
      <c r="BQ1043">
        <f t="shared" si="35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4"/>
        <v>4</v>
      </c>
      <c r="BQ1044">
        <f t="shared" si="35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4"/>
        <v>4</v>
      </c>
      <c r="BQ1045">
        <f t="shared" si="35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4"/>
        <v>4</v>
      </c>
      <c r="BQ1046">
        <f t="shared" si="35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4"/>
        <v>4</v>
      </c>
      <c r="BQ1047">
        <f t="shared" si="35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4"/>
        <v>4</v>
      </c>
      <c r="BQ1048">
        <f t="shared" si="35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4"/>
        <v>4</v>
      </c>
      <c r="BQ1049">
        <f t="shared" si="35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4"/>
        <v>4</v>
      </c>
      <c r="BQ1050">
        <f t="shared" si="35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4"/>
        <v>4</v>
      </c>
      <c r="BQ1051">
        <f t="shared" si="35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4"/>
        <v>4</v>
      </c>
      <c r="BQ1052">
        <f t="shared" si="35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4"/>
        <v>4</v>
      </c>
      <c r="BQ1053">
        <f t="shared" si="35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4"/>
        <v>4</v>
      </c>
      <c r="BQ1054">
        <f t="shared" si="35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4"/>
        <v>4</v>
      </c>
      <c r="BQ1055">
        <f t="shared" si="35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4"/>
        <v>4</v>
      </c>
      <c r="BQ1056">
        <f t="shared" si="35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4"/>
        <v>4</v>
      </c>
      <c r="BQ1057">
        <f t="shared" si="35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4"/>
        <v>4</v>
      </c>
      <c r="BQ1058">
        <f t="shared" si="35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4"/>
        <v>4</v>
      </c>
      <c r="BQ1059">
        <f t="shared" si="35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4"/>
        <v>4</v>
      </c>
      <c r="BQ1060">
        <f t="shared" si="35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4"/>
        <v>4</v>
      </c>
      <c r="BQ1061">
        <f t="shared" si="35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4"/>
        <v>4</v>
      </c>
      <c r="BQ1062">
        <f t="shared" si="35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4"/>
        <v>107</v>
      </c>
      <c r="BQ1063">
        <f t="shared" si="35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4"/>
        <v>12</v>
      </c>
      <c r="BQ1064">
        <f t="shared" si="35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4"/>
        <v>12</v>
      </c>
      <c r="BQ1065">
        <f t="shared" si="35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4"/>
        <v>11</v>
      </c>
      <c r="BQ1066">
        <f t="shared" si="35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4"/>
        <v>10</v>
      </c>
      <c r="BQ1067">
        <f t="shared" si="35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4"/>
        <v>10</v>
      </c>
      <c r="BQ1068">
        <f t="shared" si="35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4"/>
        <v>10</v>
      </c>
      <c r="BQ1069">
        <f t="shared" si="35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4"/>
        <v>10</v>
      </c>
      <c r="BQ1070">
        <f t="shared" si="35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4"/>
        <v>10</v>
      </c>
      <c r="BQ1071">
        <f t="shared" si="35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4"/>
        <v>9</v>
      </c>
      <c r="BQ1072">
        <f t="shared" si="35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4"/>
        <v>9</v>
      </c>
      <c r="BQ1073">
        <f t="shared" si="35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4"/>
        <v>7</v>
      </c>
      <c r="BQ1074">
        <f t="shared" si="35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4"/>
        <v>7</v>
      </c>
      <c r="BQ1075">
        <f t="shared" si="35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4"/>
        <v>7</v>
      </c>
      <c r="BQ1076">
        <f t="shared" si="35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4"/>
        <v>7</v>
      </c>
      <c r="BQ1077">
        <f t="shared" si="35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4"/>
        <v>7</v>
      </c>
      <c r="BQ1078">
        <f t="shared" si="35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4"/>
        <v>7</v>
      </c>
      <c r="BQ1079">
        <f t="shared" si="35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4"/>
        <v>7</v>
      </c>
      <c r="BQ1080">
        <f t="shared" si="35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4"/>
        <v>7</v>
      </c>
      <c r="BQ1081">
        <f t="shared" si="35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4"/>
        <v>7</v>
      </c>
      <c r="BQ1082">
        <f t="shared" si="35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4"/>
        <v>6</v>
      </c>
      <c r="BQ1083">
        <f t="shared" si="35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4"/>
        <v>6</v>
      </c>
      <c r="BQ1084">
        <f t="shared" si="35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4"/>
        <v>6</v>
      </c>
      <c r="BQ1085">
        <f t="shared" si="35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4"/>
        <v>6</v>
      </c>
      <c r="BQ1086">
        <f t="shared" si="35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4"/>
        <v>6</v>
      </c>
      <c r="BQ1087">
        <f t="shared" si="35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4"/>
        <v>5</v>
      </c>
      <c r="BQ1088">
        <f t="shared" si="35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4"/>
        <v>5</v>
      </c>
      <c r="BQ1089">
        <f t="shared" si="35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4"/>
        <v>5</v>
      </c>
      <c r="BQ1090">
        <f t="shared" si="35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4"/>
        <v>5</v>
      </c>
      <c r="BQ1091">
        <f t="shared" si="35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4"/>
        <v>5</v>
      </c>
      <c r="BQ1092">
        <f t="shared" si="35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4"/>
        <v>5</v>
      </c>
      <c r="BQ1093">
        <f t="shared" si="35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6">SUM(E1094:BO1094)</f>
        <v>5</v>
      </c>
      <c r="BQ1094">
        <f t="shared" ref="BQ1094:BQ1157" si="37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6"/>
        <v>5</v>
      </c>
      <c r="BQ1095">
        <f t="shared" si="37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6"/>
        <v>5</v>
      </c>
      <c r="BQ1096">
        <f t="shared" si="37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6"/>
        <v>5</v>
      </c>
      <c r="BQ1097">
        <f t="shared" si="37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6"/>
        <v>5</v>
      </c>
      <c r="BQ1098">
        <f t="shared" si="37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6"/>
        <v>4</v>
      </c>
      <c r="BQ1099">
        <f t="shared" si="37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6"/>
        <v>4</v>
      </c>
      <c r="BQ1100">
        <f t="shared" si="37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6"/>
        <v>4</v>
      </c>
      <c r="BQ1101">
        <f t="shared" si="37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6"/>
        <v>4</v>
      </c>
      <c r="BQ1102">
        <f t="shared" si="37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6"/>
        <v>4</v>
      </c>
      <c r="BQ1103">
        <f t="shared" si="37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6"/>
        <v>4</v>
      </c>
      <c r="BQ1104">
        <f t="shared" si="37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6"/>
        <v>4</v>
      </c>
      <c r="BQ1105">
        <f t="shared" si="37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6"/>
        <v>4</v>
      </c>
      <c r="BQ1106">
        <f t="shared" si="37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6"/>
        <v>4</v>
      </c>
      <c r="BQ1107">
        <f t="shared" si="37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6"/>
        <v>4</v>
      </c>
      <c r="BQ1108">
        <f t="shared" si="37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6"/>
        <v>4</v>
      </c>
      <c r="BQ1109">
        <f t="shared" si="37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6"/>
        <v>4</v>
      </c>
      <c r="BQ1110">
        <f t="shared" si="37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6"/>
        <v>4</v>
      </c>
      <c r="BQ1111">
        <f t="shared" si="37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6"/>
        <v>4</v>
      </c>
      <c r="BQ1112">
        <f t="shared" si="37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6"/>
        <v>4</v>
      </c>
      <c r="BQ1113">
        <f t="shared" si="37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6"/>
        <v>4</v>
      </c>
      <c r="BQ1114">
        <f t="shared" si="37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6"/>
        <v>4</v>
      </c>
      <c r="BQ1115">
        <f t="shared" si="37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6"/>
        <v>4</v>
      </c>
      <c r="BQ1116">
        <f t="shared" si="37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6"/>
        <v>4</v>
      </c>
      <c r="BQ1117">
        <f t="shared" si="37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6"/>
        <v>4</v>
      </c>
      <c r="BQ1118">
        <f t="shared" si="37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6"/>
        <v>4</v>
      </c>
      <c r="BQ1119">
        <f t="shared" si="37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6"/>
        <v>4</v>
      </c>
      <c r="BQ1120">
        <f t="shared" si="37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6"/>
        <v>4</v>
      </c>
      <c r="BQ1121">
        <f t="shared" si="37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6"/>
        <v>3</v>
      </c>
      <c r="BQ1122">
        <f t="shared" si="37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6"/>
        <v>3</v>
      </c>
      <c r="BQ1123">
        <f t="shared" si="37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6"/>
        <v>3</v>
      </c>
      <c r="BQ1124">
        <f t="shared" si="37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6"/>
        <v>3</v>
      </c>
      <c r="BQ1125">
        <f t="shared" si="37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6"/>
        <v>3</v>
      </c>
      <c r="BQ1126">
        <f t="shared" si="37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6"/>
        <v>3</v>
      </c>
      <c r="BQ1127">
        <f t="shared" si="37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6"/>
        <v>3</v>
      </c>
      <c r="BQ1128">
        <f t="shared" si="37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6"/>
        <v>3</v>
      </c>
      <c r="BQ1129">
        <f t="shared" si="37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6"/>
        <v>3</v>
      </c>
      <c r="BQ1130">
        <f t="shared" si="37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6"/>
        <v>3</v>
      </c>
      <c r="BQ1131">
        <f t="shared" si="37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6"/>
        <v>3</v>
      </c>
      <c r="BQ1132">
        <f t="shared" si="37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6"/>
        <v>3</v>
      </c>
      <c r="BQ1133">
        <f t="shared" si="37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6"/>
        <v>3</v>
      </c>
      <c r="BQ1134">
        <f t="shared" si="37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6"/>
        <v>3</v>
      </c>
      <c r="BQ1135">
        <f t="shared" si="37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6"/>
        <v>3</v>
      </c>
      <c r="BQ1136">
        <f t="shared" si="37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6"/>
        <v>3</v>
      </c>
      <c r="BQ1137">
        <f t="shared" si="37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6"/>
        <v>3</v>
      </c>
      <c r="BQ1138">
        <f t="shared" si="37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6"/>
        <v>3</v>
      </c>
      <c r="BQ1139">
        <f t="shared" si="37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6"/>
        <v>3</v>
      </c>
      <c r="BQ1140">
        <f t="shared" si="37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6"/>
        <v>3</v>
      </c>
      <c r="BQ1141">
        <f t="shared" si="37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6"/>
        <v>3</v>
      </c>
      <c r="BQ1142">
        <f t="shared" si="37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6"/>
        <v>3</v>
      </c>
      <c r="BQ1143">
        <f t="shared" si="37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6"/>
        <v>3</v>
      </c>
      <c r="BQ1144">
        <f t="shared" si="37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6"/>
        <v>3</v>
      </c>
      <c r="BQ1145">
        <f t="shared" si="37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6"/>
        <v>3</v>
      </c>
      <c r="BQ1146">
        <f t="shared" si="37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6"/>
        <v>3</v>
      </c>
      <c r="BQ1147">
        <f t="shared" si="37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6"/>
        <v>3</v>
      </c>
      <c r="BQ1148">
        <f t="shared" si="37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6"/>
        <v>3</v>
      </c>
      <c r="BQ1149">
        <f t="shared" si="37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6"/>
        <v>3</v>
      </c>
      <c r="BQ1150">
        <f t="shared" si="37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6"/>
        <v>3</v>
      </c>
      <c r="BQ1151">
        <f t="shared" si="37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6"/>
        <v>3</v>
      </c>
      <c r="BQ1152">
        <f t="shared" si="37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6"/>
        <v>3</v>
      </c>
      <c r="BQ1153">
        <f t="shared" si="37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6"/>
        <v>3</v>
      </c>
      <c r="BQ1154">
        <f t="shared" si="37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6"/>
        <v>3</v>
      </c>
      <c r="BQ1155">
        <f t="shared" si="37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6"/>
        <v>3</v>
      </c>
      <c r="BQ1156">
        <f t="shared" si="37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6"/>
        <v>3</v>
      </c>
      <c r="BQ1157">
        <f t="shared" si="37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38">SUM(E1158:BO1158)</f>
        <v>3</v>
      </c>
      <c r="BQ1158">
        <f t="shared" ref="BQ1158:BQ1221" si="39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38"/>
        <v>3</v>
      </c>
      <c r="BQ1159">
        <f t="shared" si="39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38"/>
        <v>3</v>
      </c>
      <c r="BQ1160">
        <f t="shared" si="39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38"/>
        <v>3</v>
      </c>
      <c r="BQ1161">
        <f t="shared" si="39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38"/>
        <v>32</v>
      </c>
      <c r="BQ1162">
        <f t="shared" si="39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38"/>
        <v>9</v>
      </c>
      <c r="BQ1163">
        <f t="shared" si="39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38"/>
        <v>8</v>
      </c>
      <c r="BQ1164">
        <f t="shared" si="39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38"/>
        <v>6</v>
      </c>
      <c r="BQ1165">
        <f t="shared" si="39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38"/>
        <v>6</v>
      </c>
      <c r="BQ1166">
        <f t="shared" si="39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38"/>
        <v>6</v>
      </c>
      <c r="BQ1167">
        <f t="shared" si="39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38"/>
        <v>6</v>
      </c>
      <c r="BQ1168">
        <f t="shared" si="39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38"/>
        <v>4</v>
      </c>
      <c r="BQ1169">
        <f t="shared" si="39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38"/>
        <v>4</v>
      </c>
      <c r="BQ1170">
        <f t="shared" si="39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38"/>
        <v>4</v>
      </c>
      <c r="BQ1171">
        <f t="shared" si="39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38"/>
        <v>4</v>
      </c>
      <c r="BQ1172">
        <f t="shared" si="39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38"/>
        <v>4</v>
      </c>
      <c r="BQ1173">
        <f t="shared" si="39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38"/>
        <v>4</v>
      </c>
      <c r="BQ1174">
        <f t="shared" si="39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38"/>
        <v>4</v>
      </c>
      <c r="BQ1175">
        <f t="shared" si="39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38"/>
        <v>4</v>
      </c>
      <c r="BQ1176">
        <f t="shared" si="39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38"/>
        <v>4</v>
      </c>
      <c r="BQ1177">
        <f t="shared" si="39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38"/>
        <v>4</v>
      </c>
      <c r="BQ1178">
        <f t="shared" si="39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38"/>
        <v>4</v>
      </c>
      <c r="BQ1179">
        <f t="shared" si="39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38"/>
        <v>4</v>
      </c>
      <c r="BQ1180">
        <f t="shared" si="39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38"/>
        <v>4</v>
      </c>
      <c r="BQ1181">
        <f t="shared" si="39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38"/>
        <v>4</v>
      </c>
      <c r="BQ1182">
        <f t="shared" si="39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38"/>
        <v>3</v>
      </c>
      <c r="BQ1183">
        <f t="shared" si="39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38"/>
        <v>3</v>
      </c>
      <c r="BQ1184">
        <f t="shared" si="39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38"/>
        <v>3</v>
      </c>
      <c r="BQ1185">
        <f t="shared" si="39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38"/>
        <v>3</v>
      </c>
      <c r="BQ1186">
        <f t="shared" si="39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38"/>
        <v>3</v>
      </c>
      <c r="BQ1187">
        <f t="shared" si="39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38"/>
        <v>3</v>
      </c>
      <c r="BQ1188">
        <f t="shared" si="39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38"/>
        <v>3</v>
      </c>
      <c r="BQ1189">
        <f t="shared" si="39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38"/>
        <v>3</v>
      </c>
      <c r="BQ1190">
        <f t="shared" si="39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38"/>
        <v>3</v>
      </c>
      <c r="BQ1191">
        <f t="shared" si="39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38"/>
        <v>3</v>
      </c>
      <c r="BQ1192">
        <f t="shared" si="39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38"/>
        <v>3</v>
      </c>
      <c r="BQ1193">
        <f t="shared" si="39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38"/>
        <v>3</v>
      </c>
      <c r="BQ1194">
        <f t="shared" si="39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38"/>
        <v>3</v>
      </c>
      <c r="BQ1195">
        <f t="shared" si="39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38"/>
        <v>3</v>
      </c>
      <c r="BQ1196">
        <f t="shared" si="39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38"/>
        <v>2</v>
      </c>
      <c r="BQ1197">
        <f t="shared" si="39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38"/>
        <v>2</v>
      </c>
      <c r="BQ1198">
        <f t="shared" si="39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38"/>
        <v>2</v>
      </c>
      <c r="BQ1199">
        <f t="shared" si="39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38"/>
        <v>2</v>
      </c>
      <c r="BQ1200">
        <f t="shared" si="39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38"/>
        <v>2</v>
      </c>
      <c r="BQ1201">
        <f t="shared" si="39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38"/>
        <v>2</v>
      </c>
      <c r="BQ1202">
        <f t="shared" si="39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38"/>
        <v>2</v>
      </c>
      <c r="BQ1203">
        <f t="shared" si="39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38"/>
        <v>2</v>
      </c>
      <c r="BQ1204">
        <f t="shared" si="39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38"/>
        <v>2</v>
      </c>
      <c r="BQ1205">
        <f t="shared" si="39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38"/>
        <v>2</v>
      </c>
      <c r="BQ1206">
        <f t="shared" si="39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38"/>
        <v>2</v>
      </c>
      <c r="BQ1207">
        <f t="shared" si="39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38"/>
        <v>2</v>
      </c>
      <c r="BQ1208">
        <f t="shared" si="39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38"/>
        <v>2</v>
      </c>
      <c r="BQ1209">
        <f t="shared" si="39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38"/>
        <v>2</v>
      </c>
      <c r="BQ1210">
        <f t="shared" si="39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38"/>
        <v>2</v>
      </c>
      <c r="BQ1211">
        <f t="shared" si="39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38"/>
        <v>2</v>
      </c>
      <c r="BQ1212">
        <f t="shared" si="39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38"/>
        <v>2</v>
      </c>
      <c r="BQ1213">
        <f t="shared" si="39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38"/>
        <v>2</v>
      </c>
      <c r="BQ1214">
        <f t="shared" si="39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38"/>
        <v>2</v>
      </c>
      <c r="BQ1215">
        <f t="shared" si="39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38"/>
        <v>2</v>
      </c>
      <c r="BQ1216">
        <f t="shared" si="39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38"/>
        <v>2</v>
      </c>
      <c r="BQ1217">
        <f t="shared" si="39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38"/>
        <v>2</v>
      </c>
      <c r="BQ1218">
        <f t="shared" si="39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38"/>
        <v>2</v>
      </c>
      <c r="BQ1219">
        <f t="shared" si="39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38"/>
        <v>2</v>
      </c>
      <c r="BQ1220">
        <f t="shared" si="39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38"/>
        <v>2</v>
      </c>
      <c r="BQ1221">
        <f t="shared" si="39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0">SUM(E1222:BO1222)</f>
        <v>2</v>
      </c>
      <c r="BQ1222">
        <f t="shared" ref="BQ1222:BQ1285" si="41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0"/>
        <v>2</v>
      </c>
      <c r="BQ1223">
        <f t="shared" si="41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0"/>
        <v>2</v>
      </c>
      <c r="BQ1224">
        <f t="shared" si="41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0"/>
        <v>2</v>
      </c>
      <c r="BQ1225">
        <f t="shared" si="41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0"/>
        <v>2</v>
      </c>
      <c r="BQ1226">
        <f t="shared" si="41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0"/>
        <v>2</v>
      </c>
      <c r="BQ1227">
        <f t="shared" si="41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0"/>
        <v>2</v>
      </c>
      <c r="BQ1228">
        <f t="shared" si="41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0"/>
        <v>2</v>
      </c>
      <c r="BQ1229">
        <f t="shared" si="41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0"/>
        <v>2</v>
      </c>
      <c r="BQ1230">
        <f t="shared" si="41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0"/>
        <v>2</v>
      </c>
      <c r="BQ1231">
        <f t="shared" si="41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0"/>
        <v>2</v>
      </c>
      <c r="BQ1232">
        <f t="shared" si="41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0"/>
        <v>2</v>
      </c>
      <c r="BQ1233">
        <f t="shared" si="41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0"/>
        <v>2</v>
      </c>
      <c r="BQ1234">
        <f t="shared" si="41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0"/>
        <v>2</v>
      </c>
      <c r="BQ1235">
        <f t="shared" si="41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0"/>
        <v>2</v>
      </c>
      <c r="BQ1236">
        <f t="shared" si="41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0"/>
        <v>2</v>
      </c>
      <c r="BQ1237">
        <f t="shared" si="41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0"/>
        <v>2</v>
      </c>
      <c r="BQ1238">
        <f t="shared" si="41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0"/>
        <v>2</v>
      </c>
      <c r="BQ1239">
        <f t="shared" si="41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0"/>
        <v>2</v>
      </c>
      <c r="BQ1240">
        <f t="shared" si="41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0"/>
        <v>2</v>
      </c>
      <c r="BQ1241">
        <f t="shared" si="41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0"/>
        <v>2</v>
      </c>
      <c r="BQ1242">
        <f t="shared" si="41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0"/>
        <v>2</v>
      </c>
      <c r="BQ1243">
        <f t="shared" si="41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0"/>
        <v>2</v>
      </c>
      <c r="BQ1244">
        <f t="shared" si="41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0"/>
        <v>14</v>
      </c>
      <c r="BQ1245">
        <f t="shared" si="41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0"/>
        <v>6</v>
      </c>
      <c r="BQ1246">
        <f t="shared" si="41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0"/>
        <v>5</v>
      </c>
      <c r="BQ1247">
        <f t="shared" si="41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0"/>
        <v>4</v>
      </c>
      <c r="BQ1248">
        <f t="shared" si="41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0"/>
        <v>4</v>
      </c>
      <c r="BQ1249">
        <f t="shared" si="41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0"/>
        <v>4</v>
      </c>
      <c r="BQ1250">
        <f t="shared" si="41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0"/>
        <v>3</v>
      </c>
      <c r="BQ1251">
        <f t="shared" si="41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0"/>
        <v>3</v>
      </c>
      <c r="BQ1252">
        <f t="shared" si="41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0"/>
        <v>3</v>
      </c>
      <c r="BQ1253">
        <f t="shared" si="41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0"/>
        <v>3</v>
      </c>
      <c r="BQ1254">
        <f t="shared" si="41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0"/>
        <v>3</v>
      </c>
      <c r="BQ1255">
        <f t="shared" si="41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0"/>
        <v>3</v>
      </c>
      <c r="BQ1256">
        <f t="shared" si="41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0"/>
        <v>3</v>
      </c>
      <c r="BQ1257">
        <f t="shared" si="41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0"/>
        <v>2</v>
      </c>
      <c r="BQ1258">
        <f t="shared" si="41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0"/>
        <v>2</v>
      </c>
      <c r="BQ1259">
        <f t="shared" si="41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0"/>
        <v>2</v>
      </c>
      <c r="BQ1260">
        <f t="shared" si="41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0"/>
        <v>2</v>
      </c>
      <c r="BQ1261">
        <f t="shared" si="41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0"/>
        <v>2</v>
      </c>
      <c r="BQ1262">
        <f t="shared" si="41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0"/>
        <v>2</v>
      </c>
      <c r="BQ1263">
        <f t="shared" si="41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0"/>
        <v>2</v>
      </c>
      <c r="BQ1264">
        <f t="shared" si="41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0"/>
        <v>2</v>
      </c>
      <c r="BQ1265">
        <f t="shared" si="41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0"/>
        <v>2</v>
      </c>
      <c r="BQ1266">
        <f t="shared" si="41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0"/>
        <v>2</v>
      </c>
      <c r="BQ1267">
        <f t="shared" si="41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0"/>
        <v>2</v>
      </c>
      <c r="BQ1268">
        <f t="shared" si="41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0"/>
        <v>2</v>
      </c>
      <c r="BQ1269">
        <f t="shared" si="41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0"/>
        <v>2</v>
      </c>
      <c r="BQ1270">
        <f t="shared" si="41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0"/>
        <v>2</v>
      </c>
      <c r="BQ1271">
        <f t="shared" si="41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0"/>
        <v>2</v>
      </c>
      <c r="BQ1272">
        <f t="shared" si="41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0"/>
        <v>2</v>
      </c>
      <c r="BQ1273">
        <f t="shared" si="41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0"/>
        <v>2</v>
      </c>
      <c r="BQ1274">
        <f t="shared" si="41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0"/>
        <v>2</v>
      </c>
      <c r="BQ1275">
        <f t="shared" si="41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0"/>
        <v>2</v>
      </c>
      <c r="BQ1276">
        <f t="shared" si="41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0"/>
        <v>2</v>
      </c>
      <c r="BQ1277">
        <f t="shared" si="41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0"/>
        <v>2</v>
      </c>
      <c r="BQ1278">
        <f t="shared" si="41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0"/>
        <v>1</v>
      </c>
      <c r="BQ1279">
        <f t="shared" si="41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0"/>
        <v>1</v>
      </c>
      <c r="BQ1280">
        <f t="shared" si="41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0"/>
        <v>1</v>
      </c>
      <c r="BQ1281">
        <f t="shared" si="41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0"/>
        <v>1</v>
      </c>
      <c r="BQ1282">
        <f t="shared" si="41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0"/>
        <v>1</v>
      </c>
      <c r="BQ1283">
        <f t="shared" si="41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0"/>
        <v>1</v>
      </c>
      <c r="BQ1284">
        <f t="shared" si="41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0"/>
        <v>1</v>
      </c>
      <c r="BQ1285">
        <f t="shared" si="41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2">SUM(E1286:BO1286)</f>
        <v>1</v>
      </c>
      <c r="BQ1286">
        <f t="shared" ref="BQ1286:BQ1349" si="43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2"/>
        <v>1</v>
      </c>
      <c r="BQ1287">
        <f t="shared" si="43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2"/>
        <v>1</v>
      </c>
      <c r="BQ1288">
        <f t="shared" si="43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2"/>
        <v>1</v>
      </c>
      <c r="BQ1289">
        <f t="shared" si="43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2"/>
        <v>1</v>
      </c>
      <c r="BQ1290">
        <f t="shared" si="43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2"/>
        <v>1</v>
      </c>
      <c r="BQ1291">
        <f t="shared" si="43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2"/>
        <v>1</v>
      </c>
      <c r="BQ1292">
        <f t="shared" si="43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2"/>
        <v>1</v>
      </c>
      <c r="BQ1293">
        <f t="shared" si="43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2"/>
        <v>1</v>
      </c>
      <c r="BQ1294">
        <f t="shared" si="43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2"/>
        <v>1</v>
      </c>
      <c r="BQ1295">
        <f t="shared" si="43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2"/>
        <v>1</v>
      </c>
      <c r="BQ1296">
        <f t="shared" si="43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2"/>
        <v>1</v>
      </c>
      <c r="BQ1297">
        <f t="shared" si="43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2"/>
        <v>1</v>
      </c>
      <c r="BQ1298">
        <f t="shared" si="43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2"/>
        <v>1</v>
      </c>
      <c r="BQ1299">
        <f t="shared" si="43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2"/>
        <v>1</v>
      </c>
      <c r="BQ1300">
        <f t="shared" si="43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2"/>
        <v>1</v>
      </c>
      <c r="BQ1301">
        <f t="shared" si="43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2"/>
        <v>1</v>
      </c>
      <c r="BQ1302">
        <f t="shared" si="43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2"/>
        <v>1</v>
      </c>
      <c r="BQ1303">
        <f t="shared" si="43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2"/>
        <v>1</v>
      </c>
      <c r="BQ1304">
        <f t="shared" si="43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2"/>
        <v>1</v>
      </c>
      <c r="BQ1305">
        <f t="shared" si="43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2"/>
        <v>1</v>
      </c>
      <c r="BQ1306">
        <f t="shared" si="43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2"/>
        <v>1</v>
      </c>
      <c r="BQ1307">
        <f t="shared" si="43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2"/>
        <v>1</v>
      </c>
      <c r="BQ1308">
        <f t="shared" si="43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2"/>
        <v>1</v>
      </c>
      <c r="BQ1309">
        <f t="shared" si="43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2"/>
        <v>1</v>
      </c>
      <c r="BQ1310">
        <f t="shared" si="43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2"/>
        <v>1</v>
      </c>
      <c r="BQ1311">
        <f t="shared" si="43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2"/>
        <v>1</v>
      </c>
      <c r="BQ1312">
        <f t="shared" si="43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2"/>
        <v>1</v>
      </c>
      <c r="BQ1313">
        <f t="shared" si="43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2"/>
        <v>1</v>
      </c>
      <c r="BQ1314">
        <f t="shared" si="43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2"/>
        <v>1</v>
      </c>
      <c r="BQ1315">
        <f t="shared" si="43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2"/>
        <v>1</v>
      </c>
      <c r="BQ1316">
        <f t="shared" si="43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2"/>
        <v>1</v>
      </c>
      <c r="BQ1317">
        <f t="shared" si="43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2"/>
        <v>1</v>
      </c>
      <c r="BQ1318">
        <f t="shared" si="43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2"/>
        <v>1</v>
      </c>
      <c r="BQ1319">
        <f t="shared" si="43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2"/>
        <v>1</v>
      </c>
      <c r="BQ1320">
        <f t="shared" si="43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2"/>
        <v>1</v>
      </c>
      <c r="BQ1321">
        <f t="shared" si="43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2"/>
        <v>1</v>
      </c>
      <c r="BQ1322">
        <f t="shared" si="43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2"/>
        <v>1</v>
      </c>
      <c r="BQ1323">
        <f t="shared" si="43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2"/>
        <v>1</v>
      </c>
      <c r="BQ1324">
        <f t="shared" si="43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2"/>
        <v>1</v>
      </c>
      <c r="BQ1325">
        <f t="shared" si="43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2"/>
        <v>1</v>
      </c>
      <c r="BQ1326">
        <f t="shared" si="43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2"/>
        <v>1</v>
      </c>
      <c r="BQ1327">
        <f t="shared" si="43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2"/>
        <v>1</v>
      </c>
      <c r="BQ1328">
        <f t="shared" si="43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2"/>
        <v>1</v>
      </c>
      <c r="BQ1329">
        <f t="shared" si="43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2"/>
        <v>1</v>
      </c>
      <c r="BQ1330">
        <f t="shared" si="43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2"/>
        <v>1</v>
      </c>
      <c r="BQ1331">
        <f t="shared" si="43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2"/>
        <v>1</v>
      </c>
      <c r="BQ1332">
        <f t="shared" si="43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2"/>
        <v>1</v>
      </c>
      <c r="BQ1333">
        <f t="shared" si="43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2"/>
        <v>1</v>
      </c>
      <c r="BQ1334">
        <f t="shared" si="43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2"/>
        <v>1</v>
      </c>
      <c r="BQ1335">
        <f t="shared" si="43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2"/>
        <v>1</v>
      </c>
      <c r="BQ1336">
        <f t="shared" si="43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2"/>
        <v>1</v>
      </c>
      <c r="BQ1337">
        <f t="shared" si="43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2"/>
        <v>1</v>
      </c>
      <c r="BQ1338">
        <f t="shared" si="43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2"/>
        <v>1</v>
      </c>
      <c r="BQ1339">
        <f t="shared" si="43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2"/>
        <v>1</v>
      </c>
      <c r="BQ1340">
        <f t="shared" si="43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2"/>
        <v>1</v>
      </c>
      <c r="BQ1341">
        <f t="shared" si="43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2"/>
        <v>1</v>
      </c>
      <c r="BQ1342">
        <f t="shared" si="43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2"/>
        <v>1</v>
      </c>
      <c r="BQ1343">
        <f t="shared" si="43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2"/>
        <v>1</v>
      </c>
      <c r="BQ1344">
        <f t="shared" si="43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2"/>
        <v>1</v>
      </c>
      <c r="BQ1345">
        <f t="shared" si="43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2"/>
        <v>1</v>
      </c>
      <c r="BQ1346">
        <f t="shared" si="43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2"/>
        <v>1</v>
      </c>
      <c r="BQ1347">
        <f t="shared" si="43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2"/>
        <v>1</v>
      </c>
      <c r="BQ1348">
        <f t="shared" si="43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2"/>
        <v>1</v>
      </c>
      <c r="BQ1349">
        <f t="shared" si="43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4">SUM(E1350:BO1350)</f>
        <v>1</v>
      </c>
      <c r="BQ1350">
        <f t="shared" ref="BQ1350:BQ1408" si="45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4"/>
        <v>1</v>
      </c>
      <c r="BQ1351">
        <f t="shared" si="45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4"/>
        <v>1</v>
      </c>
      <c r="BQ1352">
        <f t="shared" si="45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4"/>
        <v>1</v>
      </c>
      <c r="BQ1353">
        <f t="shared" si="45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4"/>
        <v>1</v>
      </c>
      <c r="BQ1354">
        <f t="shared" si="45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4"/>
        <v>1</v>
      </c>
      <c r="BQ1355">
        <f t="shared" si="45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4"/>
        <v>1</v>
      </c>
      <c r="BQ1356">
        <f t="shared" si="45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4"/>
        <v>1</v>
      </c>
      <c r="BQ1357">
        <f t="shared" si="45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4"/>
        <v>1</v>
      </c>
      <c r="BQ1358">
        <f t="shared" si="45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4"/>
        <v>1</v>
      </c>
      <c r="BQ1359">
        <f t="shared" si="45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4"/>
        <v>1</v>
      </c>
      <c r="BQ1360">
        <f t="shared" si="45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4"/>
        <v>1</v>
      </c>
      <c r="BQ1361">
        <f t="shared" si="45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4"/>
        <v>1</v>
      </c>
      <c r="BQ1362">
        <f t="shared" si="45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4"/>
        <v>1</v>
      </c>
      <c r="BQ1363">
        <f t="shared" si="45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4"/>
        <v>1</v>
      </c>
      <c r="BQ1364">
        <f t="shared" si="45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4"/>
        <v>1</v>
      </c>
      <c r="BQ1365">
        <f t="shared" si="45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4"/>
        <v>1</v>
      </c>
      <c r="BQ1366">
        <f t="shared" si="45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4"/>
        <v>1</v>
      </c>
      <c r="BQ1367">
        <f t="shared" si="45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4"/>
        <v>1</v>
      </c>
      <c r="BQ1368">
        <f t="shared" si="45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4"/>
        <v>1</v>
      </c>
      <c r="BQ1369">
        <f t="shared" si="45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4"/>
        <v>1</v>
      </c>
      <c r="BQ1370">
        <f t="shared" si="45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4"/>
        <v>1</v>
      </c>
      <c r="BQ1371">
        <f t="shared" si="45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4"/>
        <v>1</v>
      </c>
      <c r="BQ1372">
        <f t="shared" si="45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4"/>
        <v>1</v>
      </c>
      <c r="BQ1373">
        <f t="shared" si="45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4"/>
        <v>1</v>
      </c>
      <c r="BQ1374">
        <f t="shared" si="45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4"/>
        <v>1</v>
      </c>
      <c r="BQ1375">
        <f t="shared" si="45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4"/>
        <v>1</v>
      </c>
      <c r="BQ1376">
        <f t="shared" si="45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4"/>
        <v>1</v>
      </c>
      <c r="BQ1377">
        <f t="shared" si="45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4"/>
        <v>1</v>
      </c>
      <c r="BQ1378">
        <f t="shared" si="45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4"/>
        <v>1</v>
      </c>
      <c r="BQ1379">
        <f t="shared" si="45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4"/>
        <v>1</v>
      </c>
      <c r="BQ1380">
        <f t="shared" si="45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4"/>
        <v>1</v>
      </c>
      <c r="BQ1381">
        <f t="shared" si="45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4"/>
        <v>0</v>
      </c>
      <c r="BQ1382">
        <f t="shared" si="45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4"/>
        <v>0</v>
      </c>
      <c r="BQ1383">
        <f t="shared" si="45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4"/>
        <v>0</v>
      </c>
      <c r="BQ1384">
        <f t="shared" si="45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4"/>
        <v>0</v>
      </c>
      <c r="BQ1385">
        <f t="shared" si="45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4"/>
        <v>0</v>
      </c>
      <c r="BQ1386">
        <f t="shared" si="45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4"/>
        <v>0</v>
      </c>
      <c r="BQ1387">
        <f t="shared" si="45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4"/>
        <v>0</v>
      </c>
      <c r="BQ1388">
        <f t="shared" si="45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4"/>
        <v>0</v>
      </c>
      <c r="BQ1389">
        <f t="shared" si="45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4"/>
        <v>0</v>
      </c>
      <c r="BQ1390">
        <f t="shared" si="45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4"/>
        <v>0</v>
      </c>
      <c r="BQ1391">
        <f t="shared" si="45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4"/>
        <v>0</v>
      </c>
      <c r="BQ1392">
        <f t="shared" si="45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4"/>
        <v>0</v>
      </c>
      <c r="BQ1393">
        <f t="shared" si="45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4"/>
        <v>0</v>
      </c>
      <c r="BQ1394">
        <f t="shared" si="45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4"/>
        <v>0</v>
      </c>
      <c r="BQ1395">
        <f t="shared" si="45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4"/>
        <v>0</v>
      </c>
      <c r="BQ1396">
        <f t="shared" si="45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4"/>
        <v>0</v>
      </c>
      <c r="BQ1397">
        <f t="shared" si="45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4"/>
        <v>0</v>
      </c>
      <c r="BQ1398">
        <f t="shared" si="45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4"/>
        <v>0</v>
      </c>
      <c r="BQ1399">
        <f t="shared" si="45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4"/>
        <v>0</v>
      </c>
      <c r="BQ1400">
        <f t="shared" si="45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4"/>
        <v>0</v>
      </c>
      <c r="BQ1401">
        <f t="shared" si="45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4"/>
        <v>0</v>
      </c>
      <c r="BQ1402">
        <f t="shared" si="45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4"/>
        <v>0</v>
      </c>
      <c r="BQ1403">
        <f t="shared" si="45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4"/>
        <v>0</v>
      </c>
      <c r="BQ1404">
        <f t="shared" si="45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4"/>
        <v>0</v>
      </c>
      <c r="BQ1405">
        <f t="shared" si="45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4"/>
        <v>0</v>
      </c>
      <c r="BQ1406">
        <f t="shared" si="45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4"/>
        <v>0</v>
      </c>
      <c r="BQ1407">
        <f t="shared" si="45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4"/>
        <v>0</v>
      </c>
      <c r="BQ1408">
        <f t="shared" si="45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Status</vt:lpstr>
      <vt:lpstr>Terminal</vt:lpstr>
      <vt:lpstr>Covid_Confirmed_USA Facts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2020-04-18T00:37:30Z</dcterms:modified>
</cp:coreProperties>
</file>