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Projection'!$K$1:$K$3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Projection'!$K$4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J79" i="7"/>
  <c r="J80" i="7"/>
  <c r="H79" i="7"/>
  <c r="H80" i="7"/>
  <c r="E79" i="7"/>
  <c r="E80" i="7"/>
  <c r="C79" i="7"/>
  <c r="C80" i="7"/>
  <c r="V72" i="1"/>
  <c r="V73" i="1"/>
  <c r="V74" i="1"/>
  <c r="V75" i="1"/>
  <c r="V76" i="1"/>
  <c r="V77" i="1"/>
  <c r="S76" i="1"/>
  <c r="S77" i="1"/>
  <c r="X72" i="1"/>
  <c r="X73" i="1"/>
  <c r="X74" i="1"/>
  <c r="X75" i="1"/>
  <c r="X76" i="1"/>
  <c r="X77" i="1"/>
  <c r="W72" i="1"/>
  <c r="W73" i="1"/>
  <c r="W74" i="1"/>
  <c r="W75" i="1"/>
  <c r="W76" i="1"/>
  <c r="W77" i="1"/>
  <c r="S72" i="1" l="1"/>
  <c r="S73" i="1"/>
  <c r="S74" i="1"/>
  <c r="S75" i="1"/>
  <c r="J75" i="7"/>
  <c r="J76" i="7"/>
  <c r="J77" i="7"/>
  <c r="J78" i="7"/>
  <c r="H75" i="7"/>
  <c r="H76" i="7"/>
  <c r="H77" i="7"/>
  <c r="H78" i="7"/>
  <c r="E75" i="7"/>
  <c r="E76" i="7"/>
  <c r="E77" i="7"/>
  <c r="E78" i="7"/>
  <c r="C75" i="7"/>
  <c r="C76" i="7"/>
  <c r="C77" i="7"/>
  <c r="C78" i="7"/>
  <c r="Q72" i="1"/>
  <c r="E72" i="1"/>
  <c r="D72" i="1" s="1"/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K15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4" i="7"/>
  <c r="K13" i="7"/>
  <c r="K12" i="7"/>
  <c r="K11" i="7"/>
  <c r="K10" i="7"/>
  <c r="K9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K4" i="7" l="1"/>
  <c r="F4" i="7"/>
  <c r="D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38" i="10" l="1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L74" i="1" l="1"/>
  <c r="P74" i="1" s="1"/>
  <c r="T57" i="1"/>
  <c r="Q57" i="1" s="1"/>
  <c r="L75" i="1" l="1"/>
  <c r="P75" i="1" s="1"/>
  <c r="T58" i="1"/>
  <c r="Q58" i="1" s="1"/>
  <c r="L76" i="1" l="1"/>
  <c r="P76" i="1" s="1"/>
  <c r="T59" i="1"/>
  <c r="Q59" i="1" s="1"/>
  <c r="L77" i="1" l="1"/>
  <c r="P77" i="1" s="1"/>
  <c r="T60" i="1"/>
  <c r="Q60" i="1" s="1"/>
  <c r="L78" i="1" l="1"/>
  <c r="P78" i="1" s="1"/>
  <c r="T61" i="1"/>
  <c r="Q61" i="1" s="1"/>
  <c r="L79" i="1" l="1"/>
  <c r="P79" i="1" s="1"/>
  <c r="T62" i="1"/>
  <c r="Q62" i="1" s="1"/>
  <c r="M78" i="1" l="1"/>
  <c r="O78" i="1" s="1"/>
  <c r="J78" i="1"/>
  <c r="L80" i="1"/>
  <c r="P80" i="1" s="1"/>
  <c r="T63" i="1"/>
  <c r="Q63" i="1" s="1"/>
  <c r="J79" i="1" l="1"/>
  <c r="M79" i="1"/>
  <c r="O79" i="1" s="1"/>
  <c r="L81" i="1"/>
  <c r="P81" i="1" s="1"/>
  <c r="T64" i="1"/>
  <c r="Q64" i="1" s="1"/>
  <c r="L82" i="1" l="1"/>
  <c r="P82" i="1" s="1"/>
  <c r="J80" i="1"/>
  <c r="M80" i="1"/>
  <c r="O80" i="1" s="1"/>
  <c r="T65" i="1"/>
  <c r="Q65" i="1" s="1"/>
  <c r="J81" i="1" l="1"/>
  <c r="M81" i="1"/>
  <c r="O81" i="1" s="1"/>
  <c r="L83" i="1"/>
  <c r="P83" i="1" s="1"/>
  <c r="T66" i="1"/>
  <c r="Q66" i="1" s="1"/>
  <c r="J82" i="1" l="1"/>
  <c r="M82" i="1"/>
  <c r="O82" i="1" s="1"/>
  <c r="L84" i="1"/>
  <c r="P84" i="1" s="1"/>
  <c r="T67" i="1"/>
  <c r="Q67" i="1" s="1"/>
  <c r="J83" i="1" l="1"/>
  <c r="M83" i="1"/>
  <c r="O83" i="1" s="1"/>
  <c r="L85" i="1"/>
  <c r="P85" i="1" s="1"/>
  <c r="T68" i="1"/>
  <c r="Q68" i="1" s="1"/>
  <c r="J84" i="1" l="1"/>
  <c r="M84" i="1"/>
  <c r="O84" i="1" s="1"/>
  <c r="L86" i="1"/>
  <c r="P86" i="1" s="1"/>
  <c r="T69" i="1"/>
  <c r="Q69" i="1" s="1"/>
  <c r="J85" i="1" l="1"/>
  <c r="M85" i="1"/>
  <c r="O85" i="1" s="1"/>
  <c r="L87" i="1"/>
  <c r="P87" i="1" s="1"/>
  <c r="T70" i="1"/>
  <c r="Q70" i="1" s="1"/>
  <c r="M86" i="1" l="1"/>
  <c r="O86" i="1" s="1"/>
  <c r="J86" i="1"/>
  <c r="L88" i="1"/>
  <c r="P88" i="1" s="1"/>
  <c r="J87" i="1" l="1"/>
  <c r="M87" i="1"/>
  <c r="O87" i="1" s="1"/>
  <c r="L89" i="1"/>
  <c r="T72" i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Q78" i="1" s="1"/>
  <c r="L96" i="1" l="1"/>
  <c r="P95" i="1"/>
  <c r="T79" i="1"/>
  <c r="Q79" i="1" s="1"/>
  <c r="L97" i="1" l="1"/>
  <c r="P96" i="1"/>
  <c r="T80" i="1"/>
  <c r="Q80" i="1" s="1"/>
  <c r="L98" i="1" l="1"/>
  <c r="P97" i="1"/>
  <c r="T81" i="1"/>
  <c r="Q81" i="1" s="1"/>
  <c r="L99" i="1" l="1"/>
  <c r="P98" i="1"/>
  <c r="T82" i="1"/>
  <c r="Q82" i="1" s="1"/>
  <c r="L100" i="1" l="1"/>
  <c r="P99" i="1"/>
  <c r="T83" i="1"/>
  <c r="Q83" i="1" s="1"/>
  <c r="L101" i="1" l="1"/>
  <c r="P100" i="1"/>
  <c r="T84" i="1"/>
  <c r="Q84" i="1" s="1"/>
  <c r="L102" i="1" l="1"/>
  <c r="P101" i="1"/>
  <c r="T85" i="1"/>
  <c r="Q85" i="1" s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K84" i="1" l="1"/>
  <c r="F84" i="1" s="1"/>
  <c r="R63" i="1"/>
  <c r="K81" i="1"/>
  <c r="K87" i="1"/>
  <c r="R53" i="1"/>
  <c r="E53" i="1" s="1"/>
  <c r="D53" i="1" s="1"/>
  <c r="R59" i="1"/>
  <c r="E59" i="1" s="1"/>
  <c r="D59" i="1" s="1"/>
  <c r="R65" i="1"/>
  <c r="G83" i="1" s="1"/>
  <c r="K79" i="1"/>
  <c r="K85" i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F72" i="1"/>
  <c r="F76" i="1"/>
  <c r="E76" i="1" s="1"/>
  <c r="D76" i="1" s="1"/>
  <c r="K78" i="1"/>
  <c r="K80" i="1"/>
  <c r="K82" i="1"/>
  <c r="K86" i="1"/>
  <c r="K88" i="1"/>
  <c r="R55" i="1"/>
  <c r="R57" i="1"/>
  <c r="R61" i="1"/>
  <c r="R67" i="1"/>
  <c r="G85" i="1" s="1"/>
  <c r="K83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R81" i="1"/>
  <c r="F81" i="1"/>
  <c r="R80" i="1"/>
  <c r="F80" i="1"/>
  <c r="R74" i="1"/>
  <c r="F74" i="1"/>
  <c r="E74" i="1" s="1"/>
  <c r="D74" i="1" s="1"/>
  <c r="R88" i="1"/>
  <c r="F88" i="1"/>
  <c r="H88" i="1" s="1"/>
  <c r="R79" i="1"/>
  <c r="F79" i="1"/>
  <c r="R75" i="1"/>
  <c r="F75" i="1"/>
  <c r="E75" i="1" s="1"/>
  <c r="D75" i="1" s="1"/>
  <c r="F71" i="1"/>
  <c r="E71" i="1" s="1"/>
  <c r="D71" i="1" s="1"/>
  <c r="R87" i="1"/>
  <c r="F87" i="1"/>
  <c r="R83" i="1"/>
  <c r="F83" i="1"/>
  <c r="H83" i="1" s="1"/>
  <c r="R86" i="1"/>
  <c r="F86" i="1"/>
  <c r="H86" i="1" s="1"/>
  <c r="R73" i="1"/>
  <c r="F73" i="1"/>
  <c r="E73" i="1" s="1"/>
  <c r="D73" i="1" s="1"/>
  <c r="R78" i="1"/>
  <c r="F78" i="1"/>
  <c r="R77" i="1"/>
  <c r="F77" i="1"/>
  <c r="E77" i="1" s="1"/>
  <c r="D77" i="1" s="1"/>
  <c r="R82" i="1"/>
  <c r="F82" i="1"/>
  <c r="H82" i="1" s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226" i="1" l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<sst xmlns="http://schemas.openxmlformats.org/spreadsheetml/2006/main" count="4069" uniqueCount="1415">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</sst>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Status'!$L$6:$L$77</c:f>
              <c:numCache>
                <c:formatCode>General</c:formatCode>
                <c:ptCount val="7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</c:numCache>
            </c:numRef>
          </c:xVal>
          <c:yVal>
            <c:numRef>
              <c:f>'Global Status'!$J$6:$J$77</c:f>
              <c:numCache>
                <c:formatCode>_(* #,##0_);_(* \(#,##0\);_(* "-"??_);_(@_)</c:formatCode>
                <c:ptCount val="7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1424"/>
        <c:axId val="33551880"/>
      </c:scatterChart>
      <c:valAx>
        <c:axId val="4063314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1880"/>
        <c:crosses val="autoZero"/>
        <c:crossBetween val="midCat"/>
      </c:valAx>
      <c:valAx>
        <c:axId val="3355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69056"/>
        <c:axId val="525469448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35808"/>
        <c:axId val="525469840"/>
      </c:areaChart>
      <c:catAx>
        <c:axId val="5254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448"/>
        <c:crosses val="autoZero"/>
        <c:auto val="1"/>
        <c:lblAlgn val="ctr"/>
        <c:lblOffset val="100"/>
        <c:noMultiLvlLbl val="0"/>
      </c:catAx>
      <c:valAx>
        <c:axId val="52546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9056"/>
        <c:crosses val="autoZero"/>
        <c:crossBetween val="midCat"/>
      </c:valAx>
      <c:valAx>
        <c:axId val="52546984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5808"/>
        <c:crosses val="max"/>
        <c:crossBetween val="midCat"/>
      </c:valAx>
      <c:catAx>
        <c:axId val="5255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4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536592"/>
        <c:axId val="52553698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61544"/>
        <c:axId val="525537376"/>
      </c:lineChart>
      <c:catAx>
        <c:axId val="5255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6984"/>
        <c:crosses val="autoZero"/>
        <c:auto val="1"/>
        <c:lblAlgn val="ctr"/>
        <c:lblOffset val="100"/>
        <c:noMultiLvlLbl val="0"/>
      </c:catAx>
      <c:valAx>
        <c:axId val="5255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6592"/>
        <c:crosses val="autoZero"/>
        <c:crossBetween val="between"/>
      </c:valAx>
      <c:valAx>
        <c:axId val="525537376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1544"/>
        <c:crosses val="max"/>
        <c:crossBetween val="between"/>
      </c:valAx>
      <c:catAx>
        <c:axId val="52566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53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Status'!$L$16:$L$77</c:f>
              <c:numCache>
                <c:formatCode>General</c:formatCode>
                <c:ptCount val="6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</c:numCache>
            </c:numRef>
          </c:xVal>
          <c:yVal>
            <c:numRef>
              <c:f>'Global Status'!$Q$16:$Q$77</c:f>
              <c:numCache>
                <c:formatCode>_(* #,##0.00_);_(* \(#,##0.00\);_(* "-"??_);_(@_)</c:formatCode>
                <c:ptCount val="62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  <c:pt idx="56">
                  <c:v>33.660570531788629</c:v>
                </c:pt>
                <c:pt idx="57">
                  <c:v>35.674467037122021</c:v>
                </c:pt>
                <c:pt idx="58">
                  <c:v>31.70990208509</c:v>
                </c:pt>
                <c:pt idx="59">
                  <c:v>34.6508781861329</c:v>
                </c:pt>
                <c:pt idx="60">
                  <c:v>29.461728496641946</c:v>
                </c:pt>
                <c:pt idx="61">
                  <c:v>57.774846460933318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39376"/>
        <c:axId val="415539768"/>
      </c:scatterChart>
      <c:valAx>
        <c:axId val="41553937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39768"/>
        <c:crosses val="autoZero"/>
        <c:crossBetween val="midCat"/>
      </c:valAx>
      <c:valAx>
        <c:axId val="41553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902367.58389788691</c:v>
                </c:pt>
                <c:pt idx="88">
                  <c:v>902377.58389788691</c:v>
                </c:pt>
                <c:pt idx="89">
                  <c:v>902383.58389788691</c:v>
                </c:pt>
                <c:pt idx="90">
                  <c:v>902387.58389788691</c:v>
                </c:pt>
                <c:pt idx="91">
                  <c:v>902398.58389788691</c:v>
                </c:pt>
                <c:pt idx="92">
                  <c:v>902403.58389788691</c:v>
                </c:pt>
                <c:pt idx="93">
                  <c:v>902406.58389788691</c:v>
                </c:pt>
                <c:pt idx="94">
                  <c:v>902412.58389788691</c:v>
                </c:pt>
                <c:pt idx="95">
                  <c:v>902440.58389788691</c:v>
                </c:pt>
                <c:pt idx="96">
                  <c:v>902463.58389788691</c:v>
                </c:pt>
                <c:pt idx="97">
                  <c:v>902493.58389788691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6</c:v>
                </c:pt>
                <c:pt idx="88">
                  <c:v>10</c:v>
                </c:pt>
                <c:pt idx="89">
                  <c:v>6</c:v>
                </c:pt>
                <c:pt idx="90">
                  <c:v>4</c:v>
                </c:pt>
                <c:pt idx="91">
                  <c:v>11</c:v>
                </c:pt>
                <c:pt idx="92">
                  <c:v>5</c:v>
                </c:pt>
                <c:pt idx="93">
                  <c:v>3</c:v>
                </c:pt>
                <c:pt idx="94">
                  <c:v>6</c:v>
                </c:pt>
                <c:pt idx="95">
                  <c:v>28</c:v>
                </c:pt>
                <c:pt idx="96">
                  <c:v>23</c:v>
                </c:pt>
                <c:pt idx="97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03776"/>
        <c:axId val="525304168"/>
      </c:scatterChart>
      <c:valAx>
        <c:axId val="5253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4168"/>
        <c:crosses val="autoZero"/>
        <c:crossBetween val="midCat"/>
      </c:valAx>
      <c:valAx>
        <c:axId val="5253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55112"/>
        <c:axId val="413555504"/>
      </c:scatterChart>
      <c:valAx>
        <c:axId val="41355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5504"/>
        <c:crosses val="autoZero"/>
        <c:crossBetween val="midCat"/>
      </c:valAx>
      <c:valAx>
        <c:axId val="413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56288"/>
        <c:axId val="415287296"/>
      </c:lineChart>
      <c:catAx>
        <c:axId val="41355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87296"/>
        <c:crosses val="autoZero"/>
        <c:auto val="1"/>
        <c:lblAlgn val="ctr"/>
        <c:lblOffset val="100"/>
        <c:noMultiLvlLbl val="0"/>
      </c:catAx>
      <c:valAx>
        <c:axId val="4152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08520"/>
        <c:axId val="524308912"/>
      </c:scatterChart>
      <c:valAx>
        <c:axId val="5243085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912"/>
        <c:crosses val="autoZero"/>
        <c:crossBetween val="midCat"/>
      </c:valAx>
      <c:valAx>
        <c:axId val="5243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Status'!$L$6:$L$77</c:f>
              <c:numCache>
                <c:formatCode>General</c:formatCode>
                <c:ptCount val="7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</c:numCache>
            </c:numRef>
          </c:xVal>
          <c:yVal>
            <c:numRef>
              <c:f>'Global Status'!$M$6:$M$77</c:f>
              <c:numCache>
                <c:formatCode>_(* #,##0_);_(* \(#,##0\);_(* "-"??_);_(@_)</c:formatCode>
                <c:ptCount val="7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09696"/>
        <c:axId val="410682968"/>
      </c:scatterChart>
      <c:valAx>
        <c:axId val="5243096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2968"/>
        <c:crosses val="autoZero"/>
        <c:crossBetween val="midCat"/>
      </c:valAx>
      <c:valAx>
        <c:axId val="4106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Projection'!$B$9:$B$80</c:f>
              <c:numCache>
                <c:formatCode>General</c:formatCode>
                <c:ptCount val="7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</c:numCache>
            </c:numRef>
          </c:xVal>
          <c:yVal>
            <c:numRef>
              <c:f>'Normal Projection'!$C$9:$C$80</c:f>
              <c:numCache>
                <c:formatCode>_(* #,##0_);_(* \(#,##0\);_(* "-"??_);_(@_)</c:formatCode>
                <c:ptCount val="7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  <c:pt idx="66">
                  <c:v>4338658</c:v>
                </c:pt>
                <c:pt idx="67">
                  <c:v>4425485</c:v>
                </c:pt>
                <c:pt idx="68">
                  <c:v>4525497</c:v>
                </c:pt>
                <c:pt idx="69">
                  <c:v>4618821</c:v>
                </c:pt>
                <c:pt idx="70">
                  <c:v>4731458</c:v>
                </c:pt>
                <c:pt idx="71">
                  <c:v>4789205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129679.41933060554</c:v>
                </c:pt>
                <c:pt idx="1">
                  <c:v>143504.86264733985</c:v>
                </c:pt>
                <c:pt idx="2">
                  <c:v>158539.24489477751</c:v>
                </c:pt>
                <c:pt idx="3">
                  <c:v>174857.32465041723</c:v>
                </c:pt>
                <c:pt idx="4">
                  <c:v>192535.1751380222</c:v>
                </c:pt>
                <c:pt idx="5">
                  <c:v>211649.84506809709</c:v>
                </c:pt>
                <c:pt idx="6">
                  <c:v>232278.98354739486</c:v>
                </c:pt>
                <c:pt idx="7">
                  <c:v>254500.4297947452</c:v>
                </c:pt>
                <c:pt idx="8">
                  <c:v>278391.76887572813</c:v>
                </c:pt>
                <c:pt idx="9">
                  <c:v>304029.8551653669</c:v>
                </c:pt>
                <c:pt idx="10">
                  <c:v>331490.30575996649</c:v>
                </c:pt>
                <c:pt idx="11">
                  <c:v>360846.96657963074</c:v>
                </c:pt>
                <c:pt idx="12">
                  <c:v>392171.35442430322</c:v>
                </c:pt>
                <c:pt idx="13">
                  <c:v>425532.07876033953</c:v>
                </c:pt>
                <c:pt idx="14">
                  <c:v>460994.24751301849</c:v>
                </c:pt>
                <c:pt idx="15">
                  <c:v>498618.86161420186</c:v>
                </c:pt>
                <c:pt idx="16">
                  <c:v>538462.20349449641</c:v>
                </c:pt>
                <c:pt idx="17">
                  <c:v>580575.22510668403</c:v>
                </c:pt>
                <c:pt idx="18">
                  <c:v>625002.94141301839</c:v>
                </c:pt>
                <c:pt idx="19">
                  <c:v>671783.83555467019</c:v>
                </c:pt>
                <c:pt idx="20">
                  <c:v>720949.28213919397</c:v>
                </c:pt>
                <c:pt idx="21">
                  <c:v>772522.99522407399</c:v>
                </c:pt>
                <c:pt idx="22">
                  <c:v>826520.50763491762</c:v>
                </c:pt>
                <c:pt idx="23">
                  <c:v>882948.68823034188</c:v>
                </c:pt>
                <c:pt idx="24">
                  <c:v>941805.30360812624</c:v>
                </c:pt>
                <c:pt idx="25">
                  <c:v>1003078.6305360573</c:v>
                </c:pt>
                <c:pt idx="26">
                  <c:v>1066747.1250850363</c:v>
                </c:pt>
                <c:pt idx="27">
                  <c:v>1132779.1540418142</c:v>
                </c:pt>
                <c:pt idx="28">
                  <c:v>1201132.7936864167</c:v>
                </c:pt>
                <c:pt idx="29">
                  <c:v>1271755.7004386145</c:v>
                </c:pt>
                <c:pt idx="30">
                  <c:v>1344585.0572142866</c:v>
                </c:pt>
                <c:pt idx="31">
                  <c:v>1419547.5985932911</c:v>
                </c:pt>
                <c:pt idx="32">
                  <c:v>1496559.7170942596</c:v>
                </c:pt>
                <c:pt idx="33">
                  <c:v>1575527.6519887084</c:v>
                </c:pt>
                <c:pt idx="34">
                  <c:v>1656347.7611785147</c:v>
                </c:pt>
                <c:pt idx="35">
                  <c:v>1738906.8757197158</c:v>
                </c:pt>
                <c:pt idx="36">
                  <c:v>1823082.735615334</c:v>
                </c:pt>
                <c:pt idx="37">
                  <c:v>1908744.5045346755</c:v>
                </c:pt>
                <c:pt idx="38">
                  <c:v>1995753.3601609608</c:v>
                </c:pt>
                <c:pt idx="39">
                  <c:v>2083963.1559380621</c:v>
                </c:pt>
                <c:pt idx="40">
                  <c:v>2173221.1490951953</c:v>
                </c:pt>
                <c:pt idx="41">
                  <c:v>2263368.7889899546</c:v>
                </c:pt>
                <c:pt idx="42">
                  <c:v>2354242.5590387429</c:v>
                </c:pt>
                <c:pt idx="43">
                  <c:v>2445674.8648120197</c:v>
                </c:pt>
                <c:pt idx="44">
                  <c:v>2537494.9602714353</c:v>
                </c:pt>
                <c:pt idx="45">
                  <c:v>2629529.90362678</c:v>
                </c:pt>
                <c:pt idx="46">
                  <c:v>2721605.5339012123</c:v>
                </c:pt>
                <c:pt idx="47">
                  <c:v>2813547.4590199734</c:v>
                </c:pt>
                <c:pt idx="48">
                  <c:v>2905182.0460854112</c:v>
                </c:pt>
                <c:pt idx="49">
                  <c:v>2996337.404472203</c:v>
                </c:pt>
                <c:pt idx="50">
                  <c:v>3086844.3524716524</c:v>
                </c:pt>
                <c:pt idx="51">
                  <c:v>3176537.3584312894</c:v>
                </c:pt>
                <c:pt idx="52">
                  <c:v>3265255.4476719424</c:v>
                </c:pt>
                <c:pt idx="53">
                  <c:v>3352843.0669133961</c:v>
                </c:pt>
                <c:pt idx="54">
                  <c:v>3439150.8984940238</c:v>
                </c:pt>
                <c:pt idx="55">
                  <c:v>3524036.6173202042</c:v>
                </c:pt>
                <c:pt idx="56">
                  <c:v>3607365.5842169775</c:v>
                </c:pt>
                <c:pt idx="57">
                  <c:v>3689011.4701602212</c:v>
                </c:pt>
                <c:pt idx="58">
                  <c:v>3768856.806739314</c:v>
                </c:pt>
                <c:pt idx="59">
                  <c:v>3846793.4591139359</c:v>
                </c:pt>
                <c:pt idx="60">
                  <c:v>3922723.0186746102</c:v>
                </c:pt>
                <c:pt idx="61">
                  <c:v>3996557.1135792099</c:v>
                </c:pt>
                <c:pt idx="62">
                  <c:v>4068217.6363020237</c:v>
                </c:pt>
                <c:pt idx="63">
                  <c:v>4137636.8882837449</c:v>
                </c:pt>
                <c:pt idx="64">
                  <c:v>4204757.6426959867</c:v>
                </c:pt>
                <c:pt idx="65">
                  <c:v>4269533.1272196081</c:v>
                </c:pt>
                <c:pt idx="66">
                  <c:v>4331926.9295701589</c:v>
                </c:pt>
                <c:pt idx="67">
                  <c:v>4391912.8292754302</c:v>
                </c:pt>
                <c:pt idx="68">
                  <c:v>4449474.5599098867</c:v>
                </c:pt>
                <c:pt idx="69">
                  <c:v>4504605.5066108769</c:v>
                </c:pt>
                <c:pt idx="70">
                  <c:v>4557308.3442356503</c:v>
                </c:pt>
                <c:pt idx="71">
                  <c:v>4607594.6219617035</c:v>
                </c:pt>
                <c:pt idx="72">
                  <c:v>4655484.3004830368</c:v>
                </c:pt>
                <c:pt idx="73">
                  <c:v>4701005.2482101675</c:v>
                </c:pt>
                <c:pt idx="74">
                  <c:v>4744192.7030426459</c:v>
                </c:pt>
                <c:pt idx="75">
                  <c:v>4785088.7063514087</c:v>
                </c:pt>
                <c:pt idx="76">
                  <c:v>4823741.5157877244</c:v>
                </c:pt>
                <c:pt idx="77">
                  <c:v>4860205.0034307456</c:v>
                </c:pt>
                <c:pt idx="78">
                  <c:v>4894538.0456023598</c:v>
                </c:pt>
                <c:pt idx="79">
                  <c:v>4926803.9104231875</c:v>
                </c:pt>
                <c:pt idx="80">
                  <c:v>4957069.6488647293</c:v>
                </c:pt>
                <c:pt idx="81">
                  <c:v>4985405.4946782701</c:v>
                </c:pt>
                <c:pt idx="82">
                  <c:v>5011884.2781597702</c:v>
                </c:pt>
                <c:pt idx="83">
                  <c:v>5036580.8582507605</c:v>
                </c:pt>
                <c:pt idx="84">
                  <c:v>5059571.5769872302</c:v>
                </c:pt>
                <c:pt idx="85">
                  <c:v>5080933.73980055</c:v>
                </c:pt>
                <c:pt idx="86">
                  <c:v>5100745.124655515</c:v>
                </c:pt>
                <c:pt idx="87">
                  <c:v>5119083.5224887403</c:v>
                </c:pt>
                <c:pt idx="88">
                  <c:v>5136026.310893883</c:v>
                </c:pt>
                <c:pt idx="89">
                  <c:v>5151650.0624955557</c:v>
                </c:pt>
                <c:pt idx="90">
                  <c:v>5166030.1889678529</c:v>
                </c:pt>
                <c:pt idx="91">
                  <c:v>5179240.621191863</c:v>
                </c:pt>
                <c:pt idx="92">
                  <c:v>5191353.525614107</c:v>
                </c:pt>
                <c:pt idx="93">
                  <c:v>5202439.0564687271</c:v>
                </c:pt>
                <c:pt idx="94">
                  <c:v>5212565.1431634175</c:v>
                </c:pt>
                <c:pt idx="95">
                  <c:v>5221797.3118049866</c:v>
                </c:pt>
                <c:pt idx="96">
                  <c:v>5230198.5395564782</c:v>
                </c:pt>
                <c:pt idx="97">
                  <c:v>5237829.1402746411</c:v>
                </c:pt>
                <c:pt idx="98">
                  <c:v>5244746.6796743535</c:v>
                </c:pt>
                <c:pt idx="99">
                  <c:v>5251005.9181044372</c:v>
                </c:pt>
                <c:pt idx="100">
                  <c:v>5256658.7788961995</c:v>
                </c:pt>
                <c:pt idx="101">
                  <c:v>5261754.340159866</c:v>
                </c:pt>
                <c:pt idx="102">
                  <c:v>5266338.8478529546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83752"/>
        <c:axId val="410684144"/>
      </c:scatterChart>
      <c:valAx>
        <c:axId val="41068375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4144"/>
        <c:crosses val="autoZero"/>
        <c:crossBetween val="midCat"/>
      </c:valAx>
      <c:valAx>
        <c:axId val="4106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8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Projection'!$G$9:$G$80</c:f>
              <c:numCache>
                <c:formatCode>General</c:formatCode>
                <c:ptCount val="7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</c:numCache>
            </c:numRef>
          </c:xVal>
          <c:yVal>
            <c:numRef>
              <c:f>'Normal Projection'!$H$9:$H$80</c:f>
              <c:numCache>
                <c:formatCode>_(* #,##0_);_(* \(#,##0\);_(* "-"??_);_(@_)</c:formatCode>
                <c:ptCount val="72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  <c:pt idx="66">
                  <c:v>297119</c:v>
                </c:pt>
                <c:pt idx="67">
                  <c:v>302059</c:v>
                </c:pt>
                <c:pt idx="68">
                  <c:v>307395</c:v>
                </c:pt>
                <c:pt idx="69">
                  <c:v>311847</c:v>
                </c:pt>
                <c:pt idx="70">
                  <c:v>316169</c:v>
                </c:pt>
                <c:pt idx="71">
                  <c:v>318789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3738.3023612787661</c:v>
                </c:pt>
                <c:pt idx="1">
                  <c:v>4295.7818512150297</c:v>
                </c:pt>
                <c:pt idx="2">
                  <c:v>4923.7033413496501</c:v>
                </c:pt>
                <c:pt idx="3">
                  <c:v>5628.9433982670716</c:v>
                </c:pt>
                <c:pt idx="4">
                  <c:v>6418.7554736125185</c:v>
                </c:pt>
                <c:pt idx="5">
                  <c:v>7300.7496940296096</c:v>
                </c:pt>
                <c:pt idx="6">
                  <c:v>8282.8659095443581</c:v>
                </c:pt>
                <c:pt idx="7">
                  <c:v>9373.3396113558374</c:v>
                </c:pt>
                <c:pt idx="8">
                  <c:v>10580.660413900705</c:v>
                </c:pt>
                <c:pt idx="9">
                  <c:v>11913.522896051401</c:v>
                </c:pt>
                <c:pt idx="10">
                  <c:v>13380.769711798886</c:v>
                </c:pt>
                <c:pt idx="11">
                  <c:v>14991.327010686522</c:v>
                </c:pt>
                <c:pt idx="12">
                  <c:v>16754.132351020631</c:v>
                </c:pt>
                <c:pt idx="13">
                  <c:v>18678.05544239343</c:v>
                </c:pt>
                <c:pt idx="14">
                  <c:v>20771.812215715319</c:v>
                </c:pt>
                <c:pt idx="15">
                  <c:v>23043.872885694636</c:v>
                </c:pt>
                <c:pt idx="16">
                  <c:v>25502.364839014041</c:v>
                </c:pt>
                <c:pt idx="17">
                  <c:v>28154.971347465165</c:v>
                </c:pt>
                <c:pt idx="18">
                  <c:v>31008.827264853469</c:v>
                </c:pt>
                <c:pt idx="19">
                  <c:v>34070.4130152328</c:v>
                </c:pt>
                <c:pt idx="20">
                  <c:v>37345.448313549627</c:v>
                </c:pt>
                <c:pt idx="21">
                  <c:v>40838.787173707562</c:v>
                </c:pt>
                <c:pt idx="22">
                  <c:v>44554.315849217455</c:v>
                </c:pt>
                <c:pt idx="23">
                  <c:v>48494.855414118392</c:v>
                </c:pt>
                <c:pt idx="24">
                  <c:v>52662.070723340534</c:v>
                </c:pt>
                <c:pt idx="25">
                  <c:v>57056.387489324967</c:v>
                </c:pt>
                <c:pt idx="26">
                  <c:v>61676.919173424532</c:v>
                </c:pt>
                <c:pt idx="27">
                  <c:v>66521.405315112977</c:v>
                </c:pt>
                <c:pt idx="28">
                  <c:v>71586.162808964742</c:v>
                </c:pt>
                <c:pt idx="29">
                  <c:v>76866.051489341742</c:v>
                </c:pt>
                <c:pt idx="30">
                  <c:v>82354.4551973528</c:v>
                </c:pt>
                <c:pt idx="31">
                  <c:v>88043.27928655874</c:v>
                </c:pt>
                <c:pt idx="32">
                  <c:v>93922.965276692776</c:v>
                </c:pt>
                <c:pt idx="33">
                  <c:v>99982.523092879041</c:v>
                </c:pt>
                <c:pt idx="34">
                  <c:v>106209.58103682291</c:v>
                </c:pt>
                <c:pt idx="35">
                  <c:v>112590.45333228176</c:v>
                </c:pt>
                <c:pt idx="36">
                  <c:v>119110.22477642262</c:v>
                </c:pt>
                <c:pt idx="37">
                  <c:v>125752.85171844256</c:v>
                </c:pt>
                <c:pt idx="38">
                  <c:v>132501.27828425769</c:v>
                </c:pt>
                <c:pt idx="39">
                  <c:v>139337.56647834746</c:v>
                </c:pt>
                <c:pt idx="40">
                  <c:v>146243.03852793187</c:v>
                </c:pt>
                <c:pt idx="41">
                  <c:v>153198.42959710353</c:v>
                </c:pt>
                <c:pt idx="42">
                  <c:v>160184.04879525129</c:v>
                </c:pt>
                <c:pt idx="43">
                  <c:v>167179.94624021742</c:v>
                </c:pt>
                <c:pt idx="44">
                  <c:v>174166.08381628204</c:v>
                </c:pt>
                <c:pt idx="45">
                  <c:v>181122.50719334447</c:v>
                </c:pt>
                <c:pt idx="46">
                  <c:v>188029.51664845645</c:v>
                </c:pt>
                <c:pt idx="47">
                  <c:v>194867.83425480642</c:v>
                </c:pt>
                <c:pt idx="48">
                  <c:v>201618.7650757423</c:v>
                </c:pt>
                <c:pt idx="49">
                  <c:v>208264.35012059376</c:v>
                </c:pt>
                <c:pt idx="50">
                  <c:v>214787.50898187101</c:v>
                </c:pt>
                <c:pt idx="51">
                  <c:v>221172.17027574373</c:v>
                </c:pt>
                <c:pt idx="52">
                  <c:v>227403.38824444293</c:v>
                </c:pt>
                <c:pt idx="53">
                  <c:v>233467.44414448473</c:v>
                </c:pt>
                <c:pt idx="54">
                  <c:v>239351.93133185495</c:v>
                </c:pt>
                <c:pt idx="55">
                  <c:v>245045.8232575701</c:v>
                </c:pt>
                <c:pt idx="56">
                  <c:v>250539.52389715289</c:v>
                </c:pt>
                <c:pt idx="57">
                  <c:v>255824.90044834054</c:v>
                </c:pt>
                <c:pt idx="58">
                  <c:v>260895.29843576325</c:v>
                </c:pt>
                <c:pt idx="59">
                  <c:v>265745.53965276014</c:v>
                </c:pt>
                <c:pt idx="60">
                  <c:v>270371.9036428543</c:v>
                </c:pt>
                <c:pt idx="61">
                  <c:v>274772.09367131005</c:v>
                </c:pt>
                <c:pt idx="62">
                  <c:v>278945.18835609098</c:v>
                </c:pt>
                <c:pt idx="63">
                  <c:v>282891.58031379274</c:v>
                </c:pt>
                <c:pt idx="64">
                  <c:v>286612.90332709032</c:v>
                </c:pt>
                <c:pt idx="65">
                  <c:v>290111.94965427311</c:v>
                </c:pt>
                <c:pt idx="66">
                  <c:v>293392.5791779104</c:v>
                </c:pt>
                <c:pt idx="67">
                  <c:v>296459.62212893076</c:v>
                </c:pt>
                <c:pt idx="68">
                  <c:v>299318.77712566371</c:v>
                </c:pt>
                <c:pt idx="69">
                  <c:v>301976.50623674772</c:v>
                </c:pt>
                <c:pt idx="70">
                  <c:v>304439.9287150536</c:v>
                </c:pt>
                <c:pt idx="71">
                  <c:v>306716.71496028471</c:v>
                </c:pt>
                <c:pt idx="72">
                  <c:v>308814.98215454805</c:v>
                </c:pt>
                <c:pt idx="73">
                  <c:v>310743.19288212544</c:v>
                </c:pt>
                <c:pt idx="74">
                  <c:v>312510.05789626052</c:v>
                </c:pt>
                <c:pt idx="75">
                  <c:v>314124.44403645472</c:v>
                </c:pt>
                <c:pt idx="76">
                  <c:v>315595.28813386586</c:v>
                </c:pt>
                <c:pt idx="77">
                  <c:v>316931.51757409982</c:v>
                </c:pt>
                <c:pt idx="78">
                  <c:v>318141.97801986005</c:v>
                </c:pt>
                <c:pt idx="79">
                  <c:v>319235.36863408447</c:v>
                </c:pt>
                <c:pt idx="80">
                  <c:v>320220.18499044469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1192"/>
        <c:axId val="523951584"/>
      </c:scatterChart>
      <c:valAx>
        <c:axId val="52395119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1584"/>
        <c:crosses val="autoZero"/>
        <c:crossBetween val="midCat"/>
      </c:valAx>
      <c:valAx>
        <c:axId val="5239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2850.1810577179817</c:v>
                </c:pt>
                <c:pt idx="1">
                  <c:v>3746.3534140292768</c:v>
                </c:pt>
                <c:pt idx="2">
                  <c:v>4856.2775082768076</c:v>
                </c:pt>
                <c:pt idx="3">
                  <c:v>6209.0386386655036</c:v>
                </c:pt>
                <c:pt idx="4">
                  <c:v>7831.5025917303728</c:v>
                </c:pt>
                <c:pt idx="5">
                  <c:v>9746.4422969089137</c:v>
                </c:pt>
                <c:pt idx="6">
                  <c:v>11970.577892249708</c:v>
                </c:pt>
                <c:pt idx="7">
                  <c:v>14512.683148608836</c:v>
                </c:pt>
                <c:pt idx="8">
                  <c:v>17371.931701864298</c:v>
                </c:pt>
                <c:pt idx="9">
                  <c:v>20536.659826595464</c:v>
                </c:pt>
                <c:pt idx="10">
                  <c:v>23983.705357505307</c:v>
                </c:pt>
                <c:pt idx="11">
                  <c:v>27678.44424146102</c:v>
                </c:pt>
                <c:pt idx="12">
                  <c:v>31575.589571118555</c:v>
                </c:pt>
                <c:pt idx="13">
                  <c:v>35620.748337308236</c:v>
                </c:pt>
                <c:pt idx="14">
                  <c:v>39752.65651960377</c:v>
                </c:pt>
                <c:pt idx="15">
                  <c:v>43905.942857719019</c:v>
                </c:pt>
                <c:pt idx="16">
                  <c:v>48014.215008968975</c:v>
                </c:pt>
                <c:pt idx="17">
                  <c:v>52013.226557364935</c:v>
                </c:pt>
                <c:pt idx="18">
                  <c:v>55843.874424511276</c:v>
                </c:pt>
                <c:pt idx="19">
                  <c:v>59454.794898637912</c:v>
                </c:pt>
                <c:pt idx="20">
                  <c:v>62804.370118353443</c:v>
                </c:pt>
                <c:pt idx="21">
                  <c:v>65862.019359426034</c:v>
                </c:pt>
                <c:pt idx="22">
                  <c:v>68608.722402791638</c:v>
                </c:pt>
                <c:pt idx="23">
                  <c:v>71036.796121766005</c:v>
                </c:pt>
                <c:pt idx="24">
                  <c:v>73149.011209668621</c:v>
                </c:pt>
                <c:pt idx="25">
                  <c:v>74957.186472354282</c:v>
                </c:pt>
                <c:pt idx="26">
                  <c:v>76480.428853780555</c:v>
                </c:pt>
                <c:pt idx="27">
                  <c:v>77743.196981016808</c:v>
                </c:pt>
                <c:pt idx="28">
                  <c:v>78773.356100429693</c:v>
                </c:pt>
                <c:pt idx="29">
                  <c:v>79600.36676729907</c:v>
                </c:pt>
                <c:pt idx="30">
                  <c:v>80253.713927029545</c:v>
                </c:pt>
                <c:pt idx="31">
                  <c:v>80761.642912260751</c:v>
                </c:pt>
                <c:pt idx="32">
                  <c:v>81150.229740458934</c:v>
                </c:pt>
                <c:pt idx="33">
                  <c:v>81442.779158983802</c:v>
                </c:pt>
                <c:pt idx="34">
                  <c:v>81659.517868958268</c:v>
                </c:pt>
                <c:pt idx="35">
                  <c:v>81817.533411110417</c:v>
                </c:pt>
                <c:pt idx="36">
                  <c:v>81930.901075358081</c:v>
                </c:pt>
                <c:pt idx="37">
                  <c:v>82010.940629168254</c:v>
                </c:pt>
                <c:pt idx="38">
                  <c:v>82066.549769429388</c:v>
                </c:pt>
                <c:pt idx="39">
                  <c:v>82104.569913556319</c:v>
                </c:pt>
                <c:pt idx="40">
                  <c:v>82130.150316873376</c:v>
                </c:pt>
                <c:pt idx="41">
                  <c:v>82147.086949253018</c:v>
                </c:pt>
                <c:pt idx="42">
                  <c:v>82158.121960319462</c:v>
                </c:pt>
                <c:pt idx="43">
                  <c:v>82165.197254751067</c:v>
                </c:pt>
                <c:pt idx="44">
                  <c:v>82169.661440814103</c:v>
                </c:pt>
                <c:pt idx="45">
                  <c:v>82172.43326752854</c:v>
                </c:pt>
                <c:pt idx="46">
                  <c:v>82174.126887150749</c:v>
                </c:pt>
                <c:pt idx="47">
                  <c:v>82175.145224522086</c:v>
                </c:pt>
                <c:pt idx="48">
                  <c:v>82175.747775067925</c:v>
                </c:pt>
                <c:pt idx="49">
                  <c:v>82176.098624902254</c:v>
                </c:pt>
                <c:pt idx="50">
                  <c:v>82176.299661464305</c:v>
                </c:pt>
                <c:pt idx="51">
                  <c:v>82176.41302014816</c:v>
                </c:pt>
                <c:pt idx="52">
                  <c:v>82176.475921576304</c:v>
                </c:pt>
                <c:pt idx="53">
                  <c:v>82176.510268842278</c:v>
                </c:pt>
                <c:pt idx="54">
                  <c:v>82176.528725361</c:v>
                </c:pt>
                <c:pt idx="55">
                  <c:v>82176.538484990699</c:v>
                </c:pt>
                <c:pt idx="56">
                  <c:v>82176.543563576837</c:v>
                </c:pt>
                <c:pt idx="57">
                  <c:v>82176.546164204774</c:v>
                </c:pt>
                <c:pt idx="58">
                  <c:v>82176.547474712352</c:v>
                </c:pt>
                <c:pt idx="59">
                  <c:v>82176.548124582725</c:v>
                </c:pt>
                <c:pt idx="60">
                  <c:v>82176.548441714564</c:v>
                </c:pt>
                <c:pt idx="61">
                  <c:v>82176.548594007181</c:v>
                </c:pt>
                <c:pt idx="62">
                  <c:v>82176.548665975875</c:v>
                </c:pt>
                <c:pt idx="63">
                  <c:v>82176.548699444233</c:v>
                </c:pt>
                <c:pt idx="64">
                  <c:v>82176.548714760429</c:v>
                </c:pt>
                <c:pt idx="65">
                  <c:v>82176.548721657964</c:v>
                </c:pt>
                <c:pt idx="66">
                  <c:v>82176.548724714725</c:v>
                </c:pt>
                <c:pt idx="67">
                  <c:v>82176.548726047797</c:v>
                </c:pt>
                <c:pt idx="68">
                  <c:v>82176.548726619905</c:v>
                </c:pt>
                <c:pt idx="69">
                  <c:v>82176.548726861511</c:v>
                </c:pt>
                <c:pt idx="70">
                  <c:v>82176.548726961933</c:v>
                </c:pt>
                <c:pt idx="71">
                  <c:v>82176.548727002999</c:v>
                </c:pt>
                <c:pt idx="72">
                  <c:v>82176.54872701953</c:v>
                </c:pt>
                <c:pt idx="73">
                  <c:v>82176.548727026064</c:v>
                </c:pt>
                <c:pt idx="74">
                  <c:v>82176.548727028625</c:v>
                </c:pt>
                <c:pt idx="75">
                  <c:v>82176.5487270296</c:v>
                </c:pt>
                <c:pt idx="76">
                  <c:v>82176.548727029964</c:v>
                </c:pt>
                <c:pt idx="77">
                  <c:v>82176.548727030095</c:v>
                </c:pt>
                <c:pt idx="78">
                  <c:v>82176.548727030153</c:v>
                </c:pt>
                <c:pt idx="79">
                  <c:v>82176.548727030167</c:v>
                </c:pt>
                <c:pt idx="80">
                  <c:v>82176.548727030182</c:v>
                </c:pt>
                <c:pt idx="81">
                  <c:v>82176.548727030182</c:v>
                </c:pt>
                <c:pt idx="82">
                  <c:v>82176.548727030182</c:v>
                </c:pt>
                <c:pt idx="83">
                  <c:v>82176.548727030182</c:v>
                </c:pt>
                <c:pt idx="84">
                  <c:v>82176.548727030182</c:v>
                </c:pt>
                <c:pt idx="85">
                  <c:v>82176.548727030182</c:v>
                </c:pt>
                <c:pt idx="86">
                  <c:v>82176.548727030182</c:v>
                </c:pt>
                <c:pt idx="87">
                  <c:v>82176.548727030182</c:v>
                </c:pt>
                <c:pt idx="88">
                  <c:v>82176.548727030182</c:v>
                </c:pt>
                <c:pt idx="89">
                  <c:v>82176.548727030182</c:v>
                </c:pt>
                <c:pt idx="90">
                  <c:v>82176.548727030182</c:v>
                </c:pt>
                <c:pt idx="91">
                  <c:v>82176.548727030182</c:v>
                </c:pt>
                <c:pt idx="92">
                  <c:v>82176.548727030182</c:v>
                </c:pt>
                <c:pt idx="93">
                  <c:v>82176.548727030182</c:v>
                </c:pt>
                <c:pt idx="94">
                  <c:v>82176.548727030182</c:v>
                </c:pt>
                <c:pt idx="95">
                  <c:v>82176.548727030182</c:v>
                </c:pt>
                <c:pt idx="96">
                  <c:v>82176.548727030182</c:v>
                </c:pt>
                <c:pt idx="97">
                  <c:v>82176.548727030182</c:v>
                </c:pt>
                <c:pt idx="98">
                  <c:v>82176.548727030182</c:v>
                </c:pt>
                <c:pt idx="99">
                  <c:v>82176.548727030182</c:v>
                </c:pt>
                <c:pt idx="100">
                  <c:v>82176.548727030182</c:v>
                </c:pt>
                <c:pt idx="101">
                  <c:v>82176.548727030182</c:v>
                </c:pt>
                <c:pt idx="102">
                  <c:v>82176.548727030182</c:v>
                </c:pt>
                <c:pt idx="103">
                  <c:v>82176.548727030182</c:v>
                </c:pt>
                <c:pt idx="104">
                  <c:v>82176.548727030182</c:v>
                </c:pt>
                <c:pt idx="105">
                  <c:v>82176.548727030182</c:v>
                </c:pt>
                <c:pt idx="106">
                  <c:v>82176.548727030182</c:v>
                </c:pt>
                <c:pt idx="107">
                  <c:v>82176.548727030182</c:v>
                </c:pt>
                <c:pt idx="108">
                  <c:v>82176.548727030182</c:v>
                </c:pt>
                <c:pt idx="109">
                  <c:v>82176.548727030182</c:v>
                </c:pt>
                <c:pt idx="110">
                  <c:v>82176.548727030182</c:v>
                </c:pt>
                <c:pt idx="111">
                  <c:v>82176.548727030182</c:v>
                </c:pt>
                <c:pt idx="112">
                  <c:v>82176.548727030182</c:v>
                </c:pt>
                <c:pt idx="113">
                  <c:v>82176.548727030182</c:v>
                </c:pt>
                <c:pt idx="114">
                  <c:v>82176.548727030182</c:v>
                </c:pt>
                <c:pt idx="115">
                  <c:v>82176.548727030182</c:v>
                </c:pt>
                <c:pt idx="116">
                  <c:v>82176.548727030182</c:v>
                </c:pt>
                <c:pt idx="117">
                  <c:v>82176.548727030182</c:v>
                </c:pt>
                <c:pt idx="118">
                  <c:v>82176.548727030182</c:v>
                </c:pt>
                <c:pt idx="119">
                  <c:v>82176.548727030182</c:v>
                </c:pt>
                <c:pt idx="120">
                  <c:v>82176.548727030182</c:v>
                </c:pt>
                <c:pt idx="121">
                  <c:v>82176.548727030182</c:v>
                </c:pt>
                <c:pt idx="122">
                  <c:v>82176.548727030182</c:v>
                </c:pt>
                <c:pt idx="123">
                  <c:v>82176.548727030182</c:v>
                </c:pt>
                <c:pt idx="124">
                  <c:v>82176.548727030182</c:v>
                </c:pt>
                <c:pt idx="125">
                  <c:v>82176.548727030182</c:v>
                </c:pt>
                <c:pt idx="126">
                  <c:v>82176.548727030182</c:v>
                </c:pt>
                <c:pt idx="127">
                  <c:v>82176.548727030182</c:v>
                </c:pt>
                <c:pt idx="128">
                  <c:v>82176.548727030182</c:v>
                </c:pt>
                <c:pt idx="129">
                  <c:v>82176.548727030182</c:v>
                </c:pt>
                <c:pt idx="130">
                  <c:v>82176.548727030182</c:v>
                </c:pt>
                <c:pt idx="131">
                  <c:v>82176.548727030182</c:v>
                </c:pt>
                <c:pt idx="132">
                  <c:v>82176.548727030182</c:v>
                </c:pt>
                <c:pt idx="133">
                  <c:v>82176.548727030182</c:v>
                </c:pt>
                <c:pt idx="134">
                  <c:v>82176.548727030182</c:v>
                </c:pt>
                <c:pt idx="135">
                  <c:v>82176.548727030182</c:v>
                </c:pt>
                <c:pt idx="136">
                  <c:v>82176.548727030182</c:v>
                </c:pt>
                <c:pt idx="137">
                  <c:v>82176.548727030182</c:v>
                </c:pt>
                <c:pt idx="138">
                  <c:v>82176.548727030182</c:v>
                </c:pt>
                <c:pt idx="139">
                  <c:v>82176.548727030182</c:v>
                </c:pt>
                <c:pt idx="140">
                  <c:v>82176.548727030182</c:v>
                </c:pt>
                <c:pt idx="141">
                  <c:v>82176.548727030182</c:v>
                </c:pt>
                <c:pt idx="142">
                  <c:v>82176.548727030182</c:v>
                </c:pt>
                <c:pt idx="143">
                  <c:v>82176.548727030182</c:v>
                </c:pt>
                <c:pt idx="144">
                  <c:v>82176.548727030182</c:v>
                </c:pt>
                <c:pt idx="145">
                  <c:v>82176.548727030182</c:v>
                </c:pt>
                <c:pt idx="146">
                  <c:v>82176.548727030182</c:v>
                </c:pt>
                <c:pt idx="147">
                  <c:v>82176.548727030182</c:v>
                </c:pt>
                <c:pt idx="148">
                  <c:v>82176.548727030182</c:v>
                </c:pt>
                <c:pt idx="149">
                  <c:v>82176.548727030182</c:v>
                </c:pt>
                <c:pt idx="150">
                  <c:v>82176.548727030182</c:v>
                </c:pt>
                <c:pt idx="151">
                  <c:v>82176.548727030182</c:v>
                </c:pt>
                <c:pt idx="152">
                  <c:v>82176.548727030182</c:v>
                </c:pt>
                <c:pt idx="153">
                  <c:v>82176.548727030182</c:v>
                </c:pt>
                <c:pt idx="154">
                  <c:v>82176.548727030182</c:v>
                </c:pt>
                <c:pt idx="155">
                  <c:v>82176.548727030182</c:v>
                </c:pt>
                <c:pt idx="156">
                  <c:v>82176.548727030182</c:v>
                </c:pt>
                <c:pt idx="157">
                  <c:v>82176.548727030182</c:v>
                </c:pt>
                <c:pt idx="158">
                  <c:v>82176.548727030182</c:v>
                </c:pt>
                <c:pt idx="159">
                  <c:v>82176.548727030182</c:v>
                </c:pt>
                <c:pt idx="160">
                  <c:v>82176.548727030182</c:v>
                </c:pt>
                <c:pt idx="161">
                  <c:v>82176.548727030182</c:v>
                </c:pt>
                <c:pt idx="162">
                  <c:v>82176.548727030182</c:v>
                </c:pt>
                <c:pt idx="163">
                  <c:v>82176.548727030182</c:v>
                </c:pt>
                <c:pt idx="164">
                  <c:v>82176.548727030182</c:v>
                </c:pt>
                <c:pt idx="165">
                  <c:v>82176.548727030182</c:v>
                </c:pt>
                <c:pt idx="166">
                  <c:v>82176.548727030182</c:v>
                </c:pt>
                <c:pt idx="167">
                  <c:v>82176.548727030182</c:v>
                </c:pt>
                <c:pt idx="168">
                  <c:v>82176.548727030182</c:v>
                </c:pt>
                <c:pt idx="169">
                  <c:v>82176.548727030182</c:v>
                </c:pt>
                <c:pt idx="170">
                  <c:v>82176.548727030182</c:v>
                </c:pt>
                <c:pt idx="171">
                  <c:v>82176.548727030182</c:v>
                </c:pt>
                <c:pt idx="172">
                  <c:v>82176.548727030182</c:v>
                </c:pt>
                <c:pt idx="173">
                  <c:v>82176.548727030182</c:v>
                </c:pt>
                <c:pt idx="174">
                  <c:v>82176.548727030182</c:v>
                </c:pt>
                <c:pt idx="175">
                  <c:v>82176.548727030182</c:v>
                </c:pt>
                <c:pt idx="176">
                  <c:v>82176.548727030182</c:v>
                </c:pt>
                <c:pt idx="177">
                  <c:v>82176.548727030182</c:v>
                </c:pt>
                <c:pt idx="178">
                  <c:v>82176.548727030182</c:v>
                </c:pt>
                <c:pt idx="179">
                  <c:v>82176.548727030182</c:v>
                </c:pt>
                <c:pt idx="180">
                  <c:v>82176.548727030182</c:v>
                </c:pt>
                <c:pt idx="181">
                  <c:v>82176.548727030182</c:v>
                </c:pt>
                <c:pt idx="182">
                  <c:v>82176.548727030182</c:v>
                </c:pt>
                <c:pt idx="183">
                  <c:v>82176.548727030182</c:v>
                </c:pt>
                <c:pt idx="184">
                  <c:v>82176.548727030182</c:v>
                </c:pt>
                <c:pt idx="185">
                  <c:v>82176.548727030182</c:v>
                </c:pt>
                <c:pt idx="186">
                  <c:v>82176.548727030182</c:v>
                </c:pt>
                <c:pt idx="187">
                  <c:v>82176.548727030182</c:v>
                </c:pt>
                <c:pt idx="188">
                  <c:v>82176.548727030182</c:v>
                </c:pt>
                <c:pt idx="189">
                  <c:v>82176.548727030182</c:v>
                </c:pt>
                <c:pt idx="190">
                  <c:v>82176.548727030182</c:v>
                </c:pt>
                <c:pt idx="191">
                  <c:v>82176.548727030182</c:v>
                </c:pt>
                <c:pt idx="192">
                  <c:v>82176.548727030182</c:v>
                </c:pt>
                <c:pt idx="193">
                  <c:v>82176.548727030182</c:v>
                </c:pt>
                <c:pt idx="194">
                  <c:v>82176.548727030182</c:v>
                </c:pt>
                <c:pt idx="195">
                  <c:v>82176.548727030182</c:v>
                </c:pt>
                <c:pt idx="196">
                  <c:v>82176.548727030182</c:v>
                </c:pt>
                <c:pt idx="197">
                  <c:v>82176.548727030182</c:v>
                </c:pt>
                <c:pt idx="198">
                  <c:v>82176.548727030182</c:v>
                </c:pt>
                <c:pt idx="199">
                  <c:v>82176.548727030182</c:v>
                </c:pt>
                <c:pt idx="200">
                  <c:v>82176.548727030182</c:v>
                </c:pt>
                <c:pt idx="201">
                  <c:v>82176.548727030182</c:v>
                </c:pt>
                <c:pt idx="202">
                  <c:v>82176.548727030182</c:v>
                </c:pt>
                <c:pt idx="203">
                  <c:v>82176.548727030182</c:v>
                </c:pt>
                <c:pt idx="204">
                  <c:v>82176.548727030182</c:v>
                </c:pt>
                <c:pt idx="205">
                  <c:v>82176.548727030182</c:v>
                </c:pt>
                <c:pt idx="206">
                  <c:v>82176.548727030182</c:v>
                </c:pt>
                <c:pt idx="207">
                  <c:v>82176.548727030182</c:v>
                </c:pt>
                <c:pt idx="208">
                  <c:v>82176.548727030182</c:v>
                </c:pt>
                <c:pt idx="209">
                  <c:v>82176.548727030182</c:v>
                </c:pt>
                <c:pt idx="210">
                  <c:v>82176.548727030182</c:v>
                </c:pt>
                <c:pt idx="211">
                  <c:v>82176.548727030182</c:v>
                </c:pt>
                <c:pt idx="212">
                  <c:v>82176.548727030182</c:v>
                </c:pt>
                <c:pt idx="213">
                  <c:v>82176.548727030182</c:v>
                </c:pt>
                <c:pt idx="214">
                  <c:v>82176.548727030182</c:v>
                </c:pt>
                <c:pt idx="215">
                  <c:v>82176.548727030182</c:v>
                </c:pt>
                <c:pt idx="216">
                  <c:v>82176.548727030182</c:v>
                </c:pt>
                <c:pt idx="217">
                  <c:v>82176.548727030182</c:v>
                </c:pt>
                <c:pt idx="218">
                  <c:v>82176.548727030182</c:v>
                </c:pt>
                <c:pt idx="219">
                  <c:v>82176.548727030182</c:v>
                </c:pt>
                <c:pt idx="220">
                  <c:v>82176.548727030182</c:v>
                </c:pt>
                <c:pt idx="221">
                  <c:v>82176.548727030182</c:v>
                </c:pt>
                <c:pt idx="222">
                  <c:v>82176.548727030182</c:v>
                </c:pt>
                <c:pt idx="223">
                  <c:v>82176.548727030182</c:v>
                </c:pt>
                <c:pt idx="224">
                  <c:v>82176.548727030182</c:v>
                </c:pt>
                <c:pt idx="225">
                  <c:v>82176.548727030182</c:v>
                </c:pt>
                <c:pt idx="226">
                  <c:v>82176.548727030182</c:v>
                </c:pt>
                <c:pt idx="227">
                  <c:v>82176.548727030182</c:v>
                </c:pt>
                <c:pt idx="228">
                  <c:v>82176.548727030182</c:v>
                </c:pt>
                <c:pt idx="229">
                  <c:v>82176.548727030182</c:v>
                </c:pt>
                <c:pt idx="230">
                  <c:v>82176.548727030182</c:v>
                </c:pt>
                <c:pt idx="231">
                  <c:v>82176.548727030182</c:v>
                </c:pt>
                <c:pt idx="232">
                  <c:v>82176.548727030182</c:v>
                </c:pt>
                <c:pt idx="233">
                  <c:v>82176.548727030182</c:v>
                </c:pt>
                <c:pt idx="234">
                  <c:v>82176.548727030182</c:v>
                </c:pt>
                <c:pt idx="235">
                  <c:v>82176.548727030182</c:v>
                </c:pt>
                <c:pt idx="236">
                  <c:v>82176.548727030182</c:v>
                </c:pt>
                <c:pt idx="237">
                  <c:v>82176.548727030182</c:v>
                </c:pt>
                <c:pt idx="238">
                  <c:v>82176.548727030182</c:v>
                </c:pt>
                <c:pt idx="239">
                  <c:v>82176.548727030182</c:v>
                </c:pt>
                <c:pt idx="240">
                  <c:v>82176.548727030182</c:v>
                </c:pt>
                <c:pt idx="241">
                  <c:v>82176.548727030182</c:v>
                </c:pt>
                <c:pt idx="242">
                  <c:v>82176.548727030182</c:v>
                </c:pt>
                <c:pt idx="243">
                  <c:v>82176.548727030182</c:v>
                </c:pt>
                <c:pt idx="244">
                  <c:v>82176.548727030182</c:v>
                </c:pt>
                <c:pt idx="245">
                  <c:v>82176.548727030182</c:v>
                </c:pt>
                <c:pt idx="246">
                  <c:v>82176.548727030182</c:v>
                </c:pt>
                <c:pt idx="247">
                  <c:v>82176.548727030182</c:v>
                </c:pt>
                <c:pt idx="248">
                  <c:v>82176.548727030182</c:v>
                </c:pt>
                <c:pt idx="249">
                  <c:v>82176.548727030182</c:v>
                </c:pt>
                <c:pt idx="250">
                  <c:v>82176.548727030182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Projection'!$B$9:$B$80</c:f>
              <c:numCache>
                <c:formatCode>General</c:formatCode>
                <c:ptCount val="7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</c:numCache>
            </c:numRef>
          </c:xVal>
          <c:yVal>
            <c:numRef>
              <c:f>'Normal Projection'!$E$9:$E$80</c:f>
              <c:numCache>
                <c:formatCode>_(* #,##0_);_(* \(#,##0\);_(* "-"??_);_(@_)</c:formatCode>
                <c:ptCount val="7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  <c:pt idx="66">
                  <c:v>90269</c:v>
                </c:pt>
                <c:pt idx="67">
                  <c:v>86827</c:v>
                </c:pt>
                <c:pt idx="68">
                  <c:v>100012</c:v>
                </c:pt>
                <c:pt idx="69">
                  <c:v>93324</c:v>
                </c:pt>
                <c:pt idx="70">
                  <c:v>112637</c:v>
                </c:pt>
                <c:pt idx="71">
                  <c:v>57804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2368"/>
        <c:axId val="523952760"/>
      </c:scatterChart>
      <c:valAx>
        <c:axId val="523952368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2760"/>
        <c:crosses val="autoZero"/>
        <c:crossBetween val="midCat"/>
      </c:valAx>
      <c:valAx>
        <c:axId val="5239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5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  <c:pt idx="66">
                  <c:v>5073</c:v>
                </c:pt>
                <c:pt idx="67">
                  <c:v>4940</c:v>
                </c:pt>
                <c:pt idx="68">
                  <c:v>5336</c:v>
                </c:pt>
                <c:pt idx="69">
                  <c:v>4452</c:v>
                </c:pt>
                <c:pt idx="70">
                  <c:v>4322</c:v>
                </c:pt>
                <c:pt idx="71">
                  <c:v>2621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71.998734695094072</c:v>
                </c:pt>
                <c:pt idx="1">
                  <c:v>101.43016943984388</c:v>
                </c:pt>
                <c:pt idx="2">
                  <c:v>140.56671317409703</c:v>
                </c:pt>
                <c:pt idx="3">
                  <c:v>191.66101976484356</c:v>
                </c:pt>
                <c:pt idx="4">
                  <c:v>257.15201064118293</c:v>
                </c:pt>
                <c:pt idx="5">
                  <c:v>339.5676495628245</c:v>
                </c:pt>
                <c:pt idx="6">
                  <c:v>441.39318917132579</c:v>
                </c:pt>
                <c:pt idx="7">
                  <c:v>564.9090806825352</c:v>
                </c:pt>
                <c:pt idx="8">
                  <c:v>712.00749309161461</c:v>
                </c:pt>
                <c:pt idx="9">
                  <c:v>884.00104630993053</c:v>
                </c:pt>
                <c:pt idx="10">
                  <c:v>1081.4411590463831</c:v>
                </c:pt>
                <c:pt idx="11">
                  <c:v>1303.9655666680208</c:v>
                </c:pt>
                <c:pt idx="12">
                  <c:v>1550.1944304969882</c:v>
                </c:pt>
                <c:pt idx="13">
                  <c:v>1817.6916765807357</c:v>
                </c:pt>
                <c:pt idx="14">
                  <c:v>2103.0028092179718</c:v>
                </c:pt>
                <c:pt idx="15">
                  <c:v>2401.7729352800202</c:v>
                </c:pt>
                <c:pt idx="16">
                  <c:v>2708.9400184834444</c:v>
                </c:pt>
                <c:pt idx="17">
                  <c:v>3018.989656584964</c:v>
                </c:pt>
                <c:pt idx="18">
                  <c:v>3326.2502291744313</c:v>
                </c:pt>
                <c:pt idx="19">
                  <c:v>3625.2022502934346</c:v>
                </c:pt>
                <c:pt idx="20">
                  <c:v>3910.7739741702885</c:v>
                </c:pt>
                <c:pt idx="21">
                  <c:v>4178.5970308953983</c:v>
                </c:pt>
                <c:pt idx="22">
                  <c:v>4425.2008341014152</c:v>
                </c:pt>
                <c:pt idx="23">
                  <c:v>4648.1319164021943</c:v>
                </c:pt>
                <c:pt idx="24">
                  <c:v>4845.9930637616026</c:v>
                </c:pt>
                <c:pt idx="25">
                  <c:v>5018.4058473132973</c:v>
                </c:pt>
                <c:pt idx="26">
                  <c:v>5165.9076888128284</c:v>
                </c:pt>
                <c:pt idx="27">
                  <c:v>5289.800028968546</c:v>
                </c:pt>
                <c:pt idx="28">
                  <c:v>5391.9669960791953</c:v>
                </c:pt>
                <c:pt idx="29">
                  <c:v>5474.6841480948096</c:v>
                </c:pt>
                <c:pt idx="30">
                  <c:v>5540.4347400134438</c:v>
                </c:pt>
                <c:pt idx="31">
                  <c:v>5591.7471931251439</c:v>
                </c:pt>
                <c:pt idx="32">
                  <c:v>5631.062792378736</c:v>
                </c:pt>
                <c:pt idx="33">
                  <c:v>5660.6378791146935</c:v>
                </c:pt>
                <c:pt idx="34">
                  <c:v>5682.4805706805982</c:v>
                </c:pt>
                <c:pt idx="35">
                  <c:v>5698.3187505838805</c:v>
                </c:pt>
                <c:pt idx="36">
                  <c:v>5709.5939277637908</c:v>
                </c:pt>
                <c:pt idx="37">
                  <c:v>5717.4745490243504</c:v>
                </c:pt>
                <c:pt idx="38">
                  <c:v>5722.8822977816735</c:v>
                </c:pt>
                <c:pt idx="39">
                  <c:v>5726.5255691213097</c:v>
                </c:pt>
                <c:pt idx="40">
                  <c:v>5728.9353939836692</c:v>
                </c:pt>
                <c:pt idx="41">
                  <c:v>5730.5003364907743</c:v>
                </c:pt>
                <c:pt idx="42">
                  <c:v>5731.4981059966658</c:v>
                </c:pt>
                <c:pt idx="43">
                  <c:v>5732.1226758096909</c:v>
                </c:pt>
                <c:pt idx="44">
                  <c:v>5732.5065161945049</c:v>
                </c:pt>
                <c:pt idx="45">
                  <c:v>5732.7381165621073</c:v>
                </c:pt>
                <c:pt idx="46">
                  <c:v>5732.8753142251262</c:v>
                </c:pt>
                <c:pt idx="47">
                  <c:v>5732.9551087444152</c:v>
                </c:pt>
                <c:pt idx="48">
                  <c:v>5733.0006723705028</c:v>
                </c:pt>
                <c:pt idx="49">
                  <c:v>5733.0262159849826</c:v>
                </c:pt>
                <c:pt idx="50">
                  <c:v>5733.040275335713</c:v>
                </c:pt>
                <c:pt idx="51">
                  <c:v>5733.0478727709869</c:v>
                </c:pt>
                <c:pt idx="52">
                  <c:v>5733.0519035368188</c:v>
                </c:pt>
                <c:pt idx="53">
                  <c:v>5733.0540030902439</c:v>
                </c:pt>
                <c:pt idx="54">
                  <c:v>5733.0550767955019</c:v>
                </c:pt>
                <c:pt idx="55">
                  <c:v>5733.0556158864038</c:v>
                </c:pt>
                <c:pt idx="56">
                  <c:v>5733.055881626864</c:v>
                </c:pt>
                <c:pt idx="57">
                  <c:v>5733.0560102360851</c:v>
                </c:pt>
                <c:pt idx="58">
                  <c:v>5733.0560713450968</c:v>
                </c:pt>
                <c:pt idx="59">
                  <c:v>5733.0560998524652</c:v>
                </c:pt>
                <c:pt idx="60">
                  <c:v>5733.0561129089929</c:v>
                </c:pt>
                <c:pt idx="61">
                  <c:v>5733.0561187800577</c:v>
                </c:pt>
                <c:pt idx="62">
                  <c:v>5733.0561213719966</c:v>
                </c:pt>
                <c:pt idx="63">
                  <c:v>5733.0561224954408</c:v>
                </c:pt>
                <c:pt idx="64">
                  <c:v>5733.0561229735158</c:v>
                </c:pt>
                <c:pt idx="65">
                  <c:v>5733.0561231732545</c:v>
                </c:pt>
                <c:pt idx="66">
                  <c:v>5733.0561232551836</c:v>
                </c:pt>
                <c:pt idx="67">
                  <c:v>5733.0561232881792</c:v>
                </c:pt>
                <c:pt idx="68">
                  <c:v>5733.056123301224</c:v>
                </c:pt>
                <c:pt idx="69">
                  <c:v>5733.0561233062881</c:v>
                </c:pt>
                <c:pt idx="70">
                  <c:v>5733.056123308218</c:v>
                </c:pt>
                <c:pt idx="71">
                  <c:v>5733.0561233089411</c:v>
                </c:pt>
                <c:pt idx="72">
                  <c:v>5733.0561233092058</c:v>
                </c:pt>
                <c:pt idx="73">
                  <c:v>5733.0561233093013</c:v>
                </c:pt>
                <c:pt idx="74">
                  <c:v>5733.0561233093349</c:v>
                </c:pt>
                <c:pt idx="75">
                  <c:v>5733.0561233093476</c:v>
                </c:pt>
                <c:pt idx="76">
                  <c:v>5733.0561233093513</c:v>
                </c:pt>
                <c:pt idx="77">
                  <c:v>5733.0561233093522</c:v>
                </c:pt>
                <c:pt idx="78">
                  <c:v>5733.0561233093531</c:v>
                </c:pt>
                <c:pt idx="79">
                  <c:v>5733.0561233093531</c:v>
                </c:pt>
                <c:pt idx="80">
                  <c:v>5733.0561233093531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61056"/>
        <c:axId val="523961448"/>
      </c:scatterChart>
      <c:valAx>
        <c:axId val="52396105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1448"/>
        <c:crosses val="autoZero"/>
        <c:crossBetween val="midCat"/>
      </c:valAx>
      <c:valAx>
        <c:axId val="5239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62232"/>
        <c:axId val="525468272"/>
      </c:lineChart>
      <c:catAx>
        <c:axId val="52396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8272"/>
        <c:crosses val="autoZero"/>
        <c:auto val="1"/>
        <c:lblAlgn val="ctr"/>
        <c:lblOffset val="100"/>
        <c:noMultiLvlLbl val="0"/>
      </c:catAx>
      <c:valAx>
        <c:axId val="5254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21</xdr:col>
      <xdr:colOff>144780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18</xdr:row>
      <xdr:rowOff>163830</xdr:rowOff>
    </xdr:from>
    <xdr:to>
      <xdr:col>21</xdr:col>
      <xdr:colOff>167640</xdr:colOff>
      <xdr:row>37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281940</xdr:colOff>
      <xdr:row>0</xdr:row>
      <xdr:rowOff>99060</xdr:rowOff>
    </xdr:from>
    <xdr:to>
      <xdr:col>30</xdr:col>
      <xdr:colOff>236220</xdr:colOff>
      <xdr:row>18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259080</xdr:colOff>
      <xdr:row>18</xdr:row>
      <xdr:rowOff>137160</xdr:rowOff>
    </xdr:from>
    <xdr:to>
      <xdr:col>30</xdr:col>
      <xdr:colOff>381000</xdr:colOff>
      <xdr:row>37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tabSelected="1" zoomScale="115" zoomScaleNormal="115" workbookViewId="0">
      <pane ySplit="2856" topLeftCell="A61" activePane="bottomLeft"/>
      <selection activeCell="F4" sqref="F4"/>
      <selection pane="bottomLeft" activeCell="J77" sqref="J77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3.2187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1" customHeight="1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2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77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:S77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:V77" si="80">+M71-M70</f>
        <v>-3612</v>
      </c>
      <c r="W71" s="18">
        <f t="shared" si="70"/>
        <v>3.7691454782786122E-3</v>
      </c>
      <c r="X71" s="16">
        <f t="shared" ref="X71:X77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119">
        <f t="shared" ref="D72:D75" si="82">B72+INT(Q72*LOG(E72)/LOG(2))</f>
        <v>44177</v>
      </c>
      <c r="E72" s="92">
        <f t="shared" ref="E72:E75" si="83">(WorldPop-F72)/F72</f>
        <v>77.564480898225952</v>
      </c>
      <c r="F72" s="8">
        <f t="shared" si="67"/>
        <v>99039666.666666672</v>
      </c>
      <c r="G72" s="14">
        <f t="shared" si="68"/>
        <v>66222666.666666664</v>
      </c>
      <c r="H72" s="15">
        <f t="shared" si="39"/>
        <v>32817000.000000007</v>
      </c>
      <c r="I72" s="14">
        <f t="shared" si="69"/>
        <v>2878196</v>
      </c>
      <c r="J72" s="2">
        <v>4338658</v>
      </c>
      <c r="K72" s="2">
        <v>297119</v>
      </c>
      <c r="L72" s="21">
        <f t="shared" ref="L72:L135" si="84">+L71+1</f>
        <v>116</v>
      </c>
      <c r="M72" s="2">
        <v>90269</v>
      </c>
      <c r="N72" s="37"/>
      <c r="O72" s="2">
        <v>5073</v>
      </c>
      <c r="P72" s="37">
        <f t="shared" si="73"/>
        <v>2633984.4506000346</v>
      </c>
      <c r="Q72" s="13">
        <f t="shared" si="9"/>
        <v>33.660570531788629</v>
      </c>
      <c r="R72" s="7">
        <f t="shared" si="66"/>
        <v>6.8481774779205917E-2</v>
      </c>
      <c r="S72" s="7">
        <f t="shared" si="77"/>
        <v>5.619869501157651E-2</v>
      </c>
      <c r="T72" s="7">
        <f t="shared" si="74"/>
        <v>2.0805742236424257E-2</v>
      </c>
      <c r="U72" s="49">
        <f t="shared" si="72"/>
        <v>116</v>
      </c>
      <c r="V72" s="29">
        <f t="shared" si="80"/>
        <v>12304</v>
      </c>
      <c r="W72" s="18">
        <f t="shared" si="70"/>
        <v>3.7691454782786122E-3</v>
      </c>
      <c r="X72" s="16">
        <f t="shared" si="81"/>
        <v>0.66338393116028038</v>
      </c>
    </row>
    <row r="73" spans="1:24" x14ac:dyDescent="0.3">
      <c r="A73" s="21">
        <v>117</v>
      </c>
      <c r="B73" s="23">
        <v>43967</v>
      </c>
      <c r="C73" s="20" t="s">
        <v>3</v>
      </c>
      <c r="D73" s="119">
        <f t="shared" si="82"/>
        <v>44190</v>
      </c>
      <c r="E73" s="92">
        <f t="shared" si="83"/>
        <v>76.279604315713158</v>
      </c>
      <c r="F73" s="8">
        <f t="shared" si="67"/>
        <v>100686333.33333333</v>
      </c>
      <c r="G73" s="14">
        <f t="shared" si="68"/>
        <v>67532333.333333328</v>
      </c>
      <c r="H73" s="15">
        <f t="shared" si="39"/>
        <v>33154000</v>
      </c>
      <c r="I73" s="14">
        <f t="shared" si="69"/>
        <v>2954222</v>
      </c>
      <c r="J73" s="2">
        <v>4425485</v>
      </c>
      <c r="K73" s="2">
        <v>302059</v>
      </c>
      <c r="L73" s="21">
        <f t="shared" si="84"/>
        <v>117</v>
      </c>
      <c r="M73" s="2">
        <v>86827</v>
      </c>
      <c r="N73" s="37"/>
      <c r="O73" s="2">
        <v>4940</v>
      </c>
      <c r="P73" s="37">
        <f t="shared" si="73"/>
        <v>2524441.3564500203</v>
      </c>
      <c r="Q73" s="13">
        <f t="shared" ref="Q73:Q77" si="85">LOG(2)/LOG(1+T73)</f>
        <v>35.674467037122021</v>
      </c>
      <c r="R73" s="7">
        <f t="shared" si="66"/>
        <v>6.8254439908846151E-2</v>
      </c>
      <c r="S73" s="7">
        <f t="shared" si="77"/>
        <v>5.6894744722263815E-2</v>
      </c>
      <c r="T73" s="7">
        <f t="shared" si="74"/>
        <v>1.9619770488432341E-2</v>
      </c>
      <c r="U73" s="49">
        <f t="shared" si="72"/>
        <v>117</v>
      </c>
      <c r="V73" s="29">
        <f t="shared" si="80"/>
        <v>-3442</v>
      </c>
      <c r="W73" s="18">
        <f t="shared" si="70"/>
        <v>3.7691454782786122E-3</v>
      </c>
      <c r="X73" s="16">
        <f t="shared" si="81"/>
        <v>0.66754762472361784</v>
      </c>
    </row>
    <row r="74" spans="1:24" x14ac:dyDescent="0.3">
      <c r="A74" s="21">
        <v>118</v>
      </c>
      <c r="B74" s="23">
        <v>43968</v>
      </c>
      <c r="C74" s="22" t="s">
        <v>4</v>
      </c>
      <c r="D74" s="119">
        <f t="shared" si="82"/>
        <v>44165</v>
      </c>
      <c r="E74" s="92">
        <f t="shared" si="83"/>
        <v>74.938125213487538</v>
      </c>
      <c r="F74" s="8">
        <f t="shared" si="67"/>
        <v>102465000</v>
      </c>
      <c r="G74" s="14">
        <f t="shared" si="68"/>
        <v>69324333.333333328</v>
      </c>
      <c r="H74" s="15">
        <f t="shared" si="39"/>
        <v>33140666.666666672</v>
      </c>
      <c r="I74" s="14">
        <f t="shared" si="69"/>
        <v>3018952</v>
      </c>
      <c r="J74" s="2">
        <v>4525497</v>
      </c>
      <c r="K74" s="2">
        <v>307395</v>
      </c>
      <c r="L74" s="21">
        <f t="shared" si="84"/>
        <v>118</v>
      </c>
      <c r="M74" s="2">
        <v>100012</v>
      </c>
      <c r="N74" s="37"/>
      <c r="O74" s="2">
        <v>5336</v>
      </c>
      <c r="P74" s="37">
        <f t="shared" si="73"/>
        <v>2400562.2032000115</v>
      </c>
      <c r="Q74" s="13">
        <f t="shared" si="85"/>
        <v>31.70990208509</v>
      </c>
      <c r="R74" s="7">
        <f t="shared" si="66"/>
        <v>6.7925136178413115E-2</v>
      </c>
      <c r="S74" s="7">
        <f t="shared" si="77"/>
        <v>5.3353597568291805E-2</v>
      </c>
      <c r="T74" s="7">
        <f t="shared" si="74"/>
        <v>2.2099672146506783E-2</v>
      </c>
      <c r="U74" s="49">
        <f t="shared" si="72"/>
        <v>118</v>
      </c>
      <c r="V74" s="29">
        <f t="shared" si="80"/>
        <v>13185</v>
      </c>
      <c r="W74" s="18">
        <f t="shared" si="70"/>
        <v>3.7691454782786122E-3</v>
      </c>
      <c r="X74" s="16">
        <f t="shared" si="81"/>
        <v>0.66709844244731575</v>
      </c>
    </row>
    <row r="75" spans="1:24" x14ac:dyDescent="0.3">
      <c r="A75" s="21">
        <v>119</v>
      </c>
      <c r="B75" s="23">
        <v>43969</v>
      </c>
      <c r="C75" s="22" t="s">
        <v>5</v>
      </c>
      <c r="D75" s="119">
        <f t="shared" si="82"/>
        <v>44184</v>
      </c>
      <c r="E75" s="92">
        <f t="shared" si="83"/>
        <v>73.854014949638767</v>
      </c>
      <c r="F75" s="8">
        <f t="shared" si="67"/>
        <v>103949000</v>
      </c>
      <c r="G75" s="14">
        <f t="shared" si="68"/>
        <v>72589666.666666672</v>
      </c>
      <c r="H75" s="15">
        <f t="shared" si="39"/>
        <v>31359333.333333328</v>
      </c>
      <c r="I75" s="14">
        <f t="shared" si="69"/>
        <v>3090445</v>
      </c>
      <c r="J75" s="2">
        <v>4618821</v>
      </c>
      <c r="K75" s="2">
        <v>311847</v>
      </c>
      <c r="L75" s="21">
        <f t="shared" si="84"/>
        <v>119</v>
      </c>
      <c r="M75" s="2">
        <v>93324</v>
      </c>
      <c r="N75" s="37"/>
      <c r="O75" s="2">
        <v>4452</v>
      </c>
      <c r="P75" s="37">
        <f t="shared" si="73"/>
        <v>2261714.9003900131</v>
      </c>
      <c r="Q75" s="13">
        <f t="shared" si="85"/>
        <v>34.6508781861329</v>
      </c>
      <c r="R75" s="7">
        <f t="shared" si="66"/>
        <v>6.7516580529966411E-2</v>
      </c>
      <c r="S75" s="7">
        <f t="shared" si="77"/>
        <v>4.7704770477047707E-2</v>
      </c>
      <c r="T75" s="7">
        <f t="shared" si="74"/>
        <v>2.0205156250913382E-2</v>
      </c>
      <c r="U75" s="49">
        <f t="shared" si="72"/>
        <v>119</v>
      </c>
      <c r="V75" s="29">
        <f t="shared" si="80"/>
        <v>-6688</v>
      </c>
      <c r="W75" s="18">
        <f t="shared" si="70"/>
        <v>3.7691454782786122E-3</v>
      </c>
      <c r="X75" s="16">
        <f t="shared" si="81"/>
        <v>0.66909823957239301</v>
      </c>
    </row>
    <row r="76" spans="1:24" x14ac:dyDescent="0.3">
      <c r="A76" s="21">
        <v>120</v>
      </c>
      <c r="B76" s="23">
        <v>43970</v>
      </c>
      <c r="C76" s="22" t="s">
        <v>6</v>
      </c>
      <c r="D76" s="119">
        <f t="shared" ref="D76:D77" si="86">B76+INT(Q76*LOG(E76)/LOG(2))</f>
        <v>44152</v>
      </c>
      <c r="E76" s="92">
        <f t="shared" ref="E76:E77" si="87">(WorldPop-F76)/F76</f>
        <v>72.830767722325717</v>
      </c>
      <c r="F76" s="8">
        <f t="shared" si="67"/>
        <v>105389666.66666667</v>
      </c>
      <c r="G76" s="14">
        <f t="shared" si="68"/>
        <v>74724000</v>
      </c>
      <c r="H76" s="15">
        <f t="shared" si="39"/>
        <v>30665666.666666672</v>
      </c>
      <c r="I76" s="14">
        <f t="shared" si="69"/>
        <v>3175207</v>
      </c>
      <c r="J76" s="2">
        <v>4731458</v>
      </c>
      <c r="K76" s="2">
        <v>316169</v>
      </c>
      <c r="L76" s="21">
        <f t="shared" si="84"/>
        <v>120</v>
      </c>
      <c r="M76" s="2">
        <v>112637</v>
      </c>
      <c r="N76" s="37"/>
      <c r="O76" s="2">
        <v>4322</v>
      </c>
      <c r="P76" s="37">
        <f t="shared" si="73"/>
        <v>2107256.0094000241</v>
      </c>
      <c r="Q76" s="13">
        <f t="shared" si="85"/>
        <v>29.461728496641946</v>
      </c>
      <c r="R76" s="7">
        <f t="shared" si="66"/>
        <v>6.68227425880141E-2</v>
      </c>
      <c r="S76" s="7">
        <f t="shared" si="77"/>
        <v>3.8371050365332886E-2</v>
      </c>
      <c r="T76" s="7">
        <f t="shared" si="74"/>
        <v>2.3805981158450524E-2</v>
      </c>
      <c r="U76" s="49">
        <f t="shared" si="72"/>
        <v>120</v>
      </c>
      <c r="V76" s="29">
        <f t="shared" si="80"/>
        <v>19313</v>
      </c>
      <c r="W76" s="18">
        <f t="shared" si="70"/>
        <v>3.7691454782786122E-3</v>
      </c>
      <c r="X76" s="16">
        <f t="shared" si="81"/>
        <v>0.67108426197590676</v>
      </c>
    </row>
    <row r="77" spans="1:24" x14ac:dyDescent="0.3">
      <c r="A77" s="21">
        <v>121</v>
      </c>
      <c r="B77" s="23">
        <v>43971</v>
      </c>
      <c r="C77" s="22" t="s">
        <v>0</v>
      </c>
      <c r="D77" s="119">
        <f t="shared" si="86"/>
        <v>44327</v>
      </c>
      <c r="E77" s="92">
        <f t="shared" si="87"/>
        <v>72.223982006907391</v>
      </c>
      <c r="F77" s="8">
        <f t="shared" si="67"/>
        <v>106263000</v>
      </c>
      <c r="G77" s="14">
        <f t="shared" si="68"/>
        <v>76657000</v>
      </c>
      <c r="H77" s="15">
        <f t="shared" si="39"/>
        <v>29606000</v>
      </c>
      <c r="I77" s="14">
        <f t="shared" si="69"/>
        <v>3267184</v>
      </c>
      <c r="J77" s="2">
        <v>4789205</v>
      </c>
      <c r="K77" s="2">
        <v>318789</v>
      </c>
      <c r="L77" s="21">
        <f t="shared" si="84"/>
        <v>121</v>
      </c>
      <c r="M77" s="2">
        <v>57804</v>
      </c>
      <c r="N77" s="37"/>
      <c r="O77" s="2">
        <v>2621</v>
      </c>
      <c r="P77" s="37">
        <f t="shared" si="73"/>
        <v>1936530.74345</v>
      </c>
      <c r="Q77" s="13">
        <f t="shared" si="85"/>
        <v>57.774846460933318</v>
      </c>
      <c r="R77" s="7">
        <f t="shared" si="66"/>
        <v>6.6564074830791325E-2</v>
      </c>
      <c r="S77" s="7">
        <f t="shared" si="77"/>
        <v>4.5342882845477821E-2</v>
      </c>
      <c r="T77" s="7">
        <f t="shared" si="74"/>
        <v>1.2069644126739198E-2</v>
      </c>
      <c r="U77" s="49">
        <f t="shared" si="72"/>
        <v>121</v>
      </c>
      <c r="V77" s="29">
        <f t="shared" si="80"/>
        <v>-54833</v>
      </c>
      <c r="W77" s="18">
        <f t="shared" si="70"/>
        <v>3.7691454782786122E-3</v>
      </c>
      <c r="X77" s="16">
        <f t="shared" si="81"/>
        <v>0.68219756723715108</v>
      </c>
    </row>
    <row r="78" spans="1:24" x14ac:dyDescent="0.3">
      <c r="A78" s="21">
        <v>122</v>
      </c>
      <c r="B78" s="23">
        <v>43972</v>
      </c>
      <c r="C78" s="22" t="s">
        <v>1</v>
      </c>
      <c r="D78" s="22"/>
      <c r="E78" s="22"/>
      <c r="F78" s="8">
        <f t="shared" si="67"/>
        <v>39778054.122868776</v>
      </c>
      <c r="G78" s="14">
        <f t="shared" si="68"/>
        <v>79542666.666666672</v>
      </c>
      <c r="H78" s="15">
        <f t="shared" si="39"/>
        <v>-39764612.543797895</v>
      </c>
      <c r="I78" s="14">
        <f t="shared" si="69"/>
        <v>3349786</v>
      </c>
      <c r="J78" s="38">
        <f t="shared" ref="J78:J88" si="88">+P78</f>
        <v>1748872.9676000169</v>
      </c>
      <c r="K78" s="14">
        <f t="shared" ref="K78:K88" si="89">+$R$3*P78</f>
        <v>119334.16236860634</v>
      </c>
      <c r="L78" s="21">
        <f t="shared" si="84"/>
        <v>122</v>
      </c>
      <c r="M78" s="14">
        <f t="shared" ref="M78:M88" si="90">+P78-P77</f>
        <v>-187657.7758499831</v>
      </c>
      <c r="N78" s="39"/>
      <c r="O78" s="14">
        <f t="shared" ref="O78:O88" si="91">+M78*$S$3</f>
        <v>-14529.855958505803</v>
      </c>
      <c r="P78" s="37">
        <f t="shared" si="73"/>
        <v>1748872.9676000169</v>
      </c>
      <c r="Q78" s="1">
        <f t="shared" ref="Q78:Q133" si="92">LOG(2)/LOG(1+T78)</f>
        <v>-6.1066429684700418</v>
      </c>
      <c r="R78" s="7">
        <f t="shared" si="66"/>
        <v>6.8234894460269993E-2</v>
      </c>
      <c r="S78" s="7"/>
      <c r="T78" s="7">
        <f t="shared" si="74"/>
        <v>-0.10730211932288392</v>
      </c>
      <c r="U78" s="49">
        <f t="shared" si="72"/>
        <v>122</v>
      </c>
      <c r="V78" s="8"/>
    </row>
    <row r="79" spans="1:24" x14ac:dyDescent="0.3">
      <c r="A79" s="21">
        <v>123</v>
      </c>
      <c r="B79" s="23">
        <v>43973</v>
      </c>
      <c r="C79" s="22" t="s">
        <v>2</v>
      </c>
      <c r="D79" s="22"/>
      <c r="E79" s="22"/>
      <c r="F79" s="8">
        <f t="shared" si="67"/>
        <v>35109245.94167719</v>
      </c>
      <c r="G79" s="14">
        <f t="shared" si="68"/>
        <v>79868000</v>
      </c>
      <c r="H79" s="15">
        <f t="shared" si="39"/>
        <v>-44758754.05832281</v>
      </c>
      <c r="I79" s="14">
        <f t="shared" si="69"/>
        <v>3435894</v>
      </c>
      <c r="J79" s="38">
        <f t="shared" si="88"/>
        <v>1543605.1987500181</v>
      </c>
      <c r="K79" s="14">
        <f t="shared" si="89"/>
        <v>105327.73782503158</v>
      </c>
      <c r="L79" s="21">
        <f t="shared" si="84"/>
        <v>123</v>
      </c>
      <c r="M79" s="14">
        <f t="shared" si="90"/>
        <v>-205267.76884999871</v>
      </c>
      <c r="N79" s="39"/>
      <c r="O79" s="14">
        <f t="shared" si="91"/>
        <v>-15893.352144909877</v>
      </c>
      <c r="P79" s="37">
        <f t="shared" si="73"/>
        <v>1543605.1987500181</v>
      </c>
      <c r="Q79" s="1">
        <f t="shared" si="92"/>
        <v>-4.8576253127352897</v>
      </c>
      <c r="R79" s="7">
        <f t="shared" si="66"/>
        <v>6.8234894460269993E-2</v>
      </c>
      <c r="S79" s="7"/>
      <c r="T79" s="7">
        <f t="shared" si="74"/>
        <v>-0.13297944903024467</v>
      </c>
      <c r="U79" s="49">
        <f t="shared" si="72"/>
        <v>123</v>
      </c>
      <c r="V79" s="8"/>
    </row>
    <row r="80" spans="1:24" x14ac:dyDescent="0.3">
      <c r="A80" s="21">
        <v>124</v>
      </c>
      <c r="B80" s="23">
        <v>43974</v>
      </c>
      <c r="C80" s="20" t="s">
        <v>3</v>
      </c>
      <c r="D80" s="20"/>
      <c r="E80" s="20"/>
      <c r="F80" s="8">
        <f t="shared" si="67"/>
        <v>30024231.64644298</v>
      </c>
      <c r="G80" s="14">
        <f t="shared" si="68"/>
        <v>81133666.666666672</v>
      </c>
      <c r="H80" s="15">
        <f t="shared" si="39"/>
        <v>-51109435.020223692</v>
      </c>
      <c r="I80" s="14">
        <f t="shared" si="69"/>
        <v>3517345</v>
      </c>
      <c r="J80" s="38">
        <f t="shared" si="88"/>
        <v>1320038.605640023</v>
      </c>
      <c r="K80" s="14">
        <f t="shared" si="89"/>
        <v>90072.69493932894</v>
      </c>
      <c r="L80" s="21">
        <f t="shared" si="84"/>
        <v>124</v>
      </c>
      <c r="M80" s="14">
        <f t="shared" si="90"/>
        <v>-223566.59310999513</v>
      </c>
      <c r="N80" s="39"/>
      <c r="O80" s="14">
        <f t="shared" si="91"/>
        <v>-17310.182753199235</v>
      </c>
      <c r="P80" s="37">
        <f t="shared" si="73"/>
        <v>1320038.605640023</v>
      </c>
      <c r="Q80" s="1">
        <f t="shared" si="92"/>
        <v>-3.7353694631316698</v>
      </c>
      <c r="R80" s="7">
        <f t="shared" si="66"/>
        <v>6.8234894460269993E-2</v>
      </c>
      <c r="S80" s="7"/>
      <c r="T80" s="7">
        <f t="shared" si="74"/>
        <v>-0.16936367781577</v>
      </c>
      <c r="U80" s="49">
        <f t="shared" si="72"/>
        <v>124</v>
      </c>
      <c r="V80" s="8"/>
    </row>
    <row r="81" spans="1:22" x14ac:dyDescent="0.3">
      <c r="A81" s="21">
        <v>125</v>
      </c>
      <c r="B81" s="23">
        <v>43975</v>
      </c>
      <c r="C81" s="22" t="s">
        <v>4</v>
      </c>
      <c r="D81" s="22"/>
      <c r="E81" s="22"/>
      <c r="F81" s="8">
        <f t="shared" si="67"/>
        <v>24507085.680889767</v>
      </c>
      <c r="G81" s="14">
        <f t="shared" si="68"/>
        <v>82501000</v>
      </c>
      <c r="H81" s="15">
        <f t="shared" si="39"/>
        <v>-57993914.31911023</v>
      </c>
      <c r="I81" s="14">
        <f t="shared" si="69"/>
        <v>3588773</v>
      </c>
      <c r="J81" s="38">
        <f t="shared" si="88"/>
        <v>1077473.0088499999</v>
      </c>
      <c r="K81" s="14">
        <f t="shared" si="89"/>
        <v>73521.257042669298</v>
      </c>
      <c r="L81" s="21">
        <f t="shared" si="84"/>
        <v>125</v>
      </c>
      <c r="M81" s="14">
        <f t="shared" si="90"/>
        <v>-242565.59679002315</v>
      </c>
      <c r="N81" s="39"/>
      <c r="O81" s="14">
        <f t="shared" si="91"/>
        <v>-18781.226442039551</v>
      </c>
      <c r="P81" s="37">
        <f t="shared" si="73"/>
        <v>1077473.0088499999</v>
      </c>
      <c r="Q81" s="1">
        <f t="shared" si="92"/>
        <v>-2.7176600626572602</v>
      </c>
      <c r="R81" s="7">
        <f t="shared" si="66"/>
        <v>6.8234894460269993E-2</v>
      </c>
      <c r="S81" s="7"/>
      <c r="T81" s="7">
        <f t="shared" si="74"/>
        <v>-0.22512452265409078</v>
      </c>
      <c r="U81" s="49">
        <f t="shared" si="72"/>
        <v>125</v>
      </c>
      <c r="V81" s="8"/>
    </row>
    <row r="82" spans="1:22" x14ac:dyDescent="0.3">
      <c r="A82" s="21">
        <v>126</v>
      </c>
      <c r="B82" s="23">
        <v>43976</v>
      </c>
      <c r="C82" s="22" t="s">
        <v>5</v>
      </c>
      <c r="D82" s="22"/>
      <c r="E82" s="22"/>
      <c r="F82" s="8">
        <f t="shared" si="67"/>
        <v>18541624.375243448</v>
      </c>
      <c r="G82" s="14">
        <f t="shared" si="68"/>
        <v>84681666.666666672</v>
      </c>
      <c r="H82" s="15">
        <f t="shared" si="39"/>
        <v>-66140042.291423224</v>
      </c>
      <c r="I82" s="14">
        <f t="shared" si="69"/>
        <v>3672238</v>
      </c>
      <c r="J82" s="38">
        <f t="shared" si="88"/>
        <v>815196.88080001529</v>
      </c>
      <c r="K82" s="14">
        <f t="shared" si="89"/>
        <v>55624.873125730344</v>
      </c>
      <c r="L82" s="21">
        <f t="shared" si="84"/>
        <v>126</v>
      </c>
      <c r="M82" s="14">
        <f t="shared" si="90"/>
        <v>-262276.12804998457</v>
      </c>
      <c r="N82" s="39"/>
      <c r="O82" s="14">
        <f t="shared" si="91"/>
        <v>-20307.361870084973</v>
      </c>
      <c r="P82" s="37">
        <f t="shared" si="73"/>
        <v>815196.88080001529</v>
      </c>
      <c r="Q82" s="1">
        <f t="shared" si="92"/>
        <v>-1.7854725773835149</v>
      </c>
      <c r="R82" s="7">
        <f t="shared" si="66"/>
        <v>6.8234894460269993E-2</v>
      </c>
      <c r="S82" s="7"/>
      <c r="T82" s="7">
        <f t="shared" si="74"/>
        <v>-0.32173347841148858</v>
      </c>
      <c r="U82" s="49">
        <f t="shared" si="72"/>
        <v>126</v>
      </c>
      <c r="V82" s="8"/>
    </row>
    <row r="83" spans="1:22" x14ac:dyDescent="0.3">
      <c r="A83" s="21">
        <v>127</v>
      </c>
      <c r="B83" s="23">
        <v>43977</v>
      </c>
      <c r="C83" s="22" t="s">
        <v>6</v>
      </c>
      <c r="D83" s="22"/>
      <c r="E83" s="22"/>
      <c r="F83" s="8">
        <f t="shared" si="67"/>
        <v>12111405.946227089</v>
      </c>
      <c r="G83" s="14">
        <f t="shared" si="68"/>
        <v>86491333.333333328</v>
      </c>
      <c r="H83" s="15">
        <f t="shared" si="39"/>
        <v>-74379927.38710624</v>
      </c>
      <c r="I83" s="14">
        <f t="shared" si="69"/>
        <v>3759967</v>
      </c>
      <c r="J83" s="38">
        <f t="shared" si="88"/>
        <v>532487.34575001057</v>
      </c>
      <c r="K83" s="14">
        <f t="shared" si="89"/>
        <v>36334.217838681267</v>
      </c>
      <c r="L83" s="21">
        <f t="shared" si="84"/>
        <v>127</v>
      </c>
      <c r="M83" s="14">
        <f t="shared" si="90"/>
        <v>-282709.53505000472</v>
      </c>
      <c r="N83" s="39"/>
      <c r="O83" s="14">
        <f t="shared" si="91"/>
        <v>-21889.467696006941</v>
      </c>
      <c r="P83" s="37">
        <f t="shared" si="73"/>
        <v>532487.34575001057</v>
      </c>
      <c r="Q83" s="1">
        <f t="shared" si="92"/>
        <v>-0.91566545214689377</v>
      </c>
      <c r="R83" s="7">
        <f t="shared" si="66"/>
        <v>6.8234894460269993E-2</v>
      </c>
      <c r="S83" s="7"/>
      <c r="T83" s="7">
        <f t="shared" si="74"/>
        <v>-0.53092254174004305</v>
      </c>
      <c r="U83" s="49">
        <f t="shared" si="72"/>
        <v>127</v>
      </c>
      <c r="V83" s="8"/>
    </row>
    <row r="84" spans="1:22" x14ac:dyDescent="0.3">
      <c r="A84" s="21">
        <v>128</v>
      </c>
      <c r="B84" s="23">
        <v>43978</v>
      </c>
      <c r="C84" s="22" t="s">
        <v>0</v>
      </c>
      <c r="D84" s="22"/>
      <c r="E84" s="22"/>
      <c r="F84" s="8">
        <f t="shared" si="67"/>
        <v>5199730.4970660219</v>
      </c>
      <c r="G84" s="14">
        <f t="shared" si="68"/>
        <v>88620666.666666672</v>
      </c>
      <c r="H84" s="15">
        <f t="shared" si="39"/>
        <v>-83420936.169600651</v>
      </c>
      <c r="I84" s="14">
        <f t="shared" si="69"/>
        <v>3855788</v>
      </c>
      <c r="J84" s="38">
        <f t="shared" si="88"/>
        <v>228610.17980002519</v>
      </c>
      <c r="K84" s="14">
        <f t="shared" si="89"/>
        <v>15599.191491198066</v>
      </c>
      <c r="L84" s="21">
        <f t="shared" si="84"/>
        <v>128</v>
      </c>
      <c r="M84" s="14">
        <f t="shared" si="90"/>
        <v>-303877.16594998538</v>
      </c>
      <c r="N84" s="39"/>
      <c r="O84" s="14">
        <f t="shared" si="91"/>
        <v>-23528.422578459595</v>
      </c>
      <c r="P84" s="37">
        <f t="shared" si="73"/>
        <v>228610.17980002519</v>
      </c>
      <c r="Q84" s="1" t="e">
        <f t="shared" si="92"/>
        <v>#NUM!</v>
      </c>
      <c r="R84" s="7">
        <f t="shared" si="66"/>
        <v>6.8234894460269993E-2</v>
      </c>
      <c r="S84" s="7"/>
      <c r="T84" s="7">
        <f t="shared" si="74"/>
        <v>-1.3292372466344209</v>
      </c>
      <c r="U84" s="49">
        <f t="shared" si="72"/>
        <v>128</v>
      </c>
      <c r="V84" s="8"/>
    </row>
    <row r="85" spans="1:22" x14ac:dyDescent="0.3">
      <c r="A85" s="21">
        <v>129</v>
      </c>
      <c r="B85" s="23">
        <v>43979</v>
      </c>
      <c r="C85" s="22" t="s">
        <v>1</v>
      </c>
      <c r="D85" s="22"/>
      <c r="E85" s="22"/>
      <c r="F85" s="8">
        <f t="shared" si="67"/>
        <v>-2210359.9825160638</v>
      </c>
      <c r="G85" s="14">
        <f t="shared" si="68"/>
        <v>91453666.666666672</v>
      </c>
      <c r="H85" s="15">
        <f t="shared" si="39"/>
        <v>-93664026.649182737</v>
      </c>
      <c r="I85" s="14">
        <f t="shared" si="69"/>
        <v>3917366</v>
      </c>
      <c r="J85" s="38">
        <f t="shared" si="88"/>
        <v>-97180.189109974541</v>
      </c>
      <c r="K85" s="14">
        <f t="shared" si="89"/>
        <v>-6631.0799475481917</v>
      </c>
      <c r="L85" s="21">
        <f t="shared" si="84"/>
        <v>129</v>
      </c>
      <c r="M85" s="14">
        <f t="shared" si="90"/>
        <v>-325790.36890999973</v>
      </c>
      <c r="N85" s="39"/>
      <c r="O85" s="14">
        <f t="shared" si="91"/>
        <v>-25225.105176110344</v>
      </c>
      <c r="P85" s="37">
        <f t="shared" si="73"/>
        <v>-97180.189109974541</v>
      </c>
      <c r="Q85" s="1">
        <f t="shared" si="92"/>
        <v>0.4712928237798315</v>
      </c>
      <c r="R85" s="7">
        <f t="shared" si="66"/>
        <v>6.8234894460269993E-2</v>
      </c>
      <c r="S85" s="7"/>
      <c r="T85" s="7">
        <f t="shared" si="74"/>
        <v>3.3524360458006219</v>
      </c>
      <c r="U85" s="49">
        <f t="shared" si="72"/>
        <v>129</v>
      </c>
      <c r="V85" s="8"/>
    </row>
    <row r="86" spans="1:22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si="88"/>
        <v>-445640.68119999114</v>
      </c>
      <c r="K86" s="14">
        <f t="shared" si="89"/>
        <v>-30408.24484888422</v>
      </c>
      <c r="L86" s="21">
        <f t="shared" si="84"/>
        <v>130</v>
      </c>
      <c r="M86" s="14">
        <f t="shared" si="90"/>
        <v>-348460.4920900166</v>
      </c>
      <c r="N86" s="39"/>
      <c r="O86" s="14">
        <f t="shared" si="91"/>
        <v>-26980.394147618521</v>
      </c>
      <c r="P86" s="37">
        <f t="shared" si="73"/>
        <v>-445640.68119999114</v>
      </c>
      <c r="Q86" s="1">
        <f t="shared" si="92"/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2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88"/>
        <v>-817539.5648499513</v>
      </c>
      <c r="K87" s="14">
        <f t="shared" si="89"/>
        <v>-55784.725924631486</v>
      </c>
      <c r="L87" s="21">
        <f t="shared" si="84"/>
        <v>131</v>
      </c>
      <c r="M87" s="14">
        <f t="shared" si="90"/>
        <v>-371898.88364996016</v>
      </c>
      <c r="N87" s="39"/>
      <c r="O87" s="14">
        <f t="shared" si="91"/>
        <v>-28795.168151639995</v>
      </c>
      <c r="P87" s="37">
        <f t="shared" si="73"/>
        <v>-817539.5648499513</v>
      </c>
      <c r="Q87" s="1">
        <f t="shared" si="92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2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93">+F70</f>
        <v>95799666.666666672</v>
      </c>
      <c r="H88" s="15">
        <f t="shared" ref="H88:H151" si="94">+F88-G88</f>
        <v>-123404240.07570732</v>
      </c>
      <c r="I88" s="14">
        <f t="shared" ref="I88" si="95">+J70</f>
        <v>4170424</v>
      </c>
      <c r="J88" s="38">
        <f t="shared" si="88"/>
        <v>-1213656.4565999368</v>
      </c>
      <c r="K88" s="14">
        <f t="shared" si="89"/>
        <v>-82813.720227121943</v>
      </c>
      <c r="L88" s="21">
        <f t="shared" si="84"/>
        <v>132</v>
      </c>
      <c r="M88" s="14">
        <f t="shared" si="90"/>
        <v>-396116.89174998552</v>
      </c>
      <c r="N88" s="39"/>
      <c r="O88" s="14">
        <f t="shared" si="91"/>
        <v>-30670.305846848518</v>
      </c>
      <c r="P88" s="37">
        <f t="shared" si="73"/>
        <v>-1213656.4565999368</v>
      </c>
      <c r="Q88" s="1">
        <f t="shared" si="92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2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94"/>
        <v>-130772790.31388849</v>
      </c>
      <c r="I89" s="8">
        <f t="shared" ref="I89:I152" si="96">+J89*$I$3</f>
        <v>-1437381.7606257685</v>
      </c>
      <c r="J89" s="15">
        <f t="shared" ref="J89:J152" si="97">+J88-I88-O88+M88</f>
        <v>-5749527.0425030738</v>
      </c>
      <c r="K89" s="10">
        <f t="shared" ref="K89:K120" si="98">+J89*$R$3</f>
        <v>-392318.37094166549</v>
      </c>
      <c r="L89" s="21">
        <f t="shared" si="84"/>
        <v>133</v>
      </c>
      <c r="M89" s="10">
        <f t="shared" ref="M89:M120" si="99">+$T$3*J89</f>
        <v>-191523.67443431795</v>
      </c>
      <c r="N89" s="15"/>
      <c r="O89" s="8">
        <f t="shared" ref="O89:O120" si="100">+J89*$O$3</f>
        <v>-28747.635212515368</v>
      </c>
      <c r="P89" s="37">
        <f t="shared" si="73"/>
        <v>-1634782.321149976</v>
      </c>
      <c r="Q89" s="1">
        <f t="shared" si="92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2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94"/>
        <v>-101781928.02106987</v>
      </c>
      <c r="I90" s="8">
        <f t="shared" si="96"/>
        <v>-1118730.330274777</v>
      </c>
      <c r="J90" s="15">
        <f t="shared" si="97"/>
        <v>-4474921.3210991081</v>
      </c>
      <c r="K90" s="10">
        <f t="shared" si="98"/>
        <v>-305345.7840632096</v>
      </c>
      <c r="L90" s="21">
        <f t="shared" si="84"/>
        <v>134</v>
      </c>
      <c r="M90" s="10">
        <f t="shared" si="99"/>
        <v>-149065.02185060648</v>
      </c>
      <c r="N90" s="15"/>
      <c r="O90" s="8">
        <f t="shared" si="100"/>
        <v>-22374.606605495541</v>
      </c>
      <c r="P90" s="37">
        <f t="shared" si="73"/>
        <v>-2081719.4713599542</v>
      </c>
      <c r="Q90" s="1">
        <f t="shared" si="92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2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94"/>
        <v>-79218015.053595051</v>
      </c>
      <c r="I91" s="8">
        <f t="shared" si="96"/>
        <v>-870720.35151736054</v>
      </c>
      <c r="J91" s="15">
        <f t="shared" si="97"/>
        <v>-3482881.4060694422</v>
      </c>
      <c r="K91" s="10">
        <f t="shared" si="98"/>
        <v>-237654.04516078514</v>
      </c>
      <c r="L91" s="21">
        <f t="shared" si="84"/>
        <v>135</v>
      </c>
      <c r="M91" s="10">
        <f t="shared" si="99"/>
        <v>-116018.97679204225</v>
      </c>
      <c r="N91" s="15"/>
      <c r="O91" s="8">
        <f t="shared" si="100"/>
        <v>-17414.407030347211</v>
      </c>
      <c r="P91" s="37">
        <f t="shared" si="73"/>
        <v>-2555281.5682500014</v>
      </c>
      <c r="Q91" s="1">
        <f t="shared" si="92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2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94"/>
        <v>-61656268.760526143</v>
      </c>
      <c r="I92" s="8">
        <f t="shared" si="96"/>
        <v>-677691.4060784441</v>
      </c>
      <c r="J92" s="15">
        <f t="shared" si="97"/>
        <v>-2710765.6243137764</v>
      </c>
      <c r="K92" s="10">
        <f t="shared" si="98"/>
        <v>-184968.80628157844</v>
      </c>
      <c r="L92" s="21">
        <f t="shared" si="84"/>
        <v>136</v>
      </c>
      <c r="M92" s="10">
        <f t="shared" si="99"/>
        <v>-90298.869639334298</v>
      </c>
      <c r="N92" s="15"/>
      <c r="O92" s="8">
        <f t="shared" si="100"/>
        <v>-13553.828121568882</v>
      </c>
      <c r="P92" s="37">
        <f t="shared" si="73"/>
        <v>-3056293.6210000077</v>
      </c>
      <c r="Q92" s="1">
        <f t="shared" si="92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2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94"/>
        <v>-47987764.839832522</v>
      </c>
      <c r="I93" s="8">
        <f t="shared" si="96"/>
        <v>-527454.81493827445</v>
      </c>
      <c r="J93" s="15">
        <f t="shared" si="97"/>
        <v>-2109819.2597530978</v>
      </c>
      <c r="K93" s="10">
        <f t="shared" si="98"/>
        <v>-143963.29451949758</v>
      </c>
      <c r="L93" s="21">
        <f t="shared" si="84"/>
        <v>137</v>
      </c>
      <c r="M93" s="10">
        <f t="shared" si="99"/>
        <v>-70280.622046485485</v>
      </c>
      <c r="N93" s="15"/>
      <c r="O93" s="8">
        <f t="shared" si="100"/>
        <v>-10549.096298765489</v>
      </c>
      <c r="P93" s="37">
        <f t="shared" si="73"/>
        <v>-3585591.9869499812</v>
      </c>
      <c r="Q93" s="1">
        <f t="shared" si="92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2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94"/>
        <v>-37349415.08165659</v>
      </c>
      <c r="I94" s="8">
        <f t="shared" si="96"/>
        <v>-410523.99264063587</v>
      </c>
      <c r="J94" s="15">
        <f t="shared" si="97"/>
        <v>-1642095.9705625435</v>
      </c>
      <c r="K94" s="10">
        <f t="shared" si="98"/>
        <v>-112048.24524496977</v>
      </c>
      <c r="L94" s="21">
        <f t="shared" si="84"/>
        <v>138</v>
      </c>
      <c r="M94" s="10">
        <f t="shared" si="99"/>
        <v>-54700.195638875943</v>
      </c>
      <c r="N94" s="15"/>
      <c r="O94" s="8">
        <f t="shared" si="100"/>
        <v>-8210.4798528127176</v>
      </c>
      <c r="P94" s="37">
        <f t="shared" si="73"/>
        <v>-4144024.3715999881</v>
      </c>
      <c r="Q94" s="1">
        <f t="shared" si="92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2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94"/>
        <v>-29069468.261292432</v>
      </c>
      <c r="I95" s="8">
        <f t="shared" si="96"/>
        <v>-319515.42342699267</v>
      </c>
      <c r="J95" s="15">
        <f t="shared" si="97"/>
        <v>-1278061.6937079707</v>
      </c>
      <c r="K95" s="10">
        <f t="shared" si="98"/>
        <v>-87208.404783877297</v>
      </c>
      <c r="L95" s="21">
        <f t="shared" si="84"/>
        <v>139</v>
      </c>
      <c r="M95" s="10">
        <f t="shared" si="99"/>
        <v>-42573.775185886087</v>
      </c>
      <c r="N95" s="15"/>
      <c r="O95" s="8">
        <f t="shared" si="100"/>
        <v>-6390.3084685398535</v>
      </c>
      <c r="P95" s="37">
        <f t="shared" si="73"/>
        <v>-4732449.8286099741</v>
      </c>
      <c r="Q95" s="1">
        <f t="shared" si="92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2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94"/>
        <v>-22625092.87352426</v>
      </c>
      <c r="I96" s="8">
        <f t="shared" si="96"/>
        <v>-248682.43424958104</v>
      </c>
      <c r="J96" s="15">
        <f t="shared" si="97"/>
        <v>-994729.73699832417</v>
      </c>
      <c r="K96" s="10">
        <f t="shared" si="98"/>
        <v>-67875.278620572775</v>
      </c>
      <c r="L96" s="21">
        <f t="shared" si="84"/>
        <v>140</v>
      </c>
      <c r="M96" s="10">
        <f t="shared" si="99"/>
        <v>-33135.646269794881</v>
      </c>
      <c r="N96" s="15"/>
      <c r="O96" s="8">
        <f t="shared" si="100"/>
        <v>-4973.6486849916209</v>
      </c>
      <c r="P96" s="37">
        <f t="shared" si="73"/>
        <v>-5351738.7597999657</v>
      </c>
      <c r="Q96" s="1">
        <f t="shared" si="92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94"/>
        <v>-17609363.299473003</v>
      </c>
      <c r="I97" s="8">
        <f t="shared" si="96"/>
        <v>-193552.32508338659</v>
      </c>
      <c r="J97" s="15">
        <f t="shared" si="97"/>
        <v>-774209.30033354636</v>
      </c>
      <c r="K97" s="10">
        <f t="shared" si="98"/>
        <v>-52828.089898419006</v>
      </c>
      <c r="L97" s="21">
        <f t="shared" si="84"/>
        <v>141</v>
      </c>
      <c r="M97" s="10">
        <f t="shared" si="99"/>
        <v>-25789.844779397601</v>
      </c>
      <c r="N97" s="15"/>
      <c r="O97" s="8">
        <f t="shared" si="100"/>
        <v>-3871.0465016677317</v>
      </c>
      <c r="P97" s="37">
        <f t="shared" si="73"/>
        <v>-6002772.9151499802</v>
      </c>
      <c r="Q97" s="1">
        <f t="shared" si="92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94"/>
        <v>-13705564.770330366</v>
      </c>
      <c r="I98" s="8">
        <f t="shared" si="96"/>
        <v>-150643.94338197241</v>
      </c>
      <c r="J98" s="15">
        <f t="shared" si="97"/>
        <v>-602575.77352788963</v>
      </c>
      <c r="K98" s="10">
        <f t="shared" si="98"/>
        <v>-41116.694310991101</v>
      </c>
      <c r="L98" s="21">
        <f t="shared" si="84"/>
        <v>142</v>
      </c>
      <c r="M98" s="10">
        <f t="shared" si="99"/>
        <v>-20072.525169117183</v>
      </c>
      <c r="N98" s="15"/>
      <c r="O98" s="8">
        <f t="shared" si="100"/>
        <v>-3012.8788676394483</v>
      </c>
      <c r="P98" s="37">
        <f t="shared" si="73"/>
        <v>-6686445.3927999223</v>
      </c>
      <c r="Q98" s="1">
        <f t="shared" si="92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94"/>
        <v>-10667194.632718066</v>
      </c>
      <c r="I99" s="8">
        <f t="shared" si="96"/>
        <v>-117247.86911184875</v>
      </c>
      <c r="J99" s="15">
        <f t="shared" si="97"/>
        <v>-468991.47644739499</v>
      </c>
      <c r="K99" s="10">
        <f t="shared" si="98"/>
        <v>-32001.583898154197</v>
      </c>
      <c r="L99" s="21">
        <f t="shared" si="84"/>
        <v>143</v>
      </c>
      <c r="M99" s="10">
        <f t="shared" si="99"/>
        <v>-15622.671253403876</v>
      </c>
      <c r="N99" s="15"/>
      <c r="O99" s="8">
        <f t="shared" si="100"/>
        <v>-2344.9573822369748</v>
      </c>
      <c r="P99" s="37">
        <f t="shared" si="73"/>
        <v>-7403660.6390499407</v>
      </c>
      <c r="Q99" s="1">
        <f t="shared" si="92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94"/>
        <v>-8302397.109429461</v>
      </c>
      <c r="I100" s="8">
        <f t="shared" si="96"/>
        <v>-91255.330301678288</v>
      </c>
      <c r="J100" s="15">
        <f t="shared" si="97"/>
        <v>-365021.32120671315</v>
      </c>
      <c r="K100" s="10">
        <f t="shared" si="98"/>
        <v>-24907.191328288383</v>
      </c>
      <c r="L100" s="21">
        <f t="shared" si="84"/>
        <v>144</v>
      </c>
      <c r="M100" s="10">
        <f t="shared" si="99"/>
        <v>-12159.300089828519</v>
      </c>
      <c r="N100" s="15"/>
      <c r="O100" s="8">
        <f t="shared" si="100"/>
        <v>-1825.1066060335659</v>
      </c>
      <c r="P100" s="37">
        <f t="shared" si="73"/>
        <v>-8155334.4483599747</v>
      </c>
      <c r="Q100" s="1">
        <f t="shared" si="92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94"/>
        <v>-6461848.6993050147</v>
      </c>
      <c r="I101" s="8">
        <f t="shared" si="96"/>
        <v>-71025.046097207451</v>
      </c>
      <c r="J101" s="15">
        <f t="shared" si="97"/>
        <v>-284100.1843888298</v>
      </c>
      <c r="K101" s="10">
        <f t="shared" si="98"/>
        <v>-19385.546097915045</v>
      </c>
      <c r="L101" s="21">
        <f t="shared" si="84"/>
        <v>145</v>
      </c>
      <c r="M101" s="10">
        <f t="shared" si="99"/>
        <v>-9463.7195058617472</v>
      </c>
      <c r="N101" s="15"/>
      <c r="O101" s="8">
        <f t="shared" si="100"/>
        <v>-1420.500921944149</v>
      </c>
      <c r="P101" s="37">
        <f t="shared" si="73"/>
        <v>-8942393.9633499905</v>
      </c>
      <c r="Q101" s="1">
        <f t="shared" si="92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94"/>
        <v>-5029329.2482102616</v>
      </c>
      <c r="I102" s="8">
        <f t="shared" si="96"/>
        <v>-55279.589218884983</v>
      </c>
      <c r="J102" s="15">
        <f t="shared" si="97"/>
        <v>-221118.35687553993</v>
      </c>
      <c r="K102" s="10">
        <f t="shared" si="98"/>
        <v>-15087.987744630784</v>
      </c>
      <c r="L102" s="21">
        <f t="shared" si="84"/>
        <v>146</v>
      </c>
      <c r="M102" s="10">
        <f t="shared" si="99"/>
        <v>-7365.7189331603358</v>
      </c>
      <c r="N102" s="15"/>
      <c r="O102" s="8">
        <f t="shared" si="100"/>
        <v>-1105.5917843776997</v>
      </c>
      <c r="P102" s="37">
        <f t="shared" si="73"/>
        <v>-9765777.6747999564</v>
      </c>
      <c r="Q102" s="1">
        <f t="shared" si="92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94"/>
        <v>-3914383.3079260467</v>
      </c>
      <c r="I103" s="8">
        <f t="shared" si="96"/>
        <v>-43024.723701359391</v>
      </c>
      <c r="J103" s="15">
        <f t="shared" si="97"/>
        <v>-172098.89480543757</v>
      </c>
      <c r="K103" s="10">
        <f t="shared" si="98"/>
        <v>-11743.149923778141</v>
      </c>
      <c r="L103" s="21">
        <f t="shared" si="84"/>
        <v>147</v>
      </c>
      <c r="M103" s="10">
        <f t="shared" si="99"/>
        <v>-5732.8215791594712</v>
      </c>
      <c r="N103" s="15"/>
      <c r="O103" s="8">
        <f t="shared" si="100"/>
        <v>-860.49447402718783</v>
      </c>
      <c r="P103" s="15"/>
      <c r="Q103" s="1">
        <f t="shared" si="92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94"/>
        <v>-3046608.3895427398</v>
      </c>
      <c r="I104" s="8">
        <f t="shared" si="96"/>
        <v>-33486.624552302615</v>
      </c>
      <c r="J104" s="15">
        <f t="shared" si="97"/>
        <v>-133946.49820921046</v>
      </c>
      <c r="K104" s="10">
        <f t="shared" si="98"/>
        <v>-9139.8251686282201</v>
      </c>
      <c r="L104" s="21">
        <f t="shared" si="84"/>
        <v>148</v>
      </c>
      <c r="M104" s="10">
        <f t="shared" si="99"/>
        <v>-4461.9192717927044</v>
      </c>
      <c r="N104" s="15"/>
      <c r="O104" s="8">
        <f t="shared" si="100"/>
        <v>-669.73249104605236</v>
      </c>
      <c r="P104" s="15"/>
      <c r="Q104" s="1">
        <f t="shared" si="92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94"/>
        <v>-2371209.4470763477</v>
      </c>
      <c r="I105" s="8">
        <f t="shared" si="96"/>
        <v>-26063.015109413624</v>
      </c>
      <c r="J105" s="15">
        <f t="shared" si="97"/>
        <v>-104252.06043765449</v>
      </c>
      <c r="K105" s="10">
        <f t="shared" si="98"/>
        <v>-7113.6283412290431</v>
      </c>
      <c r="L105" s="21">
        <f t="shared" si="84"/>
        <v>149</v>
      </c>
      <c r="M105" s="10">
        <f t="shared" si="99"/>
        <v>-3472.761765405246</v>
      </c>
      <c r="N105" s="15"/>
      <c r="O105" s="8">
        <f t="shared" si="100"/>
        <v>-521.26030218827248</v>
      </c>
      <c r="P105" s="15"/>
      <c r="Q105" s="1">
        <f t="shared" si="92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94"/>
        <v>-1845538.8822545749</v>
      </c>
      <c r="I106" s="8">
        <f t="shared" si="96"/>
        <v>-20285.136697864462</v>
      </c>
      <c r="J106" s="15">
        <f t="shared" si="97"/>
        <v>-81140.546791457848</v>
      </c>
      <c r="K106" s="10">
        <f t="shared" si="98"/>
        <v>-5536.6166467637249</v>
      </c>
      <c r="L106" s="21">
        <f t="shared" si="84"/>
        <v>150</v>
      </c>
      <c r="M106" s="10">
        <f t="shared" si="99"/>
        <v>-2702.8893945934346</v>
      </c>
      <c r="N106" s="15"/>
      <c r="O106" s="8">
        <f t="shared" si="100"/>
        <v>-405.70273395728924</v>
      </c>
      <c r="P106" s="15"/>
      <c r="Q106" s="1">
        <f t="shared" si="92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101">+K107/$F$3</f>
        <v>-1436403.5914722802</v>
      </c>
      <c r="G107" s="8"/>
      <c r="H107" s="15">
        <f t="shared" si="94"/>
        <v>-1436403.5914722802</v>
      </c>
      <c r="I107" s="8">
        <f t="shared" si="96"/>
        <v>-15788.149188557381</v>
      </c>
      <c r="J107" s="15">
        <f t="shared" si="97"/>
        <v>-63152.596754229526</v>
      </c>
      <c r="K107" s="10">
        <f t="shared" si="98"/>
        <v>-4309.2107744168406</v>
      </c>
      <c r="L107" s="21">
        <f t="shared" si="84"/>
        <v>151</v>
      </c>
      <c r="M107" s="10">
        <f t="shared" si="99"/>
        <v>-2103.6891019079599</v>
      </c>
      <c r="N107" s="15"/>
      <c r="O107" s="8">
        <f t="shared" si="100"/>
        <v>-315.76298377114762</v>
      </c>
      <c r="P107" s="15"/>
      <c r="Q107" s="1">
        <f t="shared" si="92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101"/>
        <v>-1117969.0102621522</v>
      </c>
      <c r="G108" s="8"/>
      <c r="H108" s="15">
        <f t="shared" si="94"/>
        <v>-1117969.0102621522</v>
      </c>
      <c r="I108" s="8">
        <f t="shared" si="96"/>
        <v>-12288.09342095224</v>
      </c>
      <c r="J108" s="15">
        <f t="shared" si="97"/>
        <v>-49152.373683808961</v>
      </c>
      <c r="K108" s="10">
        <f t="shared" si="98"/>
        <v>-3353.9070307864567</v>
      </c>
      <c r="L108" s="21">
        <f t="shared" si="84"/>
        <v>152</v>
      </c>
      <c r="M108" s="10">
        <f t="shared" si="99"/>
        <v>-1637.3248000227545</v>
      </c>
      <c r="N108" s="15"/>
      <c r="O108" s="8">
        <f t="shared" si="100"/>
        <v>-245.76186841904482</v>
      </c>
      <c r="P108" s="15"/>
      <c r="Q108" s="1">
        <f t="shared" si="92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101"/>
        <v>-870127.80762088182</v>
      </c>
      <c r="G109" s="8"/>
      <c r="H109" s="15">
        <f t="shared" si="94"/>
        <v>-870127.80762088182</v>
      </c>
      <c r="I109" s="8">
        <f t="shared" si="96"/>
        <v>-9563.9607986151077</v>
      </c>
      <c r="J109" s="15">
        <f t="shared" si="97"/>
        <v>-38255.843194460431</v>
      </c>
      <c r="K109" s="10">
        <f t="shared" si="98"/>
        <v>-2610.3834228626456</v>
      </c>
      <c r="L109" s="21">
        <f t="shared" si="84"/>
        <v>153</v>
      </c>
      <c r="M109" s="10">
        <f t="shared" si="99"/>
        <v>-1274.3482382154984</v>
      </c>
      <c r="N109" s="15"/>
      <c r="O109" s="8">
        <f t="shared" si="100"/>
        <v>-191.27921597230215</v>
      </c>
      <c r="P109" s="15"/>
      <c r="Q109" s="1">
        <f t="shared" si="92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101"/>
        <v>-677230.22252431209</v>
      </c>
      <c r="G110" s="8"/>
      <c r="H110" s="15">
        <f t="shared" si="94"/>
        <v>-677230.22252431209</v>
      </c>
      <c r="I110" s="8">
        <f t="shared" si="96"/>
        <v>-7443.7378545221291</v>
      </c>
      <c r="J110" s="15">
        <f t="shared" si="97"/>
        <v>-29774.951418088516</v>
      </c>
      <c r="K110" s="10">
        <f t="shared" si="98"/>
        <v>-2031.6906675729363</v>
      </c>
      <c r="L110" s="21">
        <f t="shared" si="84"/>
        <v>154</v>
      </c>
      <c r="M110" s="10">
        <f t="shared" si="99"/>
        <v>-991.83951297896169</v>
      </c>
      <c r="N110" s="15"/>
      <c r="O110" s="8">
        <f t="shared" si="100"/>
        <v>-148.87475709044259</v>
      </c>
      <c r="P110" s="15"/>
      <c r="Q110" s="1">
        <f t="shared" si="92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101"/>
        <v>-527095.87061049417</v>
      </c>
      <c r="G111" s="8"/>
      <c r="H111" s="15">
        <f t="shared" si="94"/>
        <v>-527095.87061049417</v>
      </c>
      <c r="I111" s="8">
        <f t="shared" si="96"/>
        <v>-5793.5445798637265</v>
      </c>
      <c r="J111" s="15">
        <f t="shared" si="97"/>
        <v>-23174.178319454906</v>
      </c>
      <c r="K111" s="10">
        <f t="shared" si="98"/>
        <v>-1581.2876118314825</v>
      </c>
      <c r="L111" s="21">
        <f t="shared" si="84"/>
        <v>155</v>
      </c>
      <c r="M111" s="10">
        <f t="shared" si="99"/>
        <v>-771.95980659408087</v>
      </c>
      <c r="N111" s="15"/>
      <c r="O111" s="8">
        <f t="shared" si="100"/>
        <v>-115.87089159727454</v>
      </c>
      <c r="P111" s="15"/>
      <c r="Q111" s="1">
        <f t="shared" si="92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101"/>
        <v>-410244.62224832398</v>
      </c>
      <c r="G112" s="8"/>
      <c r="H112" s="15">
        <f t="shared" si="94"/>
        <v>-410244.62224832398</v>
      </c>
      <c r="I112" s="8">
        <f t="shared" si="96"/>
        <v>-4509.1806636469964</v>
      </c>
      <c r="J112" s="15">
        <f t="shared" si="97"/>
        <v>-18036.722654587986</v>
      </c>
      <c r="K112" s="10">
        <f t="shared" si="98"/>
        <v>-1230.7338667449719</v>
      </c>
      <c r="L112" s="21">
        <f t="shared" si="84"/>
        <v>156</v>
      </c>
      <c r="M112" s="10">
        <f t="shared" si="99"/>
        <v>-600.82496734470305</v>
      </c>
      <c r="N112" s="15"/>
      <c r="O112" s="8">
        <f t="shared" si="100"/>
        <v>-90.183613272939937</v>
      </c>
      <c r="P112" s="15"/>
      <c r="Q112" s="1">
        <f t="shared" si="92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101"/>
        <v>-319297.98632028839</v>
      </c>
      <c r="G113" s="8"/>
      <c r="H113" s="15">
        <f t="shared" si="94"/>
        <v>-319297.98632028839</v>
      </c>
      <c r="I113" s="8">
        <f t="shared" si="96"/>
        <v>-3509.5458362531881</v>
      </c>
      <c r="J113" s="15">
        <f t="shared" si="97"/>
        <v>-14038.183345012752</v>
      </c>
      <c r="K113" s="10">
        <f t="shared" si="98"/>
        <v>-957.89395896086512</v>
      </c>
      <c r="L113" s="21">
        <f t="shared" si="84"/>
        <v>157</v>
      </c>
      <c r="M113" s="10">
        <f t="shared" si="99"/>
        <v>-467.62880437709492</v>
      </c>
      <c r="N113" s="15"/>
      <c r="O113" s="8">
        <f t="shared" si="100"/>
        <v>-70.190916725063758</v>
      </c>
      <c r="P113" s="15"/>
      <c r="Q113" s="1">
        <f t="shared" si="92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101"/>
        <v>-248513.20051303261</v>
      </c>
      <c r="G114" s="8"/>
      <c r="H114" s="15">
        <f t="shared" si="94"/>
        <v>-248513.20051303261</v>
      </c>
      <c r="I114" s="8">
        <f t="shared" si="96"/>
        <v>-2731.5188491028989</v>
      </c>
      <c r="J114" s="15">
        <f t="shared" si="97"/>
        <v>-10926.075396411596</v>
      </c>
      <c r="K114" s="10">
        <f t="shared" si="98"/>
        <v>-745.53960153909782</v>
      </c>
      <c r="L114" s="21">
        <f t="shared" si="84"/>
        <v>158</v>
      </c>
      <c r="M114" s="10">
        <f t="shared" si="99"/>
        <v>-363.96073826554704</v>
      </c>
      <c r="N114" s="15"/>
      <c r="O114" s="8">
        <f t="shared" si="100"/>
        <v>-54.630376982057982</v>
      </c>
      <c r="P114" s="15"/>
      <c r="Q114" s="1">
        <f t="shared" si="92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101"/>
        <v>-193420.60856995318</v>
      </c>
      <c r="G115" s="8"/>
      <c r="H115" s="15">
        <f t="shared" si="94"/>
        <v>-193420.60856995318</v>
      </c>
      <c r="I115" s="8">
        <f t="shared" si="96"/>
        <v>-2125.9717271480467</v>
      </c>
      <c r="J115" s="15">
        <f t="shared" si="97"/>
        <v>-8503.886908592187</v>
      </c>
      <c r="K115" s="10">
        <f t="shared" si="98"/>
        <v>-580.26182570985952</v>
      </c>
      <c r="L115" s="21">
        <f t="shared" si="84"/>
        <v>159</v>
      </c>
      <c r="M115" s="10">
        <f t="shared" si="99"/>
        <v>-283.274720801802</v>
      </c>
      <c r="N115" s="15"/>
      <c r="O115" s="8">
        <f t="shared" si="100"/>
        <v>-42.519434542960937</v>
      </c>
      <c r="P115" s="15"/>
      <c r="Q115" s="1">
        <f t="shared" si="92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101"/>
        <v>-150541.42694367291</v>
      </c>
      <c r="G116" s="8"/>
      <c r="H116" s="15">
        <f t="shared" si="94"/>
        <v>-150541.42694367291</v>
      </c>
      <c r="I116" s="8">
        <f t="shared" si="96"/>
        <v>-1654.6676169257453</v>
      </c>
      <c r="J116" s="15">
        <f t="shared" si="97"/>
        <v>-6618.6704677029811</v>
      </c>
      <c r="K116" s="10">
        <f t="shared" si="98"/>
        <v>-451.62428083101872</v>
      </c>
      <c r="L116" s="21">
        <f t="shared" si="84"/>
        <v>160</v>
      </c>
      <c r="M116" s="10">
        <f t="shared" si="99"/>
        <v>-220.47588931636946</v>
      </c>
      <c r="N116" s="15"/>
      <c r="O116" s="8">
        <f t="shared" si="100"/>
        <v>-33.093352338514904</v>
      </c>
      <c r="P116" s="15"/>
      <c r="Q116" s="1">
        <f t="shared" si="92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101"/>
        <v>-117168.07941921521</v>
      </c>
      <c r="G117" s="8"/>
      <c r="H117" s="15">
        <f t="shared" si="94"/>
        <v>-117168.07941921521</v>
      </c>
      <c r="I117" s="8">
        <f t="shared" si="96"/>
        <v>-1287.8463469387727</v>
      </c>
      <c r="J117" s="15">
        <f t="shared" si="97"/>
        <v>-5151.385387755091</v>
      </c>
      <c r="K117" s="10">
        <f t="shared" si="98"/>
        <v>-351.50423825764562</v>
      </c>
      <c r="L117" s="21">
        <f t="shared" si="84"/>
        <v>161</v>
      </c>
      <c r="M117" s="10">
        <f t="shared" si="99"/>
        <v>-171.59885510523387</v>
      </c>
      <c r="N117" s="15"/>
      <c r="O117" s="8">
        <f t="shared" si="100"/>
        <v>-25.756926938775454</v>
      </c>
      <c r="P117" s="15"/>
      <c r="Q117" s="1">
        <f t="shared" si="92"/>
        <v>21.15290975537307</v>
      </c>
      <c r="R117" s="7">
        <f t="shared" ref="R117:R180" si="102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101"/>
        <v>-91193.229089851608</v>
      </c>
      <c r="G118" s="8"/>
      <c r="H118" s="15">
        <f t="shared" si="94"/>
        <v>-91193.229089851608</v>
      </c>
      <c r="I118" s="8">
        <f t="shared" si="96"/>
        <v>-1002.3452422456942</v>
      </c>
      <c r="J118" s="15">
        <f t="shared" si="97"/>
        <v>-4009.3809689827767</v>
      </c>
      <c r="K118" s="10">
        <f t="shared" si="98"/>
        <v>-273.57968726955482</v>
      </c>
      <c r="L118" s="21">
        <f t="shared" si="84"/>
        <v>162</v>
      </c>
      <c r="M118" s="10">
        <f t="shared" si="99"/>
        <v>-133.55731170755635</v>
      </c>
      <c r="N118" s="15"/>
      <c r="O118" s="8">
        <f t="shared" si="100"/>
        <v>-20.046904844913882</v>
      </c>
      <c r="P118" s="15"/>
      <c r="Q118" s="1">
        <f t="shared" si="92"/>
        <v>21.15290975537307</v>
      </c>
      <c r="R118" s="7">
        <f t="shared" si="102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101"/>
        <v>-70976.712028193608</v>
      </c>
      <c r="G119" s="8"/>
      <c r="H119" s="15">
        <f t="shared" si="94"/>
        <v>-70976.712028193608</v>
      </c>
      <c r="I119" s="8">
        <f t="shared" si="96"/>
        <v>-780.1365333999313</v>
      </c>
      <c r="J119" s="15">
        <f t="shared" si="97"/>
        <v>-3120.5461335997252</v>
      </c>
      <c r="K119" s="10">
        <f t="shared" si="98"/>
        <v>-212.93013608458082</v>
      </c>
      <c r="L119" s="21">
        <f t="shared" si="84"/>
        <v>163</v>
      </c>
      <c r="M119" s="10">
        <f t="shared" si="99"/>
        <v>-103.94915222255064</v>
      </c>
      <c r="N119" s="15"/>
      <c r="O119" s="8">
        <f t="shared" si="100"/>
        <v>-15.602730667998626</v>
      </c>
      <c r="P119" s="15"/>
      <c r="Q119" s="1">
        <f t="shared" si="92"/>
        <v>21.15290975537307</v>
      </c>
      <c r="R119" s="7">
        <f t="shared" si="102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101"/>
        <v>-55241.970271384351</v>
      </c>
      <c r="G120" s="8"/>
      <c r="H120" s="15">
        <f t="shared" si="94"/>
        <v>-55241.970271384351</v>
      </c>
      <c r="I120" s="8">
        <f t="shared" si="96"/>
        <v>-607.18900543858661</v>
      </c>
      <c r="J120" s="15">
        <f t="shared" si="97"/>
        <v>-2428.7560217543464</v>
      </c>
      <c r="K120" s="10">
        <f t="shared" si="98"/>
        <v>-165.72591081415305</v>
      </c>
      <c r="L120" s="21">
        <f t="shared" si="84"/>
        <v>164</v>
      </c>
      <c r="M120" s="10">
        <f t="shared" si="99"/>
        <v>-80.904789933531305</v>
      </c>
      <c r="N120" s="15"/>
      <c r="O120" s="8">
        <f t="shared" si="100"/>
        <v>-12.143780108771733</v>
      </c>
      <c r="P120" s="15"/>
      <c r="Q120" s="1">
        <f t="shared" si="92"/>
        <v>21.15290975537307</v>
      </c>
      <c r="R120" s="7">
        <f t="shared" si="102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101"/>
        <v>-42995.444452996271</v>
      </c>
      <c r="G121" s="8"/>
      <c r="H121" s="15">
        <f t="shared" si="94"/>
        <v>-42995.444452996271</v>
      </c>
      <c r="I121" s="8">
        <f t="shared" si="96"/>
        <v>-472.58200653512978</v>
      </c>
      <c r="J121" s="15">
        <f t="shared" si="97"/>
        <v>-1890.3280261405191</v>
      </c>
      <c r="K121" s="10">
        <f t="shared" ref="K121:K152" si="103">+J121*$R$3</f>
        <v>-128.98633335898882</v>
      </c>
      <c r="L121" s="21">
        <f t="shared" si="84"/>
        <v>165</v>
      </c>
      <c r="M121" s="10">
        <f t="shared" ref="M121:M152" si="104">+$T$3*J121</f>
        <v>-62.969104550030494</v>
      </c>
      <c r="N121" s="15"/>
      <c r="O121" s="8">
        <f t="shared" ref="O121:O152" si="105">+J121*$O$3</f>
        <v>-9.4516401307025966</v>
      </c>
      <c r="P121" s="15"/>
      <c r="Q121" s="1">
        <f t="shared" si="92"/>
        <v>21.15290975537307</v>
      </c>
      <c r="R121" s="7">
        <f t="shared" si="102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101"/>
        <v>-33463.836185225235</v>
      </c>
      <c r="G122" s="8"/>
      <c r="H122" s="15">
        <f t="shared" si="94"/>
        <v>-33463.836185225235</v>
      </c>
      <c r="I122" s="8">
        <f t="shared" si="96"/>
        <v>-367.81587100617935</v>
      </c>
      <c r="J122" s="15">
        <f t="shared" si="97"/>
        <v>-1471.2634840247174</v>
      </c>
      <c r="K122" s="10">
        <f t="shared" si="103"/>
        <v>-100.39150855567571</v>
      </c>
      <c r="L122" s="21">
        <f t="shared" si="84"/>
        <v>166</v>
      </c>
      <c r="M122" s="10">
        <f t="shared" si="104"/>
        <v>-49.009559645235754</v>
      </c>
      <c r="N122" s="15"/>
      <c r="O122" s="8">
        <f t="shared" si="105"/>
        <v>-7.3563174201235872</v>
      </c>
      <c r="P122" s="15"/>
      <c r="Q122" s="1">
        <f t="shared" si="92"/>
        <v>21.15290975537307</v>
      </c>
      <c r="R122" s="7">
        <f t="shared" si="102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101"/>
        <v>-26045.27866797179</v>
      </c>
      <c r="G123" s="8"/>
      <c r="H123" s="15">
        <f t="shared" si="94"/>
        <v>-26045.27866797179</v>
      </c>
      <c r="I123" s="8">
        <f t="shared" si="96"/>
        <v>-286.27521381091253</v>
      </c>
      <c r="J123" s="15">
        <f t="shared" si="97"/>
        <v>-1145.1008552436501</v>
      </c>
      <c r="K123" s="10">
        <f t="shared" si="103"/>
        <v>-78.135836003915372</v>
      </c>
      <c r="L123" s="21">
        <f t="shared" si="84"/>
        <v>167</v>
      </c>
      <c r="M123" s="10">
        <f t="shared" si="104"/>
        <v>-38.144689427995964</v>
      </c>
      <c r="N123" s="15"/>
      <c r="O123" s="8">
        <f t="shared" si="105"/>
        <v>-5.7255042762182509</v>
      </c>
      <c r="P123" s="15"/>
      <c r="Q123" s="1">
        <f t="shared" si="92"/>
        <v>21.15290975537307</v>
      </c>
      <c r="R123" s="7">
        <f t="shared" si="102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101"/>
        <v>-20271.332226752013</v>
      </c>
      <c r="G124" s="8"/>
      <c r="H124" s="15">
        <f t="shared" si="94"/>
        <v>-20271.332226752013</v>
      </c>
      <c r="I124" s="8">
        <f t="shared" si="96"/>
        <v>-222.81120664612885</v>
      </c>
      <c r="J124" s="15">
        <f t="shared" si="97"/>
        <v>-891.24482658451541</v>
      </c>
      <c r="K124" s="10">
        <f t="shared" si="103"/>
        <v>-60.813996680256039</v>
      </c>
      <c r="L124" s="21">
        <f t="shared" si="84"/>
        <v>168</v>
      </c>
      <c r="M124" s="10">
        <f t="shared" si="104"/>
        <v>-29.688439196162218</v>
      </c>
      <c r="N124" s="15"/>
      <c r="O124" s="8">
        <f t="shared" si="105"/>
        <v>-4.4562241329225776</v>
      </c>
      <c r="P124" s="15"/>
      <c r="Q124" s="1">
        <f t="shared" si="92"/>
        <v>21.15290975537307</v>
      </c>
      <c r="R124" s="7">
        <f t="shared" si="102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101"/>
        <v>-15777.405014010341</v>
      </c>
      <c r="G125" s="8"/>
      <c r="H125" s="15">
        <f t="shared" si="94"/>
        <v>-15777.405014010341</v>
      </c>
      <c r="I125" s="8">
        <f t="shared" si="96"/>
        <v>-173.41645875040655</v>
      </c>
      <c r="J125" s="15">
        <f t="shared" si="97"/>
        <v>-693.66583500162619</v>
      </c>
      <c r="K125" s="10">
        <f t="shared" si="103"/>
        <v>-47.332215042031024</v>
      </c>
      <c r="L125" s="21">
        <f t="shared" si="84"/>
        <v>169</v>
      </c>
      <c r="M125" s="10">
        <f t="shared" si="104"/>
        <v>-23.106844887753173</v>
      </c>
      <c r="N125" s="15"/>
      <c r="O125" s="8">
        <f t="shared" si="105"/>
        <v>-3.4683291750081309</v>
      </c>
      <c r="P125" s="15"/>
      <c r="Q125" s="1">
        <f t="shared" si="92"/>
        <v>21.15290975537307</v>
      </c>
      <c r="R125" s="7">
        <f t="shared" si="102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101"/>
        <v>-12279.731109512928</v>
      </c>
      <c r="G126" s="8"/>
      <c r="H126" s="15">
        <f t="shared" si="94"/>
        <v>-12279.731109512928</v>
      </c>
      <c r="I126" s="8">
        <f t="shared" si="96"/>
        <v>-134.97197299099119</v>
      </c>
      <c r="J126" s="15">
        <f t="shared" si="97"/>
        <v>-539.88789196396476</v>
      </c>
      <c r="K126" s="10">
        <f t="shared" si="103"/>
        <v>-36.839193328538784</v>
      </c>
      <c r="L126" s="21">
        <f t="shared" si="84"/>
        <v>170</v>
      </c>
      <c r="M126" s="10">
        <f t="shared" si="104"/>
        <v>-17.98431629021794</v>
      </c>
      <c r="N126" s="15"/>
      <c r="O126" s="8">
        <f t="shared" si="105"/>
        <v>-2.6994394598198239</v>
      </c>
      <c r="P126" s="15"/>
      <c r="Q126" s="1">
        <f t="shared" si="92"/>
        <v>21.15290975537307</v>
      </c>
      <c r="R126" s="7">
        <f t="shared" si="102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101"/>
        <v>-9557.4523179215103</v>
      </c>
      <c r="G127" s="8"/>
      <c r="H127" s="15">
        <f t="shared" si="94"/>
        <v>-9557.4523179215103</v>
      </c>
      <c r="I127" s="8">
        <f t="shared" si="96"/>
        <v>-105.05019895084293</v>
      </c>
      <c r="J127" s="15">
        <f t="shared" si="97"/>
        <v>-420.2007958033717</v>
      </c>
      <c r="K127" s="10">
        <f t="shared" si="103"/>
        <v>-28.672356953764531</v>
      </c>
      <c r="L127" s="21">
        <f t="shared" si="84"/>
        <v>171</v>
      </c>
      <c r="M127" s="10">
        <f t="shared" si="104"/>
        <v>-13.997394884405965</v>
      </c>
      <c r="N127" s="15"/>
      <c r="O127" s="8">
        <f t="shared" si="105"/>
        <v>-2.1010039790168586</v>
      </c>
      <c r="P127" s="15"/>
      <c r="Q127" s="1">
        <f t="shared" si="92"/>
        <v>21.15290975537307</v>
      </c>
      <c r="R127" s="7">
        <f t="shared" si="102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101"/>
        <v>-7438.6722310702471</v>
      </c>
      <c r="G128" s="8"/>
      <c r="H128" s="15">
        <f t="shared" si="94"/>
        <v>-7438.6722310702471</v>
      </c>
      <c r="I128" s="8">
        <f t="shared" si="96"/>
        <v>-81.76174693947948</v>
      </c>
      <c r="J128" s="15">
        <f t="shared" si="97"/>
        <v>-327.04698775791792</v>
      </c>
      <c r="K128" s="10">
        <f t="shared" si="103"/>
        <v>-22.316016693210742</v>
      </c>
      <c r="L128" s="21">
        <f t="shared" si="84"/>
        <v>172</v>
      </c>
      <c r="M128" s="10">
        <f t="shared" si="104"/>
        <v>-10.894329280483309</v>
      </c>
      <c r="N128" s="15"/>
      <c r="O128" s="8">
        <f t="shared" si="105"/>
        <v>-1.6352349387895897</v>
      </c>
      <c r="P128" s="15"/>
      <c r="Q128" s="1">
        <f t="shared" si="92"/>
        <v>21.15290975537307</v>
      </c>
      <c r="R128" s="7">
        <f t="shared" si="102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101"/>
        <v>-5789.601948370404</v>
      </c>
      <c r="G129" s="8"/>
      <c r="H129" s="15">
        <f t="shared" si="94"/>
        <v>-5789.601948370404</v>
      </c>
      <c r="I129" s="8">
        <f t="shared" si="96"/>
        <v>-63.636083790033041</v>
      </c>
      <c r="J129" s="15">
        <f t="shared" si="97"/>
        <v>-254.54433516013216</v>
      </c>
      <c r="K129" s="10">
        <f t="shared" si="103"/>
        <v>-17.368805845111211</v>
      </c>
      <c r="L129" s="21">
        <f t="shared" si="84"/>
        <v>173</v>
      </c>
      <c r="M129" s="10">
        <f t="shared" si="104"/>
        <v>-8.4791785508473847</v>
      </c>
      <c r="N129" s="15"/>
      <c r="O129" s="8">
        <f t="shared" si="105"/>
        <v>-1.2727216758006608</v>
      </c>
      <c r="P129" s="15"/>
      <c r="Q129" s="1">
        <f t="shared" si="92"/>
        <v>21.15290975537307</v>
      </c>
      <c r="R129" s="7">
        <f t="shared" si="102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101"/>
        <v>-4506.1120693782359</v>
      </c>
      <c r="G130" s="8"/>
      <c r="H130" s="15">
        <f t="shared" si="94"/>
        <v>-4506.1120693782359</v>
      </c>
      <c r="I130" s="8">
        <f t="shared" si="96"/>
        <v>-49.528677061286466</v>
      </c>
      <c r="J130" s="15">
        <f t="shared" si="97"/>
        <v>-198.11470824514586</v>
      </c>
      <c r="K130" s="10">
        <f t="shared" si="103"/>
        <v>-13.518336208134709</v>
      </c>
      <c r="L130" s="21">
        <f t="shared" si="84"/>
        <v>174</v>
      </c>
      <c r="M130" s="10">
        <f t="shared" si="104"/>
        <v>-6.5994396760110403</v>
      </c>
      <c r="N130" s="15"/>
      <c r="O130" s="8">
        <f t="shared" si="105"/>
        <v>-0.99057354122572938</v>
      </c>
      <c r="P130" s="15"/>
      <c r="Q130" s="1">
        <f t="shared" si="92"/>
        <v>21.15290975537307</v>
      </c>
      <c r="R130" s="7">
        <f t="shared" si="102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101"/>
        <v>-3507.1575149499636</v>
      </c>
      <c r="G131" s="8"/>
      <c r="H131" s="15">
        <f t="shared" si="94"/>
        <v>-3507.1575149499636</v>
      </c>
      <c r="I131" s="8">
        <f t="shared" si="96"/>
        <v>-38.548724329661177</v>
      </c>
      <c r="J131" s="15">
        <f t="shared" si="97"/>
        <v>-154.19489731864471</v>
      </c>
      <c r="K131" s="10">
        <f t="shared" si="103"/>
        <v>-10.521472544849891</v>
      </c>
      <c r="L131" s="21">
        <f t="shared" si="84"/>
        <v>175</v>
      </c>
      <c r="M131" s="10">
        <f t="shared" si="104"/>
        <v>-5.1364178470986657</v>
      </c>
      <c r="N131" s="15"/>
      <c r="O131" s="8">
        <f t="shared" si="105"/>
        <v>-0.77097448659322354</v>
      </c>
      <c r="P131" s="15"/>
      <c r="Q131" s="1">
        <f t="shared" si="92"/>
        <v>21.15290975537307</v>
      </c>
      <c r="R131" s="7">
        <f t="shared" si="102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101"/>
        <v>-2729.6599918712641</v>
      </c>
      <c r="G132" s="8"/>
      <c r="H132" s="15">
        <f t="shared" si="94"/>
        <v>-2729.6599918712641</v>
      </c>
      <c r="I132" s="8">
        <f t="shared" si="96"/>
        <v>-30.002904087372244</v>
      </c>
      <c r="J132" s="15">
        <f t="shared" si="97"/>
        <v>-120.01161634948897</v>
      </c>
      <c r="K132" s="10">
        <f t="shared" si="103"/>
        <v>-8.1889799756137922</v>
      </c>
      <c r="L132" s="21">
        <f t="shared" si="84"/>
        <v>176</v>
      </c>
      <c r="M132" s="10">
        <f t="shared" si="104"/>
        <v>-3.9977315643773683</v>
      </c>
      <c r="N132" s="15"/>
      <c r="O132" s="8">
        <f t="shared" si="105"/>
        <v>-0.6000580817474449</v>
      </c>
      <c r="P132" s="15"/>
      <c r="Q132" s="1">
        <f t="shared" si="92"/>
        <v>21.15290975537307</v>
      </c>
      <c r="R132" s="7">
        <f t="shared" si="102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101"/>
        <v>-2124.5249577360187</v>
      </c>
      <c r="G133" s="8"/>
      <c r="H133" s="15">
        <f t="shared" si="94"/>
        <v>-2124.5249577360187</v>
      </c>
      <c r="I133" s="8">
        <f t="shared" si="96"/>
        <v>-23.351596436186664</v>
      </c>
      <c r="J133" s="15">
        <f t="shared" si="97"/>
        <v>-93.406385744746657</v>
      </c>
      <c r="K133" s="10">
        <f t="shared" si="103"/>
        <v>-6.3735748732080557</v>
      </c>
      <c r="L133" s="21">
        <f t="shared" si="84"/>
        <v>177</v>
      </c>
      <c r="M133" s="10">
        <f t="shared" si="104"/>
        <v>-3.1114792714628079</v>
      </c>
      <c r="N133" s="15"/>
      <c r="O133" s="8">
        <f t="shared" si="105"/>
        <v>-0.46703192872373328</v>
      </c>
      <c r="P133" s="15"/>
      <c r="Q133" s="1">
        <f t="shared" si="92"/>
        <v>21.15290975537307</v>
      </c>
      <c r="R133" s="7">
        <f t="shared" si="102"/>
        <v>6.8234894460269993E-2</v>
      </c>
      <c r="S133" s="7"/>
      <c r="T133" s="7">
        <f t="shared" si="74"/>
        <v>3.3311205081477023E-2</v>
      </c>
      <c r="U133" s="49">
        <f t="shared" ref="U133:U196" si="106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101"/>
        <v>-1653.541580081195</v>
      </c>
      <c r="G134" s="8"/>
      <c r="H134" s="15">
        <f t="shared" si="94"/>
        <v>-1653.541580081195</v>
      </c>
      <c r="I134" s="8">
        <f t="shared" si="96"/>
        <v>-18.174809162824769</v>
      </c>
      <c r="J134" s="15">
        <f t="shared" si="97"/>
        <v>-72.699236651299074</v>
      </c>
      <c r="K134" s="10">
        <f t="shared" si="103"/>
        <v>-4.9606247402435848</v>
      </c>
      <c r="L134" s="21">
        <f t="shared" si="84"/>
        <v>178</v>
      </c>
      <c r="M134" s="10">
        <f t="shared" si="104"/>
        <v>-2.4216991813582545</v>
      </c>
      <c r="N134" s="15"/>
      <c r="O134" s="8">
        <f t="shared" si="105"/>
        <v>-0.36349618325649535</v>
      </c>
      <c r="P134" s="15"/>
      <c r="Q134" s="1">
        <f t="shared" ref="Q134:Q197" si="107">LOG(2)/LOG(1+T134)</f>
        <v>21.15290975537307</v>
      </c>
      <c r="R134" s="7">
        <f t="shared" si="102"/>
        <v>6.8234894460269993E-2</v>
      </c>
      <c r="S134" s="7"/>
      <c r="T134" s="7">
        <f t="shared" ref="T134:T197" si="108">+M134/J134</f>
        <v>3.3311205081477023E-2</v>
      </c>
      <c r="U134" s="49">
        <f t="shared" si="106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101"/>
        <v>-1286.9699398453245</v>
      </c>
      <c r="G135" s="8"/>
      <c r="H135" s="15">
        <f t="shared" si="94"/>
        <v>-1286.9699398453245</v>
      </c>
      <c r="I135" s="8">
        <f t="shared" si="96"/>
        <v>-14.145657621644016</v>
      </c>
      <c r="J135" s="15">
        <f t="shared" si="97"/>
        <v>-56.582630486576065</v>
      </c>
      <c r="K135" s="10">
        <f t="shared" si="103"/>
        <v>-3.8609098195359732</v>
      </c>
      <c r="L135" s="21">
        <f t="shared" si="84"/>
        <v>179</v>
      </c>
      <c r="M135" s="10">
        <f t="shared" si="104"/>
        <v>-1.8848356081877693</v>
      </c>
      <c r="N135" s="15"/>
      <c r="O135" s="8">
        <f t="shared" si="105"/>
        <v>-0.28291315243288034</v>
      </c>
      <c r="P135" s="15"/>
      <c r="Q135" s="1">
        <f t="shared" si="107"/>
        <v>21.15290975537307</v>
      </c>
      <c r="R135" s="7">
        <f t="shared" si="102"/>
        <v>6.8234894460269993E-2</v>
      </c>
      <c r="S135" s="7"/>
      <c r="T135" s="7">
        <f t="shared" si="108"/>
        <v>3.3311205081477023E-2</v>
      </c>
      <c r="U135" s="49">
        <f t="shared" si="106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101"/>
        <v>-1001.6631247846503</v>
      </c>
      <c r="G136" s="8"/>
      <c r="H136" s="15">
        <f t="shared" si="94"/>
        <v>-1001.6631247846503</v>
      </c>
      <c r="I136" s="8">
        <f t="shared" si="96"/>
        <v>-11.009723830171733</v>
      </c>
      <c r="J136" s="15">
        <f t="shared" si="97"/>
        <v>-44.038895320686933</v>
      </c>
      <c r="K136" s="10">
        <f t="shared" si="103"/>
        <v>-3.0049893743539511</v>
      </c>
      <c r="L136" s="21">
        <f t="shared" ref="L136:L199" si="109">+L135+1</f>
        <v>180</v>
      </c>
      <c r="M136" s="10">
        <f t="shared" si="104"/>
        <v>-1.4669886735891013</v>
      </c>
      <c r="N136" s="15"/>
      <c r="O136" s="8">
        <f t="shared" si="105"/>
        <v>-0.22019447660343466</v>
      </c>
      <c r="P136" s="15"/>
      <c r="Q136" s="1">
        <f t="shared" si="107"/>
        <v>21.15290975537307</v>
      </c>
      <c r="R136" s="7">
        <f t="shared" si="102"/>
        <v>6.8234894460269993E-2</v>
      </c>
      <c r="S136" s="7"/>
      <c r="T136" s="7">
        <f t="shared" si="108"/>
        <v>3.3311205081477023E-2</v>
      </c>
      <c r="U136" s="49">
        <f t="shared" si="106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101"/>
        <v>-779.60563373681896</v>
      </c>
      <c r="G137" s="8"/>
      <c r="H137" s="15">
        <f t="shared" si="94"/>
        <v>-779.60563373681896</v>
      </c>
      <c r="I137" s="8">
        <f t="shared" si="96"/>
        <v>-8.5689914218752161</v>
      </c>
      <c r="J137" s="15">
        <f t="shared" si="97"/>
        <v>-34.275965687500864</v>
      </c>
      <c r="K137" s="10">
        <f t="shared" si="103"/>
        <v>-2.3388169012104569</v>
      </c>
      <c r="L137" s="21">
        <f t="shared" si="109"/>
        <v>181</v>
      </c>
      <c r="M137" s="10">
        <f t="shared" si="104"/>
        <v>-1.1417737223820108</v>
      </c>
      <c r="N137" s="15"/>
      <c r="O137" s="8">
        <f t="shared" si="105"/>
        <v>-0.17137982843750432</v>
      </c>
      <c r="P137" s="15"/>
      <c r="Q137" s="1">
        <f t="shared" si="107"/>
        <v>21.15290975537307</v>
      </c>
      <c r="R137" s="7">
        <f t="shared" si="102"/>
        <v>6.8234894460269993E-2</v>
      </c>
      <c r="S137" s="7"/>
      <c r="T137" s="7">
        <f t="shared" si="108"/>
        <v>3.3311205081477023E-2</v>
      </c>
      <c r="U137" s="49">
        <f t="shared" si="106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101"/>
        <v>-606.77580028201214</v>
      </c>
      <c r="G138" s="8"/>
      <c r="H138" s="15">
        <f t="shared" si="94"/>
        <v>-606.77580028201214</v>
      </c>
      <c r="I138" s="8">
        <f t="shared" si="96"/>
        <v>-6.6693420398925376</v>
      </c>
      <c r="J138" s="15">
        <f t="shared" si="97"/>
        <v>-26.67736815957015</v>
      </c>
      <c r="K138" s="10">
        <f t="shared" si="103"/>
        <v>-1.8203274008460364</v>
      </c>
      <c r="L138" s="21">
        <f t="shared" si="109"/>
        <v>182</v>
      </c>
      <c r="M138" s="10">
        <f t="shared" si="104"/>
        <v>-0.88865528179750652</v>
      </c>
      <c r="N138" s="15"/>
      <c r="O138" s="8">
        <f t="shared" si="105"/>
        <v>-0.13338684079785076</v>
      </c>
      <c r="P138" s="15"/>
      <c r="Q138" s="1">
        <f t="shared" si="107"/>
        <v>21.15290975537307</v>
      </c>
      <c r="R138" s="7">
        <f t="shared" si="102"/>
        <v>6.8234894460269993E-2</v>
      </c>
      <c r="S138" s="7"/>
      <c r="T138" s="7">
        <f t="shared" si="108"/>
        <v>3.3311205081477023E-2</v>
      </c>
      <c r="U138" s="49">
        <f t="shared" si="106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101"/>
        <v>-472.26040433177047</v>
      </c>
      <c r="G139" s="8"/>
      <c r="H139" s="15">
        <f t="shared" si="94"/>
        <v>-472.26040433177047</v>
      </c>
      <c r="I139" s="8">
        <f t="shared" si="96"/>
        <v>-5.1908236401693175</v>
      </c>
      <c r="J139" s="15">
        <f t="shared" si="97"/>
        <v>-20.76329456067727</v>
      </c>
      <c r="K139" s="10">
        <f t="shared" si="103"/>
        <v>-1.4167812129953115</v>
      </c>
      <c r="L139" s="21">
        <f t="shared" si="109"/>
        <v>183</v>
      </c>
      <c r="M139" s="10">
        <f t="shared" si="104"/>
        <v>-0.69165036327783691</v>
      </c>
      <c r="N139" s="15"/>
      <c r="O139" s="8">
        <f t="shared" si="105"/>
        <v>-0.10381647280338635</v>
      </c>
      <c r="P139" s="15"/>
      <c r="Q139" s="1">
        <f t="shared" si="107"/>
        <v>21.15290975537307</v>
      </c>
      <c r="R139" s="7">
        <f t="shared" si="102"/>
        <v>6.8234894460269993E-2</v>
      </c>
      <c r="S139" s="7"/>
      <c r="T139" s="7">
        <f t="shared" si="108"/>
        <v>3.3311205081477023E-2</v>
      </c>
      <c r="U139" s="49">
        <f t="shared" si="106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101"/>
        <v>-367.5655644077259</v>
      </c>
      <c r="G140" s="8"/>
      <c r="H140" s="15">
        <f t="shared" si="94"/>
        <v>-367.5655644077259</v>
      </c>
      <c r="I140" s="8">
        <f t="shared" si="96"/>
        <v>-4.0400762027456008</v>
      </c>
      <c r="J140" s="15">
        <f t="shared" si="97"/>
        <v>-16.160304810982403</v>
      </c>
      <c r="K140" s="10">
        <f t="shared" si="103"/>
        <v>-1.1026966932231776</v>
      </c>
      <c r="L140" s="21">
        <f t="shared" si="109"/>
        <v>184</v>
      </c>
      <c r="M140" s="10">
        <f t="shared" si="104"/>
        <v>-0.5383192277378146</v>
      </c>
      <c r="N140" s="15"/>
      <c r="O140" s="8">
        <f t="shared" si="105"/>
        <v>-8.0801524054912019E-2</v>
      </c>
      <c r="P140" s="15"/>
      <c r="Q140" s="1">
        <f t="shared" si="107"/>
        <v>21.15290975537307</v>
      </c>
      <c r="R140" s="7">
        <f t="shared" si="102"/>
        <v>6.8234894460269993E-2</v>
      </c>
      <c r="S140" s="7"/>
      <c r="T140" s="7">
        <f t="shared" si="108"/>
        <v>3.3311205081477023E-2</v>
      </c>
      <c r="U140" s="49">
        <f t="shared" si="106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101"/>
        <v>-286.08039738063036</v>
      </c>
      <c r="G141" s="8"/>
      <c r="H141" s="15">
        <f t="shared" si="94"/>
        <v>-286.08039738063036</v>
      </c>
      <c r="I141" s="8">
        <f t="shared" si="96"/>
        <v>-3.1444365779799259</v>
      </c>
      <c r="J141" s="15">
        <f t="shared" si="97"/>
        <v>-12.577746311919704</v>
      </c>
      <c r="K141" s="10">
        <f t="shared" si="103"/>
        <v>-0.8582411921418911</v>
      </c>
      <c r="L141" s="21">
        <f t="shared" si="109"/>
        <v>185</v>
      </c>
      <c r="M141" s="10">
        <f t="shared" si="104"/>
        <v>-0.4189798868591485</v>
      </c>
      <c r="N141" s="15"/>
      <c r="O141" s="8">
        <f t="shared" si="105"/>
        <v>-6.2888731559598524E-2</v>
      </c>
      <c r="P141" s="15"/>
      <c r="Q141" s="1">
        <f t="shared" si="107"/>
        <v>21.15290975537307</v>
      </c>
      <c r="R141" s="7">
        <f t="shared" si="102"/>
        <v>6.8234894460269993E-2</v>
      </c>
      <c r="S141" s="7"/>
      <c r="T141" s="7">
        <f t="shared" si="108"/>
        <v>3.3311205081477023E-2</v>
      </c>
      <c r="U141" s="49">
        <f t="shared" si="106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101"/>
        <v>-222.65957883550624</v>
      </c>
      <c r="G142" s="8"/>
      <c r="H142" s="15">
        <f t="shared" si="94"/>
        <v>-222.65957883550624</v>
      </c>
      <c r="I142" s="8">
        <f t="shared" si="96"/>
        <v>-2.447350222309832</v>
      </c>
      <c r="J142" s="15">
        <f t="shared" si="97"/>
        <v>-9.7894008892393281</v>
      </c>
      <c r="K142" s="10">
        <f t="shared" si="103"/>
        <v>-0.66797873650651873</v>
      </c>
      <c r="L142" s="21">
        <f t="shared" si="109"/>
        <v>186</v>
      </c>
      <c r="M142" s="10">
        <f t="shared" si="104"/>
        <v>-0.32609674064624478</v>
      </c>
      <c r="N142" s="15"/>
      <c r="O142" s="8">
        <f t="shared" si="105"/>
        <v>-4.8947004446196644E-2</v>
      </c>
      <c r="P142" s="15"/>
      <c r="Q142" s="1">
        <f t="shared" si="107"/>
        <v>21.15290975537307</v>
      </c>
      <c r="R142" s="7">
        <f t="shared" si="102"/>
        <v>6.8234894460269993E-2</v>
      </c>
      <c r="S142" s="7"/>
      <c r="T142" s="7">
        <f t="shared" si="108"/>
        <v>3.3311205081477023E-2</v>
      </c>
      <c r="U142" s="49">
        <f t="shared" si="106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101"/>
        <v>-173.29844512639701</v>
      </c>
      <c r="G143" s="8"/>
      <c r="H143" s="15">
        <f t="shared" si="94"/>
        <v>-173.29844512639701</v>
      </c>
      <c r="I143" s="8">
        <f t="shared" si="96"/>
        <v>-1.904800100782386</v>
      </c>
      <c r="J143" s="15">
        <f t="shared" si="97"/>
        <v>-7.6192004031295442</v>
      </c>
      <c r="K143" s="10">
        <f t="shared" si="103"/>
        <v>-0.51989533537919108</v>
      </c>
      <c r="L143" s="21">
        <f t="shared" si="109"/>
        <v>187</v>
      </c>
      <c r="M143" s="10">
        <f t="shared" si="104"/>
        <v>-0.25380474718552065</v>
      </c>
      <c r="N143" s="15"/>
      <c r="O143" s="8">
        <f t="shared" si="105"/>
        <v>-3.8096002015647723E-2</v>
      </c>
      <c r="P143" s="15"/>
      <c r="Q143" s="1">
        <f t="shared" si="107"/>
        <v>21.15290975537307</v>
      </c>
      <c r="R143" s="7">
        <f t="shared" si="102"/>
        <v>6.8234894460269993E-2</v>
      </c>
      <c r="S143" s="7"/>
      <c r="T143" s="7">
        <f t="shared" si="108"/>
        <v>3.3311205081477023E-2</v>
      </c>
      <c r="U143" s="49">
        <f t="shared" si="106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101"/>
        <v>-134.88012166507227</v>
      </c>
      <c r="G144" s="8"/>
      <c r="H144" s="15">
        <f t="shared" si="94"/>
        <v>-134.88012166507227</v>
      </c>
      <c r="I144" s="8">
        <f t="shared" si="96"/>
        <v>-1.4825272618792578</v>
      </c>
      <c r="J144" s="15">
        <f t="shared" si="97"/>
        <v>-5.9301090475170311</v>
      </c>
      <c r="K144" s="10">
        <f t="shared" si="103"/>
        <v>-0.40464036499521683</v>
      </c>
      <c r="L144" s="21">
        <f t="shared" si="109"/>
        <v>188</v>
      </c>
      <c r="M144" s="10">
        <f t="shared" si="104"/>
        <v>-0.1975390786373622</v>
      </c>
      <c r="N144" s="15"/>
      <c r="O144" s="8">
        <f t="shared" si="105"/>
        <v>-2.9650545237585157E-2</v>
      </c>
      <c r="P144" s="15"/>
      <c r="Q144" s="1">
        <f t="shared" si="107"/>
        <v>21.15290975537307</v>
      </c>
      <c r="R144" s="7">
        <f t="shared" si="102"/>
        <v>6.8234894460269993E-2</v>
      </c>
      <c r="S144" s="7"/>
      <c r="T144" s="7">
        <f t="shared" si="108"/>
        <v>3.3311205081477023E-2</v>
      </c>
      <c r="U144" s="49">
        <f t="shared" si="106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101"/>
        <v>-104.97871003467864</v>
      </c>
      <c r="G145" s="8"/>
      <c r="H145" s="15">
        <f t="shared" si="94"/>
        <v>-104.97871003467864</v>
      </c>
      <c r="I145" s="8">
        <f t="shared" si="96"/>
        <v>-1.1538675797593876</v>
      </c>
      <c r="J145" s="15">
        <f t="shared" si="97"/>
        <v>-4.6154703190375503</v>
      </c>
      <c r="K145" s="10">
        <f t="shared" si="103"/>
        <v>-0.31493613010403593</v>
      </c>
      <c r="L145" s="21">
        <f t="shared" si="109"/>
        <v>189</v>
      </c>
      <c r="M145" s="10">
        <f t="shared" si="104"/>
        <v>-0.15374687834493003</v>
      </c>
      <c r="N145" s="15"/>
      <c r="O145" s="8">
        <f t="shared" si="105"/>
        <v>-2.3077351595187753E-2</v>
      </c>
      <c r="P145" s="15"/>
      <c r="Q145" s="1">
        <f t="shared" si="107"/>
        <v>21.15290975537307</v>
      </c>
      <c r="R145" s="7">
        <f t="shared" si="102"/>
        <v>6.8234894460269993E-2</v>
      </c>
      <c r="S145" s="7"/>
      <c r="T145" s="7">
        <f t="shared" si="108"/>
        <v>3.3311205081477023E-2</v>
      </c>
      <c r="U145" s="49">
        <f t="shared" si="106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101"/>
        <v>-81.706106314989668</v>
      </c>
      <c r="G146" s="8"/>
      <c r="H146" s="15">
        <f t="shared" si="94"/>
        <v>-81.706106314989668</v>
      </c>
      <c r="I146" s="8">
        <f t="shared" si="96"/>
        <v>-0.89806806650697624</v>
      </c>
      <c r="J146" s="15">
        <f t="shared" si="97"/>
        <v>-3.5922722660279049</v>
      </c>
      <c r="K146" s="10">
        <f t="shared" si="103"/>
        <v>-0.24511831894496902</v>
      </c>
      <c r="L146" s="21">
        <f t="shared" si="109"/>
        <v>190</v>
      </c>
      <c r="M146" s="10">
        <f t="shared" si="104"/>
        <v>-0.11966291816215772</v>
      </c>
      <c r="N146" s="15"/>
      <c r="O146" s="8">
        <f t="shared" si="105"/>
        <v>-1.7961361330139525E-2</v>
      </c>
      <c r="P146" s="15"/>
      <c r="Q146" s="1">
        <f t="shared" si="107"/>
        <v>21.15290975537307</v>
      </c>
      <c r="R146" s="7">
        <f t="shared" si="102"/>
        <v>6.8234894460269993E-2</v>
      </c>
      <c r="S146" s="7"/>
      <c r="T146" s="7">
        <f t="shared" si="108"/>
        <v>3.3311205081477023E-2</v>
      </c>
      <c r="U146" s="49">
        <f t="shared" si="106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101"/>
        <v>-63.592778068534891</v>
      </c>
      <c r="G147" s="8"/>
      <c r="H147" s="15">
        <f t="shared" si="94"/>
        <v>-63.592778068534891</v>
      </c>
      <c r="I147" s="8">
        <f t="shared" si="96"/>
        <v>-0.6989764390882367</v>
      </c>
      <c r="J147" s="15">
        <f t="shared" si="97"/>
        <v>-2.7959057563529468</v>
      </c>
      <c r="K147" s="10">
        <f t="shared" si="103"/>
        <v>-0.19077833420560467</v>
      </c>
      <c r="L147" s="21">
        <f t="shared" si="109"/>
        <v>191</v>
      </c>
      <c r="M147" s="10">
        <f t="shared" si="104"/>
        <v>-9.3134990038355139E-2</v>
      </c>
      <c r="N147" s="15"/>
      <c r="O147" s="8">
        <f t="shared" si="105"/>
        <v>-1.3979528781764734E-2</v>
      </c>
      <c r="P147" s="15"/>
      <c r="Q147" s="1">
        <f t="shared" si="107"/>
        <v>21.15290975537307</v>
      </c>
      <c r="R147" s="7">
        <f t="shared" si="102"/>
        <v>6.8234894460269993E-2</v>
      </c>
      <c r="S147" s="7"/>
      <c r="T147" s="7">
        <f t="shared" si="108"/>
        <v>3.3311205081477023E-2</v>
      </c>
      <c r="U147" s="49">
        <f t="shared" si="106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101"/>
        <v>-49.494971733000312</v>
      </c>
      <c r="G148" s="8"/>
      <c r="H148" s="15">
        <f t="shared" si="94"/>
        <v>-49.494971733000312</v>
      </c>
      <c r="I148" s="8">
        <f t="shared" si="96"/>
        <v>-0.54402119463032517</v>
      </c>
      <c r="J148" s="15">
        <f t="shared" si="97"/>
        <v>-2.1760847785213007</v>
      </c>
      <c r="K148" s="10">
        <f t="shared" si="103"/>
        <v>-0.14848491519900095</v>
      </c>
      <c r="L148" s="21">
        <f t="shared" si="109"/>
        <v>192</v>
      </c>
      <c r="M148" s="10">
        <f t="shared" si="104"/>
        <v>-7.2488006332003557E-2</v>
      </c>
      <c r="N148" s="15"/>
      <c r="O148" s="8">
        <f t="shared" si="105"/>
        <v>-1.0880423892606503E-2</v>
      </c>
      <c r="P148" s="15"/>
      <c r="Q148" s="1">
        <f t="shared" si="107"/>
        <v>21.15290975537307</v>
      </c>
      <c r="R148" s="7">
        <f t="shared" si="102"/>
        <v>6.8234894460269993E-2</v>
      </c>
      <c r="S148" s="7"/>
      <c r="T148" s="7">
        <f t="shared" si="108"/>
        <v>3.3311205081477023E-2</v>
      </c>
      <c r="U148" s="49">
        <f t="shared" si="106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101"/>
        <v>-38.522491094985121</v>
      </c>
      <c r="G149" s="8"/>
      <c r="H149" s="15">
        <f t="shared" si="94"/>
        <v>-38.522491094985121</v>
      </c>
      <c r="I149" s="8">
        <f t="shared" si="96"/>
        <v>-0.42341779158259313</v>
      </c>
      <c r="J149" s="15">
        <f t="shared" si="97"/>
        <v>-1.6936711663303725</v>
      </c>
      <c r="K149" s="10">
        <f t="shared" si="103"/>
        <v>-0.11556747328495535</v>
      </c>
      <c r="L149" s="21">
        <f t="shared" si="109"/>
        <v>193</v>
      </c>
      <c r="M149" s="10">
        <f t="shared" si="104"/>
        <v>-5.6418227562215421E-2</v>
      </c>
      <c r="N149" s="15"/>
      <c r="O149" s="8">
        <f t="shared" si="105"/>
        <v>-8.4683558316518623E-3</v>
      </c>
      <c r="P149" s="15"/>
      <c r="Q149" s="1">
        <f t="shared" si="107"/>
        <v>21.15290975537307</v>
      </c>
      <c r="R149" s="7">
        <f t="shared" si="102"/>
        <v>6.8234894460269993E-2</v>
      </c>
      <c r="S149" s="7"/>
      <c r="T149" s="7">
        <f t="shared" si="108"/>
        <v>3.3311205081477023E-2</v>
      </c>
      <c r="U149" s="49">
        <f t="shared" si="106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101"/>
        <v>-29.982486466878331</v>
      </c>
      <c r="G150" s="8"/>
      <c r="H150" s="15">
        <f t="shared" si="94"/>
        <v>-29.982486466878331</v>
      </c>
      <c r="I150" s="8">
        <f t="shared" si="96"/>
        <v>-0.32955081161958572</v>
      </c>
      <c r="J150" s="15">
        <f t="shared" si="97"/>
        <v>-1.3182032464783429</v>
      </c>
      <c r="K150" s="10">
        <f t="shared" si="103"/>
        <v>-8.9947459400634991E-2</v>
      </c>
      <c r="L150" s="21">
        <f t="shared" si="109"/>
        <v>194</v>
      </c>
      <c r="M150" s="10">
        <f t="shared" si="104"/>
        <v>-4.3910938682508886E-2</v>
      </c>
      <c r="N150" s="15"/>
      <c r="O150" s="8">
        <f t="shared" si="105"/>
        <v>-6.5910162323917143E-3</v>
      </c>
      <c r="P150" s="15"/>
      <c r="Q150" s="1">
        <f t="shared" si="107"/>
        <v>21.15290975537307</v>
      </c>
      <c r="R150" s="7">
        <f t="shared" si="102"/>
        <v>6.8234894460269993E-2</v>
      </c>
      <c r="S150" s="7"/>
      <c r="T150" s="7">
        <f t="shared" si="108"/>
        <v>3.3311205081477023E-2</v>
      </c>
      <c r="U150" s="49">
        <f t="shared" si="106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101"/>
        <v>-23.33570517337515</v>
      </c>
      <c r="G151" s="8"/>
      <c r="H151" s="15">
        <f t="shared" si="94"/>
        <v>-23.33570517337515</v>
      </c>
      <c r="I151" s="8">
        <f t="shared" si="96"/>
        <v>-0.25649308932721859</v>
      </c>
      <c r="J151" s="15">
        <f t="shared" si="97"/>
        <v>-1.0259723573088744</v>
      </c>
      <c r="K151" s="10">
        <f t="shared" si="103"/>
        <v>-7.0007115520125451E-2</v>
      </c>
      <c r="L151" s="21">
        <f t="shared" si="109"/>
        <v>195</v>
      </c>
      <c r="M151" s="10">
        <f t="shared" si="104"/>
        <v>-3.4176375602242334E-2</v>
      </c>
      <c r="N151" s="15"/>
      <c r="O151" s="8">
        <f t="shared" si="105"/>
        <v>-5.1298617865443716E-3</v>
      </c>
      <c r="P151" s="15"/>
      <c r="Q151" s="1">
        <f t="shared" si="107"/>
        <v>21.15290975537307</v>
      </c>
      <c r="R151" s="7">
        <f t="shared" si="102"/>
        <v>6.8234894460269993E-2</v>
      </c>
      <c r="S151" s="7"/>
      <c r="T151" s="7">
        <f t="shared" si="108"/>
        <v>3.3311205081477023E-2</v>
      </c>
      <c r="U151" s="49">
        <f t="shared" si="106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101"/>
        <v>-18.162440814915673</v>
      </c>
      <c r="G152" s="8"/>
      <c r="H152" s="15">
        <f t="shared" ref="H152:H215" si="110">+F152-G152</f>
        <v>-18.162440814915673</v>
      </c>
      <c r="I152" s="8">
        <f t="shared" si="96"/>
        <v>-0.19963144544933842</v>
      </c>
      <c r="J152" s="15">
        <f t="shared" si="97"/>
        <v>-0.79852578179735367</v>
      </c>
      <c r="K152" s="10">
        <f t="shared" si="103"/>
        <v>-5.4487322444747015E-2</v>
      </c>
      <c r="L152" s="21">
        <f t="shared" si="109"/>
        <v>196</v>
      </c>
      <c r="M152" s="10">
        <f t="shared" si="104"/>
        <v>-2.6599856080298419E-2</v>
      </c>
      <c r="N152" s="15"/>
      <c r="O152" s="8">
        <f t="shared" si="105"/>
        <v>-3.9926289089867685E-3</v>
      </c>
      <c r="P152" s="15"/>
      <c r="Q152" s="1">
        <f t="shared" si="107"/>
        <v>21.15290975537307</v>
      </c>
      <c r="R152" s="7">
        <f t="shared" si="102"/>
        <v>6.8234894460269993E-2</v>
      </c>
      <c r="S152" s="7"/>
      <c r="T152" s="7">
        <f t="shared" si="108"/>
        <v>3.3311205081477023E-2</v>
      </c>
      <c r="U152" s="49">
        <f t="shared" si="106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101"/>
        <v>-14.136031197878019</v>
      </c>
      <c r="G153" s="8"/>
      <c r="H153" s="15">
        <f t="shared" si="110"/>
        <v>-14.136031197878019</v>
      </c>
      <c r="I153" s="8">
        <f t="shared" ref="I153:I216" si="111">+J153*$I$3</f>
        <v>-0.15537539087983174</v>
      </c>
      <c r="J153" s="15">
        <f t="shared" ref="J153:J216" si="112">+J152-I152-O152+M152</f>
        <v>-0.62150156351932695</v>
      </c>
      <c r="K153" s="10">
        <f t="shared" ref="K153:K184" si="113">+J153*$R$3</f>
        <v>-4.2408093593634059E-2</v>
      </c>
      <c r="L153" s="21">
        <f t="shared" si="109"/>
        <v>197</v>
      </c>
      <c r="M153" s="10">
        <f t="shared" ref="M153:M184" si="114">+$T$3*J153</f>
        <v>-2.070296604085092E-2</v>
      </c>
      <c r="N153" s="15"/>
      <c r="O153" s="8">
        <f t="shared" ref="O153:O184" si="115">+J153*$O$3</f>
        <v>-3.1075078175966347E-3</v>
      </c>
      <c r="P153" s="15"/>
      <c r="Q153" s="1">
        <f t="shared" si="107"/>
        <v>21.15290975537307</v>
      </c>
      <c r="R153" s="7">
        <f t="shared" si="102"/>
        <v>6.8234894460269993E-2</v>
      </c>
      <c r="S153" s="7"/>
      <c r="T153" s="7">
        <f t="shared" si="108"/>
        <v>3.3311205081477023E-2</v>
      </c>
      <c r="U153" s="49">
        <f t="shared" si="106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101"/>
        <v>-11.002231476689797</v>
      </c>
      <c r="G154" s="8"/>
      <c r="H154" s="15">
        <f t="shared" si="110"/>
        <v>-11.002231476689797</v>
      </c>
      <c r="I154" s="8">
        <f t="shared" si="111"/>
        <v>-0.12093040771568737</v>
      </c>
      <c r="J154" s="15">
        <f t="shared" si="112"/>
        <v>-0.4837216308627495</v>
      </c>
      <c r="K154" s="10">
        <f t="shared" si="113"/>
        <v>-3.3006694430069393E-2</v>
      </c>
      <c r="L154" s="21">
        <f t="shared" si="109"/>
        <v>198</v>
      </c>
      <c r="M154" s="10">
        <f t="shared" si="114"/>
        <v>-1.6113350448015575E-2</v>
      </c>
      <c r="N154" s="15"/>
      <c r="O154" s="8">
        <f t="shared" si="115"/>
        <v>-2.4186081543137476E-3</v>
      </c>
      <c r="P154" s="15"/>
      <c r="Q154" s="1">
        <f t="shared" si="107"/>
        <v>21.15290975537307</v>
      </c>
      <c r="R154" s="7">
        <f t="shared" si="102"/>
        <v>6.8234894460269993E-2</v>
      </c>
      <c r="S154" s="7"/>
      <c r="T154" s="7">
        <f t="shared" si="108"/>
        <v>3.3311205081477023E-2</v>
      </c>
      <c r="U154" s="49">
        <f t="shared" si="106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101"/>
        <v>-8.5631600392077942</v>
      </c>
      <c r="G155" s="8"/>
      <c r="H155" s="15">
        <f t="shared" si="110"/>
        <v>-8.5631600392077942</v>
      </c>
      <c r="I155" s="8">
        <f t="shared" si="111"/>
        <v>-9.412149136019099E-2</v>
      </c>
      <c r="J155" s="15">
        <f t="shared" si="112"/>
        <v>-0.37648596544076396</v>
      </c>
      <c r="K155" s="10">
        <f t="shared" si="113"/>
        <v>-2.5689480117623384E-2</v>
      </c>
      <c r="L155" s="21">
        <f t="shared" si="109"/>
        <v>199</v>
      </c>
      <c r="M155" s="10">
        <f t="shared" si="114"/>
        <v>-1.254120120509516E-2</v>
      </c>
      <c r="N155" s="15"/>
      <c r="O155" s="8">
        <f t="shared" si="115"/>
        <v>-1.8824298272038199E-3</v>
      </c>
      <c r="P155" s="15"/>
      <c r="Q155" s="1">
        <f t="shared" si="107"/>
        <v>21.15290975537307</v>
      </c>
      <c r="R155" s="7">
        <f t="shared" si="102"/>
        <v>6.8234894460269993E-2</v>
      </c>
      <c r="S155" s="7"/>
      <c r="T155" s="7">
        <f t="shared" si="108"/>
        <v>3.3311205081477023E-2</v>
      </c>
      <c r="U155" s="49">
        <f t="shared" si="106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101"/>
        <v>-6.6648034094213662</v>
      </c>
      <c r="G156" s="8"/>
      <c r="H156" s="15">
        <f t="shared" si="110"/>
        <v>-6.6648034094213662</v>
      </c>
      <c r="I156" s="8">
        <f t="shared" si="111"/>
        <v>-7.3255811364616077E-2</v>
      </c>
      <c r="J156" s="15">
        <f t="shared" si="112"/>
        <v>-0.29302324545846431</v>
      </c>
      <c r="K156" s="10">
        <f t="shared" si="113"/>
        <v>-1.9994410228264099E-2</v>
      </c>
      <c r="L156" s="21">
        <f t="shared" si="109"/>
        <v>200</v>
      </c>
      <c r="M156" s="10">
        <f t="shared" si="114"/>
        <v>-9.7609574231068853E-3</v>
      </c>
      <c r="N156" s="15"/>
      <c r="O156" s="8">
        <f t="shared" si="115"/>
        <v>-1.4651162272923215E-3</v>
      </c>
      <c r="P156" s="15"/>
      <c r="Q156" s="1">
        <f t="shared" si="107"/>
        <v>21.15290975537307</v>
      </c>
      <c r="R156" s="7">
        <f t="shared" si="102"/>
        <v>6.8234894460269993E-2</v>
      </c>
      <c r="S156" s="7"/>
      <c r="T156" s="7">
        <f t="shared" si="108"/>
        <v>3.3311205081477023E-2</v>
      </c>
      <c r="U156" s="49">
        <f t="shared" si="106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101"/>
        <v>-5.1872911732178819</v>
      </c>
      <c r="G157" s="8"/>
      <c r="H157" s="15">
        <f t="shared" si="110"/>
        <v>-5.1872911732178819</v>
      </c>
      <c r="I157" s="8">
        <f t="shared" si="111"/>
        <v>-5.7015818822415708E-2</v>
      </c>
      <c r="J157" s="15">
        <f t="shared" si="112"/>
        <v>-0.22806327528966283</v>
      </c>
      <c r="K157" s="10">
        <f t="shared" si="113"/>
        <v>-1.5561873519653645E-2</v>
      </c>
      <c r="L157" s="21">
        <f t="shared" si="109"/>
        <v>201</v>
      </c>
      <c r="M157" s="10">
        <f t="shared" si="114"/>
        <v>-7.5970625347273101E-3</v>
      </c>
      <c r="N157" s="15"/>
      <c r="O157" s="8">
        <f t="shared" si="115"/>
        <v>-1.1403163764483141E-3</v>
      </c>
      <c r="P157" s="15"/>
      <c r="Q157" s="1">
        <f t="shared" si="107"/>
        <v>21.15290975537307</v>
      </c>
      <c r="R157" s="7">
        <f t="shared" si="102"/>
        <v>6.8234894460269993E-2</v>
      </c>
      <c r="S157" s="7"/>
      <c r="T157" s="7">
        <f t="shared" si="108"/>
        <v>3.3311205081477023E-2</v>
      </c>
      <c r="U157" s="49">
        <f t="shared" si="106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101"/>
        <v>-4.0373268441357171</v>
      </c>
      <c r="G158" s="8"/>
      <c r="H158" s="15">
        <f t="shared" si="110"/>
        <v>-4.0373268441357171</v>
      </c>
      <c r="I158" s="8">
        <f t="shared" si="111"/>
        <v>-4.4376050656381526E-2</v>
      </c>
      <c r="J158" s="15">
        <f t="shared" si="112"/>
        <v>-0.1775042026255261</v>
      </c>
      <c r="K158" s="10">
        <f t="shared" si="113"/>
        <v>-1.2111980532407153E-2</v>
      </c>
      <c r="L158" s="21">
        <f t="shared" si="109"/>
        <v>202</v>
      </c>
      <c r="M158" s="10">
        <f t="shared" si="114"/>
        <v>-5.912878896482952E-3</v>
      </c>
      <c r="N158" s="15"/>
      <c r="O158" s="8">
        <f t="shared" si="115"/>
        <v>-8.8752101312763055E-4</v>
      </c>
      <c r="P158" s="15"/>
      <c r="Q158" s="1">
        <f t="shared" si="107"/>
        <v>21.15290975537307</v>
      </c>
      <c r="R158" s="7">
        <f t="shared" si="102"/>
        <v>6.8234894460269993E-2</v>
      </c>
      <c r="S158" s="7"/>
      <c r="T158" s="7">
        <f t="shared" si="108"/>
        <v>3.3311205081477023E-2</v>
      </c>
      <c r="U158" s="49">
        <f t="shared" si="106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101"/>
        <v>-3.1422967213670665</v>
      </c>
      <c r="G159" s="8"/>
      <c r="H159" s="15">
        <f t="shared" si="110"/>
        <v>-3.1422967213670665</v>
      </c>
      <c r="I159" s="8">
        <f t="shared" si="111"/>
        <v>-3.4538377463124971E-2</v>
      </c>
      <c r="J159" s="15">
        <f t="shared" si="112"/>
        <v>-0.13815350985249988</v>
      </c>
      <c r="K159" s="10">
        <f t="shared" si="113"/>
        <v>-9.4268901641011999E-3</v>
      </c>
      <c r="L159" s="21">
        <f t="shared" si="109"/>
        <v>203</v>
      </c>
      <c r="M159" s="10">
        <f t="shared" si="114"/>
        <v>-4.6020598994224804E-3</v>
      </c>
      <c r="N159" s="15"/>
      <c r="O159" s="8">
        <f t="shared" si="115"/>
        <v>-6.9076754926249942E-4</v>
      </c>
      <c r="P159" s="15"/>
      <c r="Q159" s="1">
        <f t="shared" si="107"/>
        <v>21.15290975537307</v>
      </c>
      <c r="R159" s="7">
        <f t="shared" si="102"/>
        <v>6.8234894460269993E-2</v>
      </c>
      <c r="S159" s="7"/>
      <c r="T159" s="7">
        <f t="shared" si="108"/>
        <v>3.3311205081477023E-2</v>
      </c>
      <c r="U159" s="49">
        <f t="shared" si="106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101"/>
        <v>-2.4456847479307759</v>
      </c>
      <c r="G160" s="8"/>
      <c r="H160" s="15">
        <f t="shared" si="110"/>
        <v>-2.4456847479307759</v>
      </c>
      <c r="I160" s="8">
        <f t="shared" si="111"/>
        <v>-2.6881606184883725E-2</v>
      </c>
      <c r="J160" s="15">
        <f t="shared" si="112"/>
        <v>-0.1075264247395349</v>
      </c>
      <c r="K160" s="10">
        <f t="shared" si="113"/>
        <v>-7.3370542437923283E-3</v>
      </c>
      <c r="L160" s="21">
        <f t="shared" si="109"/>
        <v>204</v>
      </c>
      <c r="M160" s="10">
        <f t="shared" si="114"/>
        <v>-3.5818347861766519E-3</v>
      </c>
      <c r="N160" s="15"/>
      <c r="O160" s="8">
        <f t="shared" si="115"/>
        <v>-5.3763212369767452E-4</v>
      </c>
      <c r="P160" s="15"/>
      <c r="Q160" s="1">
        <f t="shared" si="107"/>
        <v>21.15290975537307</v>
      </c>
      <c r="R160" s="7">
        <f t="shared" si="102"/>
        <v>6.8234894460269993E-2</v>
      </c>
      <c r="S160" s="7"/>
      <c r="T160" s="7">
        <f t="shared" si="108"/>
        <v>3.3311205081477023E-2</v>
      </c>
      <c r="U160" s="49">
        <f t="shared" si="106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101"/>
        <v>-1.9035038434113909</v>
      </c>
      <c r="G161" s="8"/>
      <c r="H161" s="15">
        <f t="shared" si="110"/>
        <v>-1.9035038434113909</v>
      </c>
      <c r="I161" s="8">
        <f t="shared" si="111"/>
        <v>-2.0922255304282541E-2</v>
      </c>
      <c r="J161" s="15">
        <f t="shared" si="112"/>
        <v>-8.3689021217130163E-2</v>
      </c>
      <c r="K161" s="10">
        <f t="shared" si="113"/>
        <v>-5.7105115302341731E-3</v>
      </c>
      <c r="L161" s="21">
        <f t="shared" si="109"/>
        <v>205</v>
      </c>
      <c r="M161" s="10">
        <f t="shared" si="114"/>
        <v>-2.7877821488319046E-3</v>
      </c>
      <c r="N161" s="15"/>
      <c r="O161" s="8">
        <f t="shared" si="115"/>
        <v>-4.1844510608565083E-4</v>
      </c>
      <c r="P161" s="15"/>
      <c r="Q161" s="1">
        <f t="shared" si="107"/>
        <v>21.15290975537307</v>
      </c>
      <c r="R161" s="7">
        <f t="shared" si="102"/>
        <v>6.8234894460269993E-2</v>
      </c>
      <c r="S161" s="7"/>
      <c r="T161" s="7">
        <f t="shared" si="108"/>
        <v>3.3311205081477023E-2</v>
      </c>
      <c r="U161" s="49">
        <f t="shared" si="106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101"/>
        <v>-1.4815183702427426</v>
      </c>
      <c r="G162" s="8"/>
      <c r="H162" s="15">
        <f t="shared" si="110"/>
        <v>-1.4815183702427426</v>
      </c>
      <c r="I162" s="8">
        <f t="shared" si="111"/>
        <v>-1.6284025738898467E-2</v>
      </c>
      <c r="J162" s="15">
        <f t="shared" si="112"/>
        <v>-6.5136102955593869E-2</v>
      </c>
      <c r="K162" s="10">
        <f t="shared" si="113"/>
        <v>-4.444555110728228E-3</v>
      </c>
      <c r="L162" s="21">
        <f t="shared" si="109"/>
        <v>206</v>
      </c>
      <c r="M162" s="10">
        <f t="shared" si="114"/>
        <v>-2.1697620837619891E-3</v>
      </c>
      <c r="N162" s="15"/>
      <c r="O162" s="8">
        <f t="shared" si="115"/>
        <v>-3.2568051477796934E-4</v>
      </c>
      <c r="P162" s="15"/>
      <c r="Q162" s="1">
        <f t="shared" si="107"/>
        <v>21.15290975537307</v>
      </c>
      <c r="R162" s="7">
        <f t="shared" si="102"/>
        <v>6.8234894460269993E-2</v>
      </c>
      <c r="S162" s="7"/>
      <c r="T162" s="7">
        <f t="shared" si="108"/>
        <v>3.3311205081477023E-2</v>
      </c>
      <c r="U162" s="49">
        <f t="shared" si="106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101"/>
        <v>-1.1530823480939749</v>
      </c>
      <c r="G163" s="8"/>
      <c r="H163" s="15">
        <f t="shared" si="110"/>
        <v>-1.1530823480939749</v>
      </c>
      <c r="I163" s="8">
        <f t="shared" si="111"/>
        <v>-1.2674039696419856E-2</v>
      </c>
      <c r="J163" s="15">
        <f t="shared" si="112"/>
        <v>-5.0696158785679422E-2</v>
      </c>
      <c r="K163" s="10">
        <f t="shared" si="113"/>
        <v>-3.4592470442819248E-3</v>
      </c>
      <c r="L163" s="21">
        <f t="shared" si="109"/>
        <v>207</v>
      </c>
      <c r="M163" s="10">
        <f t="shared" si="114"/>
        <v>-1.6887501421528903E-3</v>
      </c>
      <c r="N163" s="15"/>
      <c r="O163" s="8">
        <f t="shared" si="115"/>
        <v>-2.5348079392839714E-4</v>
      </c>
      <c r="P163" s="15"/>
      <c r="Q163" s="1">
        <f t="shared" si="107"/>
        <v>21.15290975537307</v>
      </c>
      <c r="R163" s="7">
        <f t="shared" si="102"/>
        <v>6.8234894460269993E-2</v>
      </c>
      <c r="S163" s="7"/>
      <c r="T163" s="7">
        <f t="shared" si="108"/>
        <v>3.3311205081477023E-2</v>
      </c>
      <c r="U163" s="49">
        <f t="shared" si="106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101"/>
        <v>-0.89745691190320065</v>
      </c>
      <c r="G164" s="8"/>
      <c r="H164" s="15">
        <f t="shared" si="110"/>
        <v>-0.89745691190320065</v>
      </c>
      <c r="I164" s="8">
        <f t="shared" si="111"/>
        <v>-9.8643471093710147E-3</v>
      </c>
      <c r="J164" s="15">
        <f t="shared" si="112"/>
        <v>-3.9457388437484059E-2</v>
      </c>
      <c r="K164" s="10">
        <f t="shared" si="113"/>
        <v>-2.6923707357096021E-3</v>
      </c>
      <c r="L164" s="21">
        <f t="shared" si="109"/>
        <v>208</v>
      </c>
      <c r="M164" s="10">
        <f t="shared" si="114"/>
        <v>-1.3143731582205317E-3</v>
      </c>
      <c r="N164" s="15"/>
      <c r="O164" s="8">
        <f t="shared" si="115"/>
        <v>-1.9728694218742031E-4</v>
      </c>
      <c r="P164" s="15"/>
      <c r="Q164" s="1">
        <f t="shared" si="107"/>
        <v>21.15290975537307</v>
      </c>
      <c r="R164" s="7">
        <f t="shared" si="102"/>
        <v>6.8234894460269993E-2</v>
      </c>
      <c r="S164" s="7"/>
      <c r="T164" s="7">
        <f t="shared" si="108"/>
        <v>3.3311205081477023E-2</v>
      </c>
      <c r="U164" s="49">
        <f t="shared" si="106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101"/>
        <v>-0.69850077061208116</v>
      </c>
      <c r="G165" s="8"/>
      <c r="H165" s="15">
        <f t="shared" si="110"/>
        <v>-0.69850077061208116</v>
      </c>
      <c r="I165" s="8">
        <f t="shared" si="111"/>
        <v>-7.6775318860365389E-3</v>
      </c>
      <c r="J165" s="15">
        <f t="shared" si="112"/>
        <v>-3.0710127544146155E-2</v>
      </c>
      <c r="K165" s="10">
        <f t="shared" si="113"/>
        <v>-2.0955023118362434E-3</v>
      </c>
      <c r="L165" s="21">
        <f t="shared" si="109"/>
        <v>209</v>
      </c>
      <c r="M165" s="10">
        <f t="shared" si="114"/>
        <v>-1.022991356701369E-3</v>
      </c>
      <c r="N165" s="15"/>
      <c r="O165" s="8">
        <f t="shared" si="115"/>
        <v>-1.5355063772073079E-4</v>
      </c>
      <c r="P165" s="15"/>
      <c r="Q165" s="1">
        <f t="shared" si="107"/>
        <v>21.15290975537307</v>
      </c>
      <c r="R165" s="7">
        <f t="shared" si="102"/>
        <v>6.8234894460269993E-2</v>
      </c>
      <c r="S165" s="7"/>
      <c r="T165" s="7">
        <f t="shared" si="108"/>
        <v>3.3311205081477023E-2</v>
      </c>
      <c r="U165" s="49">
        <f t="shared" si="106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101"/>
        <v>-0.54365097652542926</v>
      </c>
      <c r="G166" s="8"/>
      <c r="H166" s="15">
        <f t="shared" si="110"/>
        <v>-0.54365097652542926</v>
      </c>
      <c r="I166" s="8">
        <f t="shared" si="111"/>
        <v>-5.9755090942725641E-3</v>
      </c>
      <c r="J166" s="15">
        <f t="shared" si="112"/>
        <v>-2.3902036377090256E-2</v>
      </c>
      <c r="K166" s="10">
        <f t="shared" si="113"/>
        <v>-1.6309529295762879E-3</v>
      </c>
      <c r="L166" s="21">
        <f t="shared" si="109"/>
        <v>210</v>
      </c>
      <c r="M166" s="10">
        <f t="shared" si="114"/>
        <v>-7.9620563562217764E-4</v>
      </c>
      <c r="N166" s="15"/>
      <c r="O166" s="8">
        <f t="shared" si="115"/>
        <v>-1.1951018188545128E-4</v>
      </c>
      <c r="P166" s="15"/>
      <c r="Q166" s="1">
        <f t="shared" si="107"/>
        <v>21.15290975537307</v>
      </c>
      <c r="R166" s="7">
        <f t="shared" si="102"/>
        <v>6.8234894460269993E-2</v>
      </c>
      <c r="S166" s="7"/>
      <c r="T166" s="7">
        <f t="shared" si="108"/>
        <v>3.3311205081477023E-2</v>
      </c>
      <c r="U166" s="49">
        <f t="shared" si="106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101"/>
        <v>-0.42312964668322861</v>
      </c>
      <c r="G167" s="8"/>
      <c r="H167" s="15">
        <f t="shared" si="110"/>
        <v>-0.42312964668322861</v>
      </c>
      <c r="I167" s="8">
        <f t="shared" si="111"/>
        <v>-4.6508056841386043E-3</v>
      </c>
      <c r="J167" s="15">
        <f t="shared" si="112"/>
        <v>-1.8603222736554417E-2</v>
      </c>
      <c r="K167" s="10">
        <f t="shared" si="113"/>
        <v>-1.2693889400496859E-3</v>
      </c>
      <c r="L167" s="21">
        <f t="shared" si="109"/>
        <v>211</v>
      </c>
      <c r="M167" s="10">
        <f t="shared" si="114"/>
        <v>-6.1969576775376038E-4</v>
      </c>
      <c r="N167" s="15"/>
      <c r="O167" s="8">
        <f t="shared" si="115"/>
        <v>-9.3016113682772091E-5</v>
      </c>
      <c r="P167" s="15"/>
      <c r="Q167" s="1">
        <f t="shared" si="107"/>
        <v>21.15290975537307</v>
      </c>
      <c r="R167" s="7">
        <f t="shared" si="102"/>
        <v>6.8234894460269993E-2</v>
      </c>
      <c r="S167" s="7"/>
      <c r="T167" s="7">
        <f t="shared" si="108"/>
        <v>3.3311205081477023E-2</v>
      </c>
      <c r="U167" s="49">
        <f t="shared" si="106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101"/>
        <v>-0.32932654521572319</v>
      </c>
      <c r="G168" s="8"/>
      <c r="H168" s="15">
        <f t="shared" si="110"/>
        <v>-0.32932654521572319</v>
      </c>
      <c r="I168" s="8">
        <f t="shared" si="111"/>
        <v>-3.6197741766217E-3</v>
      </c>
      <c r="J168" s="15">
        <f t="shared" si="112"/>
        <v>-1.44790967064868E-2</v>
      </c>
      <c r="K168" s="10">
        <f t="shared" si="113"/>
        <v>-9.8797963564716961E-4</v>
      </c>
      <c r="L168" s="21">
        <f t="shared" si="109"/>
        <v>212</v>
      </c>
      <c r="M168" s="10">
        <f t="shared" si="114"/>
        <v>-4.8231615978432032E-4</v>
      </c>
      <c r="N168" s="15"/>
      <c r="O168" s="8">
        <f t="shared" si="115"/>
        <v>-7.2395483532433996E-5</v>
      </c>
      <c r="P168" s="15"/>
      <c r="Q168" s="1">
        <f t="shared" si="107"/>
        <v>21.15290975537307</v>
      </c>
      <c r="R168" s="7">
        <f t="shared" si="102"/>
        <v>6.8234894460269993E-2</v>
      </c>
      <c r="S168" s="7"/>
      <c r="T168" s="7">
        <f t="shared" si="108"/>
        <v>3.3311205081477023E-2</v>
      </c>
      <c r="U168" s="49">
        <f t="shared" si="106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101"/>
        <v>-0.25631854027216905</v>
      </c>
      <c r="G169" s="8"/>
      <c r="H169" s="15">
        <f t="shared" si="110"/>
        <v>-0.25631854027216905</v>
      </c>
      <c r="I169" s="8">
        <f t="shared" si="111"/>
        <v>-2.8173108015292466E-3</v>
      </c>
      <c r="J169" s="15">
        <f t="shared" si="112"/>
        <v>-1.1269243206116986E-2</v>
      </c>
      <c r="K169" s="10">
        <f t="shared" si="113"/>
        <v>-7.6895562081650724E-4</v>
      </c>
      <c r="L169" s="21">
        <f t="shared" si="109"/>
        <v>213</v>
      </c>
      <c r="M169" s="10">
        <f t="shared" si="114"/>
        <v>-3.7539207155200456E-4</v>
      </c>
      <c r="N169" s="15"/>
      <c r="O169" s="8">
        <f t="shared" si="115"/>
        <v>-5.6346216030584933E-5</v>
      </c>
      <c r="P169" s="15"/>
      <c r="Q169" s="1">
        <f t="shared" si="107"/>
        <v>21.15290975537307</v>
      </c>
      <c r="R169" s="7">
        <f t="shared" si="102"/>
        <v>6.8234894460269993E-2</v>
      </c>
      <c r="S169" s="7"/>
      <c r="T169" s="7">
        <f t="shared" si="108"/>
        <v>3.3311205081477023E-2</v>
      </c>
      <c r="U169" s="49">
        <f t="shared" si="106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101"/>
        <v>-0.19949559196395703</v>
      </c>
      <c r="G170" s="8"/>
      <c r="H170" s="15">
        <f t="shared" si="110"/>
        <v>-0.19949559196395703</v>
      </c>
      <c r="I170" s="8">
        <f t="shared" si="111"/>
        <v>-2.1927445650272901E-3</v>
      </c>
      <c r="J170" s="15">
        <f t="shared" si="112"/>
        <v>-8.7709782601091604E-3</v>
      </c>
      <c r="K170" s="10">
        <f t="shared" si="113"/>
        <v>-5.9848677589187111E-4</v>
      </c>
      <c r="L170" s="21">
        <f t="shared" si="109"/>
        <v>214</v>
      </c>
      <c r="M170" s="10">
        <f t="shared" si="114"/>
        <v>-2.9217185558767274E-4</v>
      </c>
      <c r="N170" s="15"/>
      <c r="O170" s="8">
        <f t="shared" si="115"/>
        <v>-4.3854891300545804E-5</v>
      </c>
      <c r="P170" s="15"/>
      <c r="Q170" s="1">
        <f t="shared" si="107"/>
        <v>21.15290975537307</v>
      </c>
      <c r="R170" s="7">
        <f t="shared" si="102"/>
        <v>6.8234894460269993E-2</v>
      </c>
      <c r="S170" s="7"/>
      <c r="T170" s="7">
        <f t="shared" si="108"/>
        <v>3.3311205081477023E-2</v>
      </c>
      <c r="U170" s="49">
        <f t="shared" si="106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16">+K171/$F$3</f>
        <v>-0.15526965458991002</v>
      </c>
      <c r="G171" s="8"/>
      <c r="H171" s="15">
        <f t="shared" si="110"/>
        <v>-0.15526965458991002</v>
      </c>
      <c r="I171" s="8">
        <f t="shared" si="111"/>
        <v>-1.7066376648422492E-3</v>
      </c>
      <c r="J171" s="15">
        <f t="shared" si="112"/>
        <v>-6.8265506593689967E-3</v>
      </c>
      <c r="K171" s="10">
        <f t="shared" si="113"/>
        <v>-4.6580896376973005E-4</v>
      </c>
      <c r="L171" s="21">
        <f t="shared" si="109"/>
        <v>215</v>
      </c>
      <c r="M171" s="10">
        <f t="shared" si="114"/>
        <v>-2.2740062901333285E-4</v>
      </c>
      <c r="N171" s="15"/>
      <c r="O171" s="8">
        <f t="shared" si="115"/>
        <v>-3.4132753296844984E-5</v>
      </c>
      <c r="P171" s="15"/>
      <c r="Q171" s="1">
        <f t="shared" si="107"/>
        <v>21.15290975537307</v>
      </c>
      <c r="R171" s="7">
        <f t="shared" si="102"/>
        <v>6.8234894460269993E-2</v>
      </c>
      <c r="S171" s="7"/>
      <c r="T171" s="7">
        <f t="shared" si="108"/>
        <v>3.3311205081477023E-2</v>
      </c>
      <c r="U171" s="49">
        <f t="shared" si="106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16"/>
        <v>-0.12084811197645753</v>
      </c>
      <c r="G172" s="8"/>
      <c r="H172" s="15">
        <f t="shared" si="110"/>
        <v>-0.12084811197645753</v>
      </c>
      <c r="I172" s="8">
        <f t="shared" si="111"/>
        <v>-1.3282952175608087E-3</v>
      </c>
      <c r="J172" s="15">
        <f t="shared" si="112"/>
        <v>-5.3131808702432349E-3</v>
      </c>
      <c r="K172" s="10">
        <f t="shared" si="113"/>
        <v>-3.6254433592937261E-4</v>
      </c>
      <c r="L172" s="21">
        <f t="shared" si="109"/>
        <v>216</v>
      </c>
      <c r="M172" s="10">
        <f t="shared" si="114"/>
        <v>-1.7698845760365296E-4</v>
      </c>
      <c r="N172" s="15"/>
      <c r="O172" s="8">
        <f t="shared" si="115"/>
        <v>-2.6565904351216174E-5</v>
      </c>
      <c r="P172" s="15"/>
      <c r="Q172" s="1">
        <f t="shared" si="107"/>
        <v>21.15290975537307</v>
      </c>
      <c r="R172" s="7">
        <f t="shared" si="102"/>
        <v>6.8234894460269993E-2</v>
      </c>
      <c r="S172" s="7"/>
      <c r="T172" s="7">
        <f t="shared" si="108"/>
        <v>3.3311205081477023E-2</v>
      </c>
      <c r="U172" s="49">
        <f t="shared" si="106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16"/>
        <v>-9.4057439664217937E-2</v>
      </c>
      <c r="G173" s="8"/>
      <c r="H173" s="15">
        <f t="shared" si="110"/>
        <v>-9.4057439664217937E-2</v>
      </c>
      <c r="I173" s="8">
        <f t="shared" si="111"/>
        <v>-1.0338270514837157E-3</v>
      </c>
      <c r="J173" s="15">
        <f t="shared" si="112"/>
        <v>-4.1353082059348628E-3</v>
      </c>
      <c r="K173" s="10">
        <f t="shared" si="113"/>
        <v>-2.8217231899265382E-4</v>
      </c>
      <c r="L173" s="21">
        <f t="shared" si="109"/>
        <v>217</v>
      </c>
      <c r="M173" s="10">
        <f t="shared" si="114"/>
        <v>-1.3775209972301104E-4</v>
      </c>
      <c r="N173" s="15"/>
      <c r="O173" s="8">
        <f t="shared" si="115"/>
        <v>-2.0676541029674315E-5</v>
      </c>
      <c r="P173" s="15"/>
      <c r="Q173" s="1">
        <f t="shared" si="107"/>
        <v>21.15290975537307</v>
      </c>
      <c r="R173" s="7">
        <f t="shared" si="102"/>
        <v>6.8234894460269993E-2</v>
      </c>
      <c r="S173" s="7"/>
      <c r="T173" s="7">
        <f t="shared" si="108"/>
        <v>3.3311205081477023E-2</v>
      </c>
      <c r="U173" s="49">
        <f t="shared" si="106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16"/>
        <v>-7.3205959211935775E-2</v>
      </c>
      <c r="G174" s="8"/>
      <c r="H174" s="15">
        <f t="shared" si="110"/>
        <v>-7.3205959211935775E-2</v>
      </c>
      <c r="I174" s="8">
        <f t="shared" si="111"/>
        <v>-8.046391782861209E-4</v>
      </c>
      <c r="J174" s="15">
        <f t="shared" si="112"/>
        <v>-3.2185567131444836E-3</v>
      </c>
      <c r="K174" s="10">
        <f t="shared" si="113"/>
        <v>-2.1961787763580731E-4</v>
      </c>
      <c r="L174" s="21">
        <f t="shared" si="109"/>
        <v>218</v>
      </c>
      <c r="M174" s="10">
        <f t="shared" si="114"/>
        <v>-1.0721400273792051E-4</v>
      </c>
      <c r="N174" s="15"/>
      <c r="O174" s="8">
        <f t="shared" si="115"/>
        <v>-1.6092783565722419E-5</v>
      </c>
      <c r="P174" s="15"/>
      <c r="Q174" s="1">
        <f t="shared" si="107"/>
        <v>21.15290975537307</v>
      </c>
      <c r="R174" s="7">
        <f t="shared" si="102"/>
        <v>6.8234894460269993E-2</v>
      </c>
      <c r="S174" s="7"/>
      <c r="T174" s="7">
        <f t="shared" si="108"/>
        <v>3.3311205081477023E-2</v>
      </c>
      <c r="U174" s="49">
        <f t="shared" si="106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16"/>
        <v>-5.697701833338719E-2</v>
      </c>
      <c r="G175" s="8"/>
      <c r="H175" s="15">
        <f t="shared" si="110"/>
        <v>-5.697701833338719E-2</v>
      </c>
      <c r="I175" s="8">
        <f t="shared" si="111"/>
        <v>-6.2625968850764022E-4</v>
      </c>
      <c r="J175" s="15">
        <f t="shared" si="112"/>
        <v>-2.5050387540305609E-3</v>
      </c>
      <c r="K175" s="10">
        <f t="shared" si="113"/>
        <v>-1.7093105500016158E-4</v>
      </c>
      <c r="L175" s="21">
        <f t="shared" si="109"/>
        <v>219</v>
      </c>
      <c r="M175" s="10">
        <f t="shared" si="114"/>
        <v>-8.3445859672559686E-5</v>
      </c>
      <c r="N175" s="15"/>
      <c r="O175" s="8">
        <f t="shared" si="115"/>
        <v>-1.2525193770152804E-5</v>
      </c>
      <c r="P175" s="15"/>
      <c r="Q175" s="1">
        <f t="shared" si="107"/>
        <v>21.15290975537307</v>
      </c>
      <c r="R175" s="7">
        <f t="shared" si="102"/>
        <v>6.8234894460269993E-2</v>
      </c>
      <c r="S175" s="7"/>
      <c r="T175" s="7">
        <f t="shared" si="108"/>
        <v>3.3311205081477023E-2</v>
      </c>
      <c r="U175" s="49">
        <f t="shared" si="106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16"/>
        <v>-4.4345851801007988E-2</v>
      </c>
      <c r="G176" s="8"/>
      <c r="H176" s="15">
        <f t="shared" si="110"/>
        <v>-4.4345851801007988E-2</v>
      </c>
      <c r="I176" s="8">
        <f t="shared" si="111"/>
        <v>-4.8742493285633181E-4</v>
      </c>
      <c r="J176" s="15">
        <f t="shared" si="112"/>
        <v>-1.9496997314253273E-3</v>
      </c>
      <c r="K176" s="10">
        <f t="shared" si="113"/>
        <v>-1.3303755540302397E-4</v>
      </c>
      <c r="L176" s="21">
        <f t="shared" si="109"/>
        <v>220</v>
      </c>
      <c r="M176" s="10">
        <f t="shared" si="114"/>
        <v>-6.4946847600809755E-5</v>
      </c>
      <c r="N176" s="15"/>
      <c r="O176" s="8">
        <f t="shared" si="115"/>
        <v>-9.748498657126637E-6</v>
      </c>
      <c r="P176" s="15"/>
      <c r="Q176" s="1">
        <f t="shared" si="107"/>
        <v>21.15290975537307</v>
      </c>
      <c r="R176" s="7">
        <f t="shared" si="102"/>
        <v>6.8234894460269993E-2</v>
      </c>
      <c r="S176" s="7"/>
      <c r="T176" s="7">
        <f t="shared" si="108"/>
        <v>3.3311205081477023E-2</v>
      </c>
      <c r="U176" s="49">
        <f t="shared" si="106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16"/>
        <v>-3.4514873355607115E-2</v>
      </c>
      <c r="G177" s="8"/>
      <c r="H177" s="15">
        <f t="shared" si="110"/>
        <v>-3.4514873355607115E-2</v>
      </c>
      <c r="I177" s="8">
        <f t="shared" si="111"/>
        <v>-3.7936828687816965E-4</v>
      </c>
      <c r="J177" s="15">
        <f t="shared" si="112"/>
        <v>-1.5174731475126786E-3</v>
      </c>
      <c r="K177" s="10">
        <f t="shared" si="113"/>
        <v>-1.0354462006682134E-4</v>
      </c>
      <c r="L177" s="21">
        <f t="shared" si="109"/>
        <v>221</v>
      </c>
      <c r="M177" s="10">
        <f t="shared" si="114"/>
        <v>-5.0548859222429274E-5</v>
      </c>
      <c r="N177" s="15"/>
      <c r="O177" s="8">
        <f t="shared" si="115"/>
        <v>-7.5873657375633931E-6</v>
      </c>
      <c r="P177" s="15"/>
      <c r="Q177" s="1">
        <f t="shared" si="107"/>
        <v>21.15290975537307</v>
      </c>
      <c r="R177" s="7">
        <f t="shared" si="102"/>
        <v>6.8234894460269993E-2</v>
      </c>
      <c r="S177" s="7"/>
      <c r="T177" s="7">
        <f t="shared" si="108"/>
        <v>3.3311205081477023E-2</v>
      </c>
      <c r="U177" s="49">
        <f t="shared" si="106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16"/>
        <v>-2.6863312674637135E-2</v>
      </c>
      <c r="G178" s="8"/>
      <c r="H178" s="15">
        <f t="shared" si="110"/>
        <v>-2.6863312674637135E-2</v>
      </c>
      <c r="I178" s="8">
        <f t="shared" si="111"/>
        <v>-2.952665885298437E-4</v>
      </c>
      <c r="J178" s="15">
        <f t="shared" si="112"/>
        <v>-1.1810663541193748E-3</v>
      </c>
      <c r="K178" s="10">
        <f t="shared" si="113"/>
        <v>-8.0589938023911404E-5</v>
      </c>
      <c r="L178" s="21">
        <f t="shared" si="109"/>
        <v>222</v>
      </c>
      <c r="M178" s="10">
        <f t="shared" si="114"/>
        <v>-3.9342743536902862E-5</v>
      </c>
      <c r="N178" s="15"/>
      <c r="O178" s="8">
        <f t="shared" si="115"/>
        <v>-5.9053317705968743E-6</v>
      </c>
      <c r="P178" s="15"/>
      <c r="Q178" s="1">
        <f t="shared" si="107"/>
        <v>21.15290975537307</v>
      </c>
      <c r="R178" s="7">
        <f t="shared" si="102"/>
        <v>6.8234894460269993E-2</v>
      </c>
      <c r="S178" s="7"/>
      <c r="T178" s="7">
        <f t="shared" si="108"/>
        <v>3.3311205081477023E-2</v>
      </c>
      <c r="U178" s="49">
        <f t="shared" si="106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16"/>
        <v>-2.0908017260277342E-2</v>
      </c>
      <c r="G179" s="8"/>
      <c r="H179" s="15">
        <f t="shared" si="110"/>
        <v>-2.0908017260277342E-2</v>
      </c>
      <c r="I179" s="8">
        <f t="shared" si="111"/>
        <v>-2.2980929433895927E-4</v>
      </c>
      <c r="J179" s="15">
        <f t="shared" si="112"/>
        <v>-9.192371773558371E-4</v>
      </c>
      <c r="K179" s="10">
        <f t="shared" si="113"/>
        <v>-6.2724051780832027E-5</v>
      </c>
      <c r="L179" s="21">
        <f t="shared" si="109"/>
        <v>223</v>
      </c>
      <c r="M179" s="10">
        <f t="shared" si="114"/>
        <v>-3.0620898133418353E-5</v>
      </c>
      <c r="N179" s="15"/>
      <c r="O179" s="8">
        <f t="shared" si="115"/>
        <v>-4.5961858867791856E-6</v>
      </c>
      <c r="P179" s="15"/>
      <c r="Q179" s="1">
        <f t="shared" si="107"/>
        <v>21.15290975537307</v>
      </c>
      <c r="R179" s="7">
        <f t="shared" si="102"/>
        <v>6.8234894460269993E-2</v>
      </c>
      <c r="S179" s="7"/>
      <c r="T179" s="7">
        <f t="shared" si="108"/>
        <v>3.3311205081477023E-2</v>
      </c>
      <c r="U179" s="49">
        <f t="shared" si="106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16"/>
        <v>-1.6272944109710776E-2</v>
      </c>
      <c r="G180" s="8"/>
      <c r="H180" s="15">
        <f t="shared" si="110"/>
        <v>-1.6272944109710776E-2</v>
      </c>
      <c r="I180" s="8">
        <f t="shared" si="111"/>
        <v>-1.7886314881587921E-4</v>
      </c>
      <c r="J180" s="15">
        <f t="shared" si="112"/>
        <v>-7.1545259526351686E-4</v>
      </c>
      <c r="K180" s="10">
        <f t="shared" si="113"/>
        <v>-4.8818832329132333E-5</v>
      </c>
      <c r="L180" s="21">
        <f t="shared" si="109"/>
        <v>224</v>
      </c>
      <c r="M180" s="10">
        <f t="shared" si="114"/>
        <v>-2.3832588126897987E-5</v>
      </c>
      <c r="N180" s="15"/>
      <c r="O180" s="8">
        <f t="shared" si="115"/>
        <v>-3.5772629763175844E-6</v>
      </c>
      <c r="P180" s="15"/>
      <c r="Q180" s="1">
        <f t="shared" si="107"/>
        <v>21.15290975537307</v>
      </c>
      <c r="R180" s="7">
        <f t="shared" si="102"/>
        <v>6.8234894460269993E-2</v>
      </c>
      <c r="S180" s="7"/>
      <c r="T180" s="7">
        <f t="shared" si="108"/>
        <v>3.3311205081477023E-2</v>
      </c>
      <c r="U180" s="49">
        <f t="shared" si="106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16"/>
        <v>-1.2665414740252521E-2</v>
      </c>
      <c r="G181" s="8"/>
      <c r="H181" s="15">
        <f t="shared" si="110"/>
        <v>-1.2665414740252521E-2</v>
      </c>
      <c r="I181" s="8">
        <f t="shared" si="111"/>
        <v>-1.3921119289955452E-4</v>
      </c>
      <c r="J181" s="15">
        <f t="shared" si="112"/>
        <v>-5.5684477159821807E-4</v>
      </c>
      <c r="K181" s="10">
        <f t="shared" si="113"/>
        <v>-3.7996244220757563E-5</v>
      </c>
      <c r="L181" s="21">
        <f t="shared" si="109"/>
        <v>225</v>
      </c>
      <c r="M181" s="10">
        <f t="shared" si="114"/>
        <v>-1.8549170385256473E-5</v>
      </c>
      <c r="N181" s="15"/>
      <c r="O181" s="8">
        <f t="shared" si="115"/>
        <v>-2.7842238579910904E-6</v>
      </c>
      <c r="P181" s="15"/>
      <c r="Q181" s="1">
        <f t="shared" si="107"/>
        <v>21.15290975537307</v>
      </c>
      <c r="R181" s="7">
        <f t="shared" ref="R181:R244" si="117">+K181/J181</f>
        <v>6.8234894460269993E-2</v>
      </c>
      <c r="S181" s="7"/>
      <c r="T181" s="7">
        <f t="shared" si="108"/>
        <v>3.3311205081477023E-2</v>
      </c>
      <c r="U181" s="49">
        <f t="shared" si="106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16"/>
        <v>-9.857634209342641E-3</v>
      </c>
      <c r="G182" s="8"/>
      <c r="H182" s="15">
        <f t="shared" si="110"/>
        <v>-9.857634209342641E-3</v>
      </c>
      <c r="I182" s="8">
        <f t="shared" si="111"/>
        <v>-1.0834963130648224E-4</v>
      </c>
      <c r="J182" s="15">
        <f t="shared" si="112"/>
        <v>-4.3339852522592898E-4</v>
      </c>
      <c r="K182" s="10">
        <f t="shared" si="113"/>
        <v>-2.9572902628027925E-5</v>
      </c>
      <c r="L182" s="21">
        <f t="shared" si="109"/>
        <v>226</v>
      </c>
      <c r="M182" s="10">
        <f t="shared" si="114"/>
        <v>-1.4437027155810613E-5</v>
      </c>
      <c r="N182" s="15"/>
      <c r="O182" s="8">
        <f t="shared" si="115"/>
        <v>-2.1669926261296451E-6</v>
      </c>
      <c r="P182" s="15"/>
      <c r="Q182" s="1">
        <f t="shared" si="107"/>
        <v>21.15290975537307</v>
      </c>
      <c r="R182" s="7">
        <f t="shared" si="117"/>
        <v>6.8234894460269993E-2</v>
      </c>
      <c r="S182" s="7"/>
      <c r="T182" s="7">
        <f t="shared" si="108"/>
        <v>3.3311205081477023E-2</v>
      </c>
      <c r="U182" s="49">
        <f t="shared" si="106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16"/>
        <v>-7.6723071607258646E-3</v>
      </c>
      <c r="G183" s="8"/>
      <c r="H183" s="15">
        <f t="shared" si="110"/>
        <v>-7.6723071607258646E-3</v>
      </c>
      <c r="I183" s="8">
        <f t="shared" si="111"/>
        <v>-8.4329732112281929E-5</v>
      </c>
      <c r="J183" s="15">
        <f t="shared" si="112"/>
        <v>-3.3731892844912772E-4</v>
      </c>
      <c r="K183" s="10">
        <f t="shared" si="113"/>
        <v>-2.3016921482177595E-5</v>
      </c>
      <c r="L183" s="21">
        <f t="shared" si="109"/>
        <v>227</v>
      </c>
      <c r="M183" s="10">
        <f t="shared" si="114"/>
        <v>-1.1236500003432967E-5</v>
      </c>
      <c r="N183" s="15"/>
      <c r="O183" s="8">
        <f t="shared" si="115"/>
        <v>-1.6865946422456386E-6</v>
      </c>
      <c r="P183" s="15"/>
      <c r="Q183" s="1">
        <f t="shared" si="107"/>
        <v>21.15290975537307</v>
      </c>
      <c r="R183" s="7">
        <f t="shared" si="117"/>
        <v>6.8234894460269993E-2</v>
      </c>
      <c r="S183" s="7"/>
      <c r="T183" s="7">
        <f t="shared" si="108"/>
        <v>3.3311205081477023E-2</v>
      </c>
      <c r="U183" s="49">
        <f t="shared" si="106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16"/>
        <v>-5.971442632019792E-3</v>
      </c>
      <c r="G184" s="8"/>
      <c r="H184" s="15">
        <f t="shared" si="110"/>
        <v>-5.971442632019792E-3</v>
      </c>
      <c r="I184" s="8">
        <f t="shared" si="111"/>
        <v>-6.563477542450827E-5</v>
      </c>
      <c r="J184" s="15">
        <f t="shared" si="112"/>
        <v>-2.6253910169803308E-4</v>
      </c>
      <c r="K184" s="10">
        <f t="shared" si="113"/>
        <v>-1.7914327896059376E-5</v>
      </c>
      <c r="L184" s="21">
        <f t="shared" si="109"/>
        <v>228</v>
      </c>
      <c r="M184" s="10">
        <f t="shared" si="114"/>
        <v>-8.7454938585699328E-6</v>
      </c>
      <c r="N184" s="15"/>
      <c r="O184" s="8">
        <f t="shared" si="115"/>
        <v>-1.3126955084901654E-6</v>
      </c>
      <c r="P184" s="15"/>
      <c r="Q184" s="1">
        <f t="shared" si="107"/>
        <v>21.15290975537307</v>
      </c>
      <c r="R184" s="7">
        <f t="shared" si="117"/>
        <v>6.8234894460269993E-2</v>
      </c>
      <c r="S184" s="7"/>
      <c r="T184" s="7">
        <f t="shared" si="108"/>
        <v>3.3311205081477023E-2</v>
      </c>
      <c r="U184" s="49">
        <f t="shared" si="106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16"/>
        <v>-4.6476407110022317E-3</v>
      </c>
      <c r="G185" s="8"/>
      <c r="H185" s="15">
        <f t="shared" si="110"/>
        <v>-4.6476407110022317E-3</v>
      </c>
      <c r="I185" s="8">
        <f t="shared" si="111"/>
        <v>-5.1084281155901147E-5</v>
      </c>
      <c r="J185" s="15">
        <f t="shared" si="112"/>
        <v>-2.0433712462360459E-4</v>
      </c>
      <c r="K185" s="10">
        <f t="shared" ref="K185:K216" si="118">+J185*$R$3</f>
        <v>-1.3942922133006695E-5</v>
      </c>
      <c r="L185" s="21">
        <f t="shared" si="109"/>
        <v>229</v>
      </c>
      <c r="M185" s="10">
        <f t="shared" ref="M185:M216" si="119">+$T$3*J185</f>
        <v>-6.8067158640962208E-6</v>
      </c>
      <c r="N185" s="15"/>
      <c r="O185" s="8">
        <f t="shared" ref="O185:O216" si="120">+J185*$O$3</f>
        <v>-1.021685623118023E-6</v>
      </c>
      <c r="P185" s="15"/>
      <c r="Q185" s="1">
        <f t="shared" si="107"/>
        <v>21.15290975537307</v>
      </c>
      <c r="R185" s="7">
        <f t="shared" si="117"/>
        <v>6.8234894460269993E-2</v>
      </c>
      <c r="S185" s="7"/>
      <c r="T185" s="7">
        <f t="shared" si="108"/>
        <v>3.3311205081477023E-2</v>
      </c>
      <c r="U185" s="49">
        <f t="shared" si="106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16"/>
        <v>-3.6173108425658798E-3</v>
      </c>
      <c r="G186" s="8"/>
      <c r="H186" s="15">
        <f t="shared" si="110"/>
        <v>-3.6173108425658798E-3</v>
      </c>
      <c r="I186" s="8">
        <f t="shared" si="111"/>
        <v>-3.9759468427170408E-5</v>
      </c>
      <c r="J186" s="15">
        <f t="shared" si="112"/>
        <v>-1.5903787370868163E-4</v>
      </c>
      <c r="K186" s="10">
        <f t="shared" si="118"/>
        <v>-1.0851932527697639E-5</v>
      </c>
      <c r="L186" s="21">
        <f t="shared" si="109"/>
        <v>230</v>
      </c>
      <c r="M186" s="10">
        <f t="shared" si="119"/>
        <v>-5.2977432268319363E-6</v>
      </c>
      <c r="N186" s="15"/>
      <c r="O186" s="8">
        <f t="shared" si="120"/>
        <v>-7.9518936854340816E-7</v>
      </c>
      <c r="P186" s="15"/>
      <c r="Q186" s="1">
        <f t="shared" si="107"/>
        <v>21.15290975537307</v>
      </c>
      <c r="R186" s="7">
        <f t="shared" si="117"/>
        <v>6.8234894460269993E-2</v>
      </c>
      <c r="S186" s="7"/>
      <c r="T186" s="7">
        <f t="shared" si="108"/>
        <v>3.3311205081477023E-2</v>
      </c>
      <c r="U186" s="49">
        <f t="shared" si="106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16"/>
        <v>-2.8153935610317421E-3</v>
      </c>
      <c r="G187" s="8"/>
      <c r="H187" s="15">
        <f t="shared" si="110"/>
        <v>-2.8153935610317421E-3</v>
      </c>
      <c r="I187" s="8">
        <f t="shared" si="111"/>
        <v>-3.0945239784949935E-5</v>
      </c>
      <c r="J187" s="15">
        <f t="shared" si="112"/>
        <v>-1.2378095913979974E-4</v>
      </c>
      <c r="K187" s="10">
        <f t="shared" si="118"/>
        <v>-8.4461806830952269E-6</v>
      </c>
      <c r="L187" s="21">
        <f t="shared" si="109"/>
        <v>231</v>
      </c>
      <c r="M187" s="10">
        <f t="shared" si="119"/>
        <v>-4.1232929150877965E-6</v>
      </c>
      <c r="N187" s="15"/>
      <c r="O187" s="8">
        <f t="shared" si="120"/>
        <v>-6.1890479569899874E-7</v>
      </c>
      <c r="P187" s="15"/>
      <c r="Q187" s="1">
        <f t="shared" si="107"/>
        <v>21.15290975537307</v>
      </c>
      <c r="R187" s="7">
        <f t="shared" si="117"/>
        <v>6.8234894460269993E-2</v>
      </c>
      <c r="S187" s="7"/>
      <c r="T187" s="7">
        <f t="shared" si="108"/>
        <v>3.3311205081477023E-2</v>
      </c>
      <c r="U187" s="49">
        <f t="shared" si="106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16"/>
        <v>-2.1912523552652463E-3</v>
      </c>
      <c r="G188" s="8"/>
      <c r="H188" s="15">
        <f t="shared" si="110"/>
        <v>-2.1912523552652463E-3</v>
      </c>
      <c r="I188" s="8">
        <f t="shared" si="111"/>
        <v>-2.4085026868559651E-5</v>
      </c>
      <c r="J188" s="15">
        <f t="shared" si="112"/>
        <v>-9.6340107474238604E-5</v>
      </c>
      <c r="K188" s="10">
        <f t="shared" si="118"/>
        <v>-6.5737570657957392E-6</v>
      </c>
      <c r="L188" s="21">
        <f t="shared" si="109"/>
        <v>232</v>
      </c>
      <c r="M188" s="10">
        <f t="shared" si="119"/>
        <v>-3.2092050776458997E-6</v>
      </c>
      <c r="N188" s="15"/>
      <c r="O188" s="8">
        <f t="shared" si="120"/>
        <v>-4.8170053737119305E-7</v>
      </c>
      <c r="P188" s="15"/>
      <c r="Q188" s="1">
        <f t="shared" si="107"/>
        <v>21.15290975537307</v>
      </c>
      <c r="R188" s="7">
        <f t="shared" si="117"/>
        <v>6.8234894460269993E-2</v>
      </c>
      <c r="S188" s="7"/>
      <c r="T188" s="7">
        <f t="shared" si="108"/>
        <v>3.3311205081477023E-2</v>
      </c>
      <c r="U188" s="49">
        <f t="shared" si="106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16"/>
        <v>-1.7054762612641189E-3</v>
      </c>
      <c r="G189" s="8"/>
      <c r="H189" s="15">
        <f t="shared" si="110"/>
        <v>-1.7054762612641189E-3</v>
      </c>
      <c r="I189" s="8">
        <f t="shared" si="111"/>
        <v>-1.8745646286488415E-5</v>
      </c>
      <c r="J189" s="15">
        <f t="shared" si="112"/>
        <v>-7.4982585145953658E-5</v>
      </c>
      <c r="K189" s="10">
        <f t="shared" si="118"/>
        <v>-5.1164287837923567E-6</v>
      </c>
      <c r="L189" s="21">
        <f t="shared" si="109"/>
        <v>233</v>
      </c>
      <c r="M189" s="10">
        <f t="shared" si="119"/>
        <v>-2.4977602713361751E-6</v>
      </c>
      <c r="N189" s="15"/>
      <c r="O189" s="8">
        <f t="shared" si="120"/>
        <v>-3.7491292572976831E-7</v>
      </c>
      <c r="P189" s="15"/>
      <c r="Q189" s="1">
        <f t="shared" si="107"/>
        <v>21.15290975537307</v>
      </c>
      <c r="R189" s="7">
        <f t="shared" si="117"/>
        <v>6.8234894460269993E-2</v>
      </c>
      <c r="S189" s="7"/>
      <c r="T189" s="7">
        <f t="shared" si="108"/>
        <v>3.3311205081477023E-2</v>
      </c>
      <c r="U189" s="49">
        <f t="shared" si="106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16"/>
        <v>-1.3273912841423282E-3</v>
      </c>
      <c r="G190" s="8"/>
      <c r="H190" s="15">
        <f t="shared" si="110"/>
        <v>-1.3273912841423282E-3</v>
      </c>
      <c r="I190" s="8">
        <f t="shared" si="111"/>
        <v>-1.4589946551267912E-5</v>
      </c>
      <c r="J190" s="15">
        <f t="shared" si="112"/>
        <v>-5.8359786205071648E-5</v>
      </c>
      <c r="K190" s="10">
        <f t="shared" si="118"/>
        <v>-3.9821738524269844E-6</v>
      </c>
      <c r="L190" s="21">
        <f t="shared" si="109"/>
        <v>234</v>
      </c>
      <c r="M190" s="10">
        <f t="shared" si="119"/>
        <v>-1.9440348067882952E-6</v>
      </c>
      <c r="N190" s="15"/>
      <c r="O190" s="8">
        <f t="shared" si="120"/>
        <v>-2.9179893102535825E-7</v>
      </c>
      <c r="P190" s="15"/>
      <c r="Q190" s="1">
        <f t="shared" si="107"/>
        <v>21.15290975537307</v>
      </c>
      <c r="R190" s="7">
        <f t="shared" si="117"/>
        <v>6.8234894460269993E-2</v>
      </c>
      <c r="S190" s="7"/>
      <c r="T190" s="7">
        <f t="shared" si="108"/>
        <v>3.3311205081477023E-2</v>
      </c>
      <c r="U190" s="49">
        <f t="shared" si="106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16"/>
        <v>-1.0331235099754648E-3</v>
      </c>
      <c r="G191" s="8"/>
      <c r="H191" s="15">
        <f t="shared" si="110"/>
        <v>-1.0331235099754648E-3</v>
      </c>
      <c r="I191" s="8">
        <f t="shared" si="111"/>
        <v>-1.1355518882391669E-5</v>
      </c>
      <c r="J191" s="15">
        <f t="shared" si="112"/>
        <v>-4.5422075529566677E-5</v>
      </c>
      <c r="K191" s="10">
        <f t="shared" si="118"/>
        <v>-3.0993705299263945E-6</v>
      </c>
      <c r="L191" s="21">
        <f t="shared" si="109"/>
        <v>235</v>
      </c>
      <c r="M191" s="10">
        <f t="shared" si="119"/>
        <v>-1.5130640731917346E-6</v>
      </c>
      <c r="N191" s="15"/>
      <c r="O191" s="8">
        <f t="shared" si="120"/>
        <v>-2.2711037764783339E-7</v>
      </c>
      <c r="P191" s="15"/>
      <c r="Q191" s="1">
        <f t="shared" si="107"/>
        <v>21.15290975537307</v>
      </c>
      <c r="R191" s="7">
        <f t="shared" si="117"/>
        <v>6.8234894460269993E-2</v>
      </c>
      <c r="S191" s="7"/>
      <c r="T191" s="7">
        <f t="shared" si="108"/>
        <v>3.3311205081477023E-2</v>
      </c>
      <c r="U191" s="49">
        <f t="shared" si="106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16"/>
        <v>-8.0409160404700929E-4</v>
      </c>
      <c r="G192" s="8"/>
      <c r="H192" s="15">
        <f t="shared" si="110"/>
        <v>-8.0409160404700929E-4</v>
      </c>
      <c r="I192" s="8">
        <f t="shared" si="111"/>
        <v>-8.8381275856797267E-6</v>
      </c>
      <c r="J192" s="15">
        <f t="shared" si="112"/>
        <v>-3.5352510342718907E-5</v>
      </c>
      <c r="K192" s="10">
        <f t="shared" si="118"/>
        <v>-2.4122748121410279E-6</v>
      </c>
      <c r="L192" s="21">
        <f t="shared" si="109"/>
        <v>236</v>
      </c>
      <c r="M192" s="10">
        <f t="shared" si="119"/>
        <v>-1.1776347221713471E-6</v>
      </c>
      <c r="N192" s="15"/>
      <c r="O192" s="8">
        <f t="shared" si="120"/>
        <v>-1.7676255171359454E-7</v>
      </c>
      <c r="P192" s="15"/>
      <c r="Q192" s="1">
        <f t="shared" si="107"/>
        <v>21.15290975537307</v>
      </c>
      <c r="R192" s="7">
        <f t="shared" si="117"/>
        <v>6.8234894460269993E-2</v>
      </c>
      <c r="S192" s="7"/>
      <c r="T192" s="7">
        <f t="shared" si="108"/>
        <v>3.3311205081477023E-2</v>
      </c>
      <c r="U192" s="49">
        <f t="shared" si="106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16"/>
        <v>-6.2583350534172572E-4</v>
      </c>
      <c r="G193" s="8"/>
      <c r="H193" s="15">
        <f t="shared" si="110"/>
        <v>-6.2583350534172572E-4</v>
      </c>
      <c r="I193" s="8">
        <f t="shared" si="111"/>
        <v>-6.8788137318742338E-6</v>
      </c>
      <c r="J193" s="15">
        <f t="shared" si="112"/>
        <v>-2.7515254927496935E-5</v>
      </c>
      <c r="K193" s="10">
        <f t="shared" si="118"/>
        <v>-1.8775005160251772E-6</v>
      </c>
      <c r="L193" s="21">
        <f t="shared" si="109"/>
        <v>237</v>
      </c>
      <c r="M193" s="10">
        <f t="shared" si="119"/>
        <v>-9.1656629975897157E-7</v>
      </c>
      <c r="N193" s="15"/>
      <c r="O193" s="8">
        <f t="shared" si="120"/>
        <v>-1.3757627463748467E-7</v>
      </c>
      <c r="P193" s="15"/>
      <c r="Q193" s="1">
        <f t="shared" si="107"/>
        <v>21.15290975537307</v>
      </c>
      <c r="R193" s="7">
        <f t="shared" si="117"/>
        <v>6.8234894460269993E-2</v>
      </c>
      <c r="S193" s="7"/>
      <c r="T193" s="7">
        <f t="shared" si="108"/>
        <v>3.3311205081477023E-2</v>
      </c>
      <c r="U193" s="49">
        <f t="shared" si="106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16"/>
        <v>-4.8709322972288353E-4</v>
      </c>
      <c r="G194" s="8"/>
      <c r="H194" s="15">
        <f t="shared" si="110"/>
        <v>-4.8709322972288353E-4</v>
      </c>
      <c r="I194" s="8">
        <f t="shared" si="111"/>
        <v>-5.3538578051860472E-6</v>
      </c>
      <c r="J194" s="15">
        <f t="shared" si="112"/>
        <v>-2.1415431220744189E-5</v>
      </c>
      <c r="K194" s="10">
        <f t="shared" si="118"/>
        <v>-1.4612796891686506E-6</v>
      </c>
      <c r="L194" s="21">
        <f t="shared" si="109"/>
        <v>238</v>
      </c>
      <c r="M194" s="10">
        <f t="shared" si="119"/>
        <v>-7.133738213024755E-7</v>
      </c>
      <c r="N194" s="15"/>
      <c r="O194" s="8">
        <f t="shared" si="120"/>
        <v>-1.0707715610372094E-7</v>
      </c>
      <c r="P194" s="15"/>
      <c r="Q194" s="1">
        <f t="shared" si="107"/>
        <v>21.15290975537307</v>
      </c>
      <c r="R194" s="7">
        <f t="shared" si="117"/>
        <v>6.8234894460269993E-2</v>
      </c>
      <c r="S194" s="7"/>
      <c r="T194" s="7">
        <f t="shared" si="108"/>
        <v>3.3311205081477023E-2</v>
      </c>
      <c r="U194" s="49">
        <f t="shared" si="106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16"/>
        <v>-3.7911011861264617E-4</v>
      </c>
      <c r="G195" s="8"/>
      <c r="H195" s="15">
        <f t="shared" si="110"/>
        <v>-3.7911011861264617E-4</v>
      </c>
      <c r="I195" s="8">
        <f t="shared" si="111"/>
        <v>-4.1669675201892238E-6</v>
      </c>
      <c r="J195" s="15">
        <f t="shared" si="112"/>
        <v>-1.6667870080756895E-5</v>
      </c>
      <c r="K195" s="10">
        <f t="shared" si="118"/>
        <v>-1.1373303558379386E-6</v>
      </c>
      <c r="L195" s="21">
        <f t="shared" si="109"/>
        <v>239</v>
      </c>
      <c r="M195" s="10">
        <f t="shared" si="119"/>
        <v>-5.5522683853150793E-7</v>
      </c>
      <c r="N195" s="15"/>
      <c r="O195" s="8">
        <f t="shared" si="120"/>
        <v>-8.3339350403784472E-8</v>
      </c>
      <c r="P195" s="15"/>
      <c r="Q195" s="1">
        <f t="shared" si="107"/>
        <v>21.15290975537307</v>
      </c>
      <c r="R195" s="7">
        <f t="shared" si="117"/>
        <v>6.8234894460269993E-2</v>
      </c>
      <c r="S195" s="7"/>
      <c r="T195" s="7">
        <f t="shared" si="108"/>
        <v>3.3311205081477023E-2</v>
      </c>
      <c r="U195" s="49">
        <f t="shared" si="106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16"/>
        <v>-2.9506565327599039E-4</v>
      </c>
      <c r="G196" s="8"/>
      <c r="H196" s="15">
        <f t="shared" si="110"/>
        <v>-2.9506565327599039E-4</v>
      </c>
      <c r="I196" s="8">
        <f t="shared" si="111"/>
        <v>-3.2431975121738489E-6</v>
      </c>
      <c r="J196" s="15">
        <f t="shared" si="112"/>
        <v>-1.2972790048695395E-5</v>
      </c>
      <c r="K196" s="10">
        <f t="shared" si="118"/>
        <v>-8.851969598279711E-7</v>
      </c>
      <c r="L196" s="21">
        <f t="shared" si="109"/>
        <v>240</v>
      </c>
      <c r="M196" s="10">
        <f t="shared" si="119"/>
        <v>-4.321392697910366E-7</v>
      </c>
      <c r="N196" s="15"/>
      <c r="O196" s="8">
        <f t="shared" si="120"/>
        <v>-6.4863950243476982E-8</v>
      </c>
      <c r="P196" s="15"/>
      <c r="Q196" s="1">
        <f t="shared" si="107"/>
        <v>21.15290975537307</v>
      </c>
      <c r="R196" s="7">
        <f t="shared" si="117"/>
        <v>6.8234894460269993E-2</v>
      </c>
      <c r="S196" s="7"/>
      <c r="T196" s="7">
        <f t="shared" si="108"/>
        <v>3.3311205081477023E-2</v>
      </c>
      <c r="U196" s="49">
        <f t="shared" si="106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16"/>
        <v>-2.2965290417938935E-4</v>
      </c>
      <c r="G197" s="8"/>
      <c r="H197" s="15">
        <f t="shared" si="110"/>
        <v>-2.2965290417938935E-4</v>
      </c>
      <c r="I197" s="8">
        <f t="shared" si="111"/>
        <v>-2.5242169640172765E-6</v>
      </c>
      <c r="J197" s="15">
        <f t="shared" si="112"/>
        <v>-1.0096867856069106E-5</v>
      </c>
      <c r="K197" s="10">
        <f t="shared" si="118"/>
        <v>-6.8895871253816803E-7</v>
      </c>
      <c r="L197" s="21">
        <f t="shared" si="109"/>
        <v>241</v>
      </c>
      <c r="M197" s="10">
        <f t="shared" si="119"/>
        <v>-3.363388358340912E-7</v>
      </c>
      <c r="N197" s="15"/>
      <c r="O197" s="8">
        <f t="shared" si="120"/>
        <v>-5.0484339280345535E-8</v>
      </c>
      <c r="P197" s="15"/>
      <c r="Q197" s="1">
        <f t="shared" si="107"/>
        <v>21.15290975537307</v>
      </c>
      <c r="R197" s="7">
        <f t="shared" si="117"/>
        <v>6.8234894460269993E-2</v>
      </c>
      <c r="S197" s="7"/>
      <c r="T197" s="7">
        <f t="shared" si="108"/>
        <v>3.3311205081477023E-2</v>
      </c>
      <c r="U197" s="49">
        <f t="shared" ref="U197:U260" si="121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16"/>
        <v>-1.7874142860232147E-4</v>
      </c>
      <c r="G198" s="8"/>
      <c r="H198" s="15">
        <f t="shared" si="110"/>
        <v>-1.7874142860232147E-4</v>
      </c>
      <c r="I198" s="8">
        <f t="shared" si="111"/>
        <v>-1.9646263471513938E-6</v>
      </c>
      <c r="J198" s="15">
        <f t="shared" si="112"/>
        <v>-7.8585053886055751E-6</v>
      </c>
      <c r="K198" s="10">
        <f t="shared" si="118"/>
        <v>-5.3622428580696442E-7</v>
      </c>
      <c r="L198" s="21">
        <f t="shared" si="109"/>
        <v>242</v>
      </c>
      <c r="M198" s="10">
        <f t="shared" si="119"/>
        <v>-2.6177628463373261E-7</v>
      </c>
      <c r="N198" s="15"/>
      <c r="O198" s="8">
        <f t="shared" si="120"/>
        <v>-3.9292526943027874E-8</v>
      </c>
      <c r="P198" s="15"/>
      <c r="Q198" s="1">
        <f t="shared" ref="Q198:Q261" si="122">LOG(2)/LOG(1+T198)</f>
        <v>21.15290975537307</v>
      </c>
      <c r="R198" s="7">
        <f t="shared" si="117"/>
        <v>6.8234894460269993E-2</v>
      </c>
      <c r="S198" s="7"/>
      <c r="T198" s="7">
        <f t="shared" ref="T198:T261" si="123">+M198/J198</f>
        <v>3.3311205081477023E-2</v>
      </c>
      <c r="U198" s="49">
        <f t="shared" si="121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16"/>
        <v>-1.391164566934576E-4</v>
      </c>
      <c r="G199" s="8"/>
      <c r="H199" s="15">
        <f t="shared" si="110"/>
        <v>-1.391164566934576E-4</v>
      </c>
      <c r="I199" s="8">
        <f t="shared" si="111"/>
        <v>-1.5290906997862214E-6</v>
      </c>
      <c r="J199" s="15">
        <f t="shared" si="112"/>
        <v>-6.1163627991448857E-6</v>
      </c>
      <c r="K199" s="10">
        <f t="shared" si="118"/>
        <v>-4.1734937008037284E-7</v>
      </c>
      <c r="L199" s="21">
        <f t="shared" si="109"/>
        <v>243</v>
      </c>
      <c r="M199" s="10">
        <f t="shared" si="119"/>
        <v>-2.0374341555503215E-7</v>
      </c>
      <c r="N199" s="15"/>
      <c r="O199" s="8">
        <f t="shared" si="120"/>
        <v>-3.0581813995724432E-8</v>
      </c>
      <c r="P199" s="15"/>
      <c r="Q199" s="1">
        <f t="shared" si="122"/>
        <v>21.15290975537307</v>
      </c>
      <c r="R199" s="7">
        <f t="shared" si="117"/>
        <v>6.8234894460269993E-2</v>
      </c>
      <c r="S199" s="7"/>
      <c r="T199" s="7">
        <f t="shared" si="123"/>
        <v>3.3311205081477023E-2</v>
      </c>
      <c r="U199" s="49">
        <f t="shared" si="121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16"/>
        <v>-1.0827589705575009E-4</v>
      </c>
      <c r="G200" s="8"/>
      <c r="H200" s="15">
        <f t="shared" si="110"/>
        <v>-1.0827589705575009E-4</v>
      </c>
      <c r="I200" s="8">
        <f t="shared" si="111"/>
        <v>-1.1901084252294928E-6</v>
      </c>
      <c r="J200" s="15">
        <f t="shared" si="112"/>
        <v>-4.7604337009179712E-6</v>
      </c>
      <c r="K200" s="10">
        <f t="shared" si="118"/>
        <v>-3.2482769116725027E-7</v>
      </c>
      <c r="L200" s="21">
        <f t="shared" ref="L200:L263" si="124">+L199+1</f>
        <v>244</v>
      </c>
      <c r="M200" s="10">
        <f t="shared" si="119"/>
        <v>-1.585757832880532E-7</v>
      </c>
      <c r="N200" s="15"/>
      <c r="O200" s="8">
        <f t="shared" si="120"/>
        <v>-2.3802168504589856E-8</v>
      </c>
      <c r="P200" s="15"/>
      <c r="Q200" s="1">
        <f t="shared" si="122"/>
        <v>21.15290975537307</v>
      </c>
      <c r="R200" s="7">
        <f t="shared" si="117"/>
        <v>6.8234894460269993E-2</v>
      </c>
      <c r="S200" s="7"/>
      <c r="T200" s="7">
        <f t="shared" si="123"/>
        <v>3.3311205081477023E-2</v>
      </c>
      <c r="U200" s="49">
        <f t="shared" si="121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16"/>
        <v>-8.4272343918738793E-5</v>
      </c>
      <c r="G201" s="8"/>
      <c r="H201" s="15">
        <f t="shared" si="110"/>
        <v>-8.4272343918738793E-5</v>
      </c>
      <c r="I201" s="8">
        <f t="shared" si="111"/>
        <v>-9.2627472261798542E-7</v>
      </c>
      <c r="J201" s="15">
        <f t="shared" si="112"/>
        <v>-3.7050988904719417E-6</v>
      </c>
      <c r="K201" s="10">
        <f t="shared" si="118"/>
        <v>-2.5281703175621639E-7</v>
      </c>
      <c r="L201" s="21">
        <f t="shared" si="124"/>
        <v>245</v>
      </c>
      <c r="M201" s="10">
        <f t="shared" si="119"/>
        <v>-1.2342130898766383E-7</v>
      </c>
      <c r="N201" s="15"/>
      <c r="O201" s="8">
        <f t="shared" si="120"/>
        <v>-1.852549445235971E-8</v>
      </c>
      <c r="P201" s="15"/>
      <c r="Q201" s="1">
        <f t="shared" si="122"/>
        <v>21.15290975537307</v>
      </c>
      <c r="R201" s="7">
        <f t="shared" si="117"/>
        <v>6.8234894460269993E-2</v>
      </c>
      <c r="S201" s="7"/>
      <c r="T201" s="7">
        <f t="shared" si="123"/>
        <v>3.3311205081477023E-2</v>
      </c>
      <c r="U201" s="49">
        <f t="shared" si="121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16"/>
        <v>-6.5590109550434263E-5</v>
      </c>
      <c r="G202" s="8"/>
      <c r="H202" s="15">
        <f t="shared" si="110"/>
        <v>-6.5590109550434263E-5</v>
      </c>
      <c r="I202" s="8">
        <f t="shared" si="111"/>
        <v>-7.2092999559731505E-7</v>
      </c>
      <c r="J202" s="15">
        <f t="shared" si="112"/>
        <v>-2.8837199823892602E-6</v>
      </c>
      <c r="K202" s="10">
        <f t="shared" si="118"/>
        <v>-1.967703286513028E-7</v>
      </c>
      <c r="L202" s="21">
        <f t="shared" si="124"/>
        <v>246</v>
      </c>
      <c r="M202" s="10">
        <f t="shared" si="119"/>
        <v>-9.6060187730921953E-8</v>
      </c>
      <c r="N202" s="15"/>
      <c r="O202" s="8">
        <f t="shared" si="120"/>
        <v>-1.4418599911946301E-8</v>
      </c>
      <c r="P202" s="15"/>
      <c r="Q202" s="1">
        <f t="shared" si="122"/>
        <v>21.15290975537307</v>
      </c>
      <c r="R202" s="7">
        <f t="shared" si="117"/>
        <v>6.8234894460269993E-2</v>
      </c>
      <c r="S202" s="7"/>
      <c r="T202" s="7">
        <f t="shared" si="123"/>
        <v>3.3311205081477023E-2</v>
      </c>
      <c r="U202" s="49">
        <f t="shared" si="121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16"/>
        <v>-5.1049517205624586E-5</v>
      </c>
      <c r="G203" s="8"/>
      <c r="H203" s="15">
        <f t="shared" si="110"/>
        <v>-5.1049517205624586E-5</v>
      </c>
      <c r="I203" s="8">
        <f t="shared" si="111"/>
        <v>-5.6110789365273021E-7</v>
      </c>
      <c r="J203" s="15">
        <f t="shared" si="112"/>
        <v>-2.2444315746109209E-6</v>
      </c>
      <c r="K203" s="10">
        <f t="shared" si="118"/>
        <v>-1.5314855161687377E-7</v>
      </c>
      <c r="L203" s="21">
        <f t="shared" si="124"/>
        <v>247</v>
      </c>
      <c r="M203" s="10">
        <f t="shared" si="119"/>
        <v>-7.4764720473206786E-8</v>
      </c>
      <c r="N203" s="15"/>
      <c r="O203" s="8">
        <f t="shared" si="120"/>
        <v>-1.1222157873054605E-8</v>
      </c>
      <c r="P203" s="15"/>
      <c r="Q203" s="1">
        <f t="shared" si="122"/>
        <v>21.15290975537307</v>
      </c>
      <c r="R203" s="7">
        <f t="shared" si="117"/>
        <v>6.8234894460269993E-2</v>
      </c>
      <c r="S203" s="7"/>
      <c r="T203" s="7">
        <f t="shared" si="123"/>
        <v>3.3311205081477023E-2</v>
      </c>
      <c r="U203" s="49">
        <f t="shared" si="121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16"/>
        <v>-3.9732411255137277E-5</v>
      </c>
      <c r="G204" s="8"/>
      <c r="H204" s="15">
        <f t="shared" si="110"/>
        <v>-3.9732411255137277E-5</v>
      </c>
      <c r="I204" s="8">
        <f t="shared" si="111"/>
        <v>-4.3671656088958574E-7</v>
      </c>
      <c r="J204" s="15">
        <f t="shared" si="112"/>
        <v>-1.7468662435583429E-6</v>
      </c>
      <c r="K204" s="10">
        <f t="shared" si="118"/>
        <v>-1.1919723376541182E-7</v>
      </c>
      <c r="L204" s="21">
        <f t="shared" si="124"/>
        <v>248</v>
      </c>
      <c r="M204" s="10">
        <f t="shared" si="119"/>
        <v>-5.8190219689081354E-8</v>
      </c>
      <c r="N204" s="15"/>
      <c r="O204" s="8">
        <f t="shared" si="120"/>
        <v>-8.7343312177917156E-9</v>
      </c>
      <c r="P204" s="15"/>
      <c r="Q204" s="1">
        <f t="shared" si="122"/>
        <v>21.15290975537307</v>
      </c>
      <c r="R204" s="7">
        <f t="shared" si="117"/>
        <v>6.8234894460269993E-2</v>
      </c>
      <c r="S204" s="7"/>
      <c r="T204" s="7">
        <f t="shared" si="123"/>
        <v>3.3311205081477023E-2</v>
      </c>
      <c r="U204" s="49">
        <f t="shared" si="121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16"/>
        <v>-3.0924180884778731E-5</v>
      </c>
      <c r="G205" s="8"/>
      <c r="H205" s="15">
        <f t="shared" si="110"/>
        <v>-3.0924180884778731E-5</v>
      </c>
      <c r="I205" s="8">
        <f t="shared" si="111"/>
        <v>-3.399013927850117E-7</v>
      </c>
      <c r="J205" s="15">
        <f t="shared" si="112"/>
        <v>-1.3596055711400468E-6</v>
      </c>
      <c r="K205" s="10">
        <f t="shared" si="118"/>
        <v>-9.2772542654336194E-8</v>
      </c>
      <c r="L205" s="21">
        <f t="shared" si="124"/>
        <v>249</v>
      </c>
      <c r="M205" s="10">
        <f t="shared" si="119"/>
        <v>-4.5290100010164795E-8</v>
      </c>
      <c r="N205" s="15"/>
      <c r="O205" s="8">
        <f t="shared" si="120"/>
        <v>-6.7980278557002344E-9</v>
      </c>
      <c r="P205" s="15"/>
      <c r="Q205" s="1">
        <f t="shared" si="122"/>
        <v>21.15290975537307</v>
      </c>
      <c r="R205" s="7">
        <f t="shared" si="117"/>
        <v>6.8234894460269993E-2</v>
      </c>
      <c r="S205" s="7"/>
      <c r="T205" s="7">
        <f t="shared" si="123"/>
        <v>3.3311205081477023E-2</v>
      </c>
      <c r="U205" s="49">
        <f t="shared" si="121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16"/>
        <v>-2.406863649058971E-5</v>
      </c>
      <c r="G206" s="8"/>
      <c r="H206" s="15">
        <f t="shared" si="110"/>
        <v>-2.406863649058971E-5</v>
      </c>
      <c r="I206" s="8">
        <f t="shared" si="111"/>
        <v>-2.6454906262737487E-7</v>
      </c>
      <c r="J206" s="15">
        <f t="shared" si="112"/>
        <v>-1.0581962505094995E-6</v>
      </c>
      <c r="K206" s="10">
        <f t="shared" si="118"/>
        <v>-7.2205909471769127E-8</v>
      </c>
      <c r="L206" s="21">
        <f t="shared" si="124"/>
        <v>250</v>
      </c>
      <c r="M206" s="10">
        <f t="shared" si="119"/>
        <v>-3.5249792317171971E-8</v>
      </c>
      <c r="N206" s="15"/>
      <c r="O206" s="8">
        <f t="shared" si="120"/>
        <v>-5.2909812525474978E-9</v>
      </c>
      <c r="P206" s="15"/>
      <c r="Q206" s="1">
        <f t="shared" si="122"/>
        <v>21.15290975537307</v>
      </c>
      <c r="R206" s="7">
        <f t="shared" si="117"/>
        <v>6.8234894460269993E-2</v>
      </c>
      <c r="S206" s="7"/>
      <c r="T206" s="7">
        <f t="shared" si="123"/>
        <v>3.3311205081477023E-2</v>
      </c>
      <c r="U206" s="49">
        <f t="shared" si="121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16"/>
        <v>-1.8732889471658887E-5</v>
      </c>
      <c r="G207" s="8"/>
      <c r="H207" s="15">
        <f t="shared" si="110"/>
        <v>-1.8732889471658887E-5</v>
      </c>
      <c r="I207" s="8">
        <f t="shared" si="111"/>
        <v>-2.0590149973668726E-7</v>
      </c>
      <c r="J207" s="15">
        <f t="shared" si="112"/>
        <v>-8.2360599894674904E-7</v>
      </c>
      <c r="K207" s="10">
        <f t="shared" si="118"/>
        <v>-5.619866841497666E-8</v>
      </c>
      <c r="L207" s="21">
        <f t="shared" si="124"/>
        <v>251</v>
      </c>
      <c r="M207" s="10">
        <f t="shared" si="119"/>
        <v>-2.7435308337249906E-8</v>
      </c>
      <c r="N207" s="15"/>
      <c r="O207" s="8">
        <f t="shared" si="120"/>
        <v>-4.1180299947337452E-9</v>
      </c>
      <c r="P207" s="15"/>
      <c r="Q207" s="1">
        <f t="shared" si="122"/>
        <v>21.15290975537307</v>
      </c>
      <c r="R207" s="7">
        <f t="shared" si="117"/>
        <v>6.8234894460269993E-2</v>
      </c>
      <c r="S207" s="7"/>
      <c r="T207" s="7">
        <f t="shared" si="123"/>
        <v>3.3311205081477023E-2</v>
      </c>
      <c r="U207" s="49">
        <f t="shared" si="121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16"/>
        <v>-1.4580017779344941E-5</v>
      </c>
      <c r="G208" s="8"/>
      <c r="H208" s="15">
        <f t="shared" si="110"/>
        <v>-1.4580017779344941E-5</v>
      </c>
      <c r="I208" s="8">
        <f t="shared" si="111"/>
        <v>-1.6025544438814448E-7</v>
      </c>
      <c r="J208" s="15">
        <f t="shared" si="112"/>
        <v>-6.4102177755257792E-7</v>
      </c>
      <c r="K208" s="10">
        <f t="shared" si="118"/>
        <v>-4.3740053338034822E-8</v>
      </c>
      <c r="L208" s="21">
        <f t="shared" si="124"/>
        <v>252</v>
      </c>
      <c r="M208" s="10">
        <f t="shared" si="119"/>
        <v>-2.1353207893746866E-8</v>
      </c>
      <c r="N208" s="15"/>
      <c r="O208" s="8">
        <f t="shared" si="120"/>
        <v>-3.2051088877628898E-9</v>
      </c>
      <c r="P208" s="15"/>
      <c r="Q208" s="1">
        <f t="shared" si="122"/>
        <v>21.15290975537307</v>
      </c>
      <c r="R208" s="7">
        <f t="shared" si="117"/>
        <v>6.8234894460269993E-2</v>
      </c>
      <c r="S208" s="7"/>
      <c r="T208" s="7">
        <f t="shared" si="123"/>
        <v>3.3311205081477023E-2</v>
      </c>
      <c r="U208" s="49">
        <f t="shared" si="121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16"/>
        <v>-1.1347791207951319E-5</v>
      </c>
      <c r="G209" s="8"/>
      <c r="H209" s="15">
        <f t="shared" si="110"/>
        <v>-1.1347791207951319E-5</v>
      </c>
      <c r="I209" s="8">
        <f t="shared" si="111"/>
        <v>-1.2472860804260434E-7</v>
      </c>
      <c r="J209" s="15">
        <f t="shared" si="112"/>
        <v>-4.9891443217041736E-7</v>
      </c>
      <c r="K209" s="10">
        <f t="shared" si="118"/>
        <v>-3.4043373623853959E-8</v>
      </c>
      <c r="L209" s="21">
        <f t="shared" si="124"/>
        <v>253</v>
      </c>
      <c r="M209" s="10">
        <f t="shared" si="119"/>
        <v>-1.6619440968137429E-8</v>
      </c>
      <c r="N209" s="15"/>
      <c r="O209" s="8">
        <f t="shared" si="120"/>
        <v>-2.4945721608520867E-9</v>
      </c>
      <c r="P209" s="15"/>
      <c r="Q209" s="1">
        <f t="shared" si="122"/>
        <v>21.15290975537307</v>
      </c>
      <c r="R209" s="7">
        <f t="shared" si="117"/>
        <v>6.8234894460269993E-2</v>
      </c>
      <c r="S209" s="7"/>
      <c r="T209" s="7">
        <f t="shared" si="123"/>
        <v>3.3311205081477023E-2</v>
      </c>
      <c r="U209" s="49">
        <f t="shared" si="121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16"/>
        <v>-8.8321130500735828E-6</v>
      </c>
      <c r="G210" s="8"/>
      <c r="H210" s="15">
        <f t="shared" si="110"/>
        <v>-8.8321130500735828E-6</v>
      </c>
      <c r="I210" s="8">
        <f t="shared" si="111"/>
        <v>-9.7077673233774591E-8</v>
      </c>
      <c r="J210" s="15">
        <f t="shared" si="112"/>
        <v>-3.8831069293509836E-7</v>
      </c>
      <c r="K210" s="10">
        <f t="shared" si="118"/>
        <v>-2.6496339150220747E-8</v>
      </c>
      <c r="L210" s="21">
        <f t="shared" si="124"/>
        <v>254</v>
      </c>
      <c r="M210" s="10">
        <f t="shared" si="119"/>
        <v>-1.2935097127691513E-8</v>
      </c>
      <c r="N210" s="15"/>
      <c r="O210" s="8">
        <f t="shared" si="120"/>
        <v>-1.9415534646754919E-9</v>
      </c>
      <c r="P210" s="15"/>
      <c r="Q210" s="1">
        <f t="shared" si="122"/>
        <v>21.15290975537307</v>
      </c>
      <c r="R210" s="7">
        <f t="shared" si="117"/>
        <v>6.8234894460269993E-2</v>
      </c>
      <c r="S210" s="7"/>
      <c r="T210" s="7">
        <f t="shared" si="123"/>
        <v>3.3311205081477023E-2</v>
      </c>
      <c r="U210" s="49">
        <f t="shared" si="121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16"/>
        <v>-6.8741325514186088E-6</v>
      </c>
      <c r="G211" s="8"/>
      <c r="H211" s="15">
        <f t="shared" si="110"/>
        <v>-6.8741325514186088E-6</v>
      </c>
      <c r="I211" s="8">
        <f t="shared" si="111"/>
        <v>-7.5556640841084947E-8</v>
      </c>
      <c r="J211" s="15">
        <f t="shared" si="112"/>
        <v>-3.0222656336433979E-7</v>
      </c>
      <c r="K211" s="10">
        <f t="shared" si="118"/>
        <v>-2.0622397654255827E-8</v>
      </c>
      <c r="L211" s="21">
        <f t="shared" si="124"/>
        <v>255</v>
      </c>
      <c r="M211" s="10">
        <f t="shared" si="119"/>
        <v>-1.0067531033299533E-8</v>
      </c>
      <c r="N211" s="15"/>
      <c r="O211" s="8">
        <f t="shared" si="120"/>
        <v>-1.511132816821699E-9</v>
      </c>
      <c r="P211" s="15"/>
      <c r="Q211" s="1">
        <f t="shared" si="122"/>
        <v>21.15290975537307</v>
      </c>
      <c r="R211" s="7">
        <f t="shared" si="117"/>
        <v>6.8234894460269993E-2</v>
      </c>
      <c r="S211" s="7"/>
      <c r="T211" s="7">
        <f t="shared" si="123"/>
        <v>3.3311205081477023E-2</v>
      </c>
      <c r="U211" s="49">
        <f t="shared" si="121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16"/>
        <v>-5.3502143899844272E-6</v>
      </c>
      <c r="G212" s="8"/>
      <c r="H212" s="15">
        <f t="shared" si="110"/>
        <v>-5.3502143899844272E-6</v>
      </c>
      <c r="I212" s="8">
        <f t="shared" si="111"/>
        <v>-5.8806580184933177E-8</v>
      </c>
      <c r="J212" s="15">
        <f t="shared" si="112"/>
        <v>-2.3522632073973271E-7</v>
      </c>
      <c r="K212" s="10">
        <f t="shared" si="118"/>
        <v>-1.6050643169953281E-8</v>
      </c>
      <c r="L212" s="21">
        <f t="shared" si="124"/>
        <v>256</v>
      </c>
      <c r="M212" s="10">
        <f t="shared" si="119"/>
        <v>-7.8356722107225284E-9</v>
      </c>
      <c r="N212" s="15"/>
      <c r="O212" s="8">
        <f t="shared" si="120"/>
        <v>-1.1761316036986635E-9</v>
      </c>
      <c r="P212" s="15"/>
      <c r="Q212" s="1">
        <f t="shared" si="122"/>
        <v>21.15290975537307</v>
      </c>
      <c r="R212" s="7">
        <f t="shared" si="117"/>
        <v>6.8234894460269993E-2</v>
      </c>
      <c r="S212" s="7"/>
      <c r="T212" s="7">
        <f t="shared" si="123"/>
        <v>3.3311205081477023E-2</v>
      </c>
      <c r="U212" s="49">
        <f t="shared" si="121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16"/>
        <v>-4.164131809313039E-6</v>
      </c>
      <c r="G213" s="8"/>
      <c r="H213" s="15">
        <f t="shared" si="110"/>
        <v>-4.164131809313039E-6</v>
      </c>
      <c r="I213" s="8">
        <f t="shared" si="111"/>
        <v>-4.5769820290455851E-8</v>
      </c>
      <c r="J213" s="15">
        <f t="shared" si="112"/>
        <v>-1.830792811618234E-7</v>
      </c>
      <c r="K213" s="10">
        <f t="shared" si="118"/>
        <v>-1.2492395427939116E-8</v>
      </c>
      <c r="L213" s="21">
        <f t="shared" si="124"/>
        <v>257</v>
      </c>
      <c r="M213" s="10">
        <f t="shared" si="119"/>
        <v>-6.0985914809508926E-9</v>
      </c>
      <c r="N213" s="15"/>
      <c r="O213" s="8">
        <f t="shared" si="120"/>
        <v>-9.1539640580911703E-10</v>
      </c>
      <c r="P213" s="15"/>
      <c r="Q213" s="1">
        <f t="shared" si="122"/>
        <v>21.15290975537307</v>
      </c>
      <c r="R213" s="7">
        <f t="shared" si="117"/>
        <v>6.8234894460269993E-2</v>
      </c>
      <c r="S213" s="7"/>
      <c r="T213" s="7">
        <f t="shared" si="123"/>
        <v>3.3311205081477023E-2</v>
      </c>
      <c r="U213" s="49">
        <f t="shared" si="121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16"/>
        <v>-3.2409904466245422E-6</v>
      </c>
      <c r="G214" s="8"/>
      <c r="H214" s="15">
        <f t="shared" si="110"/>
        <v>-3.2409904466245422E-6</v>
      </c>
      <c r="I214" s="8">
        <f t="shared" si="111"/>
        <v>-3.5623163986627328E-8</v>
      </c>
      <c r="J214" s="15">
        <f t="shared" si="112"/>
        <v>-1.4249265594650931E-7</v>
      </c>
      <c r="K214" s="10">
        <f t="shared" si="118"/>
        <v>-9.7229713398736272E-9</v>
      </c>
      <c r="L214" s="21">
        <f t="shared" si="124"/>
        <v>258</v>
      </c>
      <c r="M214" s="10">
        <f t="shared" si="119"/>
        <v>-4.746602084838518E-9</v>
      </c>
      <c r="N214" s="15"/>
      <c r="O214" s="8">
        <f t="shared" si="120"/>
        <v>-7.1246327973254663E-10</v>
      </c>
      <c r="P214" s="15"/>
      <c r="Q214" s="1">
        <f t="shared" si="122"/>
        <v>21.15290975537307</v>
      </c>
      <c r="R214" s="7">
        <f t="shared" si="117"/>
        <v>6.8234894460269993E-2</v>
      </c>
      <c r="S214" s="7"/>
      <c r="T214" s="7">
        <f t="shared" si="123"/>
        <v>3.3311205081477023E-2</v>
      </c>
      <c r="U214" s="49">
        <f t="shared" si="121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16"/>
        <v>-2.5224991801699017E-6</v>
      </c>
      <c r="G215" s="8"/>
      <c r="H215" s="15">
        <f t="shared" si="110"/>
        <v>-2.5224991801699017E-6</v>
      </c>
      <c r="I215" s="8">
        <f t="shared" si="111"/>
        <v>-2.7725907691246991E-8</v>
      </c>
      <c r="J215" s="15">
        <f t="shared" si="112"/>
        <v>-1.1090363076498797E-7</v>
      </c>
      <c r="K215" s="10">
        <f t="shared" si="118"/>
        <v>-7.5674975405097054E-9</v>
      </c>
      <c r="L215" s="21">
        <f t="shared" si="124"/>
        <v>259</v>
      </c>
      <c r="M215" s="10">
        <f t="shared" si="119"/>
        <v>-3.6943335886929186E-9</v>
      </c>
      <c r="N215" s="15"/>
      <c r="O215" s="8">
        <f t="shared" si="120"/>
        <v>-5.5451815382493981E-10</v>
      </c>
      <c r="P215" s="15"/>
      <c r="Q215" s="1">
        <f t="shared" si="122"/>
        <v>21.15290975537307</v>
      </c>
      <c r="R215" s="7">
        <f t="shared" si="117"/>
        <v>6.8234894460269993E-2</v>
      </c>
      <c r="S215" s="7"/>
      <c r="T215" s="7">
        <f t="shared" si="123"/>
        <v>3.3311205081477023E-2</v>
      </c>
      <c r="U215" s="49">
        <f t="shared" si="121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16"/>
        <v>-1.9632893767350746E-6</v>
      </c>
      <c r="G216" s="8"/>
      <c r="H216" s="15">
        <f t="shared" ref="H216:H279" si="125">+F216-G216</f>
        <v>-1.9632893767350746E-6</v>
      </c>
      <c r="I216" s="8">
        <f t="shared" si="111"/>
        <v>-2.1579384627152241E-8</v>
      </c>
      <c r="J216" s="15">
        <f t="shared" si="112"/>
        <v>-8.6317538508608964E-8</v>
      </c>
      <c r="K216" s="10">
        <f t="shared" si="118"/>
        <v>-5.8898681302052233E-9</v>
      </c>
      <c r="L216" s="21">
        <f t="shared" si="124"/>
        <v>260</v>
      </c>
      <c r="M216" s="10">
        <f t="shared" si="119"/>
        <v>-2.8753412273885635E-9</v>
      </c>
      <c r="N216" s="15"/>
      <c r="O216" s="8">
        <f t="shared" si="120"/>
        <v>-4.3158769254304484E-10</v>
      </c>
      <c r="P216" s="15"/>
      <c r="Q216" s="1">
        <f t="shared" si="122"/>
        <v>21.15290975537307</v>
      </c>
      <c r="R216" s="7">
        <f t="shared" si="117"/>
        <v>6.8234894460269993E-2</v>
      </c>
      <c r="S216" s="7"/>
      <c r="T216" s="7">
        <f t="shared" si="123"/>
        <v>3.3311205081477023E-2</v>
      </c>
      <c r="U216" s="49">
        <f t="shared" si="121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16"/>
        <v>-1.5280501207303376E-6</v>
      </c>
      <c r="G217" s="8"/>
      <c r="H217" s="15">
        <f t="shared" si="125"/>
        <v>-1.5280501207303376E-6</v>
      </c>
      <c r="I217" s="8">
        <f t="shared" ref="I217:I280" si="126">+J217*$I$3</f>
        <v>-1.6795476854075558E-8</v>
      </c>
      <c r="J217" s="15">
        <f t="shared" ref="J217:J280" si="127">+J216-I216-O216+M216</f>
        <v>-6.7181907416302234E-8</v>
      </c>
      <c r="K217" s="10">
        <f t="shared" ref="K217:K248" si="128">+J217*$R$3</f>
        <v>-4.5841503621910125E-9</v>
      </c>
      <c r="L217" s="21">
        <f t="shared" si="124"/>
        <v>261</v>
      </c>
      <c r="M217" s="10">
        <f t="shared" ref="M217:M248" si="129">+$T$3*J217</f>
        <v>-2.2379102957092457E-9</v>
      </c>
      <c r="N217" s="15"/>
      <c r="O217" s="8">
        <f t="shared" ref="O217:O248" si="130">+J217*$O$3</f>
        <v>-3.3590953708151117E-10</v>
      </c>
      <c r="P217" s="15"/>
      <c r="Q217" s="1">
        <f t="shared" si="122"/>
        <v>21.15290975537307</v>
      </c>
      <c r="R217" s="7">
        <f t="shared" si="117"/>
        <v>6.8234894460269993E-2</v>
      </c>
      <c r="S217" s="7"/>
      <c r="T217" s="7">
        <f t="shared" si="123"/>
        <v>3.3311205081477023E-2</v>
      </c>
      <c r="U217" s="49">
        <f t="shared" si="121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16"/>
        <v>-1.1892985308905255E-6</v>
      </c>
      <c r="G218" s="8"/>
      <c r="H218" s="15">
        <f t="shared" si="125"/>
        <v>-1.1892985308905255E-6</v>
      </c>
      <c r="I218" s="8">
        <f t="shared" si="126"/>
        <v>-1.3072107830213603E-8</v>
      </c>
      <c r="J218" s="15">
        <f t="shared" si="127"/>
        <v>-5.2288431320854413E-8</v>
      </c>
      <c r="K218" s="10">
        <f t="shared" si="128"/>
        <v>-3.5678955926715767E-9</v>
      </c>
      <c r="L218" s="21">
        <f t="shared" si="124"/>
        <v>262</v>
      </c>
      <c r="M218" s="10">
        <f t="shared" si="129"/>
        <v>-1.7417906591177077E-9</v>
      </c>
      <c r="N218" s="15"/>
      <c r="O218" s="8">
        <f t="shared" si="130"/>
        <v>-2.6144215660427209E-10</v>
      </c>
      <c r="P218" s="15"/>
      <c r="Q218" s="1">
        <f t="shared" si="122"/>
        <v>21.15290975537307</v>
      </c>
      <c r="R218" s="7">
        <f t="shared" si="117"/>
        <v>6.8234894460269993E-2</v>
      </c>
      <c r="S218" s="7"/>
      <c r="T218" s="7">
        <f t="shared" si="123"/>
        <v>3.3311205081477023E-2</v>
      </c>
      <c r="U218" s="49">
        <f t="shared" si="121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16"/>
        <v>-9.2564437277903537E-7</v>
      </c>
      <c r="G219" s="8"/>
      <c r="H219" s="15">
        <f t="shared" si="125"/>
        <v>-9.2564437277903537E-7</v>
      </c>
      <c r="I219" s="8">
        <f t="shared" si="126"/>
        <v>-1.0174167998288563E-8</v>
      </c>
      <c r="J219" s="15">
        <f t="shared" si="127"/>
        <v>-4.0696671993154252E-8</v>
      </c>
      <c r="K219" s="10">
        <f t="shared" si="128"/>
        <v>-2.7769331183371061E-9</v>
      </c>
      <c r="L219" s="21">
        <f t="shared" si="124"/>
        <v>263</v>
      </c>
      <c r="M219" s="10">
        <f t="shared" si="129"/>
        <v>-1.3556551868975635E-9</v>
      </c>
      <c r="N219" s="15"/>
      <c r="O219" s="8">
        <f t="shared" si="130"/>
        <v>-2.0348335996577127E-10</v>
      </c>
      <c r="P219" s="15"/>
      <c r="Q219" s="1">
        <f t="shared" si="122"/>
        <v>21.15290975537307</v>
      </c>
      <c r="R219" s="7">
        <f t="shared" si="117"/>
        <v>6.8234894460269993E-2</v>
      </c>
      <c r="S219" s="7"/>
      <c r="T219" s="7">
        <f t="shared" si="123"/>
        <v>3.3311205081477023E-2</v>
      </c>
      <c r="U219" s="49">
        <f t="shared" si="121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16"/>
        <v>-7.2043938725453886E-7</v>
      </c>
      <c r="G220" s="8"/>
      <c r="H220" s="15">
        <f t="shared" si="125"/>
        <v>-7.2043938725453886E-7</v>
      </c>
      <c r="I220" s="8">
        <f t="shared" si="126"/>
        <v>-7.9186689554493691E-9</v>
      </c>
      <c r="J220" s="15">
        <f t="shared" si="127"/>
        <v>-3.1674675821797476E-8</v>
      </c>
      <c r="K220" s="10">
        <f t="shared" si="128"/>
        <v>-2.1613181617636167E-9</v>
      </c>
      <c r="L220" s="21">
        <f t="shared" si="124"/>
        <v>264</v>
      </c>
      <c r="M220" s="10">
        <f t="shared" si="129"/>
        <v>-1.0551216221891975E-9</v>
      </c>
      <c r="N220" s="15"/>
      <c r="O220" s="8">
        <f t="shared" si="130"/>
        <v>-1.5837337910898739E-10</v>
      </c>
      <c r="P220" s="15"/>
      <c r="Q220" s="1">
        <f t="shared" si="122"/>
        <v>21.15290975537307</v>
      </c>
      <c r="R220" s="7">
        <f t="shared" si="117"/>
        <v>6.8234894460269993E-2</v>
      </c>
      <c r="S220" s="7"/>
      <c r="T220" s="7">
        <f t="shared" si="123"/>
        <v>3.3311205081477023E-2</v>
      </c>
      <c r="U220" s="49">
        <f t="shared" si="121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16"/>
        <v>-5.6072604768224102E-7</v>
      </c>
      <c r="G221" s="8"/>
      <c r="H221" s="15">
        <f t="shared" si="125"/>
        <v>-5.6072604768224102E-7</v>
      </c>
      <c r="I221" s="8">
        <f t="shared" si="126"/>
        <v>-6.163188777357079E-9</v>
      </c>
      <c r="J221" s="15">
        <f t="shared" si="127"/>
        <v>-2.4652755109428316E-8</v>
      </c>
      <c r="K221" s="10">
        <f t="shared" si="128"/>
        <v>-1.682178143046723E-9</v>
      </c>
      <c r="L221" s="21">
        <f t="shared" si="124"/>
        <v>265</v>
      </c>
      <c r="M221" s="10">
        <f t="shared" si="129"/>
        <v>-8.2121298127359721E-10</v>
      </c>
      <c r="N221" s="15"/>
      <c r="O221" s="8">
        <f t="shared" si="130"/>
        <v>-1.2326377554714157E-10</v>
      </c>
      <c r="P221" s="15"/>
      <c r="Q221" s="1">
        <f t="shared" si="122"/>
        <v>21.15290975537307</v>
      </c>
      <c r="R221" s="7">
        <f t="shared" si="117"/>
        <v>6.8234894460269993E-2</v>
      </c>
      <c r="S221" s="7"/>
      <c r="T221" s="7">
        <f t="shared" si="123"/>
        <v>3.3311205081477023E-2</v>
      </c>
      <c r="U221" s="49">
        <f t="shared" si="121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16"/>
        <v>-4.3641936589213873E-7</v>
      </c>
      <c r="G222" s="8"/>
      <c r="H222" s="15">
        <f t="shared" si="125"/>
        <v>-4.3641936589213873E-7</v>
      </c>
      <c r="I222" s="8">
        <f t="shared" si="126"/>
        <v>-4.7968788844494232E-9</v>
      </c>
      <c r="J222" s="15">
        <f t="shared" si="127"/>
        <v>-1.9187515537797693E-8</v>
      </c>
      <c r="K222" s="10">
        <f t="shared" si="128"/>
        <v>-1.3092580976764163E-9</v>
      </c>
      <c r="L222" s="21">
        <f t="shared" si="124"/>
        <v>266</v>
      </c>
      <c r="M222" s="10">
        <f t="shared" si="129"/>
        <v>-6.3915926508360586E-10</v>
      </c>
      <c r="N222" s="15"/>
      <c r="O222" s="8">
        <f t="shared" si="130"/>
        <v>-9.5937577688988469E-11</v>
      </c>
      <c r="P222" s="15"/>
      <c r="Q222" s="1">
        <f t="shared" si="122"/>
        <v>21.15290975537307</v>
      </c>
      <c r="R222" s="7">
        <f t="shared" si="117"/>
        <v>6.8234894460269993E-2</v>
      </c>
      <c r="S222" s="7"/>
      <c r="T222" s="7">
        <f t="shared" si="123"/>
        <v>3.3311205081477023E-2</v>
      </c>
      <c r="U222" s="49">
        <f t="shared" si="121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16"/>
        <v>-3.3967008258840452E-7</v>
      </c>
      <c r="G223" s="8"/>
      <c r="H223" s="15">
        <f t="shared" si="125"/>
        <v>-3.3967008258840452E-7</v>
      </c>
      <c r="I223" s="8">
        <f t="shared" si="126"/>
        <v>-3.7334645851857216E-9</v>
      </c>
      <c r="J223" s="15">
        <f t="shared" si="127"/>
        <v>-1.4933858340742886E-8</v>
      </c>
      <c r="K223" s="10">
        <f t="shared" si="128"/>
        <v>-1.0190102477652136E-9</v>
      </c>
      <c r="L223" s="21">
        <f t="shared" si="124"/>
        <v>267</v>
      </c>
      <c r="M223" s="10">
        <f t="shared" si="129"/>
        <v>-4.9746481784621248E-10</v>
      </c>
      <c r="N223" s="15"/>
      <c r="O223" s="8">
        <f t="shared" si="130"/>
        <v>-7.4669291703714429E-11</v>
      </c>
      <c r="P223" s="15"/>
      <c r="Q223" s="1">
        <f t="shared" si="122"/>
        <v>21.15290975537307</v>
      </c>
      <c r="R223" s="7">
        <f t="shared" si="117"/>
        <v>6.8234894460269993E-2</v>
      </c>
      <c r="S223" s="7"/>
      <c r="T223" s="7">
        <f t="shared" si="123"/>
        <v>3.3311205081477023E-2</v>
      </c>
      <c r="U223" s="49">
        <f t="shared" si="121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16"/>
        <v>-2.6436903130950595E-7</v>
      </c>
      <c r="G224" s="8"/>
      <c r="H224" s="15">
        <f t="shared" si="125"/>
        <v>-2.6436903130950595E-7</v>
      </c>
      <c r="I224" s="8">
        <f t="shared" si="126"/>
        <v>-2.9057973204249157E-9</v>
      </c>
      <c r="J224" s="15">
        <f t="shared" si="127"/>
        <v>-1.1623189281699663E-8</v>
      </c>
      <c r="K224" s="10">
        <f t="shared" si="128"/>
        <v>-7.9310709392851785E-10</v>
      </c>
      <c r="L224" s="21">
        <f t="shared" si="124"/>
        <v>268</v>
      </c>
      <c r="M224" s="10">
        <f t="shared" si="129"/>
        <v>-3.8718244186352306E-10</v>
      </c>
      <c r="N224" s="15"/>
      <c r="O224" s="8">
        <f t="shared" si="130"/>
        <v>-5.8115946408498319E-11</v>
      </c>
      <c r="P224" s="15"/>
      <c r="Q224" s="1">
        <f t="shared" si="122"/>
        <v>21.15290975537307</v>
      </c>
      <c r="R224" s="7">
        <f t="shared" si="117"/>
        <v>6.8234894460269993E-2</v>
      </c>
      <c r="S224" s="7"/>
      <c r="T224" s="7">
        <f t="shared" si="123"/>
        <v>3.3311205081477023E-2</v>
      </c>
      <c r="U224" s="49">
        <f t="shared" si="121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16"/>
        <v>-2.0576137934472434E-7</v>
      </c>
      <c r="G225" s="8"/>
      <c r="H225" s="15">
        <f t="shared" si="125"/>
        <v>-2.0576137934472434E-7</v>
      </c>
      <c r="I225" s="8">
        <f t="shared" si="126"/>
        <v>-2.2616146141824432E-9</v>
      </c>
      <c r="J225" s="15">
        <f t="shared" si="127"/>
        <v>-9.0464584567297729E-9</v>
      </c>
      <c r="K225" s="10">
        <f t="shared" si="128"/>
        <v>-6.1728413803417301E-10</v>
      </c>
      <c r="L225" s="21">
        <f t="shared" si="124"/>
        <v>269</v>
      </c>
      <c r="M225" s="10">
        <f t="shared" si="129"/>
        <v>-3.0134843291318762E-10</v>
      </c>
      <c r="N225" s="15"/>
      <c r="O225" s="8">
        <f t="shared" si="130"/>
        <v>-4.5232292283648866E-11</v>
      </c>
      <c r="P225" s="15"/>
      <c r="Q225" s="1">
        <f t="shared" si="122"/>
        <v>21.15290975537307</v>
      </c>
      <c r="R225" s="7">
        <f t="shared" si="117"/>
        <v>6.8234894460269993E-2</v>
      </c>
      <c r="S225" s="7"/>
      <c r="T225" s="7">
        <f t="shared" si="123"/>
        <v>3.3311205081477023E-2</v>
      </c>
      <c r="U225" s="49">
        <f t="shared" si="121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16"/>
        <v>-1.6014638711701931E-7</v>
      </c>
      <c r="G226" s="8"/>
      <c r="H226" s="15">
        <f t="shared" si="125"/>
        <v>-1.6014638711701931E-7</v>
      </c>
      <c r="I226" s="8">
        <f t="shared" si="126"/>
        <v>-1.7602399957942168E-9</v>
      </c>
      <c r="J226" s="15">
        <f t="shared" si="127"/>
        <v>-7.0409599831768673E-9</v>
      </c>
      <c r="K226" s="10">
        <f t="shared" si="128"/>
        <v>-4.8043916135105791E-10</v>
      </c>
      <c r="L226" s="21">
        <f t="shared" si="124"/>
        <v>270</v>
      </c>
      <c r="M226" s="10">
        <f t="shared" si="129"/>
        <v>-2.3454286197007763E-10</v>
      </c>
      <c r="N226" s="15"/>
      <c r="O226" s="8">
        <f t="shared" si="130"/>
        <v>-3.5204799915884337E-11</v>
      </c>
      <c r="P226" s="15"/>
      <c r="Q226" s="1">
        <f t="shared" si="122"/>
        <v>21.15290975537307</v>
      </c>
      <c r="R226" s="7">
        <f t="shared" si="117"/>
        <v>6.8234894460269993E-2</v>
      </c>
      <c r="S226" s="7"/>
      <c r="T226" s="7">
        <f t="shared" si="123"/>
        <v>3.3311205081477023E-2</v>
      </c>
      <c r="U226" s="49">
        <f t="shared" si="121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16"/>
        <v>-1.2464372754649203E-7</v>
      </c>
      <c r="G227" s="8"/>
      <c r="H227" s="15">
        <f t="shared" si="125"/>
        <v>-1.2464372754649203E-7</v>
      </c>
      <c r="I227" s="8">
        <f t="shared" si="126"/>
        <v>-1.3700145123592111E-9</v>
      </c>
      <c r="J227" s="15">
        <f t="shared" si="127"/>
        <v>-5.4800580494368443E-9</v>
      </c>
      <c r="K227" s="10">
        <f t="shared" si="128"/>
        <v>-3.7393118263947611E-10</v>
      </c>
      <c r="L227" s="21">
        <f t="shared" si="124"/>
        <v>271</v>
      </c>
      <c r="M227" s="10">
        <f t="shared" si="129"/>
        <v>-1.8254733754318967E-10</v>
      </c>
      <c r="N227" s="15"/>
      <c r="O227" s="8">
        <f t="shared" si="130"/>
        <v>-2.7400290247184221E-11</v>
      </c>
      <c r="P227" s="15"/>
      <c r="Q227" s="1">
        <f t="shared" si="122"/>
        <v>21.15290975537307</v>
      </c>
      <c r="R227" s="7">
        <f t="shared" si="117"/>
        <v>6.8234894460269993E-2</v>
      </c>
      <c r="S227" s="7"/>
      <c r="T227" s="7">
        <f t="shared" si="123"/>
        <v>3.3311205081477023E-2</v>
      </c>
      <c r="U227" s="49">
        <f t="shared" si="121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16"/>
        <v>-9.7011609792557499E-8</v>
      </c>
      <c r="G228" s="8"/>
      <c r="H228" s="15">
        <f t="shared" si="125"/>
        <v>-9.7011609792557499E-8</v>
      </c>
      <c r="I228" s="8">
        <f t="shared" si="126"/>
        <v>-1.0662976460934096E-9</v>
      </c>
      <c r="J228" s="15">
        <f t="shared" si="127"/>
        <v>-4.2651905843736384E-9</v>
      </c>
      <c r="K228" s="10">
        <f t="shared" si="128"/>
        <v>-2.9103482937767251E-10</v>
      </c>
      <c r="L228" s="21">
        <f t="shared" si="124"/>
        <v>272</v>
      </c>
      <c r="M228" s="10">
        <f t="shared" si="129"/>
        <v>-1.4207863826765509E-10</v>
      </c>
      <c r="N228" s="15"/>
      <c r="O228" s="8">
        <f t="shared" si="130"/>
        <v>-2.1325952921868192E-11</v>
      </c>
      <c r="P228" s="15"/>
      <c r="Q228" s="1">
        <f t="shared" si="122"/>
        <v>21.15290975537307</v>
      </c>
      <c r="R228" s="7">
        <f t="shared" si="117"/>
        <v>6.8234894460269993E-2</v>
      </c>
      <c r="S228" s="7"/>
      <c r="T228" s="7">
        <f t="shared" si="123"/>
        <v>3.3311205081477023E-2</v>
      </c>
      <c r="U228" s="49">
        <f t="shared" si="121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16"/>
        <v>-7.5505222924539451E-8</v>
      </c>
      <c r="G229" s="8"/>
      <c r="H229" s="15">
        <f t="shared" si="125"/>
        <v>-7.5505222924539451E-8</v>
      </c>
      <c r="I229" s="8">
        <f t="shared" si="126"/>
        <v>-8.2991140590650396E-10</v>
      </c>
      <c r="J229" s="15">
        <f t="shared" si="127"/>
        <v>-3.3196456236260158E-9</v>
      </c>
      <c r="K229" s="10">
        <f t="shared" si="128"/>
        <v>-2.2651566877361836E-10</v>
      </c>
      <c r="L229" s="21">
        <f t="shared" si="124"/>
        <v>273</v>
      </c>
      <c r="M229" s="10">
        <f t="shared" si="129"/>
        <v>-1.105813961664339E-10</v>
      </c>
      <c r="N229" s="15"/>
      <c r="O229" s="8">
        <f t="shared" si="130"/>
        <v>-1.6598228118130081E-11</v>
      </c>
      <c r="P229" s="15"/>
      <c r="Q229" s="1">
        <f t="shared" si="122"/>
        <v>21.15290975537307</v>
      </c>
      <c r="R229" s="7">
        <f t="shared" si="117"/>
        <v>6.8234894460269993E-2</v>
      </c>
      <c r="S229" s="7"/>
      <c r="T229" s="7">
        <f t="shared" si="123"/>
        <v>3.3311205081477023E-2</v>
      </c>
      <c r="U229" s="49">
        <f t="shared" si="121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16"/>
        <v>-5.8766561044343864E-8</v>
      </c>
      <c r="G230" s="8"/>
      <c r="H230" s="15">
        <f t="shared" si="125"/>
        <v>-5.8766561044343864E-8</v>
      </c>
      <c r="I230" s="8">
        <f t="shared" si="126"/>
        <v>-6.459293464419539E-10</v>
      </c>
      <c r="J230" s="15">
        <f t="shared" si="127"/>
        <v>-2.5837173857678156E-9</v>
      </c>
      <c r="K230" s="10">
        <f t="shared" si="128"/>
        <v>-1.7629968313303159E-10</v>
      </c>
      <c r="L230" s="21">
        <f t="shared" si="124"/>
        <v>274</v>
      </c>
      <c r="M230" s="10">
        <f t="shared" si="129"/>
        <v>-8.6066739709889392E-11</v>
      </c>
      <c r="N230" s="15"/>
      <c r="O230" s="8">
        <f t="shared" si="130"/>
        <v>-1.2918586928839078E-11</v>
      </c>
      <c r="P230" s="15"/>
      <c r="Q230" s="1">
        <f t="shared" si="122"/>
        <v>21.15290975537307</v>
      </c>
      <c r="R230" s="7">
        <f t="shared" si="117"/>
        <v>6.8234894460269993E-2</v>
      </c>
      <c r="S230" s="7"/>
      <c r="T230" s="7">
        <f t="shared" si="123"/>
        <v>3.3311205081477023E-2</v>
      </c>
      <c r="U230" s="49">
        <f t="shared" si="121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16"/>
        <v>-4.5738672944917456E-8</v>
      </c>
      <c r="G231" s="8"/>
      <c r="H231" s="15">
        <f t="shared" si="125"/>
        <v>-4.5738672944917456E-8</v>
      </c>
      <c r="I231" s="8">
        <f t="shared" si="126"/>
        <v>-5.02734048026728E-10</v>
      </c>
      <c r="J231" s="15">
        <f t="shared" si="127"/>
        <v>-2.010936192106912E-9</v>
      </c>
      <c r="K231" s="10">
        <f t="shared" si="128"/>
        <v>-1.3721601883475237E-10</v>
      </c>
      <c r="L231" s="21">
        <f t="shared" si="124"/>
        <v>275</v>
      </c>
      <c r="M231" s="10">
        <f t="shared" si="129"/>
        <v>-6.6986707901037823E-11</v>
      </c>
      <c r="N231" s="15"/>
      <c r="O231" s="8">
        <f t="shared" si="130"/>
        <v>-1.005468096053456E-11</v>
      </c>
      <c r="P231" s="15"/>
      <c r="Q231" s="1">
        <f t="shared" si="122"/>
        <v>21.15290975537307</v>
      </c>
      <c r="R231" s="7">
        <f t="shared" si="117"/>
        <v>6.8234894460269993E-2</v>
      </c>
      <c r="S231" s="7"/>
      <c r="T231" s="7">
        <f t="shared" si="123"/>
        <v>3.3311205081477023E-2</v>
      </c>
      <c r="U231" s="49">
        <f t="shared" si="121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16"/>
        <v>-3.5598921658586253E-8</v>
      </c>
      <c r="G232" s="8"/>
      <c r="H232" s="15">
        <f t="shared" si="125"/>
        <v>-3.5598921658586253E-8</v>
      </c>
      <c r="I232" s="8">
        <f t="shared" si="126"/>
        <v>-3.9128354275517186E-10</v>
      </c>
      <c r="J232" s="15">
        <f t="shared" si="127"/>
        <v>-1.5651341710206874E-9</v>
      </c>
      <c r="K232" s="10">
        <f t="shared" si="128"/>
        <v>-1.0679676497575877E-10</v>
      </c>
      <c r="L232" s="21">
        <f t="shared" si="124"/>
        <v>276</v>
      </c>
      <c r="M232" s="10">
        <f t="shared" si="129"/>
        <v>-5.2136505350897653E-11</v>
      </c>
      <c r="N232" s="15"/>
      <c r="O232" s="8">
        <f t="shared" si="130"/>
        <v>-7.8256708551034368E-12</v>
      </c>
      <c r="P232" s="15"/>
      <c r="Q232" s="1">
        <f t="shared" si="122"/>
        <v>21.15290975537307</v>
      </c>
      <c r="R232" s="7">
        <f t="shared" si="117"/>
        <v>6.8234894460269993E-2</v>
      </c>
      <c r="S232" s="7"/>
      <c r="T232" s="7">
        <f t="shared" si="123"/>
        <v>3.3311205081477023E-2</v>
      </c>
      <c r="U232" s="49">
        <f t="shared" si="121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16"/>
        <v>-2.7707039615695362E-8</v>
      </c>
      <c r="G233" s="8"/>
      <c r="H233" s="15">
        <f t="shared" si="125"/>
        <v>-2.7707039615695362E-8</v>
      </c>
      <c r="I233" s="8">
        <f t="shared" si="126"/>
        <v>-3.0454036569032744E-10</v>
      </c>
      <c r="J233" s="15">
        <f t="shared" si="127"/>
        <v>-1.2181614627613098E-9</v>
      </c>
      <c r="K233" s="10">
        <f t="shared" si="128"/>
        <v>-8.3121118847086086E-11</v>
      </c>
      <c r="L233" s="21">
        <f t="shared" si="124"/>
        <v>277</v>
      </c>
      <c r="M233" s="10">
        <f t="shared" si="129"/>
        <v>-4.0578426308394025E-11</v>
      </c>
      <c r="N233" s="15"/>
      <c r="O233" s="8">
        <f t="shared" si="130"/>
        <v>-6.0908073138065492E-12</v>
      </c>
      <c r="P233" s="15"/>
      <c r="Q233" s="1">
        <f t="shared" si="122"/>
        <v>21.15290975537307</v>
      </c>
      <c r="R233" s="7">
        <f t="shared" si="117"/>
        <v>6.8234894460269993E-2</v>
      </c>
      <c r="S233" s="7"/>
      <c r="T233" s="7">
        <f t="shared" si="123"/>
        <v>3.3311205081477023E-2</v>
      </c>
      <c r="U233" s="49">
        <f t="shared" si="121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16"/>
        <v>-2.1564699392532083E-8</v>
      </c>
      <c r="G234" s="8"/>
      <c r="H234" s="15">
        <f t="shared" si="125"/>
        <v>-2.1564699392532083E-8</v>
      </c>
      <c r="I234" s="8">
        <f t="shared" si="126"/>
        <v>-2.3702717901639246E-10</v>
      </c>
      <c r="J234" s="15">
        <f t="shared" si="127"/>
        <v>-9.4810871606556984E-10</v>
      </c>
      <c r="K234" s="10">
        <f t="shared" si="128"/>
        <v>-6.4694098177596245E-11</v>
      </c>
      <c r="L234" s="21">
        <f t="shared" si="124"/>
        <v>278</v>
      </c>
      <c r="M234" s="10">
        <f t="shared" si="129"/>
        <v>-3.1582643880396065E-11</v>
      </c>
      <c r="N234" s="15"/>
      <c r="O234" s="8">
        <f t="shared" si="130"/>
        <v>-4.7405435803278493E-12</v>
      </c>
      <c r="P234" s="15"/>
      <c r="Q234" s="1">
        <f t="shared" si="122"/>
        <v>21.15290975537307</v>
      </c>
      <c r="R234" s="7">
        <f t="shared" si="117"/>
        <v>6.8234894460269993E-2</v>
      </c>
      <c r="S234" s="7"/>
      <c r="T234" s="7">
        <f t="shared" si="123"/>
        <v>3.3311205081477023E-2</v>
      </c>
      <c r="U234" s="49">
        <f t="shared" si="121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31">+K235/$F$3</f>
        <v>-1.6784047171421438E-8</v>
      </c>
      <c r="G235" s="8"/>
      <c r="H235" s="15">
        <f t="shared" si="125"/>
        <v>-1.6784047171421438E-8</v>
      </c>
      <c r="I235" s="8">
        <f t="shared" si="126"/>
        <v>-1.8448090933731137E-10</v>
      </c>
      <c r="J235" s="15">
        <f t="shared" si="127"/>
        <v>-7.379236373492455E-10</v>
      </c>
      <c r="K235" s="10">
        <f t="shared" si="128"/>
        <v>-5.0352141514264314E-11</v>
      </c>
      <c r="L235" s="21">
        <f t="shared" si="124"/>
        <v>279</v>
      </c>
      <c r="M235" s="10">
        <f t="shared" si="129"/>
        <v>-2.4581125618210195E-11</v>
      </c>
      <c r="N235" s="15"/>
      <c r="O235" s="8">
        <f t="shared" si="130"/>
        <v>-3.6896181867462272E-12</v>
      </c>
      <c r="P235" s="15"/>
      <c r="Q235" s="1">
        <f t="shared" si="122"/>
        <v>21.15290975537307</v>
      </c>
      <c r="R235" s="7">
        <f t="shared" si="117"/>
        <v>6.8234894460269993E-2</v>
      </c>
      <c r="S235" s="7"/>
      <c r="T235" s="7">
        <f t="shared" si="123"/>
        <v>3.3311205081477023E-2</v>
      </c>
      <c r="U235" s="49">
        <f t="shared" si="121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31"/>
        <v>-1.3063211980133374E-8</v>
      </c>
      <c r="G236" s="8"/>
      <c r="H236" s="15">
        <f t="shared" si="125"/>
        <v>-1.3063211980133374E-8</v>
      </c>
      <c r="I236" s="8">
        <f t="shared" si="126"/>
        <v>-1.4358355886084951E-10</v>
      </c>
      <c r="J236" s="15">
        <f t="shared" si="127"/>
        <v>-5.7433423544339804E-10</v>
      </c>
      <c r="K236" s="10">
        <f t="shared" si="128"/>
        <v>-3.9189635940400124E-11</v>
      </c>
      <c r="L236" s="21">
        <f t="shared" si="124"/>
        <v>280</v>
      </c>
      <c r="M236" s="10">
        <f t="shared" si="129"/>
        <v>-1.9131765502168342E-11</v>
      </c>
      <c r="N236" s="15"/>
      <c r="O236" s="8">
        <f t="shared" si="130"/>
        <v>-2.8716711772169901E-12</v>
      </c>
      <c r="P236" s="15"/>
      <c r="Q236" s="1">
        <f t="shared" si="122"/>
        <v>21.15290975537307</v>
      </c>
      <c r="R236" s="7">
        <f t="shared" si="117"/>
        <v>6.8234894460269993E-2</v>
      </c>
      <c r="S236" s="7"/>
      <c r="T236" s="7">
        <f t="shared" si="123"/>
        <v>3.3311205081477023E-2</v>
      </c>
      <c r="U236" s="49">
        <f t="shared" si="121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31"/>
        <v>-1.0167244258492394E-8</v>
      </c>
      <c r="G237" s="8"/>
      <c r="H237" s="15">
        <f t="shared" si="125"/>
        <v>-1.0167244258492394E-8</v>
      </c>
      <c r="I237" s="8">
        <f t="shared" si="126"/>
        <v>-1.1175269272687496E-10</v>
      </c>
      <c r="J237" s="15">
        <f t="shared" si="127"/>
        <v>-4.4701077090749986E-10</v>
      </c>
      <c r="K237" s="10">
        <f t="shared" si="128"/>
        <v>-3.0501732775477181E-11</v>
      </c>
      <c r="L237" s="21">
        <f t="shared" si="124"/>
        <v>281</v>
      </c>
      <c r="M237" s="10">
        <f t="shared" si="129"/>
        <v>-1.4890467463328872E-11</v>
      </c>
      <c r="N237" s="15"/>
      <c r="O237" s="8">
        <f t="shared" si="130"/>
        <v>-2.2350538545374993E-12</v>
      </c>
      <c r="P237" s="15"/>
      <c r="Q237" s="1">
        <f t="shared" si="122"/>
        <v>21.15290975537307</v>
      </c>
      <c r="R237" s="7">
        <f t="shared" si="117"/>
        <v>6.8234894460269993E-2</v>
      </c>
      <c r="S237" s="7"/>
      <c r="T237" s="7">
        <f t="shared" si="123"/>
        <v>3.3311205081477023E-2</v>
      </c>
      <c r="U237" s="49">
        <f t="shared" si="121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31"/>
        <v>-7.9132801311849434E-9</v>
      </c>
      <c r="G238" s="8"/>
      <c r="H238" s="15">
        <f t="shared" si="125"/>
        <v>-7.9132801311849434E-9</v>
      </c>
      <c r="I238" s="8">
        <f t="shared" si="126"/>
        <v>-8.6978372947354068E-11</v>
      </c>
      <c r="J238" s="15">
        <f t="shared" si="127"/>
        <v>-3.4791349178941627E-10</v>
      </c>
      <c r="K238" s="10">
        <f t="shared" si="128"/>
        <v>-2.373984039355483E-11</v>
      </c>
      <c r="L238" s="21">
        <f t="shared" si="124"/>
        <v>282</v>
      </c>
      <c r="M238" s="10">
        <f t="shared" si="129"/>
        <v>-1.1589417675610018E-11</v>
      </c>
      <c r="N238" s="15"/>
      <c r="O238" s="8">
        <f t="shared" si="130"/>
        <v>-1.7395674589470813E-12</v>
      </c>
      <c r="P238" s="15"/>
      <c r="Q238" s="1">
        <f t="shared" si="122"/>
        <v>21.15290975537307</v>
      </c>
      <c r="R238" s="7">
        <f t="shared" si="117"/>
        <v>6.8234894460269993E-2</v>
      </c>
      <c r="S238" s="7"/>
      <c r="T238" s="7">
        <f t="shared" si="123"/>
        <v>3.3311205081477023E-2</v>
      </c>
      <c r="U238" s="49">
        <f t="shared" si="121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31"/>
        <v>-6.1589945950498616E-9</v>
      </c>
      <c r="G239" s="8"/>
      <c r="H239" s="15">
        <f t="shared" si="125"/>
        <v>-6.1589945950498616E-9</v>
      </c>
      <c r="I239" s="8">
        <f t="shared" si="126"/>
        <v>-6.7696242264681289E-11</v>
      </c>
      <c r="J239" s="15">
        <f t="shared" si="127"/>
        <v>-2.7078496905872516E-10</v>
      </c>
      <c r="K239" s="10">
        <f t="shared" si="128"/>
        <v>-1.8476983785149585E-11</v>
      </c>
      <c r="L239" s="21">
        <f t="shared" si="124"/>
        <v>283</v>
      </c>
      <c r="M239" s="10">
        <f t="shared" si="129"/>
        <v>-9.0201736372966045E-12</v>
      </c>
      <c r="N239" s="15"/>
      <c r="O239" s="8">
        <f t="shared" si="130"/>
        <v>-1.3539248452936258E-12</v>
      </c>
      <c r="P239" s="15"/>
      <c r="Q239" s="1">
        <f t="shared" si="122"/>
        <v>21.15290975537307</v>
      </c>
      <c r="R239" s="7">
        <f t="shared" si="117"/>
        <v>6.8234894460269993E-2</v>
      </c>
      <c r="S239" s="7"/>
      <c r="T239" s="7">
        <f t="shared" si="123"/>
        <v>3.3311205081477023E-2</v>
      </c>
      <c r="U239" s="49">
        <f t="shared" si="121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31"/>
        <v>-4.7936145053635617E-9</v>
      </c>
      <c r="G240" s="8"/>
      <c r="H240" s="15">
        <f t="shared" si="125"/>
        <v>-4.7936145053635617E-9</v>
      </c>
      <c r="I240" s="8">
        <f t="shared" si="126"/>
        <v>-5.2688743896511711E-11</v>
      </c>
      <c r="J240" s="15">
        <f t="shared" si="127"/>
        <v>-2.1075497558604684E-10</v>
      </c>
      <c r="K240" s="10">
        <f t="shared" si="128"/>
        <v>-1.4380843516090686E-11</v>
      </c>
      <c r="L240" s="21">
        <f t="shared" si="124"/>
        <v>284</v>
      </c>
      <c r="M240" s="10">
        <f t="shared" si="129"/>
        <v>-7.0205022136884896E-12</v>
      </c>
      <c r="N240" s="15"/>
      <c r="O240" s="8">
        <f t="shared" si="130"/>
        <v>-1.0537748779302343E-12</v>
      </c>
      <c r="P240" s="15"/>
      <c r="Q240" s="1">
        <f t="shared" si="122"/>
        <v>21.15290975537307</v>
      </c>
      <c r="R240" s="7">
        <f t="shared" si="117"/>
        <v>6.8234894460269993E-2</v>
      </c>
      <c r="S240" s="7"/>
      <c r="T240" s="7">
        <f t="shared" si="123"/>
        <v>3.3311205081477023E-2</v>
      </c>
      <c r="U240" s="49">
        <f t="shared" si="121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31"/>
        <v>-3.7309238823655617E-9</v>
      </c>
      <c r="G241" s="8"/>
      <c r="H241" s="15">
        <f t="shared" si="125"/>
        <v>-3.7309238823655617E-9</v>
      </c>
      <c r="I241" s="8">
        <f t="shared" si="126"/>
        <v>-4.1008239756323346E-11</v>
      </c>
      <c r="J241" s="15">
        <f t="shared" si="127"/>
        <v>-1.6403295902529338E-10</v>
      </c>
      <c r="K241" s="10">
        <f t="shared" si="128"/>
        <v>-1.1192771647096686E-11</v>
      </c>
      <c r="L241" s="21">
        <f t="shared" si="124"/>
        <v>285</v>
      </c>
      <c r="M241" s="10">
        <f t="shared" si="129"/>
        <v>-5.4641355382130649E-12</v>
      </c>
      <c r="N241" s="15"/>
      <c r="O241" s="8">
        <f t="shared" si="130"/>
        <v>-8.2016479512646696E-13</v>
      </c>
      <c r="P241" s="15"/>
      <c r="Q241" s="1">
        <f t="shared" si="122"/>
        <v>21.15290975537307</v>
      </c>
      <c r="R241" s="7">
        <f t="shared" si="117"/>
        <v>6.8234894460269993E-2</v>
      </c>
      <c r="S241" s="7"/>
      <c r="T241" s="7">
        <f t="shared" si="123"/>
        <v>3.3311205081477023E-2</v>
      </c>
      <c r="U241" s="49">
        <f t="shared" si="121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31"/>
        <v>-2.9038198629512032E-9</v>
      </c>
      <c r="G242" s="8"/>
      <c r="H242" s="15">
        <f t="shared" si="125"/>
        <v>-2.9038198629512032E-9</v>
      </c>
      <c r="I242" s="8">
        <f t="shared" si="126"/>
        <v>-3.1917172503014153E-11</v>
      </c>
      <c r="J242" s="15">
        <f t="shared" si="127"/>
        <v>-1.2766869001205661E-10</v>
      </c>
      <c r="K242" s="10">
        <f t="shared" si="128"/>
        <v>-8.7114595888536095E-12</v>
      </c>
      <c r="L242" s="21">
        <f t="shared" si="124"/>
        <v>286</v>
      </c>
      <c r="M242" s="10">
        <f t="shared" si="129"/>
        <v>-4.252797915475135E-12</v>
      </c>
      <c r="N242" s="15"/>
      <c r="O242" s="8">
        <f t="shared" si="130"/>
        <v>-6.3834345006028307E-13</v>
      </c>
      <c r="P242" s="15"/>
      <c r="Q242" s="1">
        <f t="shared" si="122"/>
        <v>21.15290975537307</v>
      </c>
      <c r="R242" s="7">
        <f t="shared" si="117"/>
        <v>6.8234894460269993E-2</v>
      </c>
      <c r="S242" s="7"/>
      <c r="T242" s="7">
        <f t="shared" si="123"/>
        <v>3.3311205081477023E-2</v>
      </c>
      <c r="U242" s="49">
        <f t="shared" si="121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31"/>
        <v>-2.2600755368730798E-9</v>
      </c>
      <c r="G243" s="8"/>
      <c r="H243" s="15">
        <f t="shared" si="125"/>
        <v>-2.2600755368730798E-9</v>
      </c>
      <c r="I243" s="8">
        <f t="shared" si="126"/>
        <v>-2.4841492993614325E-11</v>
      </c>
      <c r="J243" s="15">
        <f t="shared" si="127"/>
        <v>-9.9365971974457299E-11</v>
      </c>
      <c r="K243" s="10">
        <f t="shared" si="128"/>
        <v>-6.7802266106192394E-12</v>
      </c>
      <c r="L243" s="21">
        <f t="shared" si="124"/>
        <v>287</v>
      </c>
      <c r="M243" s="10">
        <f t="shared" si="129"/>
        <v>-3.3100002705614454E-12</v>
      </c>
      <c r="N243" s="15"/>
      <c r="O243" s="8">
        <f t="shared" si="130"/>
        <v>-4.9682985987228654E-13</v>
      </c>
      <c r="P243" s="15"/>
      <c r="Q243" s="1">
        <f t="shared" si="122"/>
        <v>21.15290975537307</v>
      </c>
      <c r="R243" s="7">
        <f t="shared" si="117"/>
        <v>6.8234894460269993E-2</v>
      </c>
      <c r="S243" s="7"/>
      <c r="T243" s="7">
        <f t="shared" si="123"/>
        <v>3.3311205081477023E-2</v>
      </c>
      <c r="U243" s="49">
        <f t="shared" si="121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31"/>
        <v>-1.7590421146788529E-9</v>
      </c>
      <c r="G244" s="8"/>
      <c r="H244" s="15">
        <f t="shared" si="125"/>
        <v>-1.7590421146788529E-9</v>
      </c>
      <c r="I244" s="8">
        <f t="shared" si="126"/>
        <v>-1.9334412347883034E-11</v>
      </c>
      <c r="J244" s="15">
        <f t="shared" si="127"/>
        <v>-7.7337649391532134E-11</v>
      </c>
      <c r="K244" s="10">
        <f t="shared" si="128"/>
        <v>-5.277126344036559E-12</v>
      </c>
      <c r="L244" s="21">
        <f t="shared" si="124"/>
        <v>288</v>
      </c>
      <c r="M244" s="10">
        <f t="shared" si="129"/>
        <v>-2.5762102994006937E-12</v>
      </c>
      <c r="N244" s="15"/>
      <c r="O244" s="8">
        <f t="shared" si="130"/>
        <v>-3.866882469576607E-13</v>
      </c>
      <c r="P244" s="15"/>
      <c r="Q244" s="1">
        <f t="shared" si="122"/>
        <v>21.15290975537307</v>
      </c>
      <c r="R244" s="7">
        <f t="shared" si="117"/>
        <v>6.8234894460269993E-2</v>
      </c>
      <c r="S244" s="7"/>
      <c r="T244" s="7">
        <f t="shared" si="123"/>
        <v>3.3311205081477023E-2</v>
      </c>
      <c r="U244" s="49">
        <f t="shared" si="121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31"/>
        <v>-1.3690821880647678E-9</v>
      </c>
      <c r="G245" s="8"/>
      <c r="H245" s="15">
        <f t="shared" si="125"/>
        <v>-1.3690821880647678E-9</v>
      </c>
      <c r="I245" s="8">
        <f t="shared" si="126"/>
        <v>-1.5048189774023034E-11</v>
      </c>
      <c r="J245" s="15">
        <f t="shared" si="127"/>
        <v>-6.0192759096092135E-11</v>
      </c>
      <c r="K245" s="10">
        <f t="shared" si="128"/>
        <v>-4.1072465641943033E-12</v>
      </c>
      <c r="L245" s="21">
        <f t="shared" si="124"/>
        <v>289</v>
      </c>
      <c r="M245" s="10">
        <f t="shared" si="129"/>
        <v>-2.0050933426698665E-12</v>
      </c>
      <c r="N245" s="15"/>
      <c r="O245" s="8">
        <f t="shared" si="130"/>
        <v>-3.0096379548046066E-13</v>
      </c>
      <c r="P245" s="15"/>
      <c r="Q245" s="1">
        <f t="shared" si="122"/>
        <v>21.15290975537307</v>
      </c>
      <c r="R245" s="7">
        <f t="shared" ref="R245:R306" si="132">+K245/J245</f>
        <v>6.8234894460269993E-2</v>
      </c>
      <c r="S245" s="7"/>
      <c r="T245" s="7">
        <f t="shared" si="123"/>
        <v>3.3311205081477023E-2</v>
      </c>
      <c r="U245" s="49">
        <f t="shared" si="121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31"/>
        <v>-1.0655720076482748E-9</v>
      </c>
      <c r="G246" s="8"/>
      <c r="H246" s="15">
        <f t="shared" si="125"/>
        <v>-1.0655720076482748E-9</v>
      </c>
      <c r="I246" s="8">
        <f t="shared" si="126"/>
        <v>-1.1712174717314626E-11</v>
      </c>
      <c r="J246" s="15">
        <f t="shared" si="127"/>
        <v>-4.6848698869258505E-11</v>
      </c>
      <c r="K246" s="10">
        <f t="shared" si="128"/>
        <v>-3.1967160229448244E-12</v>
      </c>
      <c r="L246" s="21">
        <f t="shared" si="124"/>
        <v>290</v>
      </c>
      <c r="M246" s="10">
        <f t="shared" si="129"/>
        <v>-1.5605866158342307E-12</v>
      </c>
      <c r="N246" s="15"/>
      <c r="O246" s="8">
        <f t="shared" si="130"/>
        <v>-2.3424349434629253E-13</v>
      </c>
      <c r="P246" s="15"/>
      <c r="Q246" s="1">
        <f t="shared" si="122"/>
        <v>21.15290975537307</v>
      </c>
      <c r="R246" s="7">
        <f t="shared" si="132"/>
        <v>6.8234894460269993E-2</v>
      </c>
      <c r="S246" s="7"/>
      <c r="T246" s="7">
        <f t="shared" si="123"/>
        <v>3.3311205081477023E-2</v>
      </c>
      <c r="U246" s="49">
        <f t="shared" si="121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31"/>
        <v>-8.2934663337381765E-10</v>
      </c>
      <c r="G247" s="8"/>
      <c r="H247" s="15">
        <f t="shared" si="125"/>
        <v>-8.2934663337381765E-10</v>
      </c>
      <c r="I247" s="8">
        <f t="shared" si="126"/>
        <v>-9.1157168183579546E-12</v>
      </c>
      <c r="J247" s="15">
        <f t="shared" si="127"/>
        <v>-3.6462867273431818E-11</v>
      </c>
      <c r="K247" s="10">
        <f t="shared" si="128"/>
        <v>-2.4880399001214529E-12</v>
      </c>
      <c r="L247" s="21">
        <f t="shared" si="124"/>
        <v>291</v>
      </c>
      <c r="M247" s="10">
        <f t="shared" si="129"/>
        <v>-1.2146220496039642E-12</v>
      </c>
      <c r="N247" s="15"/>
      <c r="O247" s="8">
        <f t="shared" si="130"/>
        <v>-1.823143363671591E-13</v>
      </c>
      <c r="P247" s="15"/>
      <c r="Q247" s="1">
        <f t="shared" si="122"/>
        <v>21.15290975537307</v>
      </c>
      <c r="R247" s="7">
        <f t="shared" si="132"/>
        <v>6.8234894460269993E-2</v>
      </c>
      <c r="S247" s="7"/>
      <c r="T247" s="7">
        <f t="shared" si="123"/>
        <v>3.3311205081477023E-2</v>
      </c>
      <c r="U247" s="49">
        <f t="shared" si="121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31"/>
        <v>-6.4548977765144188E-10</v>
      </c>
      <c r="G248" s="8"/>
      <c r="H248" s="15">
        <f t="shared" si="125"/>
        <v>-6.4548977765144188E-10</v>
      </c>
      <c r="I248" s="8">
        <f t="shared" si="126"/>
        <v>-7.0948645420776673E-12</v>
      </c>
      <c r="J248" s="15">
        <f t="shared" si="127"/>
        <v>-2.8379458168310669E-11</v>
      </c>
      <c r="K248" s="10">
        <f t="shared" si="128"/>
        <v>-1.9364693329543256E-12</v>
      </c>
      <c r="L248" s="21">
        <f t="shared" si="124"/>
        <v>292</v>
      </c>
      <c r="M248" s="10">
        <f t="shared" si="129"/>
        <v>-9.4535395114579506E-13</v>
      </c>
      <c r="N248" s="15"/>
      <c r="O248" s="8">
        <f t="shared" si="130"/>
        <v>-1.4189729084155336E-13</v>
      </c>
      <c r="P248" s="15"/>
      <c r="Q248" s="1">
        <f t="shared" si="122"/>
        <v>21.15290975537307</v>
      </c>
      <c r="R248" s="7">
        <f t="shared" si="132"/>
        <v>6.8234894460269993E-2</v>
      </c>
      <c r="S248" s="7"/>
      <c r="T248" s="7">
        <f t="shared" si="123"/>
        <v>3.3311205081477023E-2</v>
      </c>
      <c r="U248" s="49">
        <f t="shared" si="121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31"/>
        <v>-5.0239192671166835E-10</v>
      </c>
      <c r="G249" s="8"/>
      <c r="H249" s="15">
        <f t="shared" si="125"/>
        <v>-5.0239192671166835E-10</v>
      </c>
      <c r="I249" s="8">
        <f t="shared" si="126"/>
        <v>-5.5220125716343112E-12</v>
      </c>
      <c r="J249" s="15">
        <f t="shared" si="127"/>
        <v>-2.2088050286537245E-11</v>
      </c>
      <c r="K249" s="10">
        <f t="shared" ref="K249:K280" si="133">+J249*$R$3</f>
        <v>-1.5071757801350052E-12</v>
      </c>
      <c r="L249" s="21">
        <f t="shared" si="124"/>
        <v>293</v>
      </c>
      <c r="M249" s="10">
        <f t="shared" ref="M249:M280" si="134">+$T$3*J249</f>
        <v>-7.3577957294481946E-13</v>
      </c>
      <c r="N249" s="15"/>
      <c r="O249" s="8">
        <f t="shared" ref="O249:O280" si="135">+J249*$O$3</f>
        <v>-1.1044025143268622E-13</v>
      </c>
      <c r="P249" s="15"/>
      <c r="Q249" s="1">
        <f t="shared" si="122"/>
        <v>21.15290975537307</v>
      </c>
      <c r="R249" s="7">
        <f t="shared" si="132"/>
        <v>6.8234894460269993E-2</v>
      </c>
      <c r="S249" s="7"/>
      <c r="T249" s="7">
        <f t="shared" si="123"/>
        <v>3.3311205081477023E-2</v>
      </c>
      <c r="U249" s="49">
        <f t="shared" si="121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31"/>
        <v>-3.9101726590216374E-10</v>
      </c>
      <c r="G250" s="8"/>
      <c r="H250" s="15">
        <f t="shared" si="125"/>
        <v>-3.9101726590216374E-10</v>
      </c>
      <c r="I250" s="8">
        <f t="shared" si="126"/>
        <v>-4.2978442591037667E-12</v>
      </c>
      <c r="J250" s="15">
        <f t="shared" si="127"/>
        <v>-1.7191377036415067E-11</v>
      </c>
      <c r="K250" s="10">
        <f t="shared" si="133"/>
        <v>-1.1730517977064913E-12</v>
      </c>
      <c r="L250" s="21">
        <f t="shared" si="124"/>
        <v>294</v>
      </c>
      <c r="M250" s="10">
        <f t="shared" si="134"/>
        <v>-5.7266548609301701E-13</v>
      </c>
      <c r="N250" s="15"/>
      <c r="O250" s="8">
        <f t="shared" si="135"/>
        <v>-8.5956885182075338E-14</v>
      </c>
      <c r="P250" s="15"/>
      <c r="Q250" s="1">
        <f t="shared" si="122"/>
        <v>21.15290975537307</v>
      </c>
      <c r="R250" s="7">
        <f t="shared" si="132"/>
        <v>6.8234894460269993E-2</v>
      </c>
      <c r="S250" s="7"/>
      <c r="T250" s="7">
        <f t="shared" si="123"/>
        <v>3.3311205081477023E-2</v>
      </c>
      <c r="U250" s="49">
        <f t="shared" si="121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31"/>
        <v>-3.0433311943197731E-10</v>
      </c>
      <c r="G251" s="8"/>
      <c r="H251" s="15">
        <f t="shared" si="125"/>
        <v>-3.0433311943197731E-10</v>
      </c>
      <c r="I251" s="8">
        <f t="shared" si="126"/>
        <v>-3.3450603445555599E-12</v>
      </c>
      <c r="J251" s="15">
        <f t="shared" si="127"/>
        <v>-1.338024137822224E-11</v>
      </c>
      <c r="K251" s="10">
        <f t="shared" si="133"/>
        <v>-9.1299935829593197E-13</v>
      </c>
      <c r="L251" s="21">
        <f t="shared" si="124"/>
        <v>295</v>
      </c>
      <c r="M251" s="10">
        <f t="shared" si="134"/>
        <v>-4.4571196458962579E-13</v>
      </c>
      <c r="N251" s="15"/>
      <c r="O251" s="8">
        <f t="shared" si="135"/>
        <v>-6.6901206891111195E-14</v>
      </c>
      <c r="P251" s="15"/>
      <c r="Q251" s="1">
        <f t="shared" si="122"/>
        <v>21.15290975537307</v>
      </c>
      <c r="R251" s="7">
        <f t="shared" si="132"/>
        <v>6.8234894460269993E-2</v>
      </c>
      <c r="S251" s="7"/>
      <c r="T251" s="7">
        <f t="shared" si="123"/>
        <v>3.3311205081477023E-2</v>
      </c>
      <c r="U251" s="49">
        <f t="shared" si="121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31"/>
        <v>-2.3686587693130735E-10</v>
      </c>
      <c r="G252" s="8"/>
      <c r="H252" s="15">
        <f t="shared" si="125"/>
        <v>-2.3686587693130735E-10</v>
      </c>
      <c r="I252" s="8">
        <f t="shared" si="126"/>
        <v>-2.6034979478412985E-12</v>
      </c>
      <c r="J252" s="15">
        <f t="shared" si="127"/>
        <v>-1.0413991791365194E-11</v>
      </c>
      <c r="K252" s="10">
        <f t="shared" si="133"/>
        <v>-7.1059763079392204E-13</v>
      </c>
      <c r="L252" s="21">
        <f t="shared" si="124"/>
        <v>296</v>
      </c>
      <c r="M252" s="10">
        <f t="shared" si="134"/>
        <v>-3.4690261627898428E-13</v>
      </c>
      <c r="N252" s="15"/>
      <c r="O252" s="8">
        <f t="shared" si="135"/>
        <v>-5.2069958956825971E-14</v>
      </c>
      <c r="P252" s="15"/>
      <c r="Q252" s="1">
        <f t="shared" si="122"/>
        <v>21.15290975537307</v>
      </c>
      <c r="R252" s="7">
        <f t="shared" si="132"/>
        <v>6.8234894460269993E-2</v>
      </c>
      <c r="S252" s="7"/>
      <c r="T252" s="7">
        <f t="shared" si="123"/>
        <v>3.3311205081477023E-2</v>
      </c>
      <c r="U252" s="49">
        <f t="shared" si="121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31"/>
        <v>-1.8435536611708661E-10</v>
      </c>
      <c r="G253" s="8"/>
      <c r="H253" s="15">
        <f t="shared" si="125"/>
        <v>-1.8435536611708661E-10</v>
      </c>
      <c r="I253" s="8">
        <f t="shared" si="126"/>
        <v>-2.0263316252115131E-12</v>
      </c>
      <c r="J253" s="15">
        <f t="shared" si="127"/>
        <v>-8.1053265008460524E-12</v>
      </c>
      <c r="K253" s="10">
        <f t="shared" si="133"/>
        <v>-5.5306609835125986E-13</v>
      </c>
      <c r="L253" s="21">
        <f t="shared" si="124"/>
        <v>297</v>
      </c>
      <c r="M253" s="10">
        <f t="shared" si="134"/>
        <v>-2.6999819332201338E-13</v>
      </c>
      <c r="N253" s="15"/>
      <c r="O253" s="8">
        <f t="shared" si="135"/>
        <v>-4.0526632504230266E-14</v>
      </c>
      <c r="P253" s="15"/>
      <c r="Q253" s="1">
        <f t="shared" si="122"/>
        <v>21.15290975537307</v>
      </c>
      <c r="R253" s="7">
        <f t="shared" si="132"/>
        <v>6.8234894460269993E-2</v>
      </c>
      <c r="S253" s="7"/>
      <c r="T253" s="7">
        <f t="shared" si="123"/>
        <v>3.3311205081477023E-2</v>
      </c>
      <c r="U253" s="49">
        <f t="shared" si="121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31"/>
        <v>-1.4348584716582658E-10</v>
      </c>
      <c r="G254" s="8"/>
      <c r="H254" s="15">
        <f t="shared" si="125"/>
        <v>-1.4348584716582658E-10</v>
      </c>
      <c r="I254" s="8">
        <f t="shared" si="126"/>
        <v>-1.5771166091130806E-12</v>
      </c>
      <c r="J254" s="15">
        <f t="shared" si="127"/>
        <v>-6.3084664364523225E-12</v>
      </c>
      <c r="K254" s="10">
        <f t="shared" si="133"/>
        <v>-4.3045754149747977E-13</v>
      </c>
      <c r="L254" s="21">
        <f t="shared" si="124"/>
        <v>298</v>
      </c>
      <c r="M254" s="10">
        <f t="shared" si="134"/>
        <v>-2.1014261921427786E-13</v>
      </c>
      <c r="N254" s="15"/>
      <c r="O254" s="8">
        <f t="shared" si="135"/>
        <v>-3.1542332182261611E-14</v>
      </c>
      <c r="P254" s="15"/>
      <c r="Q254" s="1">
        <f t="shared" si="122"/>
        <v>21.15290975537307</v>
      </c>
      <c r="R254" s="7">
        <f t="shared" si="132"/>
        <v>6.8234894460269993E-2</v>
      </c>
      <c r="S254" s="7"/>
      <c r="T254" s="7">
        <f t="shared" si="123"/>
        <v>3.3311205081477023E-2</v>
      </c>
      <c r="U254" s="49">
        <f t="shared" si="121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31"/>
        <v>-1.1167664261977113E-10</v>
      </c>
      <c r="G255" s="8"/>
      <c r="H255" s="15">
        <f t="shared" si="125"/>
        <v>-1.1167664261977113E-10</v>
      </c>
      <c r="I255" s="8">
        <f t="shared" si="126"/>
        <v>-1.2274875285928146E-12</v>
      </c>
      <c r="J255" s="15">
        <f t="shared" si="127"/>
        <v>-4.9099501143712584E-12</v>
      </c>
      <c r="K255" s="10">
        <f t="shared" si="133"/>
        <v>-3.3502992785931341E-13</v>
      </c>
      <c r="L255" s="21">
        <f t="shared" si="124"/>
        <v>299</v>
      </c>
      <c r="M255" s="10">
        <f t="shared" si="134"/>
        <v>-1.6355635519964256E-13</v>
      </c>
      <c r="N255" s="15"/>
      <c r="O255" s="8">
        <f t="shared" si="135"/>
        <v>-2.4549750571856293E-14</v>
      </c>
      <c r="P255" s="15"/>
      <c r="Q255" s="1">
        <f t="shared" si="122"/>
        <v>21.15290975537307</v>
      </c>
      <c r="R255" s="7">
        <f t="shared" si="132"/>
        <v>6.8234894460269993E-2</v>
      </c>
      <c r="S255" s="7"/>
      <c r="T255" s="7">
        <f t="shared" si="123"/>
        <v>3.3311205081477023E-2</v>
      </c>
      <c r="U255" s="49">
        <f t="shared" si="121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31"/>
        <v>-8.6919182296847516E-11</v>
      </c>
      <c r="G256" s="8"/>
      <c r="H256" s="15">
        <f t="shared" si="125"/>
        <v>-8.6919182296847516E-11</v>
      </c>
      <c r="I256" s="8">
        <f t="shared" si="126"/>
        <v>-9.5536729760155756E-13</v>
      </c>
      <c r="J256" s="15">
        <f t="shared" si="127"/>
        <v>-3.8214691904062302E-12</v>
      </c>
      <c r="K256" s="10">
        <f t="shared" si="133"/>
        <v>-2.6075754689054254E-13</v>
      </c>
      <c r="L256" s="21">
        <f t="shared" si="124"/>
        <v>300</v>
      </c>
      <c r="M256" s="10">
        <f t="shared" si="134"/>
        <v>-1.2729774391416789E-13</v>
      </c>
      <c r="N256" s="15"/>
      <c r="O256" s="8">
        <f t="shared" si="135"/>
        <v>-1.9107345952031153E-14</v>
      </c>
      <c r="P256" s="15"/>
      <c r="Q256" s="1">
        <f t="shared" si="122"/>
        <v>21.15290975537307</v>
      </c>
      <c r="R256" s="7">
        <f t="shared" si="132"/>
        <v>6.8234894460269993E-2</v>
      </c>
      <c r="S256" s="7"/>
      <c r="T256" s="7">
        <f t="shared" si="123"/>
        <v>3.3311205081477023E-2</v>
      </c>
      <c r="U256" s="49">
        <f t="shared" si="121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31"/>
        <v>-6.7650173518155962E-11</v>
      </c>
      <c r="G257" s="8"/>
      <c r="H257" s="15">
        <f t="shared" si="125"/>
        <v>-6.7650173518155962E-11</v>
      </c>
      <c r="I257" s="8">
        <f t="shared" si="126"/>
        <v>-7.4357307269170231E-13</v>
      </c>
      <c r="J257" s="15">
        <f t="shared" si="127"/>
        <v>-2.9742922907668092E-12</v>
      </c>
      <c r="K257" s="10">
        <f t="shared" si="133"/>
        <v>-2.029505205544679E-13</v>
      </c>
      <c r="L257" s="21">
        <f t="shared" si="124"/>
        <v>301</v>
      </c>
      <c r="M257" s="10">
        <f t="shared" si="134"/>
        <v>-9.9077260469989273E-14</v>
      </c>
      <c r="N257" s="15"/>
      <c r="O257" s="8">
        <f t="shared" si="135"/>
        <v>-1.4871461453834045E-14</v>
      </c>
      <c r="P257" s="15"/>
      <c r="Q257" s="1">
        <f t="shared" si="122"/>
        <v>21.15290975537307</v>
      </c>
      <c r="R257" s="7">
        <f t="shared" si="132"/>
        <v>6.8234894460269993E-2</v>
      </c>
      <c r="S257" s="7"/>
      <c r="T257" s="7">
        <f t="shared" si="123"/>
        <v>3.3311205081477023E-2</v>
      </c>
      <c r="U257" s="49">
        <f t="shared" si="121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31"/>
        <v>-5.2652888074886988E-11</v>
      </c>
      <c r="G258" s="8"/>
      <c r="H258" s="15">
        <f t="shared" si="125"/>
        <v>-5.2652888074886988E-11</v>
      </c>
      <c r="I258" s="8">
        <f t="shared" si="126"/>
        <v>-5.787312542728155E-13</v>
      </c>
      <c r="J258" s="15">
        <f t="shared" si="127"/>
        <v>-2.314925017091262E-12</v>
      </c>
      <c r="K258" s="10">
        <f t="shared" si="133"/>
        <v>-1.5795866422466098E-13</v>
      </c>
      <c r="L258" s="21">
        <f t="shared" si="124"/>
        <v>302</v>
      </c>
      <c r="M258" s="10">
        <f t="shared" si="134"/>
        <v>-7.7112941992568728E-14</v>
      </c>
      <c r="N258" s="15"/>
      <c r="O258" s="8">
        <f t="shared" si="135"/>
        <v>-1.157462508545631E-14</v>
      </c>
      <c r="P258" s="15"/>
      <c r="Q258" s="1">
        <f t="shared" si="122"/>
        <v>21.15290975537307</v>
      </c>
      <c r="R258" s="7">
        <f t="shared" si="132"/>
        <v>6.8234894460269993E-2</v>
      </c>
      <c r="S258" s="7"/>
      <c r="T258" s="7">
        <f t="shared" si="123"/>
        <v>3.3311205081477023E-2</v>
      </c>
      <c r="U258" s="49">
        <f t="shared" si="121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31"/>
        <v>-4.0980332768585427E-11</v>
      </c>
      <c r="G259" s="8"/>
      <c r="H259" s="15">
        <f t="shared" si="125"/>
        <v>-4.0980332768585427E-11</v>
      </c>
      <c r="I259" s="8">
        <f t="shared" si="126"/>
        <v>-4.5043301993138977E-13</v>
      </c>
      <c r="J259" s="15">
        <f t="shared" si="127"/>
        <v>-1.8017320797255591E-12</v>
      </c>
      <c r="K259" s="10">
        <f t="shared" si="133"/>
        <v>-1.2294099830575629E-13</v>
      </c>
      <c r="L259" s="21">
        <f t="shared" si="124"/>
        <v>303</v>
      </c>
      <c r="M259" s="10">
        <f t="shared" si="134"/>
        <v>-6.0017866809614206E-14</v>
      </c>
      <c r="N259" s="15"/>
      <c r="O259" s="8">
        <f t="shared" si="135"/>
        <v>-9.008660398627796E-15</v>
      </c>
      <c r="P259" s="15"/>
      <c r="Q259" s="1">
        <f t="shared" si="122"/>
        <v>21.15290975537307</v>
      </c>
      <c r="R259" s="7">
        <f t="shared" si="132"/>
        <v>6.8234894460269993E-2</v>
      </c>
      <c r="S259" s="7"/>
      <c r="T259" s="7">
        <f t="shared" si="123"/>
        <v>3.3311205081477023E-2</v>
      </c>
      <c r="U259" s="49">
        <f t="shared" si="121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31"/>
        <v>-3.1895452181757662E-11</v>
      </c>
      <c r="G260" s="8"/>
      <c r="H260" s="15">
        <f t="shared" si="125"/>
        <v>-3.1895452181757662E-11</v>
      </c>
      <c r="I260" s="8">
        <f t="shared" si="126"/>
        <v>-3.5057706655128894E-13</v>
      </c>
      <c r="J260" s="15">
        <f t="shared" si="127"/>
        <v>-1.4023082662051557E-12</v>
      </c>
      <c r="K260" s="10">
        <f t="shared" si="133"/>
        <v>-9.5686356545272996E-14</v>
      </c>
      <c r="L260" s="21">
        <f t="shared" si="124"/>
        <v>304</v>
      </c>
      <c r="M260" s="10">
        <f t="shared" si="134"/>
        <v>-4.671257824301042E-14</v>
      </c>
      <c r="N260" s="15"/>
      <c r="O260" s="8">
        <f t="shared" si="135"/>
        <v>-7.0115413310257788E-15</v>
      </c>
      <c r="P260" s="15"/>
      <c r="Q260" s="1">
        <f t="shared" si="122"/>
        <v>21.15290975537307</v>
      </c>
      <c r="R260" s="7">
        <f t="shared" si="132"/>
        <v>6.8234894460269993E-2</v>
      </c>
      <c r="S260" s="7"/>
      <c r="T260" s="7">
        <f t="shared" si="123"/>
        <v>3.3311205081477023E-2</v>
      </c>
      <c r="U260" s="49">
        <f t="shared" si="121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31"/>
        <v>-2.4824587824202436E-11</v>
      </c>
      <c r="G261" s="8"/>
      <c r="H261" s="15">
        <f t="shared" si="125"/>
        <v>-2.4824587824202436E-11</v>
      </c>
      <c r="I261" s="8">
        <f t="shared" si="126"/>
        <v>-2.7285805914146289E-13</v>
      </c>
      <c r="J261" s="15">
        <f t="shared" si="127"/>
        <v>-1.0914322365658516E-12</v>
      </c>
      <c r="K261" s="10">
        <f t="shared" si="133"/>
        <v>-7.4473763472607308E-14</v>
      </c>
      <c r="L261" s="21">
        <f t="shared" si="124"/>
        <v>305</v>
      </c>
      <c r="M261" s="10">
        <f t="shared" si="134"/>
        <v>-3.635692306478023E-14</v>
      </c>
      <c r="N261" s="15"/>
      <c r="O261" s="8">
        <f t="shared" si="135"/>
        <v>-5.4571611828292578E-15</v>
      </c>
      <c r="P261" s="15"/>
      <c r="Q261" s="1">
        <f t="shared" si="122"/>
        <v>21.15290975537307</v>
      </c>
      <c r="R261" s="7">
        <f t="shared" si="132"/>
        <v>6.8234894460269993E-2</v>
      </c>
      <c r="S261" s="7"/>
      <c r="T261" s="7">
        <f t="shared" si="123"/>
        <v>3.3311205081477023E-2</v>
      </c>
      <c r="U261" s="49">
        <f t="shared" ref="U261:U306" si="136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31"/>
        <v>-1.9321254865105963E-11</v>
      </c>
      <c r="G262" s="8"/>
      <c r="H262" s="15">
        <f t="shared" si="125"/>
        <v>-1.9321254865105963E-11</v>
      </c>
      <c r="I262" s="8">
        <f t="shared" si="126"/>
        <v>-2.1236848482658492E-13</v>
      </c>
      <c r="J262" s="15">
        <f t="shared" si="127"/>
        <v>-8.4947393930633967E-13</v>
      </c>
      <c r="K262" s="10">
        <f t="shared" si="133"/>
        <v>-5.7963764595317887E-14</v>
      </c>
      <c r="L262" s="21">
        <f t="shared" si="124"/>
        <v>306</v>
      </c>
      <c r="M262" s="10">
        <f t="shared" si="134"/>
        <v>-2.8297000603603646E-14</v>
      </c>
      <c r="N262" s="15"/>
      <c r="O262" s="8">
        <f t="shared" si="135"/>
        <v>-4.2473696965316984E-15</v>
      </c>
      <c r="P262" s="15"/>
      <c r="Q262" s="1">
        <f t="shared" ref="Q262:Q306" si="137">LOG(2)/LOG(1+T262)</f>
        <v>21.15290975537307</v>
      </c>
      <c r="R262" s="7">
        <f t="shared" si="132"/>
        <v>6.8234894460269993E-2</v>
      </c>
      <c r="S262" s="7"/>
      <c r="T262" s="7">
        <f t="shared" ref="T262:T306" si="138">+M262/J262</f>
        <v>3.3311205081477023E-2</v>
      </c>
      <c r="U262" s="49">
        <f t="shared" si="136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31"/>
        <v>-1.5037949157746971E-11</v>
      </c>
      <c r="G263" s="8"/>
      <c r="H263" s="15">
        <f t="shared" si="125"/>
        <v>-1.5037949157746971E-11</v>
      </c>
      <c r="I263" s="8">
        <f t="shared" si="126"/>
        <v>-1.6528877134670666E-13</v>
      </c>
      <c r="J263" s="15">
        <f t="shared" si="127"/>
        <v>-6.6115508538682664E-13</v>
      </c>
      <c r="K263" s="10">
        <f t="shared" si="133"/>
        <v>-4.5113847473240912E-14</v>
      </c>
      <c r="L263" s="21">
        <f t="shared" si="124"/>
        <v>307</v>
      </c>
      <c r="M263" s="10">
        <f t="shared" si="134"/>
        <v>-2.2023872639982033E-14</v>
      </c>
      <c r="N263" s="15"/>
      <c r="O263" s="8">
        <f t="shared" si="135"/>
        <v>-3.3057754269341334E-15</v>
      </c>
      <c r="P263" s="15"/>
      <c r="Q263" s="1">
        <f t="shared" si="137"/>
        <v>21.15290975537307</v>
      </c>
      <c r="R263" s="7">
        <f t="shared" si="132"/>
        <v>6.8234894460269993E-2</v>
      </c>
      <c r="S263" s="7"/>
      <c r="T263" s="7">
        <f t="shared" si="138"/>
        <v>3.3311205081477023E-2</v>
      </c>
      <c r="U263" s="49">
        <f t="shared" si="136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31"/>
        <v>-1.1704204330920028E-11</v>
      </c>
      <c r="G264" s="8"/>
      <c r="H264" s="15">
        <f t="shared" si="125"/>
        <v>-1.1704204330920028E-11</v>
      </c>
      <c r="I264" s="8">
        <f t="shared" si="126"/>
        <v>-1.2864610281329199E-13</v>
      </c>
      <c r="J264" s="15">
        <f t="shared" si="127"/>
        <v>-5.1458441125316794E-13</v>
      </c>
      <c r="K264" s="10">
        <f t="shared" si="133"/>
        <v>-3.5112612992760085E-14</v>
      </c>
      <c r="L264" s="21">
        <f t="shared" ref="L264:L306" si="139">+L263+1</f>
        <v>308</v>
      </c>
      <c r="M264" s="10">
        <f t="shared" si="134"/>
        <v>-1.714142685498539E-14</v>
      </c>
      <c r="N264" s="15"/>
      <c r="O264" s="8">
        <f t="shared" si="135"/>
        <v>-2.5729220562658398E-15</v>
      </c>
      <c r="P264" s="15"/>
      <c r="Q264" s="1">
        <f t="shared" si="137"/>
        <v>21.15290975537307</v>
      </c>
      <c r="R264" s="7">
        <f t="shared" si="132"/>
        <v>6.8234894460269993E-2</v>
      </c>
      <c r="S264" s="7"/>
      <c r="T264" s="7">
        <f t="shared" si="138"/>
        <v>3.3311205081477023E-2</v>
      </c>
      <c r="U264" s="49">
        <f t="shared" si="136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31"/>
        <v>-9.10951337731821E-12</v>
      </c>
      <c r="G265" s="8"/>
      <c r="H265" s="15">
        <f t="shared" si="125"/>
        <v>-9.10951337731821E-12</v>
      </c>
      <c r="I265" s="8">
        <f t="shared" si="126"/>
        <v>-1.0012670330964888E-13</v>
      </c>
      <c r="J265" s="15">
        <f t="shared" si="127"/>
        <v>-4.005068132385955E-13</v>
      </c>
      <c r="K265" s="10">
        <f t="shared" si="133"/>
        <v>-2.7328540131954628E-14</v>
      </c>
      <c r="L265" s="21">
        <f t="shared" si="139"/>
        <v>309</v>
      </c>
      <c r="M265" s="10">
        <f t="shared" si="134"/>
        <v>-1.3341364592319671E-14</v>
      </c>
      <c r="N265" s="15"/>
      <c r="O265" s="8">
        <f t="shared" si="135"/>
        <v>-2.0025340661929777E-15</v>
      </c>
      <c r="P265" s="15"/>
      <c r="Q265" s="1">
        <f t="shared" si="137"/>
        <v>21.15290975537307</v>
      </c>
      <c r="R265" s="7">
        <f t="shared" si="132"/>
        <v>6.8234894460269993E-2</v>
      </c>
      <c r="S265" s="7"/>
      <c r="T265" s="7">
        <f t="shared" si="138"/>
        <v>3.3311205081477023E-2</v>
      </c>
      <c r="U265" s="49">
        <f t="shared" si="136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31"/>
        <v>-7.0900363344063714E-12</v>
      </c>
      <c r="G266" s="8"/>
      <c r="H266" s="15">
        <f t="shared" si="125"/>
        <v>-7.0900363344063714E-12</v>
      </c>
      <c r="I266" s="8">
        <f t="shared" si="126"/>
        <v>-7.7929735113768326E-14</v>
      </c>
      <c r="J266" s="15">
        <f t="shared" si="127"/>
        <v>-3.1171894045507331E-13</v>
      </c>
      <c r="K266" s="10">
        <f t="shared" si="133"/>
        <v>-2.1270109003219114E-14</v>
      </c>
      <c r="L266" s="21">
        <f t="shared" si="139"/>
        <v>310</v>
      </c>
      <c r="M266" s="10">
        <f t="shared" si="134"/>
        <v>-1.0383733553279671E-14</v>
      </c>
      <c r="N266" s="15"/>
      <c r="O266" s="8">
        <f t="shared" si="135"/>
        <v>-1.5585947022753666E-15</v>
      </c>
      <c r="P266" s="15"/>
      <c r="Q266" s="1">
        <f t="shared" si="137"/>
        <v>21.15290975537307</v>
      </c>
      <c r="R266" s="7">
        <f t="shared" si="132"/>
        <v>6.8234894460269993E-2</v>
      </c>
      <c r="S266" s="7"/>
      <c r="T266" s="7">
        <f t="shared" si="138"/>
        <v>3.3311205081477023E-2</v>
      </c>
      <c r="U266" s="49">
        <f t="shared" si="136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31"/>
        <v>-5.518254723503281E-12</v>
      </c>
      <c r="G267" s="8"/>
      <c r="H267" s="15">
        <f t="shared" si="125"/>
        <v>-5.518254723503281E-12</v>
      </c>
      <c r="I267" s="8">
        <f t="shared" si="126"/>
        <v>-6.0653586048077321E-14</v>
      </c>
      <c r="J267" s="15">
        <f t="shared" si="127"/>
        <v>-2.4261434419230928E-13</v>
      </c>
      <c r="K267" s="10">
        <f t="shared" si="133"/>
        <v>-1.6554764170509842E-14</v>
      </c>
      <c r="L267" s="21">
        <f t="shared" si="139"/>
        <v>311</v>
      </c>
      <c r="M267" s="10">
        <f t="shared" si="134"/>
        <v>-8.0817761750980681E-15</v>
      </c>
      <c r="N267" s="15"/>
      <c r="O267" s="8">
        <f t="shared" si="135"/>
        <v>-1.2130717209615464E-15</v>
      </c>
      <c r="P267" s="15"/>
      <c r="Q267" s="1">
        <f t="shared" si="137"/>
        <v>21.15290975537307</v>
      </c>
      <c r="R267" s="7">
        <f t="shared" si="132"/>
        <v>6.8234894460269993E-2</v>
      </c>
      <c r="S267" s="7"/>
      <c r="T267" s="7">
        <f t="shared" si="138"/>
        <v>3.3311205081477023E-2</v>
      </c>
      <c r="U267" s="49">
        <f t="shared" si="136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31"/>
        <v>-4.2949194837963914E-12</v>
      </c>
      <c r="G268" s="8"/>
      <c r="H268" s="15">
        <f t="shared" si="125"/>
        <v>-4.2949194837963914E-12</v>
      </c>
      <c r="I268" s="8">
        <f t="shared" si="126"/>
        <v>-4.7207365649592122E-14</v>
      </c>
      <c r="J268" s="15">
        <f t="shared" si="127"/>
        <v>-1.8882946259836849E-13</v>
      </c>
      <c r="K268" s="10">
        <f t="shared" si="133"/>
        <v>-1.2884758451389174E-14</v>
      </c>
      <c r="L268" s="21">
        <f t="shared" si="139"/>
        <v>312</v>
      </c>
      <c r="M268" s="10">
        <f t="shared" si="134"/>
        <v>-6.2901369540393479E-15</v>
      </c>
      <c r="N268" s="15"/>
      <c r="O268" s="8">
        <f t="shared" si="135"/>
        <v>-9.4414731299184241E-16</v>
      </c>
      <c r="P268" s="15"/>
      <c r="Q268" s="1">
        <f t="shared" si="137"/>
        <v>21.15290975537307</v>
      </c>
      <c r="R268" s="7">
        <f t="shared" si="132"/>
        <v>6.8234894460269993E-2</v>
      </c>
      <c r="S268" s="7"/>
      <c r="T268" s="7">
        <f t="shared" si="138"/>
        <v>3.3311205081477023E-2</v>
      </c>
      <c r="U268" s="49">
        <f t="shared" si="136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31"/>
        <v>-3.3427839591614848E-12</v>
      </c>
      <c r="G269" s="8"/>
      <c r="H269" s="15">
        <f t="shared" si="125"/>
        <v>-3.3427839591614848E-12</v>
      </c>
      <c r="I269" s="8">
        <f t="shared" si="126"/>
        <v>-3.6742021647455971E-14</v>
      </c>
      <c r="J269" s="15">
        <f t="shared" si="127"/>
        <v>-1.4696808658982388E-13</v>
      </c>
      <c r="K269" s="10">
        <f t="shared" si="133"/>
        <v>-1.0028351877484455E-14</v>
      </c>
      <c r="L269" s="21">
        <f t="shared" si="139"/>
        <v>313</v>
      </c>
      <c r="M269" s="10">
        <f t="shared" si="134"/>
        <v>-4.8956840728258962E-15</v>
      </c>
      <c r="N269" s="15"/>
      <c r="O269" s="8">
        <f t="shared" si="135"/>
        <v>-7.3484043294911946E-16</v>
      </c>
      <c r="P269" s="15"/>
      <c r="Q269" s="1">
        <f t="shared" si="137"/>
        <v>21.15290975537307</v>
      </c>
      <c r="R269" s="7">
        <f t="shared" si="132"/>
        <v>6.8234894460269993E-2</v>
      </c>
      <c r="S269" s="7"/>
      <c r="T269" s="7">
        <f t="shared" si="138"/>
        <v>3.3311205081477023E-2</v>
      </c>
      <c r="U269" s="49">
        <f t="shared" si="136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31"/>
        <v>-2.6017262115820059E-12</v>
      </c>
      <c r="G270" s="8"/>
      <c r="H270" s="15">
        <f t="shared" si="125"/>
        <v>-2.6017262115820059E-12</v>
      </c>
      <c r="I270" s="8">
        <f t="shared" si="126"/>
        <v>-2.8596727145561171E-14</v>
      </c>
      <c r="J270" s="15">
        <f t="shared" si="127"/>
        <v>-1.1438690858224469E-13</v>
      </c>
      <c r="K270" s="10">
        <f t="shared" si="133"/>
        <v>-7.8051786347460181E-15</v>
      </c>
      <c r="L270" s="21">
        <f t="shared" si="139"/>
        <v>314</v>
      </c>
      <c r="M270" s="10">
        <f t="shared" si="134"/>
        <v>-3.810365770419317E-15</v>
      </c>
      <c r="N270" s="15"/>
      <c r="O270" s="8">
        <f t="shared" si="135"/>
        <v>-5.7193454291122341E-16</v>
      </c>
      <c r="P270" s="15"/>
      <c r="Q270" s="1">
        <f t="shared" si="137"/>
        <v>21.15290975537307</v>
      </c>
      <c r="R270" s="7">
        <f t="shared" si="132"/>
        <v>6.8234894460269993E-2</v>
      </c>
      <c r="S270" s="7"/>
      <c r="T270" s="7">
        <f t="shared" si="138"/>
        <v>3.3311205081477023E-2</v>
      </c>
      <c r="U270" s="49">
        <f t="shared" si="136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31"/>
        <v>-2.024952663028457E-12</v>
      </c>
      <c r="G271" s="8"/>
      <c r="H271" s="15">
        <f t="shared" si="125"/>
        <v>-2.024952663028457E-12</v>
      </c>
      <c r="I271" s="8">
        <f t="shared" si="126"/>
        <v>-2.2257153166047903E-14</v>
      </c>
      <c r="J271" s="15">
        <f t="shared" si="127"/>
        <v>-8.902861266419161E-14</v>
      </c>
      <c r="K271" s="10">
        <f t="shared" si="133"/>
        <v>-6.0748579890853708E-15</v>
      </c>
      <c r="L271" s="21">
        <f t="shared" si="139"/>
        <v>315</v>
      </c>
      <c r="M271" s="10">
        <f t="shared" si="134"/>
        <v>-2.9656503745762692E-15</v>
      </c>
      <c r="N271" s="15"/>
      <c r="O271" s="8">
        <f t="shared" si="135"/>
        <v>-4.4514306332095809E-16</v>
      </c>
      <c r="P271" s="15"/>
      <c r="Q271" s="1">
        <f t="shared" si="137"/>
        <v>21.15290975537307</v>
      </c>
      <c r="R271" s="7">
        <f t="shared" si="132"/>
        <v>6.8234894460269993E-2</v>
      </c>
      <c r="S271" s="7"/>
      <c r="T271" s="7">
        <f t="shared" si="138"/>
        <v>3.3311205081477023E-2</v>
      </c>
      <c r="U271" s="49">
        <f t="shared" si="136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31"/>
        <v>-1.5760433473946248E-12</v>
      </c>
      <c r="G272" s="8"/>
      <c r="H272" s="15">
        <f t="shared" si="125"/>
        <v>-1.5760433473946248E-12</v>
      </c>
      <c r="I272" s="8">
        <f t="shared" si="126"/>
        <v>-1.7322991702349758E-14</v>
      </c>
      <c r="J272" s="15">
        <f t="shared" si="127"/>
        <v>-6.9291966809399031E-14</v>
      </c>
      <c r="K272" s="10">
        <f t="shared" si="133"/>
        <v>-4.7281300421838744E-15</v>
      </c>
      <c r="L272" s="21">
        <f t="shared" si="139"/>
        <v>316</v>
      </c>
      <c r="M272" s="10">
        <f t="shared" si="134"/>
        <v>-2.3081989168867901E-15</v>
      </c>
      <c r="N272" s="15"/>
      <c r="O272" s="8">
        <f t="shared" si="135"/>
        <v>-3.4645983404699518E-16</v>
      </c>
      <c r="P272" s="15"/>
      <c r="Q272" s="1">
        <f t="shared" si="137"/>
        <v>21.15290975537307</v>
      </c>
      <c r="R272" s="7">
        <f t="shared" si="132"/>
        <v>6.8234894460269993E-2</v>
      </c>
      <c r="S272" s="7"/>
      <c r="T272" s="7">
        <f t="shared" si="138"/>
        <v>3.3311205081477023E-2</v>
      </c>
      <c r="U272" s="49">
        <f t="shared" si="136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31"/>
        <v>-1.2266521969713554E-12</v>
      </c>
      <c r="G273" s="8"/>
      <c r="H273" s="15">
        <f t="shared" si="125"/>
        <v>-1.2266521969713554E-12</v>
      </c>
      <c r="I273" s="8">
        <f t="shared" si="126"/>
        <v>-1.3482678547472267E-14</v>
      </c>
      <c r="J273" s="15">
        <f t="shared" si="127"/>
        <v>-5.393071418988907E-14</v>
      </c>
      <c r="K273" s="10">
        <f t="shared" si="133"/>
        <v>-3.6799565909140663E-15</v>
      </c>
      <c r="L273" s="21">
        <f t="shared" si="139"/>
        <v>317</v>
      </c>
      <c r="M273" s="10">
        <f t="shared" si="134"/>
        <v>-1.7964970805699177E-15</v>
      </c>
      <c r="N273" s="15"/>
      <c r="O273" s="8">
        <f t="shared" si="135"/>
        <v>-2.6965357094944538E-16</v>
      </c>
      <c r="P273" s="15"/>
      <c r="Q273" s="1">
        <f t="shared" si="137"/>
        <v>21.15290975537307</v>
      </c>
      <c r="R273" s="7">
        <f t="shared" si="132"/>
        <v>6.8234894460269993E-2</v>
      </c>
      <c r="S273" s="7"/>
      <c r="T273" s="7">
        <f t="shared" si="138"/>
        <v>3.3311205081477023E-2</v>
      </c>
      <c r="U273" s="49">
        <f t="shared" si="136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31"/>
        <v>-9.5471714964061685E-13</v>
      </c>
      <c r="G274" s="8"/>
      <c r="H274" s="15">
        <f t="shared" si="125"/>
        <v>-9.5471714964061685E-13</v>
      </c>
      <c r="I274" s="8">
        <f t="shared" si="126"/>
        <v>-1.0493719788009319E-14</v>
      </c>
      <c r="J274" s="15">
        <f t="shared" si="127"/>
        <v>-4.1974879152037278E-14</v>
      </c>
      <c r="K274" s="10">
        <f t="shared" si="133"/>
        <v>-2.8641514489218507E-15</v>
      </c>
      <c r="L274" s="21">
        <f t="shared" si="139"/>
        <v>318</v>
      </c>
      <c r="M274" s="10">
        <f t="shared" si="134"/>
        <v>-1.3982338077037282E-15</v>
      </c>
      <c r="N274" s="15"/>
      <c r="O274" s="8">
        <f t="shared" si="135"/>
        <v>-2.098743957601864E-16</v>
      </c>
      <c r="P274" s="15"/>
      <c r="Q274" s="1">
        <f t="shared" si="137"/>
        <v>21.15290975537307</v>
      </c>
      <c r="R274" s="7">
        <f t="shared" si="132"/>
        <v>6.8234894460269993E-2</v>
      </c>
      <c r="S274" s="7"/>
      <c r="T274" s="7">
        <f t="shared" si="138"/>
        <v>3.3311205081477023E-2</v>
      </c>
      <c r="U274" s="49">
        <f t="shared" si="136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31"/>
        <v>-7.4306705524874129E-13</v>
      </c>
      <c r="G275" s="8"/>
      <c r="H275" s="15">
        <f t="shared" si="125"/>
        <v>-7.4306705524874129E-13</v>
      </c>
      <c r="I275" s="8">
        <f t="shared" si="126"/>
        <v>-8.1673796939928746E-15</v>
      </c>
      <c r="J275" s="15">
        <f t="shared" si="127"/>
        <v>-3.2669518775971498E-14</v>
      </c>
      <c r="K275" s="10">
        <f t="shared" si="133"/>
        <v>-2.229201165746224E-15</v>
      </c>
      <c r="L275" s="21">
        <f t="shared" si="139"/>
        <v>319</v>
      </c>
      <c r="M275" s="10">
        <f t="shared" si="134"/>
        <v>-1.0882610398595509E-15</v>
      </c>
      <c r="N275" s="15"/>
      <c r="O275" s="8">
        <f t="shared" si="135"/>
        <v>-1.633475938798575E-16</v>
      </c>
      <c r="P275" s="15"/>
      <c r="Q275" s="1">
        <f t="shared" si="137"/>
        <v>21.15290975537307</v>
      </c>
      <c r="R275" s="7">
        <f t="shared" si="132"/>
        <v>6.8234894460269993E-2</v>
      </c>
      <c r="S275" s="7"/>
      <c r="T275" s="7">
        <f t="shared" si="138"/>
        <v>3.3311205081477023E-2</v>
      </c>
      <c r="U275" s="49">
        <f t="shared" si="136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31"/>
        <v>-5.7833741522699229E-13</v>
      </c>
      <c r="G276" s="8"/>
      <c r="H276" s="15">
        <f t="shared" si="125"/>
        <v>-5.7833741522699229E-13</v>
      </c>
      <c r="I276" s="8">
        <f t="shared" si="126"/>
        <v>-6.3567631319895788E-15</v>
      </c>
      <c r="J276" s="15">
        <f t="shared" si="127"/>
        <v>-2.5427052527958315E-14</v>
      </c>
      <c r="K276" s="10">
        <f t="shared" si="133"/>
        <v>-1.735012245680977E-15</v>
      </c>
      <c r="L276" s="21">
        <f t="shared" si="139"/>
        <v>320</v>
      </c>
      <c r="M276" s="10">
        <f t="shared" si="134"/>
        <v>-8.4700576137630817E-16</v>
      </c>
      <c r="N276" s="15"/>
      <c r="O276" s="8">
        <f t="shared" si="135"/>
        <v>-1.2713526263979157E-16</v>
      </c>
      <c r="P276" s="15"/>
      <c r="Q276" s="1">
        <f t="shared" si="137"/>
        <v>21.15290975537307</v>
      </c>
      <c r="R276" s="7">
        <f t="shared" si="132"/>
        <v>6.8234894460269993E-2</v>
      </c>
      <c r="S276" s="7"/>
      <c r="T276" s="7">
        <f t="shared" si="138"/>
        <v>3.3311205081477023E-2</v>
      </c>
      <c r="U276" s="49">
        <f t="shared" si="136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31"/>
        <v>-4.5012649058902695E-13</v>
      </c>
      <c r="G277" s="8"/>
      <c r="H277" s="15">
        <f t="shared" si="125"/>
        <v>-4.5012649058902695E-13</v>
      </c>
      <c r="I277" s="8">
        <f t="shared" si="126"/>
        <v>-4.9475399736763134E-15</v>
      </c>
      <c r="J277" s="15">
        <f t="shared" si="127"/>
        <v>-1.9790159894705254E-14</v>
      </c>
      <c r="K277" s="10">
        <f t="shared" si="133"/>
        <v>-1.3503794717670809E-15</v>
      </c>
      <c r="L277" s="21">
        <f t="shared" si="139"/>
        <v>321</v>
      </c>
      <c r="M277" s="10">
        <f t="shared" si="134"/>
        <v>-6.5923407484774839E-16</v>
      </c>
      <c r="N277" s="15"/>
      <c r="O277" s="8">
        <f t="shared" si="135"/>
        <v>-9.8950799473526276E-17</v>
      </c>
      <c r="P277" s="15"/>
      <c r="Q277" s="1">
        <f t="shared" si="137"/>
        <v>21.15290975537307</v>
      </c>
      <c r="R277" s="7">
        <f t="shared" si="132"/>
        <v>6.8234894460269993E-2</v>
      </c>
      <c r="S277" s="7"/>
      <c r="T277" s="7">
        <f t="shared" si="138"/>
        <v>3.3311205081477023E-2</v>
      </c>
      <c r="U277" s="49">
        <f t="shared" si="136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31"/>
        <v>-3.5033849132944167E-13</v>
      </c>
      <c r="G278" s="8"/>
      <c r="H278" s="15">
        <f t="shared" si="125"/>
        <v>-3.5033849132944167E-13</v>
      </c>
      <c r="I278" s="8">
        <f t="shared" si="126"/>
        <v>-3.8507257991007902E-15</v>
      </c>
      <c r="J278" s="15">
        <f t="shared" si="127"/>
        <v>-1.5402903196403161E-14</v>
      </c>
      <c r="K278" s="10">
        <f t="shared" si="133"/>
        <v>-1.051015473988325E-15</v>
      </c>
      <c r="L278" s="21">
        <f t="shared" si="139"/>
        <v>322</v>
      </c>
      <c r="M278" s="10">
        <f t="shared" si="134"/>
        <v>-5.1308926722552369E-16</v>
      </c>
      <c r="N278" s="15"/>
      <c r="O278" s="8">
        <f t="shared" si="135"/>
        <v>-7.7014515982015809E-17</v>
      </c>
      <c r="P278" s="15"/>
      <c r="Q278" s="1">
        <f t="shared" si="137"/>
        <v>21.15290975537307</v>
      </c>
      <c r="R278" s="7">
        <f t="shared" si="132"/>
        <v>6.8234894460269993E-2</v>
      </c>
      <c r="S278" s="7"/>
      <c r="T278" s="7">
        <f t="shared" si="138"/>
        <v>3.3311205081477023E-2</v>
      </c>
      <c r="U278" s="49">
        <f t="shared" si="136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31"/>
        <v>-2.7267237337304438E-13</v>
      </c>
      <c r="G279" s="8"/>
      <c r="H279" s="15">
        <f t="shared" si="125"/>
        <v>-2.7267237337304438E-13</v>
      </c>
      <c r="I279" s="8">
        <f t="shared" si="126"/>
        <v>-2.9970630371364701E-15</v>
      </c>
      <c r="J279" s="15">
        <f t="shared" si="127"/>
        <v>-1.198825214854588E-14</v>
      </c>
      <c r="K279" s="10">
        <f t="shared" si="133"/>
        <v>-8.1801712011913314E-16</v>
      </c>
      <c r="L279" s="21">
        <f t="shared" si="139"/>
        <v>323</v>
      </c>
      <c r="M279" s="10">
        <f t="shared" si="134"/>
        <v>-3.9934312588866939E-16</v>
      </c>
      <c r="N279" s="15"/>
      <c r="O279" s="8">
        <f t="shared" si="135"/>
        <v>-5.9941260742729405E-17</v>
      </c>
      <c r="P279" s="15"/>
      <c r="Q279" s="1">
        <f t="shared" si="137"/>
        <v>21.15290975537307</v>
      </c>
      <c r="R279" s="7">
        <f t="shared" si="132"/>
        <v>6.8234894460269993E-2</v>
      </c>
      <c r="S279" s="7"/>
      <c r="T279" s="7">
        <f t="shared" si="138"/>
        <v>3.3311205081477023E-2</v>
      </c>
      <c r="U279" s="49">
        <f t="shared" si="136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31"/>
        <v>-2.1222396351240065E-13</v>
      </c>
      <c r="G280" s="8"/>
      <c r="H280" s="15">
        <f t="shared" ref="H280:H306" si="140">+F280-G280</f>
        <v>-2.1222396351240065E-13</v>
      </c>
      <c r="I280" s="8">
        <f t="shared" si="126"/>
        <v>-2.3326477441388378E-15</v>
      </c>
      <c r="J280" s="15">
        <f t="shared" si="127"/>
        <v>-9.3305909765553511E-15</v>
      </c>
      <c r="K280" s="10">
        <f t="shared" si="133"/>
        <v>-6.3667189053720195E-16</v>
      </c>
      <c r="L280" s="21">
        <f t="shared" si="139"/>
        <v>324</v>
      </c>
      <c r="M280" s="10">
        <f t="shared" si="134"/>
        <v>-3.1081322955141427E-16</v>
      </c>
      <c r="N280" s="15"/>
      <c r="O280" s="8">
        <f t="shared" si="135"/>
        <v>-4.6652954882776756E-17</v>
      </c>
      <c r="P280" s="15"/>
      <c r="Q280" s="1">
        <f t="shared" si="137"/>
        <v>21.15290975537307</v>
      </c>
      <c r="R280" s="7">
        <f t="shared" si="132"/>
        <v>6.8234894460269993E-2</v>
      </c>
      <c r="S280" s="7"/>
      <c r="T280" s="7">
        <f t="shared" si="138"/>
        <v>3.3311205081477023E-2</v>
      </c>
      <c r="U280" s="49">
        <f t="shared" si="136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31"/>
        <v>-1.6517628878850396E-13</v>
      </c>
      <c r="G281" s="8"/>
      <c r="H281" s="15">
        <f t="shared" si="140"/>
        <v>-1.6517628878850396E-13</v>
      </c>
      <c r="I281" s="8">
        <f t="shared" ref="I281:I306" si="141">+J281*$I$3</f>
        <v>-1.8155258767712879E-15</v>
      </c>
      <c r="J281" s="15">
        <f t="shared" ref="J281:J306" si="142">+J280-I280-O280+M280</f>
        <v>-7.2621035070851514E-15</v>
      </c>
      <c r="K281" s="10">
        <f t="shared" ref="K281:K306" si="143">+J281*$R$3</f>
        <v>-4.9552886636551191E-16</v>
      </c>
      <c r="L281" s="21">
        <f t="shared" si="139"/>
        <v>325</v>
      </c>
      <c r="M281" s="10">
        <f t="shared" ref="M281:M306" si="144">+$T$3*J281</f>
        <v>-2.4190941924742702E-16</v>
      </c>
      <c r="N281" s="15"/>
      <c r="O281" s="8">
        <f t="shared" ref="O281:O306" si="145">+J281*$O$3</f>
        <v>-3.6310517535425757E-17</v>
      </c>
      <c r="P281" s="15"/>
      <c r="Q281" s="1">
        <f t="shared" si="137"/>
        <v>21.15290975537307</v>
      </c>
      <c r="R281" s="7">
        <f t="shared" si="132"/>
        <v>6.8234894460269993E-2</v>
      </c>
      <c r="S281" s="7"/>
      <c r="T281" s="7">
        <f t="shared" si="138"/>
        <v>3.3311205081477023E-2</v>
      </c>
      <c r="U281" s="49">
        <f t="shared" si="136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31"/>
        <v>-1.2855855637786656E-13</v>
      </c>
      <c r="G282" s="8"/>
      <c r="H282" s="15">
        <f t="shared" si="140"/>
        <v>-1.2855855637786656E-13</v>
      </c>
      <c r="I282" s="8">
        <f t="shared" si="141"/>
        <v>-1.4130441330064661E-15</v>
      </c>
      <c r="J282" s="15">
        <f t="shared" si="142"/>
        <v>-5.6521765320258643E-15</v>
      </c>
      <c r="K282" s="10">
        <f t="shared" si="143"/>
        <v>-3.8567566913359972E-16</v>
      </c>
      <c r="L282" s="21">
        <f t="shared" si="139"/>
        <v>326</v>
      </c>
      <c r="M282" s="10">
        <f t="shared" si="144"/>
        <v>-1.8828081161502515E-16</v>
      </c>
      <c r="N282" s="15"/>
      <c r="O282" s="8">
        <f t="shared" si="145"/>
        <v>-2.8260882660129319E-17</v>
      </c>
      <c r="P282" s="15"/>
      <c r="Q282" s="1">
        <f t="shared" si="137"/>
        <v>21.15290975537307</v>
      </c>
      <c r="R282" s="7">
        <f t="shared" si="132"/>
        <v>6.8234894460269993E-2</v>
      </c>
      <c r="S282" s="7"/>
      <c r="T282" s="7">
        <f t="shared" si="138"/>
        <v>3.3311205081477023E-2</v>
      </c>
      <c r="U282" s="49">
        <f t="shared" si="136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31"/>
        <v>-1.0005856493799234E-13</v>
      </c>
      <c r="G283" s="8"/>
      <c r="H283" s="15">
        <f t="shared" si="140"/>
        <v>-1.0005856493799234E-13</v>
      </c>
      <c r="I283" s="8">
        <f t="shared" si="141"/>
        <v>-1.0997880819935736E-15</v>
      </c>
      <c r="J283" s="15">
        <f t="shared" si="142"/>
        <v>-4.3991523279742944E-15</v>
      </c>
      <c r="K283" s="10">
        <f t="shared" si="143"/>
        <v>-3.0017569481397705E-16</v>
      </c>
      <c r="L283" s="21">
        <f t="shared" si="139"/>
        <v>327</v>
      </c>
      <c r="M283" s="10">
        <f t="shared" si="144"/>
        <v>-1.4654106538180879E-16</v>
      </c>
      <c r="N283" s="15"/>
      <c r="O283" s="8">
        <f t="shared" si="145"/>
        <v>-2.1995761639871473E-17</v>
      </c>
      <c r="P283" s="15"/>
      <c r="Q283" s="1">
        <f t="shared" si="137"/>
        <v>21.15290975537307</v>
      </c>
      <c r="R283" s="7">
        <f t="shared" si="132"/>
        <v>6.8234894460269993E-2</v>
      </c>
      <c r="S283" s="7"/>
      <c r="T283" s="7">
        <f t="shared" si="138"/>
        <v>3.3311205081477023E-2</v>
      </c>
      <c r="U283" s="49">
        <f t="shared" si="136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31"/>
        <v>-7.7876702255612042E-14</v>
      </c>
      <c r="G284" s="8"/>
      <c r="H284" s="15">
        <f t="shared" si="140"/>
        <v>-7.7876702255612042E-14</v>
      </c>
      <c r="I284" s="8">
        <f t="shared" si="141"/>
        <v>-8.5597738743066449E-16</v>
      </c>
      <c r="J284" s="15">
        <f t="shared" si="142"/>
        <v>-3.4239095497226579E-15</v>
      </c>
      <c r="K284" s="10">
        <f t="shared" si="143"/>
        <v>-2.3363010676683612E-16</v>
      </c>
      <c r="L284" s="21">
        <f t="shared" si="139"/>
        <v>328</v>
      </c>
      <c r="M284" s="10">
        <f t="shared" si="144"/>
        <v>-1.1405455319123911E-16</v>
      </c>
      <c r="N284" s="15"/>
      <c r="O284" s="8">
        <f t="shared" si="145"/>
        <v>-1.7119547748613289E-17</v>
      </c>
      <c r="P284" s="15"/>
      <c r="Q284" s="1">
        <f t="shared" si="137"/>
        <v>21.15290975537307</v>
      </c>
      <c r="R284" s="7">
        <f t="shared" si="132"/>
        <v>6.8234894460269993E-2</v>
      </c>
      <c r="S284" s="7"/>
      <c r="T284" s="7">
        <f t="shared" si="138"/>
        <v>3.3311205081477023E-2</v>
      </c>
      <c r="U284" s="49">
        <f t="shared" si="136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31"/>
        <v>-6.0612309980336784E-14</v>
      </c>
      <c r="G285" s="8"/>
      <c r="H285" s="15">
        <f t="shared" si="140"/>
        <v>-6.0612309980336784E-14</v>
      </c>
      <c r="I285" s="8">
        <f t="shared" si="141"/>
        <v>-6.6621679193365486E-16</v>
      </c>
      <c r="J285" s="15">
        <f t="shared" si="142"/>
        <v>-2.6648671677346194E-15</v>
      </c>
      <c r="K285" s="10">
        <f t="shared" si="143"/>
        <v>-1.8183692994101036E-16</v>
      </c>
      <c r="L285" s="21">
        <f t="shared" si="139"/>
        <v>329</v>
      </c>
      <c r="M285" s="10">
        <f t="shared" si="144"/>
        <v>-8.8769936739302733E-17</v>
      </c>
      <c r="N285" s="15"/>
      <c r="O285" s="8">
        <f t="shared" si="145"/>
        <v>-1.3324335838673098E-17</v>
      </c>
      <c r="P285" s="15"/>
      <c r="Q285" s="1">
        <f t="shared" si="137"/>
        <v>21.15290975537307</v>
      </c>
      <c r="R285" s="7">
        <f t="shared" si="132"/>
        <v>6.8234894460269993E-2</v>
      </c>
      <c r="S285" s="7"/>
      <c r="T285" s="7">
        <f t="shared" si="138"/>
        <v>3.3311205081477023E-2</v>
      </c>
      <c r="U285" s="49">
        <f t="shared" si="136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31"/>
        <v>-4.7175240023567964E-14</v>
      </c>
      <c r="G286" s="8"/>
      <c r="H286" s="15">
        <f t="shared" si="140"/>
        <v>-4.7175240023567964E-14</v>
      </c>
      <c r="I286" s="8">
        <f t="shared" si="141"/>
        <v>-5.1852399417539853E-16</v>
      </c>
      <c r="J286" s="15">
        <f t="shared" si="142"/>
        <v>-2.0740959767015941E-15</v>
      </c>
      <c r="K286" s="10">
        <f t="shared" si="143"/>
        <v>-1.4152572007070389E-16</v>
      </c>
      <c r="L286" s="21">
        <f t="shared" si="139"/>
        <v>330</v>
      </c>
      <c r="M286" s="10">
        <f t="shared" si="144"/>
        <v>-6.9090636438573194E-17</v>
      </c>
      <c r="N286" s="15"/>
      <c r="O286" s="8">
        <f t="shared" si="145"/>
        <v>-1.0370479883507971E-17</v>
      </c>
      <c r="P286" s="15"/>
      <c r="Q286" s="1">
        <f t="shared" si="137"/>
        <v>21.15290975537307</v>
      </c>
      <c r="R286" s="7">
        <f t="shared" si="132"/>
        <v>6.8234894460269993E-2</v>
      </c>
      <c r="S286" s="7"/>
      <c r="T286" s="7">
        <f t="shared" si="138"/>
        <v>3.3311205081477023E-2</v>
      </c>
      <c r="U286" s="49">
        <f t="shared" si="136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31"/>
        <v>-3.6717017912751101E-14</v>
      </c>
      <c r="G287" s="8"/>
      <c r="H287" s="15">
        <f t="shared" si="140"/>
        <v>-3.6717017912751101E-14</v>
      </c>
      <c r="I287" s="8">
        <f t="shared" si="141"/>
        <v>-4.0357303477031517E-16</v>
      </c>
      <c r="J287" s="15">
        <f t="shared" si="142"/>
        <v>-1.6142921390812607E-15</v>
      </c>
      <c r="K287" s="10">
        <f t="shared" si="143"/>
        <v>-1.1015105373825331E-16</v>
      </c>
      <c r="L287" s="21">
        <f t="shared" si="139"/>
        <v>331</v>
      </c>
      <c r="M287" s="10">
        <f t="shared" si="144"/>
        <v>-5.3774016506352105E-17</v>
      </c>
      <c r="N287" s="15"/>
      <c r="O287" s="8">
        <f t="shared" si="145"/>
        <v>-8.0714606954063041E-18</v>
      </c>
      <c r="P287" s="15"/>
      <c r="Q287" s="1">
        <f t="shared" si="137"/>
        <v>21.15290975537307</v>
      </c>
      <c r="R287" s="7">
        <f t="shared" si="132"/>
        <v>6.8234894460269993E-2</v>
      </c>
      <c r="S287" s="7"/>
      <c r="T287" s="7">
        <f t="shared" si="138"/>
        <v>3.3311205081477023E-2</v>
      </c>
      <c r="U287" s="49">
        <f t="shared" si="136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31"/>
        <v>-2.8577266458671495E-14</v>
      </c>
      <c r="G288" s="8"/>
      <c r="H288" s="15">
        <f t="shared" si="140"/>
        <v>-2.8577266458671495E-14</v>
      </c>
      <c r="I288" s="8">
        <f t="shared" si="141"/>
        <v>-3.1410541503047289E-16</v>
      </c>
      <c r="J288" s="15">
        <f t="shared" si="142"/>
        <v>-1.2564216601218915E-15</v>
      </c>
      <c r="K288" s="10">
        <f t="shared" si="143"/>
        <v>-8.5731799376014486E-17</v>
      </c>
      <c r="L288" s="21">
        <f t="shared" si="139"/>
        <v>332</v>
      </c>
      <c r="M288" s="10">
        <f t="shared" si="144"/>
        <v>-4.1852919589130151E-17</v>
      </c>
      <c r="N288" s="15"/>
      <c r="O288" s="8">
        <f t="shared" si="145"/>
        <v>-6.2821083006094577E-18</v>
      </c>
      <c r="P288" s="15"/>
      <c r="Q288" s="1">
        <f t="shared" si="137"/>
        <v>21.15290975537307</v>
      </c>
      <c r="R288" s="7">
        <f t="shared" si="132"/>
        <v>6.8234894460269993E-2</v>
      </c>
      <c r="S288" s="7"/>
      <c r="T288" s="7">
        <f t="shared" si="138"/>
        <v>3.3311205081477023E-2</v>
      </c>
      <c r="U288" s="49">
        <f t="shared" si="136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31"/>
        <v>-2.2242006695383091E-14</v>
      </c>
      <c r="G289" s="8"/>
      <c r="H289" s="15">
        <f t="shared" si="140"/>
        <v>-2.2242006695383091E-14</v>
      </c>
      <c r="I289" s="8">
        <f t="shared" si="141"/>
        <v>-2.4447176409498488E-16</v>
      </c>
      <c r="J289" s="15">
        <f t="shared" si="142"/>
        <v>-9.7788705637993953E-16</v>
      </c>
      <c r="K289" s="10">
        <f t="shared" si="143"/>
        <v>-6.6726020086149272E-17</v>
      </c>
      <c r="L289" s="21">
        <f t="shared" si="139"/>
        <v>333</v>
      </c>
      <c r="M289" s="10">
        <f t="shared" si="144"/>
        <v>-3.2574596281594049E-17</v>
      </c>
      <c r="N289" s="15"/>
      <c r="O289" s="8">
        <f t="shared" si="145"/>
        <v>-4.8894352818996974E-18</v>
      </c>
      <c r="P289" s="15"/>
      <c r="Q289" s="1">
        <f t="shared" si="137"/>
        <v>21.15290975537307</v>
      </c>
      <c r="R289" s="7">
        <f t="shared" si="132"/>
        <v>6.8234894460269993E-2</v>
      </c>
      <c r="S289" s="7"/>
      <c r="T289" s="7">
        <f t="shared" si="138"/>
        <v>3.3311205081477023E-2</v>
      </c>
      <c r="U289" s="49">
        <f t="shared" si="136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31"/>
        <v>-1.7311203034513891E-14</v>
      </c>
      <c r="G290" s="8"/>
      <c r="H290" s="15">
        <f t="shared" si="140"/>
        <v>-1.7311203034513891E-14</v>
      </c>
      <c r="I290" s="8">
        <f t="shared" si="141"/>
        <v>-1.9027511332116224E-16</v>
      </c>
      <c r="J290" s="15">
        <f t="shared" si="142"/>
        <v>-7.6110045328464898E-16</v>
      </c>
      <c r="K290" s="10">
        <f t="shared" si="143"/>
        <v>-5.1933609103541676E-17</v>
      </c>
      <c r="L290" s="21">
        <f t="shared" si="139"/>
        <v>334</v>
      </c>
      <c r="M290" s="10">
        <f t="shared" si="144"/>
        <v>-2.5353173286970065E-17</v>
      </c>
      <c r="N290" s="15"/>
      <c r="O290" s="8">
        <f t="shared" si="145"/>
        <v>-3.8055022664232447E-18</v>
      </c>
      <c r="P290" s="15"/>
      <c r="Q290" s="1">
        <f t="shared" si="137"/>
        <v>21.15290975537307</v>
      </c>
      <c r="R290" s="7">
        <f t="shared" si="132"/>
        <v>6.8234894460269993E-2</v>
      </c>
      <c r="S290" s="7"/>
      <c r="T290" s="7">
        <f t="shared" si="138"/>
        <v>3.3311205081477023E-2</v>
      </c>
      <c r="U290" s="49">
        <f t="shared" si="136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31"/>
        <v>-1.3473503295202626E-14</v>
      </c>
      <c r="G291" s="8"/>
      <c r="H291" s="15">
        <f t="shared" si="140"/>
        <v>-1.3473503295202626E-14</v>
      </c>
      <c r="I291" s="8">
        <f t="shared" si="141"/>
        <v>-1.4809325274600836E-16</v>
      </c>
      <c r="J291" s="15">
        <f t="shared" si="142"/>
        <v>-5.9237301098403343E-16</v>
      </c>
      <c r="K291" s="10">
        <f t="shared" si="143"/>
        <v>-4.0420509885607878E-17</v>
      </c>
      <c r="L291" s="21">
        <f t="shared" si="139"/>
        <v>335</v>
      </c>
      <c r="M291" s="10">
        <f t="shared" si="144"/>
        <v>-1.973265885362118E-17</v>
      </c>
      <c r="N291" s="15"/>
      <c r="O291" s="8">
        <f t="shared" si="145"/>
        <v>-2.961865054920167E-18</v>
      </c>
      <c r="P291" s="15"/>
      <c r="Q291" s="1">
        <f t="shared" si="137"/>
        <v>21.15290975537307</v>
      </c>
      <c r="R291" s="7">
        <f t="shared" si="132"/>
        <v>6.8234894460269993E-2</v>
      </c>
      <c r="S291" s="7"/>
      <c r="T291" s="7">
        <f t="shared" si="138"/>
        <v>3.3311205081477023E-2</v>
      </c>
      <c r="U291" s="49">
        <f t="shared" si="136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31"/>
        <v>-1.0486578586358409E-14</v>
      </c>
      <c r="G292" s="8"/>
      <c r="H292" s="15">
        <f t="shared" si="140"/>
        <v>-1.0486578586358409E-14</v>
      </c>
      <c r="I292" s="8">
        <f t="shared" si="141"/>
        <v>-1.1526263800918153E-16</v>
      </c>
      <c r="J292" s="15">
        <f t="shared" si="142"/>
        <v>-4.6105055203672612E-16</v>
      </c>
      <c r="K292" s="10">
        <f t="shared" si="143"/>
        <v>-3.1459735759075227E-17</v>
      </c>
      <c r="L292" s="21">
        <f t="shared" si="139"/>
        <v>336</v>
      </c>
      <c r="M292" s="10">
        <f t="shared" si="144"/>
        <v>-1.5358149491823578E-17</v>
      </c>
      <c r="N292" s="15"/>
      <c r="O292" s="8">
        <f t="shared" si="145"/>
        <v>-2.3052527601836307E-18</v>
      </c>
      <c r="P292" s="15"/>
      <c r="Q292" s="1">
        <f t="shared" si="137"/>
        <v>21.15290975537307</v>
      </c>
      <c r="R292" s="7">
        <f t="shared" si="132"/>
        <v>6.8234894460269993E-2</v>
      </c>
      <c r="S292" s="7"/>
      <c r="T292" s="7">
        <f t="shared" si="138"/>
        <v>3.3311205081477023E-2</v>
      </c>
      <c r="U292" s="49">
        <f t="shared" si="136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31"/>
        <v>-8.1618216167302255E-15</v>
      </c>
      <c r="G293" s="8"/>
      <c r="H293" s="15">
        <f t="shared" si="140"/>
        <v>-8.1618216167302255E-15</v>
      </c>
      <c r="I293" s="8">
        <f t="shared" si="141"/>
        <v>-8.9710202689796133E-17</v>
      </c>
      <c r="J293" s="15">
        <f t="shared" si="142"/>
        <v>-3.5884081075918453E-16</v>
      </c>
      <c r="K293" s="10">
        <f t="shared" si="143"/>
        <v>-2.4485464850190675E-17</v>
      </c>
      <c r="L293" s="21">
        <f t="shared" si="139"/>
        <v>337</v>
      </c>
      <c r="M293" s="10">
        <f t="shared" si="144"/>
        <v>-1.1953419838802683E-17</v>
      </c>
      <c r="N293" s="15"/>
      <c r="O293" s="8">
        <f t="shared" si="145"/>
        <v>-1.7942040537959226E-18</v>
      </c>
      <c r="P293" s="15"/>
      <c r="Q293" s="1">
        <f t="shared" si="137"/>
        <v>21.15290975537307</v>
      </c>
      <c r="R293" s="7">
        <f t="shared" si="132"/>
        <v>6.8234894460269993E-2</v>
      </c>
      <c r="S293" s="7"/>
      <c r="T293" s="7">
        <f t="shared" si="138"/>
        <v>3.3311205081477023E-2</v>
      </c>
      <c r="U293" s="49">
        <f t="shared" si="136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31"/>
        <v>-6.3524372181773495E-15</v>
      </c>
      <c r="G294" s="8"/>
      <c r="H294" s="15">
        <f t="shared" si="140"/>
        <v>-6.3524372181773495E-15</v>
      </c>
      <c r="I294" s="8">
        <f t="shared" si="141"/>
        <v>-6.9822455963598793E-17</v>
      </c>
      <c r="J294" s="15">
        <f t="shared" si="142"/>
        <v>-2.7928982385439517E-16</v>
      </c>
      <c r="K294" s="10">
        <f t="shared" si="143"/>
        <v>-1.905731165453205E-17</v>
      </c>
      <c r="L294" s="21">
        <f t="shared" si="139"/>
        <v>338</v>
      </c>
      <c r="M294" s="10">
        <f t="shared" si="144"/>
        <v>-9.3034805995833518E-18</v>
      </c>
      <c r="N294" s="15"/>
      <c r="O294" s="8">
        <f t="shared" si="145"/>
        <v>-1.3964491192719758E-18</v>
      </c>
      <c r="P294" s="15"/>
      <c r="Q294" s="1">
        <f t="shared" si="137"/>
        <v>21.15290975537307</v>
      </c>
      <c r="R294" s="7">
        <f t="shared" si="132"/>
        <v>6.8234894460269993E-2</v>
      </c>
      <c r="S294" s="7"/>
      <c r="T294" s="7">
        <f t="shared" si="138"/>
        <v>3.3311205081477023E-2</v>
      </c>
      <c r="U294" s="49">
        <f t="shared" si="136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31"/>
        <v>-4.9441730664840393E-15</v>
      </c>
      <c r="G295" s="8"/>
      <c r="H295" s="15">
        <f t="shared" si="140"/>
        <v>-4.9441730664840393E-15</v>
      </c>
      <c r="I295" s="8">
        <f t="shared" si="141"/>
        <v>-5.4343599842776938E-17</v>
      </c>
      <c r="J295" s="15">
        <f t="shared" si="142"/>
        <v>-2.1737439937110775E-16</v>
      </c>
      <c r="K295" s="10">
        <f t="shared" si="143"/>
        <v>-1.4832519199452119E-17</v>
      </c>
      <c r="L295" s="21">
        <f t="shared" si="139"/>
        <v>339</v>
      </c>
      <c r="M295" s="10">
        <f t="shared" si="144"/>
        <v>-7.2410031969138602E-18</v>
      </c>
      <c r="N295" s="15"/>
      <c r="O295" s="8">
        <f t="shared" si="145"/>
        <v>-1.0868719968555388E-18</v>
      </c>
      <c r="P295" s="15"/>
      <c r="Q295" s="1">
        <f t="shared" si="137"/>
        <v>21.15290975537307</v>
      </c>
      <c r="R295" s="7">
        <f t="shared" si="132"/>
        <v>6.8234894460269993E-2</v>
      </c>
      <c r="S295" s="7"/>
      <c r="T295" s="7">
        <f t="shared" si="138"/>
        <v>3.3311205081477023E-2</v>
      </c>
      <c r="U295" s="49">
        <f t="shared" si="136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31"/>
        <v>-3.8481052975065734E-15</v>
      </c>
      <c r="G296" s="8"/>
      <c r="H296" s="15">
        <f t="shared" si="140"/>
        <v>-3.8481052975065734E-15</v>
      </c>
      <c r="I296" s="8">
        <f t="shared" si="141"/>
        <v>-4.2296232682097279E-17</v>
      </c>
      <c r="J296" s="15">
        <f t="shared" si="142"/>
        <v>-1.6918493072838912E-16</v>
      </c>
      <c r="K296" s="10">
        <f t="shared" si="143"/>
        <v>-1.1544315892519721E-17</v>
      </c>
      <c r="L296" s="21">
        <f t="shared" si="139"/>
        <v>340</v>
      </c>
      <c r="M296" s="10">
        <f t="shared" si="144"/>
        <v>-5.6357539241888537E-18</v>
      </c>
      <c r="N296" s="15"/>
      <c r="O296" s="8">
        <f t="shared" si="145"/>
        <v>-8.4592465364194564E-19</v>
      </c>
      <c r="P296" s="15"/>
      <c r="Q296" s="1">
        <f t="shared" si="137"/>
        <v>21.15290975537307</v>
      </c>
      <c r="R296" s="7">
        <f t="shared" si="132"/>
        <v>6.8234894460269993E-2</v>
      </c>
      <c r="S296" s="7"/>
      <c r="T296" s="7">
        <f t="shared" si="138"/>
        <v>3.3311205081477023E-2</v>
      </c>
      <c r="U296" s="49">
        <f t="shared" si="136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31"/>
        <v>-2.9950234713827569E-15</v>
      </c>
      <c r="G297" s="8"/>
      <c r="H297" s="15">
        <f t="shared" si="140"/>
        <v>-2.9950234713827569E-15</v>
      </c>
      <c r="I297" s="8">
        <f t="shared" si="141"/>
        <v>-3.2919631829209686E-17</v>
      </c>
      <c r="J297" s="15">
        <f t="shared" si="142"/>
        <v>-1.3167852731683875E-16</v>
      </c>
      <c r="K297" s="10">
        <f t="shared" si="143"/>
        <v>-8.9850704141482706E-18</v>
      </c>
      <c r="L297" s="21">
        <f t="shared" si="139"/>
        <v>341</v>
      </c>
      <c r="M297" s="10">
        <f t="shared" si="144"/>
        <v>-4.3863704282780898E-18</v>
      </c>
      <c r="N297" s="15"/>
      <c r="O297" s="8">
        <f t="shared" si="145"/>
        <v>-6.5839263658419372E-19</v>
      </c>
      <c r="P297" s="15"/>
      <c r="Q297" s="1">
        <f t="shared" si="137"/>
        <v>21.15290975537307</v>
      </c>
      <c r="R297" s="7">
        <f t="shared" si="132"/>
        <v>6.8234894460269993E-2</v>
      </c>
      <c r="S297" s="7"/>
      <c r="T297" s="7">
        <f t="shared" si="138"/>
        <v>3.3311205081477023E-2</v>
      </c>
      <c r="U297" s="49">
        <f t="shared" si="136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31"/>
        <v>-2.3310603272592223E-15</v>
      </c>
      <c r="G298" s="8"/>
      <c r="H298" s="15">
        <f t="shared" si="140"/>
        <v>-2.3310603272592223E-15</v>
      </c>
      <c r="I298" s="8">
        <f t="shared" si="141"/>
        <v>-2.562171831983074E-17</v>
      </c>
      <c r="J298" s="15">
        <f t="shared" si="142"/>
        <v>-1.0248687327932296E-16</v>
      </c>
      <c r="K298" s="10">
        <f t="shared" si="143"/>
        <v>-6.9931809817776666E-18</v>
      </c>
      <c r="L298" s="21">
        <f t="shared" si="139"/>
        <v>342</v>
      </c>
      <c r="M298" s="10">
        <f t="shared" si="144"/>
        <v>-3.4139612539668746E-18</v>
      </c>
      <c r="N298" s="15"/>
      <c r="O298" s="8">
        <f t="shared" si="145"/>
        <v>-5.1243436639661483E-19</v>
      </c>
      <c r="P298" s="15"/>
      <c r="Q298" s="1">
        <f t="shared" si="137"/>
        <v>21.15290975537307</v>
      </c>
      <c r="R298" s="7">
        <f t="shared" si="132"/>
        <v>6.8234894460269993E-2</v>
      </c>
      <c r="S298" s="7"/>
      <c r="T298" s="7">
        <f t="shared" si="138"/>
        <v>3.3311205081477023E-2</v>
      </c>
      <c r="U298" s="49">
        <f t="shared" si="136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46">+K299/$F$3</f>
        <v>-1.8142903724267476E-15</v>
      </c>
      <c r="G299" s="8"/>
      <c r="H299" s="15">
        <f t="shared" si="140"/>
        <v>-1.8142903724267476E-15</v>
      </c>
      <c r="I299" s="8">
        <f t="shared" si="141"/>
        <v>-1.9941670461765621E-17</v>
      </c>
      <c r="J299" s="15">
        <f t="shared" si="142"/>
        <v>-7.9766681847062484E-17</v>
      </c>
      <c r="K299" s="10">
        <f t="shared" si="143"/>
        <v>-5.4428711172802428E-18</v>
      </c>
      <c r="L299" s="21">
        <f t="shared" si="139"/>
        <v>343</v>
      </c>
      <c r="M299" s="10">
        <f t="shared" si="144"/>
        <v>-2.6571242976764289E-18</v>
      </c>
      <c r="N299" s="15"/>
      <c r="O299" s="8">
        <f t="shared" si="145"/>
        <v>-3.9883340923531242E-19</v>
      </c>
      <c r="P299" s="15"/>
      <c r="Q299" s="1">
        <f t="shared" si="137"/>
        <v>21.15290975537307</v>
      </c>
      <c r="R299" s="7">
        <f t="shared" si="132"/>
        <v>6.8234894460269993E-2</v>
      </c>
      <c r="S299" s="7"/>
      <c r="T299" s="7">
        <f t="shared" si="138"/>
        <v>3.3311205081477023E-2</v>
      </c>
      <c r="U299" s="49">
        <f t="shared" si="136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46"/>
        <v>-1.4120825261311833E-15</v>
      </c>
      <c r="G300" s="8"/>
      <c r="H300" s="15">
        <f t="shared" si="140"/>
        <v>-1.4120825261311833E-15</v>
      </c>
      <c r="I300" s="8">
        <f t="shared" si="141"/>
        <v>-1.5520825568434491E-17</v>
      </c>
      <c r="J300" s="15">
        <f t="shared" si="142"/>
        <v>-6.2083302273737966E-17</v>
      </c>
      <c r="K300" s="10">
        <f t="shared" si="143"/>
        <v>-4.2362475783935499E-18</v>
      </c>
      <c r="L300" s="21">
        <f t="shared" si="139"/>
        <v>344</v>
      </c>
      <c r="M300" s="10">
        <f t="shared" si="144"/>
        <v>-2.068069614175814E-18</v>
      </c>
      <c r="N300" s="15"/>
      <c r="O300" s="8">
        <f t="shared" si="145"/>
        <v>-3.1041651136868982E-19</v>
      </c>
      <c r="P300" s="15"/>
      <c r="Q300" s="1">
        <f t="shared" si="137"/>
        <v>21.15290975537307</v>
      </c>
      <c r="R300" s="7">
        <f t="shared" si="132"/>
        <v>6.8234894460269993E-2</v>
      </c>
      <c r="S300" s="7"/>
      <c r="T300" s="7">
        <f t="shared" si="138"/>
        <v>3.3311205081477023E-2</v>
      </c>
      <c r="U300" s="49">
        <f t="shared" si="136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46"/>
        <v>-1.0990396525876575E-15</v>
      </c>
      <c r="G301" s="8"/>
      <c r="H301" s="15">
        <f t="shared" si="140"/>
        <v>-1.0990396525876575E-15</v>
      </c>
      <c r="I301" s="8">
        <f t="shared" si="141"/>
        <v>-1.208003245202765E-17</v>
      </c>
      <c r="J301" s="15">
        <f t="shared" si="142"/>
        <v>-4.8320129808110599E-17</v>
      </c>
      <c r="K301" s="10">
        <f t="shared" si="143"/>
        <v>-3.2971189577629727E-18</v>
      </c>
      <c r="L301" s="21">
        <f t="shared" si="139"/>
        <v>345</v>
      </c>
      <c r="M301" s="10">
        <f t="shared" si="144"/>
        <v>-1.6096017536015631E-18</v>
      </c>
      <c r="N301" s="15"/>
      <c r="O301" s="8">
        <f t="shared" si="145"/>
        <v>-2.41600649040553E-19</v>
      </c>
      <c r="P301" s="15"/>
      <c r="Q301" s="1">
        <f t="shared" si="137"/>
        <v>21.15290975537307</v>
      </c>
      <c r="R301" s="7">
        <f t="shared" si="132"/>
        <v>6.8234894460269993E-2</v>
      </c>
      <c r="S301" s="7"/>
      <c r="T301" s="7">
        <f t="shared" si="138"/>
        <v>3.3311205081477023E-2</v>
      </c>
      <c r="U301" s="49">
        <f t="shared" si="136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46"/>
        <v>-8.5539487643782748E-16</v>
      </c>
      <c r="G302" s="8"/>
      <c r="H302" s="15">
        <f t="shared" si="140"/>
        <v>-8.5539487643782748E-16</v>
      </c>
      <c r="I302" s="8">
        <f t="shared" si="141"/>
        <v>-9.4020246151609881E-18</v>
      </c>
      <c r="J302" s="15">
        <f t="shared" si="142"/>
        <v>-3.7608098460643952E-17</v>
      </c>
      <c r="K302" s="10">
        <f t="shared" si="143"/>
        <v>-2.5661846293134824E-18</v>
      </c>
      <c r="L302" s="21">
        <f t="shared" si="139"/>
        <v>346</v>
      </c>
      <c r="M302" s="10">
        <f t="shared" si="144"/>
        <v>-1.2527710805468911E-18</v>
      </c>
      <c r="N302" s="15"/>
      <c r="O302" s="8">
        <f t="shared" si="145"/>
        <v>-1.8804049230321976E-19</v>
      </c>
      <c r="P302" s="15"/>
      <c r="Q302" s="1">
        <f t="shared" si="137"/>
        <v>21.15290975537307</v>
      </c>
      <c r="R302" s="7">
        <f t="shared" si="132"/>
        <v>6.8234894460269993E-2</v>
      </c>
      <c r="S302" s="7"/>
      <c r="T302" s="7">
        <f t="shared" si="138"/>
        <v>3.3311205081477023E-2</v>
      </c>
      <c r="U302" s="49">
        <f t="shared" si="136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46"/>
        <v>-6.6576341710084661E-16</v>
      </c>
      <c r="G303" s="8"/>
      <c r="H303" s="15">
        <f t="shared" si="140"/>
        <v>-6.6576341710084661E-16</v>
      </c>
      <c r="I303" s="8">
        <f t="shared" si="141"/>
        <v>-7.3177011084316588E-18</v>
      </c>
      <c r="J303" s="15">
        <f t="shared" si="142"/>
        <v>-2.9270804433726635E-17</v>
      </c>
      <c r="K303" s="10">
        <f t="shared" si="143"/>
        <v>-1.9972902513025398E-18</v>
      </c>
      <c r="L303" s="21">
        <f t="shared" si="139"/>
        <v>347</v>
      </c>
      <c r="M303" s="10">
        <f t="shared" si="144"/>
        <v>-9.7504576939167479E-19</v>
      </c>
      <c r="N303" s="15"/>
      <c r="O303" s="8">
        <f t="shared" si="145"/>
        <v>-1.4635402216863319E-19</v>
      </c>
      <c r="P303" s="15"/>
      <c r="Q303" s="1">
        <f t="shared" si="137"/>
        <v>21.15290975537307</v>
      </c>
      <c r="R303" s="7">
        <f t="shared" si="132"/>
        <v>6.8234894460269993E-2</v>
      </c>
      <c r="S303" s="7"/>
      <c r="T303" s="7">
        <f t="shared" si="138"/>
        <v>3.3311205081477023E-2</v>
      </c>
      <c r="U303" s="49">
        <f t="shared" si="136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46"/>
        <v>-5.1817112746292195E-16</v>
      </c>
      <c r="G304" s="8"/>
      <c r="H304" s="15">
        <f t="shared" si="140"/>
        <v>-5.1817112746292195E-16</v>
      </c>
      <c r="I304" s="8">
        <f t="shared" si="141"/>
        <v>-5.6954487681295045E-18</v>
      </c>
      <c r="J304" s="15">
        <f t="shared" si="142"/>
        <v>-2.2781795072518018E-17</v>
      </c>
      <c r="K304" s="10">
        <f t="shared" si="143"/>
        <v>-1.554513382388766E-18</v>
      </c>
      <c r="L304" s="21">
        <f t="shared" si="139"/>
        <v>348</v>
      </c>
      <c r="M304" s="10">
        <f t="shared" si="144"/>
        <v>-7.5888904778483039E-19</v>
      </c>
      <c r="N304" s="15"/>
      <c r="O304" s="8">
        <f t="shared" si="145"/>
        <v>-1.1390897536259009E-19</v>
      </c>
      <c r="P304" s="15"/>
      <c r="Q304" s="1">
        <f t="shared" si="137"/>
        <v>21.15290975537307</v>
      </c>
      <c r="R304" s="7">
        <f t="shared" si="132"/>
        <v>6.8234894460269993E-2</v>
      </c>
      <c r="S304" s="7"/>
      <c r="T304" s="7">
        <f t="shared" si="138"/>
        <v>3.3311205081477023E-2</v>
      </c>
      <c r="U304" s="49">
        <f t="shared" si="136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46"/>
        <v>-4.0329839465409441E-16</v>
      </c>
      <c r="G305" s="8"/>
      <c r="H305" s="15">
        <f t="shared" si="140"/>
        <v>-4.0329839465409441E-16</v>
      </c>
      <c r="I305" s="8">
        <f t="shared" si="141"/>
        <v>-4.4328315942026886E-18</v>
      </c>
      <c r="J305" s="15">
        <f t="shared" si="142"/>
        <v>-1.7731326376810755E-17</v>
      </c>
      <c r="K305" s="10">
        <f t="shared" si="143"/>
        <v>-1.2098951839622833E-18</v>
      </c>
      <c r="L305" s="21">
        <f t="shared" si="139"/>
        <v>349</v>
      </c>
      <c r="M305" s="10">
        <f t="shared" si="144"/>
        <v>-5.9065184930454598E-19</v>
      </c>
      <c r="N305" s="15"/>
      <c r="O305" s="8">
        <f t="shared" si="145"/>
        <v>-8.8656631884053777E-20</v>
      </c>
      <c r="P305" s="15"/>
      <c r="Q305" s="1">
        <f t="shared" si="137"/>
        <v>21.15290975537307</v>
      </c>
      <c r="R305" s="7">
        <f t="shared" si="132"/>
        <v>6.8234894460269993E-2</v>
      </c>
      <c r="S305" s="7"/>
      <c r="T305" s="7">
        <f t="shared" si="138"/>
        <v>3.3311205081477023E-2</v>
      </c>
      <c r="U305" s="49">
        <f t="shared" si="136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46"/>
        <v>-3.138916595506534E-16</v>
      </c>
      <c r="G306" s="8"/>
      <c r="H306" s="15">
        <f t="shared" si="140"/>
        <v>-3.138916595506534E-16</v>
      </c>
      <c r="I306" s="8">
        <f t="shared" si="141"/>
        <v>-3.4501225000071398E-18</v>
      </c>
      <c r="J306" s="15">
        <f t="shared" si="142"/>
        <v>-1.3800490000028559E-17</v>
      </c>
      <c r="K306" s="10">
        <f t="shared" si="143"/>
        <v>-9.4167497865196024E-19</v>
      </c>
      <c r="L306" s="21">
        <f t="shared" si="139"/>
        <v>350</v>
      </c>
      <c r="M306" s="10">
        <f t="shared" si="144"/>
        <v>-4.597109526158242E-19</v>
      </c>
      <c r="N306" s="15"/>
      <c r="O306" s="8">
        <f t="shared" si="145"/>
        <v>-6.9002450000142792E-20</v>
      </c>
      <c r="P306" s="15"/>
      <c r="Q306" s="1">
        <f t="shared" si="137"/>
        <v>21.15290975537307</v>
      </c>
      <c r="R306" s="7">
        <f t="shared" si="132"/>
        <v>6.8234894460269993E-2</v>
      </c>
      <c r="S306" s="7"/>
      <c r="T306" s="7">
        <f t="shared" si="138"/>
        <v>3.3311205081477023E-2</v>
      </c>
      <c r="U306" s="49">
        <f t="shared" si="136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zoomScaleNormal="100" workbookViewId="0">
      <selection activeCell="K4" sqref="K4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7.33203125" customWidth="1"/>
    <col min="8" max="8" width="10.5546875" bestFit="1" customWidth="1"/>
    <col min="9" max="9" width="12.4414062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2">
        <v>5302012.515346542</v>
      </c>
      <c r="F1" s="2">
        <v>82176.548727030182</v>
      </c>
      <c r="I1" s="2">
        <v>327545.06248669064</v>
      </c>
      <c r="K1" s="2">
        <v>5733.0561233093531</v>
      </c>
    </row>
    <row r="2" spans="1:11" x14ac:dyDescent="0.3">
      <c r="B2" t="s">
        <v>1254</v>
      </c>
      <c r="C2" t="s">
        <v>1247</v>
      </c>
      <c r="D2" s="69">
        <v>95.233216744312841</v>
      </c>
      <c r="F2" s="69">
        <v>64.321372254752774</v>
      </c>
      <c r="I2" s="69">
        <v>92.512944064001076</v>
      </c>
      <c r="K2" s="69">
        <v>66.508279829083975</v>
      </c>
    </row>
    <row r="3" spans="1:11" x14ac:dyDescent="0.3">
      <c r="B3" t="s">
        <v>1255</v>
      </c>
      <c r="C3" t="s">
        <v>1248</v>
      </c>
      <c r="D3" s="69">
        <v>22.969023160926771</v>
      </c>
      <c r="F3" s="69">
        <v>7.8861301306274427</v>
      </c>
      <c r="I3" s="69">
        <v>18.676079181310932</v>
      </c>
      <c r="K3" s="69">
        <v>7.3710916124969801</v>
      </c>
    </row>
    <row r="4" spans="1:11" x14ac:dyDescent="0.3">
      <c r="B4" t="s">
        <v>1256</v>
      </c>
      <c r="C4" t="s">
        <v>1249</v>
      </c>
      <c r="D4" s="115">
        <f>SUMXMY2(C9:C80,D9:D80)</f>
        <v>498390629962.39105</v>
      </c>
      <c r="F4" s="115">
        <f>SUMXMY2(E9:E80,F9:F80)</f>
        <v>4720536158.8706274</v>
      </c>
      <c r="I4" s="115">
        <f>SUMXMY2(H9:H80,I9:I80)</f>
        <v>1607320442.7603564</v>
      </c>
      <c r="K4" s="115">
        <f>SUMXMY2(J9:J80,K9:K80)</f>
        <v>130781901.12211889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129679.41933060554</v>
      </c>
      <c r="E9" s="6">
        <f>+'Global Status'!M6</f>
        <v>4105</v>
      </c>
      <c r="F9" s="68">
        <f>F$1*_xlfn.NORM.DIST($B9,F$2,F$3,TRUE)</f>
        <v>2850.1810577179817</v>
      </c>
      <c r="G9" s="21">
        <v>50</v>
      </c>
      <c r="H9" s="71">
        <f>+'Global Status'!K6</f>
        <v>872</v>
      </c>
      <c r="I9" s="68">
        <f>I$1*_xlfn.NORM.DIST($G9,I$2,I$3,TRUE)</f>
        <v>3738.3023612787661</v>
      </c>
      <c r="J9" s="2">
        <f>+'Global Status'!O6</f>
        <v>186</v>
      </c>
      <c r="K9" s="68">
        <f>K$1*_xlfn.NORM.DIST($B9,K$2,K$3,TRUE)</f>
        <v>71.998734695094072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143504.86264733985</v>
      </c>
      <c r="E10" s="6">
        <f>+'Global Status'!M7</f>
        <v>4589</v>
      </c>
      <c r="F10" s="68">
        <f t="shared" ref="F10:F73" si="1">F$1*_xlfn.NORM.DIST($B10,F$2,F$3,TRUE)</f>
        <v>3746.3534140292768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4295.7818512150297</v>
      </c>
      <c r="J10" s="2">
        <f>+'Global Status'!O7</f>
        <v>258</v>
      </c>
      <c r="K10" s="68">
        <f t="shared" ref="K10:K73" si="3">K$1*_xlfn.NORM.DIST($B10,K$2,K$3,TRUE)</f>
        <v>101.43016943984388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158539.24489477751</v>
      </c>
      <c r="E11" s="6">
        <f>+'Global Status'!M8</f>
        <v>6915</v>
      </c>
      <c r="F11" s="68">
        <f t="shared" si="1"/>
        <v>4856.2775082768076</v>
      </c>
      <c r="G11" s="21">
        <v>52</v>
      </c>
      <c r="H11" s="71">
        <f>+'Global Status'!K8</f>
        <v>1440</v>
      </c>
      <c r="I11" s="68">
        <f t="shared" si="2"/>
        <v>4923.7033413496501</v>
      </c>
      <c r="J11" s="2">
        <f>+'Global Status'!O8</f>
        <v>310</v>
      </c>
      <c r="K11" s="68">
        <f t="shared" si="3"/>
        <v>140.56671317409703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174857.32465041723</v>
      </c>
      <c r="E12" s="6">
        <f>+'Global Status'!M9</f>
        <v>7488</v>
      </c>
      <c r="F12" s="68">
        <f t="shared" si="1"/>
        <v>6209.0386386655036</v>
      </c>
      <c r="G12" s="21">
        <v>53</v>
      </c>
      <c r="H12" s="71">
        <f>+'Global Status'!K9</f>
        <v>1775</v>
      </c>
      <c r="I12" s="68">
        <f t="shared" si="2"/>
        <v>5628.9433982670716</v>
      </c>
      <c r="J12" s="2">
        <f>+'Global Status'!O9</f>
        <v>335</v>
      </c>
      <c r="K12" s="68">
        <f t="shared" si="3"/>
        <v>191.66101976484356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192535.1751380222</v>
      </c>
      <c r="E13" s="6">
        <f>+'Global Status'!M10</f>
        <v>9746</v>
      </c>
      <c r="F13" s="68">
        <f t="shared" si="1"/>
        <v>7831.5025917303728</v>
      </c>
      <c r="G13" s="21">
        <v>54</v>
      </c>
      <c r="H13" s="71">
        <f>+'Global Status'!K10</f>
        <v>2198</v>
      </c>
      <c r="I13" s="68">
        <f t="shared" si="2"/>
        <v>6418.7554736125185</v>
      </c>
      <c r="J13" s="2">
        <f>+'Global Status'!O10</f>
        <v>423</v>
      </c>
      <c r="K13" s="68">
        <f t="shared" si="3"/>
        <v>257.15201064118293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211649.84506809709</v>
      </c>
      <c r="E14" s="6">
        <f>+'Global Status'!M11</f>
        <v>10955</v>
      </c>
      <c r="F14" s="68">
        <f t="shared" si="1"/>
        <v>9746.4422969089137</v>
      </c>
      <c r="G14" s="21">
        <v>55</v>
      </c>
      <c r="H14" s="71">
        <f>+'Global Status'!K11</f>
        <v>2531</v>
      </c>
      <c r="I14" s="68">
        <f t="shared" si="2"/>
        <v>7300.7496940296096</v>
      </c>
      <c r="J14" s="2">
        <f>+'Global Status'!O11</f>
        <v>333</v>
      </c>
      <c r="K14" s="68">
        <f t="shared" si="3"/>
        <v>339.5676495628245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232278.98354739486</v>
      </c>
      <c r="E15" s="6">
        <f>+'Global Status'!M12</f>
        <v>13903</v>
      </c>
      <c r="F15" s="68">
        <f t="shared" si="1"/>
        <v>11970.577892249708</v>
      </c>
      <c r="G15" s="21">
        <v>56</v>
      </c>
      <c r="H15" s="71">
        <f>+'Global Status'!K12</f>
        <v>6606</v>
      </c>
      <c r="I15" s="68">
        <f t="shared" si="2"/>
        <v>8282.8659095443581</v>
      </c>
      <c r="J15" s="2">
        <f>+'Global Status'!O12</f>
        <v>4075</v>
      </c>
      <c r="K15" s="68">
        <f>K$1*_xlfn.NORM.DIST($B15,K$2,K$3,TRUE)</f>
        <v>441.39318917132579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254500.4297947452</v>
      </c>
      <c r="E16" s="6">
        <f>+'Global Status'!M13</f>
        <v>11525</v>
      </c>
      <c r="F16" s="68">
        <f t="shared" si="1"/>
        <v>14512.683148608836</v>
      </c>
      <c r="G16" s="21">
        <v>57</v>
      </c>
      <c r="H16" s="71">
        <f>+'Global Status'!K13</f>
        <v>7426</v>
      </c>
      <c r="I16" s="68">
        <f t="shared" si="2"/>
        <v>9373.3396113558374</v>
      </c>
      <c r="J16" s="2">
        <f>+'Global Status'!O13</f>
        <v>820</v>
      </c>
      <c r="K16" s="68">
        <f t="shared" si="3"/>
        <v>564.9090806825352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278391.76887572813</v>
      </c>
      <c r="E17" s="6">
        <f>+'Global Status'!M14</f>
        <v>15123</v>
      </c>
      <c r="F17" s="68">
        <f t="shared" si="1"/>
        <v>17371.931701864298</v>
      </c>
      <c r="G17" s="21">
        <v>58</v>
      </c>
      <c r="H17" s="71">
        <f>+'Global Status'!K14</f>
        <v>7807</v>
      </c>
      <c r="I17" s="68">
        <f t="shared" si="2"/>
        <v>10580.660413900705</v>
      </c>
      <c r="J17" s="2">
        <f>+'Global Status'!O14</f>
        <v>381</v>
      </c>
      <c r="K17" s="68">
        <f t="shared" si="3"/>
        <v>712.00749309161461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304029.8551653669</v>
      </c>
      <c r="E18" s="6">
        <f>+'Global Status'!M15</f>
        <v>16556</v>
      </c>
      <c r="F18" s="68">
        <f t="shared" si="1"/>
        <v>20536.659826595464</v>
      </c>
      <c r="G18" s="21">
        <v>59</v>
      </c>
      <c r="H18" s="71">
        <f>+'Global Status'!K15</f>
        <v>8778</v>
      </c>
      <c r="I18" s="68">
        <f t="shared" si="2"/>
        <v>11913.522896051401</v>
      </c>
      <c r="J18" s="2">
        <f>+'Global Status'!O15</f>
        <v>971</v>
      </c>
      <c r="K18" s="68">
        <f t="shared" si="3"/>
        <v>884.00104630993053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331490.30575996649</v>
      </c>
      <c r="E19" s="6">
        <f>+'Global Status'!M16</f>
        <v>24247</v>
      </c>
      <c r="F19" s="68">
        <f t="shared" si="1"/>
        <v>23983.705357505307</v>
      </c>
      <c r="G19" s="21">
        <v>60</v>
      </c>
      <c r="H19" s="71">
        <f>+'Global Status'!K16</f>
        <v>9840</v>
      </c>
      <c r="I19" s="68">
        <f t="shared" si="2"/>
        <v>13380.769711798886</v>
      </c>
      <c r="J19" s="2">
        <f>+'Global Status'!O16</f>
        <v>1062</v>
      </c>
      <c r="K19" s="68">
        <f t="shared" si="3"/>
        <v>1081.4411590463831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360846.96657963074</v>
      </c>
      <c r="E20" s="6">
        <f>+'Global Status'!M17</f>
        <v>32000</v>
      </c>
      <c r="F20" s="68">
        <f t="shared" si="1"/>
        <v>27678.44424146102</v>
      </c>
      <c r="G20" s="21">
        <v>61</v>
      </c>
      <c r="H20" s="71">
        <f>+'Global Status'!K17</f>
        <v>11183</v>
      </c>
      <c r="I20" s="68">
        <f t="shared" si="2"/>
        <v>14991.327010686522</v>
      </c>
      <c r="J20" s="2">
        <f>+'Global Status'!O17</f>
        <v>1343</v>
      </c>
      <c r="K20" s="68">
        <f t="shared" si="3"/>
        <v>1303.9655666680208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392171.35442430322</v>
      </c>
      <c r="E21" s="6">
        <f>+'Global Status'!M18</f>
        <v>26069</v>
      </c>
      <c r="F21" s="68">
        <f t="shared" si="1"/>
        <v>31575.589571118555</v>
      </c>
      <c r="G21" s="21">
        <v>62</v>
      </c>
      <c r="H21" s="71">
        <f>+'Global Status'!K18</f>
        <v>12783</v>
      </c>
      <c r="I21" s="68">
        <f t="shared" si="2"/>
        <v>16754.132351020631</v>
      </c>
      <c r="J21" s="2">
        <f>+'Global Status'!O18</f>
        <v>1600</v>
      </c>
      <c r="K21" s="68">
        <f t="shared" si="3"/>
        <v>1550.1944304969882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425532.07876033953</v>
      </c>
      <c r="E22" s="6">
        <f>+'Global Status'!M19</f>
        <v>40788</v>
      </c>
      <c r="F22" s="68">
        <f t="shared" si="1"/>
        <v>35620.748337308236</v>
      </c>
      <c r="G22" s="21">
        <v>63</v>
      </c>
      <c r="H22" s="71">
        <f>+'Global Status'!K19</f>
        <v>14509</v>
      </c>
      <c r="I22" s="68">
        <f t="shared" si="2"/>
        <v>18678.05544239343</v>
      </c>
      <c r="J22" s="2">
        <f>+'Global Status'!O19</f>
        <v>1726</v>
      </c>
      <c r="K22" s="68">
        <f t="shared" si="3"/>
        <v>1817.6916765807357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460994.24751301849</v>
      </c>
      <c r="E23" s="6">
        <f>+'Global Status'!M20</f>
        <v>39825</v>
      </c>
      <c r="F23" s="68">
        <f t="shared" si="1"/>
        <v>39752.65651960377</v>
      </c>
      <c r="G23" s="21">
        <v>64</v>
      </c>
      <c r="H23" s="71">
        <f>+'Global Status'!K20</f>
        <v>16231</v>
      </c>
      <c r="I23" s="68">
        <f t="shared" si="2"/>
        <v>20771.812215715319</v>
      </c>
      <c r="J23" s="2">
        <f>+'Global Status'!O20</f>
        <v>1722</v>
      </c>
      <c r="K23" s="68">
        <f t="shared" si="3"/>
        <v>2103.0028092179718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498618.86161420186</v>
      </c>
      <c r="E24" s="6">
        <f>+'Global Status'!M21</f>
        <v>40712</v>
      </c>
      <c r="F24" s="68">
        <f t="shared" si="1"/>
        <v>43905.942857719019</v>
      </c>
      <c r="G24" s="21">
        <v>65</v>
      </c>
      <c r="H24" s="71">
        <f>+'Global Status'!K21</f>
        <v>18433</v>
      </c>
      <c r="I24" s="68">
        <f t="shared" si="2"/>
        <v>23043.872885694636</v>
      </c>
      <c r="J24" s="2">
        <f>+'Global Status'!O21</f>
        <v>2202</v>
      </c>
      <c r="K24" s="68">
        <f t="shared" si="3"/>
        <v>2401.7729352800202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538462.20349449641</v>
      </c>
      <c r="E25" s="6">
        <f>+'Global Status'!M22</f>
        <v>49219</v>
      </c>
      <c r="F25" s="68">
        <f t="shared" si="1"/>
        <v>48014.215008968975</v>
      </c>
      <c r="G25" s="21">
        <v>66</v>
      </c>
      <c r="H25" s="71">
        <f>+'Global Status'!K22</f>
        <v>20834</v>
      </c>
      <c r="I25" s="68">
        <f t="shared" si="2"/>
        <v>25502.364839014041</v>
      </c>
      <c r="J25" s="2">
        <f>+'Global Status'!O22</f>
        <v>2401</v>
      </c>
      <c r="K25" s="68">
        <f t="shared" si="3"/>
        <v>2708.9400184834444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580575.22510668403</v>
      </c>
      <c r="E26" s="6">
        <f>+'Global Status'!M23</f>
        <v>46484</v>
      </c>
      <c r="F26" s="68">
        <f t="shared" si="1"/>
        <v>52013.226557364935</v>
      </c>
      <c r="G26" s="21">
        <v>67</v>
      </c>
      <c r="H26" s="71">
        <f>+'Global Status'!K23</f>
        <v>23335</v>
      </c>
      <c r="I26" s="68">
        <f t="shared" si="2"/>
        <v>28154.971347465165</v>
      </c>
      <c r="J26" s="2">
        <f>+'Global Status'!O23</f>
        <v>2501</v>
      </c>
      <c r="K26" s="68">
        <f t="shared" si="3"/>
        <v>3018.989656584964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625002.94141301839</v>
      </c>
      <c r="E27" s="6">
        <f>+'Global Status'!M24</f>
        <v>62514</v>
      </c>
      <c r="F27" s="68">
        <f t="shared" si="1"/>
        <v>55843.874424511276</v>
      </c>
      <c r="G27" s="21">
        <v>68</v>
      </c>
      <c r="H27" s="71">
        <f>+'Global Status'!K24</f>
        <v>26487</v>
      </c>
      <c r="I27" s="68">
        <f t="shared" si="2"/>
        <v>31008.827264853469</v>
      </c>
      <c r="J27" s="2">
        <f>+'Global Status'!O24</f>
        <v>3152</v>
      </c>
      <c r="K27" s="68">
        <f t="shared" si="3"/>
        <v>3326.2502291744313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671783.83555467019</v>
      </c>
      <c r="E28" s="6">
        <f>+'Global Status'!M25</f>
        <v>63159</v>
      </c>
      <c r="F28" s="68">
        <f t="shared" si="1"/>
        <v>59454.794898637912</v>
      </c>
      <c r="G28" s="21">
        <v>69</v>
      </c>
      <c r="H28" s="71">
        <f>+'Global Status'!K25</f>
        <v>29957</v>
      </c>
      <c r="I28" s="68">
        <f t="shared" si="2"/>
        <v>34070.4130152328</v>
      </c>
      <c r="J28" s="2">
        <f>+'Global Status'!O25</f>
        <v>3398</v>
      </c>
      <c r="K28" s="68">
        <f t="shared" si="3"/>
        <v>3625.2022502934346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720949.28213919397</v>
      </c>
      <c r="E29" s="6">
        <f>+'Global Status'!M26</f>
        <v>58469</v>
      </c>
      <c r="F29" s="68">
        <f t="shared" si="1"/>
        <v>62804.370118353443</v>
      </c>
      <c r="G29" s="21">
        <v>70</v>
      </c>
      <c r="H29" s="71">
        <f>+'Global Status'!K26</f>
        <v>33106</v>
      </c>
      <c r="I29" s="68">
        <f t="shared" si="2"/>
        <v>37345.448313549627</v>
      </c>
      <c r="J29" s="2">
        <f>+'Global Status'!O26</f>
        <v>3149</v>
      </c>
      <c r="K29" s="68">
        <f t="shared" si="3"/>
        <v>3910.7739741702885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772522.99522407399</v>
      </c>
      <c r="E30" s="6">
        <f>+'Global Status'!M27</f>
        <v>57610</v>
      </c>
      <c r="F30" s="68">
        <f t="shared" si="1"/>
        <v>65862.019359426034</v>
      </c>
      <c r="G30" s="21">
        <v>71</v>
      </c>
      <c r="H30" s="71">
        <f>+'Global Status'!K27</f>
        <v>36405</v>
      </c>
      <c r="I30" s="68">
        <f t="shared" si="2"/>
        <v>40838.787173707562</v>
      </c>
      <c r="J30" s="2">
        <f>+'Global Status'!O27</f>
        <v>3299</v>
      </c>
      <c r="K30" s="68">
        <f t="shared" si="3"/>
        <v>4178.5970308953983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826520.50763491762</v>
      </c>
      <c r="E31" s="6">
        <f>+'Global Status'!M28</f>
        <v>72736</v>
      </c>
      <c r="F31" s="68">
        <f t="shared" si="1"/>
        <v>68608.722402791638</v>
      </c>
      <c r="G31" s="21">
        <v>72</v>
      </c>
      <c r="H31" s="71">
        <f>+'Global Status'!K28</f>
        <v>40598</v>
      </c>
      <c r="I31" s="68">
        <f t="shared" si="2"/>
        <v>44554.315849217455</v>
      </c>
      <c r="J31" s="2">
        <f>+'Global Status'!O28</f>
        <v>4193</v>
      </c>
      <c r="K31" s="68">
        <f t="shared" si="3"/>
        <v>4425.2008341014152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882948.68823034188</v>
      </c>
      <c r="E32" s="6">
        <f>+'Global Status'!M29</f>
        <v>72839</v>
      </c>
      <c r="F32" s="68">
        <f t="shared" si="1"/>
        <v>71036.796121766005</v>
      </c>
      <c r="G32" s="21">
        <v>73</v>
      </c>
      <c r="H32" s="71">
        <f>+'Global Status'!K29</f>
        <v>45526</v>
      </c>
      <c r="I32" s="68">
        <f t="shared" si="2"/>
        <v>48494.855414118392</v>
      </c>
      <c r="J32" s="2">
        <f>+'Global Status'!O29</f>
        <v>4928</v>
      </c>
      <c r="K32" s="68">
        <f t="shared" si="3"/>
        <v>4648.1319164021943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941805.30360812624</v>
      </c>
      <c r="E33" s="6">
        <f>+'Global Status'!M30</f>
        <v>75853</v>
      </c>
      <c r="F33" s="68">
        <f t="shared" si="1"/>
        <v>73149.011209668621</v>
      </c>
      <c r="G33" s="21">
        <v>74</v>
      </c>
      <c r="H33" s="71">
        <f>+'Global Status'!K30</f>
        <v>50322</v>
      </c>
      <c r="I33" s="68">
        <f t="shared" si="2"/>
        <v>52662.070723340534</v>
      </c>
      <c r="J33" s="2">
        <f>+'Global Status'!O30</f>
        <v>4796</v>
      </c>
      <c r="K33" s="68">
        <f t="shared" si="3"/>
        <v>4845.9930637616026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1003078.6305360573</v>
      </c>
      <c r="E34" s="6">
        <f>+'Global Status'!M31</f>
        <v>79394</v>
      </c>
      <c r="F34" s="68">
        <f t="shared" si="1"/>
        <v>74957.186472354282</v>
      </c>
      <c r="G34" s="21">
        <v>75</v>
      </c>
      <c r="H34" s="71">
        <f>+'Global Status'!K31</f>
        <v>56986</v>
      </c>
      <c r="I34" s="68">
        <f t="shared" si="2"/>
        <v>57056.387489324967</v>
      </c>
      <c r="J34" s="2">
        <f>+'Global Status'!O31</f>
        <v>6664</v>
      </c>
      <c r="K34" s="68">
        <f t="shared" si="3"/>
        <v>5018.4058473132973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1066747.1250850363</v>
      </c>
      <c r="E35" s="6">
        <f>+'Global Status'!M32</f>
        <v>82061</v>
      </c>
      <c r="F35" s="68">
        <f t="shared" si="1"/>
        <v>76480.428853780555</v>
      </c>
      <c r="G35" s="21">
        <v>76</v>
      </c>
      <c r="H35" s="71">
        <f>+'Global Status'!K32</f>
        <v>62784</v>
      </c>
      <c r="I35" s="68">
        <f t="shared" si="2"/>
        <v>61676.919173424532</v>
      </c>
      <c r="J35" s="2">
        <f>+'Global Status'!O32</f>
        <v>5798</v>
      </c>
      <c r="K35" s="68">
        <f t="shared" si="3"/>
        <v>5165.9076888128284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1132779.1540418142</v>
      </c>
      <c r="E36" s="6">
        <f>+'Global Status'!M33</f>
        <v>77200</v>
      </c>
      <c r="F36" s="68">
        <f t="shared" si="1"/>
        <v>77743.196981016808</v>
      </c>
      <c r="G36" s="21">
        <v>77</v>
      </c>
      <c r="H36" s="71">
        <f>+'Global Status'!K33</f>
        <v>67594</v>
      </c>
      <c r="I36" s="68">
        <f t="shared" si="2"/>
        <v>66521.405315112977</v>
      </c>
      <c r="J36" s="2">
        <f>+'Global Status'!O33</f>
        <v>4810</v>
      </c>
      <c r="K36" s="68">
        <f t="shared" si="3"/>
        <v>5289.800028968546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1201132.7936864167</v>
      </c>
      <c r="E37" s="6">
        <f>+'Global Status'!M34</f>
        <v>68766</v>
      </c>
      <c r="F37" s="68">
        <f t="shared" si="1"/>
        <v>78773.356100429693</v>
      </c>
      <c r="G37" s="21">
        <v>78</v>
      </c>
      <c r="H37" s="71">
        <f>+'Global Status'!K34</f>
        <v>72614</v>
      </c>
      <c r="I37" s="68">
        <f t="shared" si="2"/>
        <v>71586.162808964742</v>
      </c>
      <c r="J37" s="2">
        <f>+'Global Status'!O34</f>
        <v>5020</v>
      </c>
      <c r="K37" s="68">
        <f t="shared" si="3"/>
        <v>5391.9669960791953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1271755.7004386145</v>
      </c>
      <c r="E38" s="6">
        <f>+'Global Status'!M35</f>
        <v>73639</v>
      </c>
      <c r="F38" s="68">
        <f t="shared" si="1"/>
        <v>79600.36676729907</v>
      </c>
      <c r="G38" s="21">
        <v>79</v>
      </c>
      <c r="H38" s="71">
        <f>+'Global Status'!K35</f>
        <v>79235</v>
      </c>
      <c r="I38" s="68">
        <f t="shared" si="2"/>
        <v>76866.051489341742</v>
      </c>
      <c r="J38" s="2">
        <f>+'Global Status'!O35</f>
        <v>6695</v>
      </c>
      <c r="K38" s="68">
        <f t="shared" si="3"/>
        <v>5474.6841480948096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1344585.0572142866</v>
      </c>
      <c r="E39" s="6">
        <f>+'Global Status'!M36</f>
        <v>82837</v>
      </c>
      <c r="F39" s="68">
        <f t="shared" si="1"/>
        <v>80253.713927029545</v>
      </c>
      <c r="G39" s="21">
        <v>80</v>
      </c>
      <c r="H39" s="71">
        <f>+'Global Status'!K36</f>
        <v>85522</v>
      </c>
      <c r="I39" s="68">
        <f t="shared" si="2"/>
        <v>82354.4551973528</v>
      </c>
      <c r="J39" s="2">
        <f>+'Global Status'!O36</f>
        <v>6287</v>
      </c>
      <c r="K39" s="68">
        <f t="shared" si="3"/>
        <v>5540.4347400134438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1419547.5985932911</v>
      </c>
      <c r="E40" s="6">
        <f>+'Global Status'!M37</f>
        <v>85054</v>
      </c>
      <c r="F40" s="68">
        <f t="shared" si="1"/>
        <v>80761.642912260751</v>
      </c>
      <c r="G40" s="21">
        <v>81</v>
      </c>
      <c r="H40" s="71">
        <f>+'Global Status'!K37</f>
        <v>92798</v>
      </c>
      <c r="I40" s="68">
        <f t="shared" si="2"/>
        <v>88043.27928655874</v>
      </c>
      <c r="J40" s="2">
        <f>+'Global Status'!O37</f>
        <v>7277</v>
      </c>
      <c r="K40" s="68">
        <f t="shared" si="3"/>
        <v>5591.7471931251439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1496559.7170942596</v>
      </c>
      <c r="E41" s="6">
        <f>+'Global Status'!M38</f>
        <v>89657</v>
      </c>
      <c r="F41" s="68">
        <f t="shared" si="1"/>
        <v>81150.229740458934</v>
      </c>
      <c r="G41" s="21">
        <v>82</v>
      </c>
      <c r="H41" s="71">
        <f>+'Global Status'!K38</f>
        <v>99690</v>
      </c>
      <c r="I41" s="68">
        <f t="shared" si="2"/>
        <v>93922.965276692776</v>
      </c>
      <c r="J41" s="2">
        <f>+'Global Status'!O38</f>
        <v>6892</v>
      </c>
      <c r="K41" s="68">
        <f t="shared" si="3"/>
        <v>5631.062792378736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1575527.6519887084</v>
      </c>
      <c r="E42" s="6">
        <f>+'Global Status'!M39</f>
        <v>85679</v>
      </c>
      <c r="F42" s="68">
        <f t="shared" si="1"/>
        <v>81442.779158983802</v>
      </c>
      <c r="G42" s="21">
        <v>83</v>
      </c>
      <c r="H42" s="71">
        <f>+'Global Status'!K39</f>
        <v>105952</v>
      </c>
      <c r="I42" s="68">
        <f t="shared" si="2"/>
        <v>99982.523092879041</v>
      </c>
      <c r="J42" s="2">
        <f>+'Global Status'!O39</f>
        <v>6262</v>
      </c>
      <c r="K42" s="68">
        <f t="shared" si="3"/>
        <v>5660.6378791146935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1656347.7611785147</v>
      </c>
      <c r="E43" s="6">
        <f>+'Global Status'!M40</f>
        <v>76498</v>
      </c>
      <c r="F43" s="68">
        <f t="shared" si="1"/>
        <v>81659.517868958268</v>
      </c>
      <c r="G43" s="21">
        <v>84</v>
      </c>
      <c r="H43" s="71">
        <f>+'Global Status'!K40</f>
        <v>111652</v>
      </c>
      <c r="I43" s="68">
        <f t="shared" si="2"/>
        <v>106209.58103682291</v>
      </c>
      <c r="J43" s="2">
        <f>+'Global Status'!O40</f>
        <v>5702</v>
      </c>
      <c r="K43" s="68">
        <f t="shared" si="3"/>
        <v>5682.4805706805982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1738906.8757197158</v>
      </c>
      <c r="E44" s="6">
        <f>+'Global Status'!M41</f>
        <v>71779</v>
      </c>
      <c r="F44" s="68">
        <f t="shared" si="1"/>
        <v>81817.533411110417</v>
      </c>
      <c r="G44" s="21">
        <v>85</v>
      </c>
      <c r="H44" s="71">
        <f>+'Global Status'!K41</f>
        <v>117021</v>
      </c>
      <c r="I44" s="68">
        <f t="shared" si="2"/>
        <v>112590.45333228176</v>
      </c>
      <c r="J44" s="2">
        <f>+'Global Status'!O41</f>
        <v>5369</v>
      </c>
      <c r="K44" s="68">
        <f t="shared" si="3"/>
        <v>5698.3187505838805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1823082.735615334</v>
      </c>
      <c r="E45" s="6">
        <f>+'Global Status'!M42</f>
        <v>70082</v>
      </c>
      <c r="F45" s="68">
        <f t="shared" si="1"/>
        <v>81930.901075358081</v>
      </c>
      <c r="G45" s="21">
        <v>86</v>
      </c>
      <c r="H45" s="71">
        <f>+'Global Status'!K42</f>
        <v>123010</v>
      </c>
      <c r="I45" s="68">
        <f t="shared" si="2"/>
        <v>119110.22477642262</v>
      </c>
      <c r="J45" s="2">
        <f>+'Global Status'!O42</f>
        <v>5989</v>
      </c>
      <c r="K45" s="68">
        <f t="shared" si="3"/>
        <v>5709.5939277637908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1908744.5045346755</v>
      </c>
      <c r="E46" s="6">
        <f>+'Global Status'!M43</f>
        <v>76647</v>
      </c>
      <c r="F46" s="68">
        <f t="shared" si="1"/>
        <v>82010.940629168254</v>
      </c>
      <c r="G46" s="21">
        <v>87</v>
      </c>
      <c r="H46" s="71">
        <f>+'Global Status'!K43</f>
        <v>130885</v>
      </c>
      <c r="I46" s="68">
        <f t="shared" si="2"/>
        <v>125752.85171844256</v>
      </c>
      <c r="J46" s="2">
        <f>+'Global Status'!O43</f>
        <v>7875</v>
      </c>
      <c r="K46" s="68">
        <f t="shared" si="3"/>
        <v>5717.4745490243504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1995753.3601609608</v>
      </c>
      <c r="E47" s="6">
        <f>+'Global Status'!M44</f>
        <v>82967</v>
      </c>
      <c r="F47" s="68">
        <f t="shared" si="1"/>
        <v>82066.549769429388</v>
      </c>
      <c r="G47" s="21">
        <v>88</v>
      </c>
      <c r="H47" s="71">
        <f>+'Global Status'!K44</f>
        <v>139378</v>
      </c>
      <c r="I47" s="68">
        <f t="shared" si="2"/>
        <v>132501.27828425769</v>
      </c>
      <c r="J47" s="2">
        <f>+'Global Status'!O44</f>
        <v>8493</v>
      </c>
      <c r="K47" s="68">
        <f t="shared" si="3"/>
        <v>5722.8822977816735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2083963.1559380621</v>
      </c>
      <c r="E48" s="6">
        <f>+'Global Status'!M45</f>
        <v>85678</v>
      </c>
      <c r="F48" s="68">
        <f t="shared" si="1"/>
        <v>82104.569913556319</v>
      </c>
      <c r="G48" s="21">
        <v>89</v>
      </c>
      <c r="H48" s="71">
        <f>+'Global Status'!K45</f>
        <v>146088</v>
      </c>
      <c r="I48" s="68">
        <f t="shared" si="2"/>
        <v>139337.56647834746</v>
      </c>
      <c r="J48" s="2">
        <f>+'Global Status'!O45</f>
        <v>6710</v>
      </c>
      <c r="K48" s="68">
        <f t="shared" si="3"/>
        <v>5726.5255691213097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2173221.1490951953</v>
      </c>
      <c r="E49" s="6">
        <f>+'Global Status'!M46</f>
        <v>81572</v>
      </c>
      <c r="F49" s="68">
        <f t="shared" si="1"/>
        <v>82130.150316873376</v>
      </c>
      <c r="G49" s="21">
        <v>90</v>
      </c>
      <c r="H49" s="71">
        <f>+'Global Status'!K46</f>
        <v>152551</v>
      </c>
      <c r="I49" s="68">
        <f t="shared" si="2"/>
        <v>146243.03852793187</v>
      </c>
      <c r="J49" s="2">
        <f>+'Global Status'!O46</f>
        <v>6463</v>
      </c>
      <c r="K49" s="68">
        <f t="shared" si="3"/>
        <v>5728.9353939836692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2263368.7889899546</v>
      </c>
      <c r="E50" s="6">
        <f>+'Global Status'!M47</f>
        <v>72846</v>
      </c>
      <c r="F50" s="68">
        <f t="shared" si="1"/>
        <v>82147.086949253018</v>
      </c>
      <c r="G50" s="21">
        <v>91</v>
      </c>
      <c r="H50" s="71">
        <f>+'Global Status'!K47</f>
        <v>157847</v>
      </c>
      <c r="I50" s="68">
        <f t="shared" si="2"/>
        <v>153198.42959710353</v>
      </c>
      <c r="J50" s="2">
        <f>+'Global Status'!O47</f>
        <v>5296</v>
      </c>
      <c r="K50" s="68">
        <f t="shared" si="3"/>
        <v>5730.5003364907743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2354242.5590387429</v>
      </c>
      <c r="E51" s="6">
        <f>+'Global Status'!M48</f>
        <v>83006</v>
      </c>
      <c r="F51" s="68">
        <f t="shared" si="1"/>
        <v>82158.121960319462</v>
      </c>
      <c r="G51" s="21">
        <v>92</v>
      </c>
      <c r="H51" s="71">
        <f>+'Global Status'!K48</f>
        <v>162956</v>
      </c>
      <c r="I51" s="68">
        <f t="shared" si="2"/>
        <v>160184.04879525129</v>
      </c>
      <c r="J51" s="2">
        <f>+'Global Status'!O48</f>
        <v>5109</v>
      </c>
      <c r="K51" s="68">
        <f t="shared" si="3"/>
        <v>5731.4981059966658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2445674.8648120197</v>
      </c>
      <c r="E52" s="6">
        <f>+'Global Status'!M49</f>
        <v>73920</v>
      </c>
      <c r="F52" s="68">
        <f t="shared" si="1"/>
        <v>82165.197254751067</v>
      </c>
      <c r="G52" s="21">
        <v>93</v>
      </c>
      <c r="H52" s="71">
        <f>+'Global Status'!K49</f>
        <v>169006</v>
      </c>
      <c r="I52" s="68">
        <f t="shared" si="2"/>
        <v>167179.94624021742</v>
      </c>
      <c r="J52" s="2">
        <f>+'Global Status'!O49</f>
        <v>6058</v>
      </c>
      <c r="K52" s="68">
        <f t="shared" si="3"/>
        <v>5732.1226758096909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2537494.9602714353</v>
      </c>
      <c r="E53" s="6">
        <f>+'Global Status'!M50</f>
        <v>73657</v>
      </c>
      <c r="F53" s="68">
        <f t="shared" si="1"/>
        <v>82169.661440814103</v>
      </c>
      <c r="G53" s="21">
        <v>94</v>
      </c>
      <c r="H53" s="71">
        <f>+'Global Status'!K50</f>
        <v>175694</v>
      </c>
      <c r="I53" s="68">
        <f t="shared" si="2"/>
        <v>174166.08381628204</v>
      </c>
      <c r="J53" s="2">
        <f>+'Global Status'!O50</f>
        <v>6689</v>
      </c>
      <c r="K53" s="68">
        <f t="shared" si="3"/>
        <v>5732.5065161945049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2629529.90362678</v>
      </c>
      <c r="E54" s="6">
        <f>+'Global Status'!M51</f>
        <v>81529</v>
      </c>
      <c r="F54" s="68">
        <f t="shared" si="1"/>
        <v>82172.43326752854</v>
      </c>
      <c r="G54" s="21">
        <v>95</v>
      </c>
      <c r="H54" s="71">
        <f>+'Global Status'!K51</f>
        <v>181938</v>
      </c>
      <c r="I54" s="68">
        <f t="shared" si="2"/>
        <v>181122.50719334447</v>
      </c>
      <c r="J54" s="2">
        <f>+'Global Status'!O51</f>
        <v>6260</v>
      </c>
      <c r="K54" s="68">
        <f t="shared" si="3"/>
        <v>5732.7381165621073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2721605.5339012123</v>
      </c>
      <c r="E55" s="6">
        <f>+'Global Status'!M52</f>
        <v>93716</v>
      </c>
      <c r="F55" s="68">
        <f t="shared" si="1"/>
        <v>82174.126887150749</v>
      </c>
      <c r="G55" s="21">
        <v>96</v>
      </c>
      <c r="H55" s="71">
        <f>+'Global Status'!K52</f>
        <v>187705</v>
      </c>
      <c r="I55" s="68">
        <f t="shared" si="2"/>
        <v>188029.51664845645</v>
      </c>
      <c r="J55" s="2">
        <f>+'Global Status'!O52</f>
        <v>5767</v>
      </c>
      <c r="K55" s="68">
        <f t="shared" si="3"/>
        <v>5732.8753142251262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2813547.4590199734</v>
      </c>
      <c r="E56" s="6">
        <f>+'Global Status'!M53</f>
        <v>84900</v>
      </c>
      <c r="F56" s="68">
        <f t="shared" si="1"/>
        <v>82175.145224522086</v>
      </c>
      <c r="G56" s="21">
        <v>97</v>
      </c>
      <c r="H56" s="71">
        <f>+'Global Status'!K53</f>
        <v>193710</v>
      </c>
      <c r="I56" s="68">
        <f t="shared" si="2"/>
        <v>194867.83425480642</v>
      </c>
      <c r="J56" s="2">
        <f>+'Global Status'!O53</f>
        <v>6006</v>
      </c>
      <c r="K56" s="68">
        <f t="shared" si="3"/>
        <v>5732.9551087444152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2905182.0460854112</v>
      </c>
      <c r="E57" s="6">
        <f>+'Global Status'!M54</f>
        <v>85530</v>
      </c>
      <c r="F57" s="68">
        <f t="shared" si="1"/>
        <v>82175.747775067925</v>
      </c>
      <c r="G57" s="21">
        <v>98</v>
      </c>
      <c r="H57" s="71">
        <f>+'Global Status'!K54</f>
        <v>198668</v>
      </c>
      <c r="I57" s="68">
        <f t="shared" si="2"/>
        <v>201618.7650757423</v>
      </c>
      <c r="J57" s="2">
        <f>+'Global Status'!O54</f>
        <v>4982</v>
      </c>
      <c r="K57" s="68">
        <f t="shared" si="3"/>
        <v>5733.0006723705028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2996337.404472203</v>
      </c>
      <c r="E58" s="6">
        <f>+'Global Status'!M55</f>
        <v>76026</v>
      </c>
      <c r="F58" s="68">
        <f t="shared" si="1"/>
        <v>82176.098624902254</v>
      </c>
      <c r="G58" s="21">
        <v>99</v>
      </c>
      <c r="H58" s="71">
        <f>+'Global Status'!K55</f>
        <v>202597</v>
      </c>
      <c r="I58" s="68">
        <f t="shared" si="2"/>
        <v>208264.35012059376</v>
      </c>
      <c r="J58" s="2">
        <f>+'Global Status'!O55</f>
        <v>3932</v>
      </c>
      <c r="K58" s="68">
        <f t="shared" si="3"/>
        <v>5733.0262159849826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3086844.3524716524</v>
      </c>
      <c r="E59" s="6">
        <f>+'Global Status'!M56</f>
        <v>66276</v>
      </c>
      <c r="F59" s="68">
        <f t="shared" si="1"/>
        <v>82176.299661464305</v>
      </c>
      <c r="G59" s="21">
        <v>100</v>
      </c>
      <c r="H59" s="71">
        <f>+'Global Status'!K56</f>
        <v>207973</v>
      </c>
      <c r="I59" s="68">
        <f t="shared" si="2"/>
        <v>214787.50898187101</v>
      </c>
      <c r="J59" s="2">
        <f>+'Global Status'!O56</f>
        <v>5376</v>
      </c>
      <c r="K59" s="68">
        <f t="shared" si="3"/>
        <v>5733.040275335713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3176537.3584312894</v>
      </c>
      <c r="E60" s="6">
        <f>+'Global Status'!M57</f>
        <v>71839</v>
      </c>
      <c r="F60" s="68">
        <f t="shared" si="1"/>
        <v>82176.41302014816</v>
      </c>
      <c r="G60" s="21">
        <v>101</v>
      </c>
      <c r="H60" s="71">
        <f>+'Global Status'!K57</f>
        <v>217769</v>
      </c>
      <c r="I60" s="68">
        <f t="shared" si="2"/>
        <v>221172.17027574373</v>
      </c>
      <c r="J60" s="2">
        <f>+'Global Status'!O57</f>
        <v>9797</v>
      </c>
      <c r="K60" s="68">
        <f t="shared" si="3"/>
        <v>5733.0478727709869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3265255.4476719424</v>
      </c>
      <c r="E61" s="6">
        <f>+'Global Status'!M58</f>
        <v>84771</v>
      </c>
      <c r="F61" s="68">
        <f t="shared" si="1"/>
        <v>82176.475921576304</v>
      </c>
      <c r="G61" s="21">
        <v>102</v>
      </c>
      <c r="H61" s="71">
        <f>+'Global Status'!K58</f>
        <v>224172</v>
      </c>
      <c r="I61" s="68">
        <f t="shared" si="2"/>
        <v>227403.38824444293</v>
      </c>
      <c r="J61" s="2">
        <f>+'Global Status'!O58</f>
        <v>6403</v>
      </c>
      <c r="K61" s="68">
        <f t="shared" si="3"/>
        <v>5733.0519035368188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3352843.0669133961</v>
      </c>
      <c r="E62" s="6">
        <f>+'Global Status'!M59</f>
        <v>91977</v>
      </c>
      <c r="F62" s="68">
        <f t="shared" si="1"/>
        <v>82176.510268842278</v>
      </c>
      <c r="G62" s="21">
        <v>103</v>
      </c>
      <c r="H62" s="71">
        <f>+'Global Status'!K59</f>
        <v>229971</v>
      </c>
      <c r="I62" s="68">
        <f t="shared" si="2"/>
        <v>233467.44414448473</v>
      </c>
      <c r="J62" s="2">
        <f>+'Global Status'!O59</f>
        <v>5799</v>
      </c>
      <c r="K62" s="68">
        <f t="shared" si="3"/>
        <v>5733.0540030902439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3439150.8984940238</v>
      </c>
      <c r="E63" s="6">
        <f>+'Global Status'!M60</f>
        <v>82763</v>
      </c>
      <c r="F63" s="68">
        <f t="shared" si="1"/>
        <v>82176.528725361</v>
      </c>
      <c r="G63" s="21">
        <v>104</v>
      </c>
      <c r="H63" s="71">
        <f>+'Global Status'!K60</f>
        <v>238628</v>
      </c>
      <c r="I63" s="68">
        <f t="shared" si="2"/>
        <v>239351.93133185495</v>
      </c>
      <c r="J63" s="2">
        <f>+'Global Status'!O60</f>
        <v>8657</v>
      </c>
      <c r="K63" s="68">
        <f t="shared" si="3"/>
        <v>5733.0550767955019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3524036.6173202042</v>
      </c>
      <c r="E64" s="6">
        <f>+'Global Status'!M61</f>
        <v>86108</v>
      </c>
      <c r="F64" s="68">
        <f t="shared" si="1"/>
        <v>82176.538484990699</v>
      </c>
      <c r="G64" s="21">
        <v>105</v>
      </c>
      <c r="H64" s="71">
        <f>+'Global Status'!K61</f>
        <v>239604</v>
      </c>
      <c r="I64" s="68">
        <f t="shared" si="2"/>
        <v>245045.8232575701</v>
      </c>
      <c r="J64" s="2">
        <f>+'Global Status'!O61</f>
        <v>976</v>
      </c>
      <c r="K64" s="68">
        <f t="shared" si="3"/>
        <v>5733.0556158864038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3607365.5842169775</v>
      </c>
      <c r="E65" s="6">
        <f>+'Global Status'!M62</f>
        <v>81454</v>
      </c>
      <c r="F65" s="68">
        <f t="shared" si="1"/>
        <v>82176.543563576837</v>
      </c>
      <c r="G65" s="21">
        <v>106</v>
      </c>
      <c r="H65" s="71">
        <f>+'Global Status'!K62</f>
        <v>243401</v>
      </c>
      <c r="I65" s="68">
        <f t="shared" si="2"/>
        <v>250539.52389715289</v>
      </c>
      <c r="J65" s="2">
        <f>+'Global Status'!O62</f>
        <v>3797</v>
      </c>
      <c r="K65" s="68">
        <f t="shared" si="3"/>
        <v>5733.055881626864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3689011.4701602212</v>
      </c>
      <c r="E66" s="6">
        <f>+'Global Status'!M63</f>
        <v>71463</v>
      </c>
      <c r="F66" s="68">
        <f t="shared" si="1"/>
        <v>82176.546164204774</v>
      </c>
      <c r="G66" s="21">
        <v>107</v>
      </c>
      <c r="H66" s="71">
        <f>+'Global Status'!K63</f>
        <v>247503</v>
      </c>
      <c r="I66" s="68">
        <f t="shared" si="2"/>
        <v>255824.90044834054</v>
      </c>
      <c r="J66" s="2">
        <f>+'Global Status'!O63</f>
        <v>4102</v>
      </c>
      <c r="K66" s="68">
        <f t="shared" si="3"/>
        <v>5733.0560102360851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3768856.806739314</v>
      </c>
      <c r="E67" s="6">
        <f>+'Global Status'!M64</f>
        <v>83465</v>
      </c>
      <c r="F67" s="68">
        <f t="shared" si="1"/>
        <v>82176.547474712352</v>
      </c>
      <c r="G67" s="21">
        <v>108</v>
      </c>
      <c r="H67" s="71">
        <f>+'Global Status'!K64</f>
        <v>254045</v>
      </c>
      <c r="I67" s="68">
        <f t="shared" si="2"/>
        <v>260895.29843576325</v>
      </c>
      <c r="J67" s="2">
        <f>+'Global Status'!O64</f>
        <v>6539</v>
      </c>
      <c r="K67" s="68">
        <f t="shared" si="3"/>
        <v>5733.0560713450968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3846793.4591139359</v>
      </c>
      <c r="E68" s="6">
        <f>+'Global Status'!M65</f>
        <v>87729</v>
      </c>
      <c r="F68" s="68">
        <f t="shared" si="1"/>
        <v>82176.548124582725</v>
      </c>
      <c r="G68" s="21">
        <v>109</v>
      </c>
      <c r="H68" s="71">
        <f>+'Global Status'!K65</f>
        <v>259474</v>
      </c>
      <c r="I68" s="68">
        <f t="shared" si="2"/>
        <v>265745.53965276014</v>
      </c>
      <c r="J68" s="2">
        <f>+'Global Status'!O65</f>
        <v>5429</v>
      </c>
      <c r="K68" s="68">
        <f t="shared" si="3"/>
        <v>5733.0560998524652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3922723.0186746102</v>
      </c>
      <c r="E69" s="6">
        <f>+'Global Status'!M66</f>
        <v>95845</v>
      </c>
      <c r="F69" s="68">
        <f t="shared" si="1"/>
        <v>82176.548441714564</v>
      </c>
      <c r="G69" s="21">
        <v>110</v>
      </c>
      <c r="H69" s="71">
        <f>+'Global Status'!K66</f>
        <v>265862</v>
      </c>
      <c r="I69" s="68">
        <f t="shared" si="2"/>
        <v>270371.9036428543</v>
      </c>
      <c r="J69" s="2">
        <f>+'Global Status'!O66</f>
        <v>6388</v>
      </c>
      <c r="K69" s="68">
        <f t="shared" si="3"/>
        <v>5733.0561129089929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3996557.1135792099</v>
      </c>
      <c r="E70" s="6">
        <f>+'Global Status'!M67</f>
        <v>61563</v>
      </c>
      <c r="F70" s="68">
        <f t="shared" si="1"/>
        <v>82176.548594007181</v>
      </c>
      <c r="G70" s="21">
        <v>111</v>
      </c>
      <c r="H70" s="71">
        <f>+'Global Status'!K67</f>
        <v>274361</v>
      </c>
      <c r="I70" s="68">
        <f t="shared" si="2"/>
        <v>274772.09367131005</v>
      </c>
      <c r="J70" s="2">
        <f>+'Global Status'!O67</f>
        <v>8500</v>
      </c>
      <c r="K70" s="68">
        <f t="shared" si="3"/>
        <v>5733.0561187800577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4068217.6363020237</v>
      </c>
      <c r="E71" s="6">
        <f>+'Global Status'!M68</f>
        <v>88891</v>
      </c>
      <c r="F71" s="68">
        <f t="shared" si="1"/>
        <v>82176.548665975875</v>
      </c>
      <c r="G71" s="21">
        <v>112</v>
      </c>
      <c r="H71" s="71">
        <f>+'Global Status'!K68</f>
        <v>278892</v>
      </c>
      <c r="I71" s="68">
        <f t="shared" si="2"/>
        <v>278945.18835609098</v>
      </c>
      <c r="J71" s="2">
        <f>+'Global Status'!O68</f>
        <v>4531</v>
      </c>
      <c r="K71" s="68">
        <f t="shared" si="3"/>
        <v>5733.0561213719966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4137636.8882837449</v>
      </c>
      <c r="E72" s="6">
        <f>+'Global Status'!M69</f>
        <v>82591</v>
      </c>
      <c r="F72" s="68">
        <f t="shared" si="1"/>
        <v>82176.548699444233</v>
      </c>
      <c r="G72" s="21">
        <v>113</v>
      </c>
      <c r="H72" s="71">
        <f>+'Global Status'!K69</f>
        <v>283153</v>
      </c>
      <c r="I72" s="68">
        <f t="shared" si="2"/>
        <v>282891.58031379274</v>
      </c>
      <c r="J72" s="2">
        <f>+'Global Status'!O69</f>
        <v>4261</v>
      </c>
      <c r="K72" s="68">
        <f t="shared" si="3"/>
        <v>5733.0561224954408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4204757.6426959867</v>
      </c>
      <c r="E73" s="6">
        <f>+'Global Status'!M70</f>
        <v>81577</v>
      </c>
      <c r="F73" s="68">
        <f t="shared" si="1"/>
        <v>82176.548714760429</v>
      </c>
      <c r="G73" s="21">
        <v>114</v>
      </c>
      <c r="H73" s="71">
        <f>+'Global Status'!K70</f>
        <v>287399</v>
      </c>
      <c r="I73" s="68">
        <f t="shared" si="2"/>
        <v>286612.90332709032</v>
      </c>
      <c r="J73" s="2">
        <f>+'Global Status'!O70</f>
        <v>4245</v>
      </c>
      <c r="K73" s="68">
        <f t="shared" si="3"/>
        <v>5733.0561229735158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4269533.1272196081</v>
      </c>
      <c r="E74" s="6">
        <f>+'Global Status'!M71</f>
        <v>77965</v>
      </c>
      <c r="F74" s="68">
        <f t="shared" ref="F74:F137" si="5">F$1*_xlfn.NORM.DIST($B74,F$2,F$3,TRUE)</f>
        <v>82176.548721657964</v>
      </c>
      <c r="G74" s="21">
        <v>115</v>
      </c>
      <c r="H74" s="71">
        <f>+'Global Status'!K71</f>
        <v>292046</v>
      </c>
      <c r="I74" s="68">
        <f t="shared" ref="I74:I89" si="6">I$1*_xlfn.NORM.DIST($G74,I$2,I$3,TRUE)</f>
        <v>290111.94965427311</v>
      </c>
      <c r="J74" s="2">
        <f>+'Global Status'!O71</f>
        <v>4647</v>
      </c>
      <c r="K74" s="68">
        <f t="shared" ref="K74:K89" si="7">K$1*_xlfn.NORM.DIST($B74,K$2,K$3,TRUE)</f>
        <v>5733.0561231732545</v>
      </c>
    </row>
    <row r="75" spans="1:11" x14ac:dyDescent="0.3">
      <c r="A75" s="23">
        <v>43966</v>
      </c>
      <c r="B75" s="21">
        <v>116</v>
      </c>
      <c r="C75" s="6">
        <f>+'Global Status'!J72</f>
        <v>4338658</v>
      </c>
      <c r="D75" s="68">
        <f t="shared" si="4"/>
        <v>4331926.9295701589</v>
      </c>
      <c r="E75" s="6">
        <f>+'Global Status'!M72</f>
        <v>90269</v>
      </c>
      <c r="F75" s="68">
        <f t="shared" si="5"/>
        <v>82176.548724714725</v>
      </c>
      <c r="G75" s="21">
        <v>116</v>
      </c>
      <c r="H75" s="71">
        <f>+'Global Status'!K72</f>
        <v>297119</v>
      </c>
      <c r="I75" s="68">
        <f t="shared" si="6"/>
        <v>293392.5791779104</v>
      </c>
      <c r="J75" s="2">
        <f>+'Global Status'!O72</f>
        <v>5073</v>
      </c>
      <c r="K75" s="68">
        <f t="shared" si="7"/>
        <v>5733.0561232551836</v>
      </c>
    </row>
    <row r="76" spans="1:11" x14ac:dyDescent="0.3">
      <c r="A76" s="23">
        <v>43967</v>
      </c>
      <c r="B76" s="21">
        <v>117</v>
      </c>
      <c r="C76" s="6">
        <f>+'Global Status'!J73</f>
        <v>4425485</v>
      </c>
      <c r="D76" s="68">
        <f t="shared" si="4"/>
        <v>4391912.8292754302</v>
      </c>
      <c r="E76" s="6">
        <f>+'Global Status'!M73</f>
        <v>86827</v>
      </c>
      <c r="F76" s="68">
        <f t="shared" si="5"/>
        <v>82176.548726047797</v>
      </c>
      <c r="G76" s="21">
        <v>117</v>
      </c>
      <c r="H76" s="71">
        <f>+'Global Status'!K73</f>
        <v>302059</v>
      </c>
      <c r="I76" s="68">
        <f t="shared" si="6"/>
        <v>296459.62212893076</v>
      </c>
      <c r="J76" s="2">
        <f>+'Global Status'!O73</f>
        <v>4940</v>
      </c>
      <c r="K76" s="68">
        <f t="shared" si="7"/>
        <v>5733.0561232881792</v>
      </c>
    </row>
    <row r="77" spans="1:11" x14ac:dyDescent="0.3">
      <c r="A77" s="23">
        <v>43968</v>
      </c>
      <c r="B77" s="21">
        <v>118</v>
      </c>
      <c r="C77" s="6">
        <f>+'Global Status'!J74</f>
        <v>4525497</v>
      </c>
      <c r="D77" s="68">
        <f t="shared" si="4"/>
        <v>4449474.5599098867</v>
      </c>
      <c r="E77" s="6">
        <f>+'Global Status'!M74</f>
        <v>100012</v>
      </c>
      <c r="F77" s="68">
        <f t="shared" si="5"/>
        <v>82176.548726619905</v>
      </c>
      <c r="G77" s="21">
        <v>118</v>
      </c>
      <c r="H77" s="71">
        <f>+'Global Status'!K74</f>
        <v>307395</v>
      </c>
      <c r="I77" s="68">
        <f t="shared" si="6"/>
        <v>299318.77712566371</v>
      </c>
      <c r="J77" s="2">
        <f>+'Global Status'!O74</f>
        <v>5336</v>
      </c>
      <c r="K77" s="68">
        <f t="shared" si="7"/>
        <v>5733.056123301224</v>
      </c>
    </row>
    <row r="78" spans="1:11" x14ac:dyDescent="0.3">
      <c r="A78" s="23">
        <v>43969</v>
      </c>
      <c r="B78" s="21">
        <v>119</v>
      </c>
      <c r="C78" s="6">
        <f>+'Global Status'!J75</f>
        <v>4618821</v>
      </c>
      <c r="D78" s="68">
        <f t="shared" si="4"/>
        <v>4504605.5066108769</v>
      </c>
      <c r="E78" s="6">
        <f>+'Global Status'!M75</f>
        <v>93324</v>
      </c>
      <c r="F78" s="68">
        <f t="shared" si="5"/>
        <v>82176.548726861511</v>
      </c>
      <c r="G78" s="21">
        <v>119</v>
      </c>
      <c r="H78" s="71">
        <f>+'Global Status'!K75</f>
        <v>311847</v>
      </c>
      <c r="I78" s="68">
        <f t="shared" si="6"/>
        <v>301976.50623674772</v>
      </c>
      <c r="J78" s="2">
        <f>+'Global Status'!O75</f>
        <v>4452</v>
      </c>
      <c r="K78" s="68">
        <f t="shared" si="7"/>
        <v>5733.0561233062881</v>
      </c>
    </row>
    <row r="79" spans="1:11" x14ac:dyDescent="0.3">
      <c r="A79" s="23">
        <v>43970</v>
      </c>
      <c r="B79" s="21">
        <v>120</v>
      </c>
      <c r="C79" s="6">
        <f>+'Global Status'!J76</f>
        <v>4731458</v>
      </c>
      <c r="D79" s="68">
        <f t="shared" si="4"/>
        <v>4557308.3442356503</v>
      </c>
      <c r="E79" s="6">
        <f>+'Global Status'!M76</f>
        <v>112637</v>
      </c>
      <c r="F79" s="68">
        <f t="shared" si="5"/>
        <v>82176.548726961933</v>
      </c>
      <c r="G79" s="21">
        <v>120</v>
      </c>
      <c r="H79" s="71">
        <f>+'Global Status'!K76</f>
        <v>316169</v>
      </c>
      <c r="I79" s="68">
        <f t="shared" si="6"/>
        <v>304439.9287150536</v>
      </c>
      <c r="J79" s="2">
        <f>+'Global Status'!O76</f>
        <v>4322</v>
      </c>
      <c r="K79" s="68">
        <f t="shared" si="7"/>
        <v>5733.056123308218</v>
      </c>
    </row>
    <row r="80" spans="1:11" x14ac:dyDescent="0.3">
      <c r="A80" s="23">
        <v>43971</v>
      </c>
      <c r="B80" s="21">
        <v>121</v>
      </c>
      <c r="C80" s="6">
        <f>+'Global Status'!J77</f>
        <v>4789205</v>
      </c>
      <c r="D80" s="68">
        <f t="shared" si="4"/>
        <v>4607594.6219617035</v>
      </c>
      <c r="E80" s="6">
        <f>+'Global Status'!M77</f>
        <v>57804</v>
      </c>
      <c r="F80" s="68">
        <f t="shared" si="5"/>
        <v>82176.548727002999</v>
      </c>
      <c r="G80" s="21">
        <v>121</v>
      </c>
      <c r="H80" s="71">
        <f>+'Global Status'!K77</f>
        <v>318789</v>
      </c>
      <c r="I80" s="68">
        <f t="shared" si="6"/>
        <v>306716.71496028471</v>
      </c>
      <c r="J80" s="2">
        <f>+'Global Status'!O77</f>
        <v>2621</v>
      </c>
      <c r="K80" s="68">
        <f t="shared" si="7"/>
        <v>5733.0561233089411</v>
      </c>
    </row>
    <row r="81" spans="1:11" x14ac:dyDescent="0.3">
      <c r="A81" s="23">
        <v>43972</v>
      </c>
      <c r="B81" s="21">
        <v>122</v>
      </c>
      <c r="D81" s="68">
        <f t="shared" si="4"/>
        <v>4655484.3004830368</v>
      </c>
      <c r="F81" s="68">
        <f t="shared" si="5"/>
        <v>82176.54872701953</v>
      </c>
      <c r="G81" s="21">
        <v>122</v>
      </c>
      <c r="I81" s="68">
        <f t="shared" si="6"/>
        <v>308814.98215454805</v>
      </c>
      <c r="K81" s="68">
        <f t="shared" si="7"/>
        <v>5733.0561233092058</v>
      </c>
    </row>
    <row r="82" spans="1:11" x14ac:dyDescent="0.3">
      <c r="A82" s="23">
        <v>43973</v>
      </c>
      <c r="B82" s="21">
        <v>123</v>
      </c>
      <c r="D82" s="68">
        <f t="shared" si="4"/>
        <v>4701005.2482101675</v>
      </c>
      <c r="F82" s="68">
        <f t="shared" si="5"/>
        <v>82176.548727026064</v>
      </c>
      <c r="G82" s="21">
        <v>123</v>
      </c>
      <c r="I82" s="68">
        <f t="shared" si="6"/>
        <v>310743.19288212544</v>
      </c>
      <c r="K82" s="68">
        <f t="shared" si="7"/>
        <v>5733.0561233093013</v>
      </c>
    </row>
    <row r="83" spans="1:11" x14ac:dyDescent="0.3">
      <c r="A83" s="23">
        <v>43974</v>
      </c>
      <c r="B83" s="21">
        <v>124</v>
      </c>
      <c r="D83" s="68">
        <f t="shared" si="4"/>
        <v>4744192.7030426459</v>
      </c>
      <c r="F83" s="68">
        <f t="shared" si="5"/>
        <v>82176.548727028625</v>
      </c>
      <c r="G83" s="21">
        <v>124</v>
      </c>
      <c r="I83" s="68">
        <f t="shared" si="6"/>
        <v>312510.05789626052</v>
      </c>
      <c r="K83" s="68">
        <f t="shared" si="7"/>
        <v>5733.0561233093349</v>
      </c>
    </row>
    <row r="84" spans="1:11" x14ac:dyDescent="0.3">
      <c r="A84" s="23">
        <v>43975</v>
      </c>
      <c r="B84" s="21">
        <v>125</v>
      </c>
      <c r="D84" s="68">
        <f t="shared" si="4"/>
        <v>4785088.7063514087</v>
      </c>
      <c r="F84" s="68">
        <f t="shared" si="5"/>
        <v>82176.5487270296</v>
      </c>
      <c r="G84" s="21">
        <v>125</v>
      </c>
      <c r="I84" s="68">
        <f t="shared" si="6"/>
        <v>314124.44403645472</v>
      </c>
      <c r="K84" s="68">
        <f t="shared" si="7"/>
        <v>5733.0561233093476</v>
      </c>
    </row>
    <row r="85" spans="1:11" x14ac:dyDescent="0.3">
      <c r="A85" s="23">
        <v>43976</v>
      </c>
      <c r="B85" s="21">
        <v>126</v>
      </c>
      <c r="D85" s="68">
        <f t="shared" si="4"/>
        <v>4823741.5157877244</v>
      </c>
      <c r="F85" s="68">
        <f t="shared" si="5"/>
        <v>82176.548727029964</v>
      </c>
      <c r="G85" s="21">
        <v>126</v>
      </c>
      <c r="I85" s="68">
        <f t="shared" si="6"/>
        <v>315595.28813386586</v>
      </c>
      <c r="K85" s="68">
        <f t="shared" si="7"/>
        <v>5733.0561233093513</v>
      </c>
    </row>
    <row r="86" spans="1:11" x14ac:dyDescent="0.3">
      <c r="A86" s="23">
        <v>43977</v>
      </c>
      <c r="B86" s="21">
        <v>127</v>
      </c>
      <c r="D86" s="68">
        <f t="shared" si="4"/>
        <v>4860205.0034307456</v>
      </c>
      <c r="F86" s="68">
        <f t="shared" si="5"/>
        <v>82176.548727030095</v>
      </c>
      <c r="G86" s="21">
        <v>127</v>
      </c>
      <c r="I86" s="68">
        <f t="shared" si="6"/>
        <v>316931.51757409982</v>
      </c>
      <c r="K86" s="68">
        <f t="shared" si="7"/>
        <v>5733.0561233093522</v>
      </c>
    </row>
    <row r="87" spans="1:11" x14ac:dyDescent="0.3">
      <c r="A87" s="23">
        <v>43978</v>
      </c>
      <c r="B87" s="21">
        <v>128</v>
      </c>
      <c r="D87" s="68">
        <f t="shared" si="4"/>
        <v>4894538.0456023598</v>
      </c>
      <c r="F87" s="68">
        <f t="shared" si="5"/>
        <v>82176.548727030153</v>
      </c>
      <c r="G87" s="21">
        <v>128</v>
      </c>
      <c r="I87" s="68">
        <f t="shared" si="6"/>
        <v>318141.97801986005</v>
      </c>
      <c r="K87" s="68">
        <f t="shared" si="7"/>
        <v>5733.0561233093531</v>
      </c>
    </row>
    <row r="88" spans="1:11" x14ac:dyDescent="0.3">
      <c r="A88" s="23">
        <v>43979</v>
      </c>
      <c r="B88" s="21">
        <v>129</v>
      </c>
      <c r="D88" s="68">
        <f t="shared" si="4"/>
        <v>4926803.9104231875</v>
      </c>
      <c r="F88" s="68">
        <f t="shared" si="5"/>
        <v>82176.548727030167</v>
      </c>
      <c r="G88" s="21">
        <v>129</v>
      </c>
      <c r="I88" s="68">
        <f t="shared" si="6"/>
        <v>319235.36863408447</v>
      </c>
      <c r="K88" s="68">
        <f t="shared" si="7"/>
        <v>5733.0561233093531</v>
      </c>
    </row>
    <row r="89" spans="1:11" x14ac:dyDescent="0.3">
      <c r="A89" s="23">
        <v>43980</v>
      </c>
      <c r="B89" s="21">
        <v>130</v>
      </c>
      <c r="D89" s="68">
        <f t="shared" si="4"/>
        <v>4957069.6488647293</v>
      </c>
      <c r="F89" s="68">
        <f t="shared" si="5"/>
        <v>82176.548727030182</v>
      </c>
      <c r="G89" s="21">
        <v>130</v>
      </c>
      <c r="I89" s="68">
        <f t="shared" si="6"/>
        <v>320220.18499044469</v>
      </c>
      <c r="K89" s="68">
        <f t="shared" si="7"/>
        <v>5733.0561233093531</v>
      </c>
    </row>
    <row r="90" spans="1:11" x14ac:dyDescent="0.3">
      <c r="A90" s="23">
        <v>43981</v>
      </c>
      <c r="B90" s="21">
        <v>131</v>
      </c>
      <c r="D90" s="68">
        <f t="shared" si="4"/>
        <v>4985405.4946782701</v>
      </c>
      <c r="F90" s="68">
        <f t="shared" si="5"/>
        <v>82176.548727030182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5011884.2781597702</v>
      </c>
      <c r="F91" s="68">
        <f t="shared" si="5"/>
        <v>82176.548727030182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5036580.8582507605</v>
      </c>
      <c r="F92" s="68">
        <f t="shared" si="5"/>
        <v>82176.548727030182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5059571.5769872302</v>
      </c>
      <c r="F93" s="68">
        <f t="shared" si="5"/>
        <v>82176.548727030182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5080933.73980055</v>
      </c>
      <c r="F94" s="68">
        <f t="shared" si="5"/>
        <v>82176.548727030182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5100745.124655515</v>
      </c>
      <c r="F95" s="68">
        <f t="shared" si="5"/>
        <v>82176.548727030182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5119083.5224887403</v>
      </c>
      <c r="F96" s="68">
        <f t="shared" si="5"/>
        <v>82176.548727030182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5136026.310893883</v>
      </c>
      <c r="F97" s="68">
        <f t="shared" si="5"/>
        <v>82176.548727030182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5151650.0624955557</v>
      </c>
      <c r="F98" s="68">
        <f t="shared" si="5"/>
        <v>82176.548727030182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5166030.1889678529</v>
      </c>
      <c r="F99" s="68">
        <f t="shared" si="5"/>
        <v>82176.548727030182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5179240.621191863</v>
      </c>
      <c r="F100" s="68">
        <f t="shared" si="5"/>
        <v>82176.548727030182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5191353.525614107</v>
      </c>
      <c r="F101" s="68">
        <f t="shared" si="5"/>
        <v>82176.548727030182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5202439.0564687271</v>
      </c>
      <c r="F102" s="68">
        <f t="shared" si="5"/>
        <v>82176.548727030182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5212565.1431634175</v>
      </c>
      <c r="F103" s="68">
        <f t="shared" si="5"/>
        <v>82176.548727030182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5221797.3118049866</v>
      </c>
      <c r="F104" s="68">
        <f t="shared" si="5"/>
        <v>82176.548727030182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5230198.5395564782</v>
      </c>
      <c r="F105" s="68">
        <f t="shared" si="5"/>
        <v>82176.548727030182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5237829.1402746411</v>
      </c>
      <c r="F106" s="68">
        <f t="shared" si="5"/>
        <v>82176.548727030182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5244746.6796743535</v>
      </c>
      <c r="F107" s="68">
        <f t="shared" si="5"/>
        <v>82176.548727030182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5251005.9181044372</v>
      </c>
      <c r="F108" s="68">
        <f t="shared" si="5"/>
        <v>82176.548727030182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5256658.7788961995</v>
      </c>
      <c r="F109" s="68">
        <f t="shared" si="5"/>
        <v>82176.548727030182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5261754.340159866</v>
      </c>
      <c r="F110" s="68">
        <f t="shared" si="5"/>
        <v>82176.548727030182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5266338.8478529546</v>
      </c>
      <c r="F111" s="68">
        <f t="shared" si="5"/>
        <v>82176.548727030182</v>
      </c>
      <c r="G111" s="21">
        <v>152</v>
      </c>
    </row>
    <row r="112" spans="1:7" x14ac:dyDescent="0.3">
      <c r="A112" s="23">
        <v>44003</v>
      </c>
      <c r="B112" s="21">
        <v>153</v>
      </c>
      <c r="F112" s="68">
        <f t="shared" si="5"/>
        <v>82176.548727030182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82176.548727030182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82176.548727030182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82176.548727030182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82176.548727030182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82176.548727030182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82176.548727030182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82176.548727030182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82176.548727030182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82176.548727030182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82176.548727030182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82176.548727030182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82176.548727030182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82176.548727030182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82176.548727030182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82176.548727030182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82176.548727030182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82176.548727030182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82176.548727030182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82176.548727030182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82176.548727030182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82176.548727030182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82176.548727030182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82176.548727030182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82176.548727030182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82176.548727030182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82176.548727030182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82176.548727030182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82176.548727030182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82176.548727030182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82176.548727030182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82176.548727030182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82176.548727030182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82176.548727030182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82176.548727030182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82176.548727030182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82176.548727030182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82176.548727030182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82176.548727030182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82176.548727030182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82176.548727030182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82176.548727030182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82176.548727030182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82176.548727030182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82176.548727030182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82176.548727030182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82176.548727030182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82176.548727030182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82176.548727030182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82176.548727030182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82176.548727030182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82176.548727030182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82176.548727030182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82176.548727030182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82176.548727030182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82176.548727030182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82176.548727030182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82176.548727030182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82176.548727030182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82176.548727030182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82176.548727030182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82176.548727030182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82176.548727030182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82176.548727030182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82176.548727030182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82176.548727030182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82176.548727030182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82176.548727030182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82176.548727030182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82176.548727030182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82176.548727030182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82176.548727030182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82176.548727030182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82176.548727030182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82176.548727030182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82176.548727030182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82176.548727030182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82176.548727030182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82176.548727030182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82176.548727030182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82176.548727030182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82176.548727030182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82176.548727030182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82176.548727030182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82176.548727030182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82176.548727030182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82176.548727030182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82176.548727030182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82176.548727030182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82176.548727030182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82176.548727030182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82176.548727030182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82176.548727030182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82176.548727030182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82176.548727030182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82176.548727030182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82176.548727030182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82176.548727030182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82176.548727030182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82176.548727030182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82176.548727030182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82176.548727030182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82176.548727030182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82176.548727030182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82176.548727030182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82176.548727030182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82176.548727030182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82176.548727030182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82176.548727030182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82176.548727030182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82176.548727030182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82176.548727030182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82176.548727030182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82176.548727030182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82176.548727030182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82176.548727030182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82176.548727030182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82176.548727030182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82176.548727030182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82176.548727030182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82176.548727030182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82176.548727030182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82176.548727030182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82176.548727030182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82176.548727030182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82176.548727030182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82176.548727030182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82176.548727030182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82176.548727030182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82176.548727030182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82176.548727030182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82176.548727030182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82176.548727030182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82176.548727030182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82176.548727030182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82176.548727030182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82176.548727030182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82176.548727030182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82176.548727030182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82176.548727030182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82176.548727030182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82176.548727030182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82176.548727030182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82176.548727030182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82176.548727030182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82176.548727030182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82176.548727030182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82176.548727030182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82176.548727030182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82176.548727030182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82176.548727030182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82176.548727030182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82176.548727030182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82176.548727030182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82176.548727030182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82176.548727030182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82176.548727030182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82176.548727030182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82176.548727030182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82176.548727030182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82176.548727030182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82176.548727030182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82176.548727030182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82176.548727030182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82176.548727030182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82176.548727030182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82176.548727030182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82176.548727030182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82176.548727030182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82176.548727030182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82176.548727030182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82176.548727030182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82176.548727030182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82176.548727030182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82176.548727030182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82176.548727030182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82176.548727030182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82176.548727030182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82176.548727030182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82176.548727030182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82176.548727030182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82176.548727030182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82176.548727030182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82176.548727030182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82176.548727030182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82176.548727030182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82176.548727030182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82176.548727030182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82176.548727030182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82176.548727030182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82176.548727030182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82176.548727030182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82176.548727030182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82176.548727030182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902367.58389788691</v>
      </c>
      <c r="C112" s="81">
        <f ca="1">RANDBETWEEN($C$21,$C$22)</f>
        <v>6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902377.58389788691</v>
      </c>
      <c r="C113" s="81">
        <f t="shared" ref="C113:C132" ca="1" si="21">RANDBETWEEN($C$21,$C$22)</f>
        <v>10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902383.58389788691</v>
      </c>
      <c r="C114" s="81">
        <f t="shared" ca="1" si="21"/>
        <v>6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902387.58389788691</v>
      </c>
      <c r="C115" s="81">
        <f t="shared" ca="1" si="21"/>
        <v>4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902398.58389788691</v>
      </c>
      <c r="C116" s="81">
        <f t="shared" ca="1" si="21"/>
        <v>11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902403.58389788691</v>
      </c>
      <c r="C117" s="81">
        <f t="shared" ca="1" si="21"/>
        <v>5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902406.58389788691</v>
      </c>
      <c r="C118" s="81">
        <f t="shared" ca="1" si="21"/>
        <v>3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902412.58389788691</v>
      </c>
      <c r="C119" s="81">
        <f t="shared" ca="1" si="21"/>
        <v>6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902440.58389788691</v>
      </c>
      <c r="C120" s="81">
        <f t="shared" ca="1" si="21"/>
        <v>28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902463.58389788691</v>
      </c>
      <c r="C121" s="81">
        <f t="shared" ca="1" si="21"/>
        <v>23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902493.58389788691</v>
      </c>
      <c r="C122" s="81">
        <f t="shared" ca="1" si="21"/>
        <v>30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902498.58389788691</v>
      </c>
      <c r="C123" s="81">
        <f t="shared" ca="1" si="21"/>
        <v>5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902508.58389788691</v>
      </c>
      <c r="C124" s="81">
        <f t="shared" ca="1" si="21"/>
        <v>10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902514.58389788691</v>
      </c>
      <c r="C125" s="81">
        <f t="shared" ca="1" si="21"/>
        <v>6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902543.58389788691</v>
      </c>
      <c r="C126" s="81">
        <f t="shared" ca="1" si="21"/>
        <v>29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902549.58389788691</v>
      </c>
      <c r="C127" s="81">
        <f t="shared" ca="1" si="21"/>
        <v>6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902564.58389788691</v>
      </c>
      <c r="C128" s="81">
        <f t="shared" ca="1" si="21"/>
        <v>15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902585.58389788691</v>
      </c>
      <c r="C129" s="81">
        <f t="shared" ca="1" si="21"/>
        <v>21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902600.58389788691</v>
      </c>
      <c r="C130" s="81">
        <f t="shared" ca="1" si="21"/>
        <v>15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902615.58389788691</v>
      </c>
      <c r="C131" s="81">
        <f t="shared" ca="1" si="21"/>
        <v>15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902626.58389788691</v>
      </c>
      <c r="C132" s="81">
        <f t="shared" ca="1" si="21"/>
        <v>11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2020-05-21T05:12:22Z</dcterms:modified>
</cp:coreProperties>
</file>