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Status'!$AK$20:$AO$20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Status'!$J$1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J1" i="1" l="1"/>
  <c r="AX19" i="1"/>
  <c r="AX20" i="1"/>
  <c r="AT20" i="1"/>
  <c r="AU20" i="1"/>
  <c r="AV20" i="1"/>
  <c r="AW20" i="1"/>
  <c r="AW19" i="1"/>
  <c r="AV19" i="1"/>
  <c r="AU19" i="1"/>
  <c r="AT19" i="1"/>
  <c r="J71" i="1"/>
  <c r="M71" i="1"/>
  <c r="J72" i="1"/>
  <c r="M72" i="1"/>
  <c r="M73" i="1"/>
  <c r="J73" i="1"/>
  <c r="J74" i="1"/>
  <c r="J75" i="1"/>
  <c r="J76" i="1"/>
  <c r="M76" i="1"/>
  <c r="M77" i="1"/>
  <c r="J77" i="1"/>
  <c r="M79" i="1"/>
  <c r="J79" i="1"/>
  <c r="J80" i="1"/>
  <c r="M80" i="1"/>
  <c r="M81" i="1"/>
  <c r="J81" i="1"/>
  <c r="J82" i="1"/>
  <c r="J83" i="1"/>
  <c r="J84" i="1"/>
  <c r="M84" i="1"/>
  <c r="M85" i="1"/>
  <c r="J85" i="1"/>
  <c r="M87" i="1"/>
  <c r="J87" i="1"/>
  <c r="J88" i="1"/>
  <c r="M88" i="1"/>
  <c r="J59" i="1"/>
  <c r="G77" i="1" s="1"/>
  <c r="M59" i="1"/>
  <c r="J60" i="1"/>
  <c r="G78" i="1" s="1"/>
  <c r="M60" i="1"/>
  <c r="M61" i="1"/>
  <c r="J61" i="1"/>
  <c r="G79" i="1" s="1"/>
  <c r="J62" i="1"/>
  <c r="G80" i="1" s="1"/>
  <c r="J63" i="1"/>
  <c r="G81" i="1" s="1"/>
  <c r="J64" i="1"/>
  <c r="G82" i="1" s="1"/>
  <c r="M64" i="1"/>
  <c r="M65" i="1"/>
  <c r="J65" i="1"/>
  <c r="G83" i="1" s="1"/>
  <c r="M67" i="1"/>
  <c r="J67" i="1"/>
  <c r="G85" i="1" s="1"/>
  <c r="J68" i="1"/>
  <c r="G86" i="1" s="1"/>
  <c r="M68" i="1"/>
  <c r="M69" i="1"/>
  <c r="J69" i="1"/>
  <c r="G87" i="1" s="1"/>
  <c r="J70" i="1"/>
  <c r="G88" i="1" s="1"/>
  <c r="I3" i="1"/>
  <c r="M3" i="1"/>
  <c r="N3" i="1"/>
  <c r="S44" i="1"/>
  <c r="S45" i="1"/>
  <c r="S46" i="1"/>
  <c r="U45" i="1"/>
  <c r="U46" i="1"/>
  <c r="T46" i="1"/>
  <c r="Q46" i="1"/>
  <c r="J3" i="1"/>
  <c r="Q25" i="1"/>
  <c r="Q34" i="1"/>
  <c r="Q35" i="1"/>
  <c r="Q36" i="1"/>
  <c r="Q37" i="1"/>
  <c r="Q38" i="1"/>
  <c r="Q39" i="1"/>
  <c r="Q40" i="1"/>
  <c r="Q41" i="1"/>
  <c r="Q42" i="1"/>
  <c r="Q43" i="1"/>
  <c r="Q44" i="1"/>
  <c r="Q45" i="1"/>
  <c r="Q7" i="1"/>
  <c r="Q8" i="1"/>
  <c r="Q9" i="1"/>
  <c r="Q6" i="1"/>
  <c r="Q3" i="1" l="1"/>
  <c r="O67" i="1" s="1"/>
  <c r="O81" i="1"/>
  <c r="M83" i="1"/>
  <c r="M75" i="1"/>
  <c r="M86" i="1"/>
  <c r="M78" i="1"/>
  <c r="J86" i="1"/>
  <c r="J78" i="1"/>
  <c r="M74" i="1"/>
  <c r="M82" i="1"/>
  <c r="M63" i="1"/>
  <c r="M66" i="1"/>
  <c r="J66" i="1"/>
  <c r="G84" i="1" s="1"/>
  <c r="M70" i="1"/>
  <c r="M62" i="1"/>
  <c r="G64" i="1"/>
  <c r="J47" i="1"/>
  <c r="J48" i="1"/>
  <c r="J49" i="1"/>
  <c r="J50" i="1"/>
  <c r="J51" i="1"/>
  <c r="J52" i="1"/>
  <c r="G62" i="1"/>
  <c r="G63" i="1"/>
  <c r="G55" i="1"/>
  <c r="G56" i="1"/>
  <c r="G57" i="1"/>
  <c r="G58" i="1"/>
  <c r="G59" i="1"/>
  <c r="G60" i="1"/>
  <c r="G61" i="1"/>
  <c r="G53" i="1"/>
  <c r="G54" i="1"/>
  <c r="T45" i="1"/>
  <c r="O85" i="1" l="1"/>
  <c r="O60" i="1"/>
  <c r="O62" i="1"/>
  <c r="O65" i="1"/>
  <c r="O70" i="1"/>
  <c r="O78" i="1"/>
  <c r="O69" i="1"/>
  <c r="O88" i="1"/>
  <c r="O86" i="1"/>
  <c r="O64" i="1"/>
  <c r="O59" i="1"/>
  <c r="O66" i="1"/>
  <c r="O75" i="1"/>
  <c r="O79" i="1"/>
  <c r="O72" i="1"/>
  <c r="O63" i="1"/>
  <c r="O83" i="1"/>
  <c r="O68" i="1"/>
  <c r="O76" i="1"/>
  <c r="O82" i="1"/>
  <c r="O73" i="1"/>
  <c r="O71" i="1"/>
  <c r="O80" i="1"/>
  <c r="O74" i="1"/>
  <c r="O77" i="1"/>
  <c r="O61" i="1"/>
  <c r="O84" i="1"/>
  <c r="O87" i="1"/>
  <c r="J58" i="1"/>
  <c r="G76" i="1" s="1"/>
  <c r="M58" i="1"/>
  <c r="O58" i="1" s="1"/>
  <c r="J57" i="1"/>
  <c r="G75" i="1" s="1"/>
  <c r="M57" i="1"/>
  <c r="O57" i="1" s="1"/>
  <c r="J54" i="1"/>
  <c r="M54" i="1"/>
  <c r="O54" i="1" s="1"/>
  <c r="J56" i="1"/>
  <c r="G74" i="1" s="1"/>
  <c r="M56" i="1"/>
  <c r="O56" i="1" s="1"/>
  <c r="J53" i="1"/>
  <c r="M53" i="1"/>
  <c r="O53" i="1" s="1"/>
  <c r="J55" i="1"/>
  <c r="M55" i="1"/>
  <c r="O55" i="1" s="1"/>
  <c r="G45" i="1"/>
  <c r="G46" i="1"/>
  <c r="V46" i="1" s="1"/>
  <c r="G47" i="1"/>
  <c r="G48" i="1"/>
  <c r="G49" i="1"/>
  <c r="G50" i="1"/>
  <c r="G51" i="1"/>
  <c r="G52" i="1"/>
  <c r="M47" i="1"/>
  <c r="O47" i="1" s="1"/>
  <c r="M50" i="1"/>
  <c r="O50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/>
  <c r="M49" i="1" l="1"/>
  <c r="O49" i="1" s="1"/>
  <c r="M48" i="1"/>
  <c r="O48" i="1" s="1"/>
  <c r="M52" i="1"/>
  <c r="O52" i="1" s="1"/>
  <c r="M51" i="1"/>
  <c r="O51" i="1" s="1"/>
  <c r="T8" i="1"/>
  <c r="D9" i="3" s="1"/>
  <c r="T9" i="1"/>
  <c r="D10" i="3" s="1"/>
  <c r="T10" i="1"/>
  <c r="D11" i="3" s="1"/>
  <c r="T11" i="1"/>
  <c r="D12" i="3" s="1"/>
  <c r="T12" i="1"/>
  <c r="D13" i="3" s="1"/>
  <c r="T13" i="1"/>
  <c r="D14" i="3" s="1"/>
  <c r="T14" i="1"/>
  <c r="D15" i="3" s="1"/>
  <c r="T15" i="1"/>
  <c r="D16" i="3" s="1"/>
  <c r="T16" i="1"/>
  <c r="D17" i="3" s="1"/>
  <c r="T17" i="1"/>
  <c r="D18" i="3" s="1"/>
  <c r="T18" i="1"/>
  <c r="D19" i="3" s="1"/>
  <c r="T19" i="1"/>
  <c r="D20" i="3" s="1"/>
  <c r="T20" i="1"/>
  <c r="D21" i="3" s="1"/>
  <c r="T21" i="1"/>
  <c r="D22" i="3" s="1"/>
  <c r="T22" i="1"/>
  <c r="D23" i="3" s="1"/>
  <c r="T23" i="1"/>
  <c r="D24" i="3" s="1"/>
  <c r="T24" i="1"/>
  <c r="D25" i="3" s="1"/>
  <c r="T25" i="1"/>
  <c r="D26" i="3" s="1"/>
  <c r="T26" i="1"/>
  <c r="D27" i="3" s="1"/>
  <c r="T27" i="1"/>
  <c r="D28" i="3" s="1"/>
  <c r="T28" i="1"/>
  <c r="D29" i="3" s="1"/>
  <c r="T29" i="1"/>
  <c r="D30" i="3" s="1"/>
  <c r="T30" i="1"/>
  <c r="D31" i="3" s="1"/>
  <c r="T31" i="1"/>
  <c r="D32" i="3" s="1"/>
  <c r="T32" i="1"/>
  <c r="D33" i="3" s="1"/>
  <c r="T33" i="1"/>
  <c r="D34" i="3" s="1"/>
  <c r="T34" i="1"/>
  <c r="D35" i="3" s="1"/>
  <c r="T35" i="1"/>
  <c r="D36" i="3" s="1"/>
  <c r="T36" i="1"/>
  <c r="D37" i="3" s="1"/>
  <c r="T37" i="1"/>
  <c r="D38" i="3" s="1"/>
  <c r="T38" i="1"/>
  <c r="D39" i="3" s="1"/>
  <c r="T39" i="1"/>
  <c r="D40" i="3" s="1"/>
  <c r="T40" i="1"/>
  <c r="D41" i="3" s="1"/>
  <c r="T41" i="1"/>
  <c r="D42" i="3" s="1"/>
  <c r="T42" i="1"/>
  <c r="D43" i="3" s="1"/>
  <c r="T43" i="1"/>
  <c r="D44" i="3" s="1"/>
  <c r="T44" i="1"/>
  <c r="D45" i="3" s="1"/>
  <c r="T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G24" i="1"/>
  <c r="G25" i="1"/>
  <c r="G26" i="1"/>
  <c r="G27" i="1"/>
  <c r="U44" i="1"/>
  <c r="R6" i="1"/>
  <c r="K6" i="1" s="1"/>
  <c r="P6" i="1"/>
  <c r="E6" i="1" s="1"/>
  <c r="D24" i="1" s="1"/>
  <c r="U6" i="1"/>
  <c r="R7" i="1"/>
  <c r="K7" i="1" s="1"/>
  <c r="P7" i="1"/>
  <c r="E7" i="1" s="1"/>
  <c r="D25" i="1" s="1"/>
  <c r="U7" i="1"/>
  <c r="R8" i="1"/>
  <c r="K8" i="1" s="1"/>
  <c r="P8" i="1"/>
  <c r="E8" i="1" s="1"/>
  <c r="D26" i="1" s="1"/>
  <c r="U8" i="1"/>
  <c r="R9" i="1"/>
  <c r="K9" i="1" s="1"/>
  <c r="P9" i="1"/>
  <c r="E9" i="1" s="1"/>
  <c r="D27" i="1" s="1"/>
  <c r="U9" i="1"/>
  <c r="O10" i="1"/>
  <c r="Q10" i="1" s="1"/>
  <c r="G44" i="1"/>
  <c r="F45" i="3" l="1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P43" i="1" l="1"/>
  <c r="U43" i="1" l="1"/>
  <c r="G43" i="1"/>
  <c r="U25" i="1" l="1"/>
  <c r="U40" i="1"/>
  <c r="U41" i="1"/>
  <c r="U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V29" i="1" l="1"/>
  <c r="V30" i="1"/>
  <c r="V31" i="1"/>
  <c r="V32" i="1"/>
  <c r="V33" i="1"/>
  <c r="V34" i="1"/>
  <c r="V35" i="1"/>
  <c r="V36" i="1"/>
  <c r="V37" i="1"/>
  <c r="V38" i="1"/>
  <c r="V39" i="1"/>
  <c r="V40" i="1"/>
  <c r="V28" i="1"/>
  <c r="V41" i="1"/>
  <c r="R39" i="1" l="1"/>
  <c r="CP4" i="1" l="1"/>
  <c r="U34" i="1"/>
  <c r="U39" i="1"/>
  <c r="U35" i="1" l="1"/>
  <c r="U10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11" i="1"/>
  <c r="Q11" i="1" s="1"/>
  <c r="U17" i="1" l="1"/>
  <c r="U11" i="1"/>
  <c r="U33" i="1"/>
  <c r="U16" i="1"/>
  <c r="U32" i="1"/>
  <c r="U23" i="1"/>
  <c r="U15" i="1"/>
  <c r="U31" i="1"/>
  <c r="U22" i="1"/>
  <c r="U14" i="1"/>
  <c r="U26" i="1"/>
  <c r="U24" i="1"/>
  <c r="U30" i="1"/>
  <c r="U21" i="1"/>
  <c r="U13" i="1"/>
  <c r="U29" i="1"/>
  <c r="U20" i="1"/>
  <c r="U12" i="1"/>
  <c r="U28" i="1"/>
  <c r="U19" i="1"/>
  <c r="U27" i="1"/>
  <c r="U18" i="1"/>
  <c r="U36" i="1"/>
  <c r="R3" i="1" l="1"/>
  <c r="K3" i="1" l="1"/>
  <c r="R10" i="1"/>
  <c r="K10" i="1" s="1"/>
  <c r="P10" i="1"/>
  <c r="E10" i="1" s="1"/>
  <c r="D28" i="1" s="1"/>
  <c r="R11" i="1"/>
  <c r="K11" i="1" s="1"/>
  <c r="P11" i="1"/>
  <c r="E11" i="1" s="1"/>
  <c r="D29" i="1" s="1"/>
  <c r="R12" i="1"/>
  <c r="K12" i="1" s="1"/>
  <c r="P12" i="1"/>
  <c r="E12" i="1" s="1"/>
  <c r="D30" i="1" s="1"/>
  <c r="R16" i="1"/>
  <c r="K16" i="1" s="1"/>
  <c r="R14" i="1"/>
  <c r="K14" i="1" s="1"/>
  <c r="R15" i="1"/>
  <c r="K15" i="1" s="1"/>
  <c r="R18" i="1"/>
  <c r="K18" i="1" s="1"/>
  <c r="R19" i="1"/>
  <c r="K19" i="1" s="1"/>
  <c r="R20" i="1"/>
  <c r="K20" i="1" s="1"/>
  <c r="R21" i="1"/>
  <c r="K21" i="1" s="1"/>
  <c r="R22" i="1"/>
  <c r="K22" i="1" s="1"/>
  <c r="R23" i="1"/>
  <c r="K23" i="1" s="1"/>
  <c r="R24" i="1"/>
  <c r="K24" i="1" s="1"/>
  <c r="R17" i="1"/>
  <c r="K17" i="1" s="1"/>
  <c r="P17" i="1"/>
  <c r="E17" i="1" s="1"/>
  <c r="D35" i="1" s="1"/>
  <c r="P18" i="1"/>
  <c r="E18" i="1" s="1"/>
  <c r="D36" i="1" s="1"/>
  <c r="P19" i="1"/>
  <c r="E19" i="1" s="1"/>
  <c r="D37" i="1" s="1"/>
  <c r="P20" i="1"/>
  <c r="E20" i="1" s="1"/>
  <c r="D38" i="1" s="1"/>
  <c r="P21" i="1"/>
  <c r="E21" i="1" s="1"/>
  <c r="D39" i="1" s="1"/>
  <c r="P23" i="1"/>
  <c r="E23" i="1" s="1"/>
  <c r="D41" i="1" s="1"/>
  <c r="P24" i="1"/>
  <c r="E24" i="1" s="1"/>
  <c r="D42" i="1" l="1"/>
  <c r="F24" i="1"/>
  <c r="P13" i="1"/>
  <c r="E13" i="1" s="1"/>
  <c r="D31" i="1" s="1"/>
  <c r="R13" i="1"/>
  <c r="K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P14" i="1" l="1"/>
  <c r="E14" i="1" s="1"/>
  <c r="D32" i="1" s="1"/>
  <c r="P15" i="1"/>
  <c r="E15" i="1" s="1"/>
  <c r="D33" i="1" s="1"/>
  <c r="P16" i="1"/>
  <c r="E16" i="1" s="1"/>
  <c r="D34" i="1" s="1"/>
  <c r="P22" i="1"/>
  <c r="E22" i="1" s="1"/>
  <c r="D40" i="1" s="1"/>
  <c r="P25" i="1" l="1"/>
  <c r="E25" i="1" s="1"/>
  <c r="D43" i="1" l="1"/>
  <c r="F25" i="1"/>
  <c r="P26" i="1"/>
  <c r="E26" i="1" s="1"/>
  <c r="R25" i="1"/>
  <c r="K25" i="1" s="1"/>
  <c r="F26" i="1" l="1"/>
  <c r="D44" i="1"/>
  <c r="R26" i="1"/>
  <c r="K26" i="1" s="1"/>
  <c r="P27" i="1"/>
  <c r="E27" i="1" s="1"/>
  <c r="D45" i="1" l="1"/>
  <c r="F27" i="1"/>
  <c r="R27" i="1"/>
  <c r="K27" i="1" s="1"/>
  <c r="R28" i="1"/>
  <c r="K28" i="1" s="1"/>
  <c r="P28" i="1" l="1"/>
  <c r="E28" i="1" s="1"/>
  <c r="F28" i="1" l="1"/>
  <c r="D46" i="1"/>
  <c r="D3" i="1" s="1"/>
  <c r="R29" i="1"/>
  <c r="K29" i="1" s="1"/>
  <c r="P29" i="1"/>
  <c r="E29" i="1" s="1"/>
  <c r="F29" i="1" l="1"/>
  <c r="D47" i="1"/>
  <c r="P30" i="1"/>
  <c r="E30" i="1" s="1"/>
  <c r="F30" i="1" l="1"/>
  <c r="D48" i="1"/>
  <c r="R30" i="1"/>
  <c r="K30" i="1" s="1"/>
  <c r="R31" i="1" l="1"/>
  <c r="K31" i="1" s="1"/>
  <c r="P31" i="1"/>
  <c r="E31" i="1" s="1"/>
  <c r="F31" i="1" l="1"/>
  <c r="D49" i="1"/>
  <c r="R32" i="1"/>
  <c r="K32" i="1" s="1"/>
  <c r="P32" i="1" l="1"/>
  <c r="E32" i="1" s="1"/>
  <c r="F32" i="1" l="1"/>
  <c r="D50" i="1"/>
  <c r="P33" i="1"/>
  <c r="E33" i="1" s="1"/>
  <c r="F33" i="1" l="1"/>
  <c r="D51" i="1"/>
  <c r="R33" i="1"/>
  <c r="K33" i="1" s="1"/>
  <c r="R34" i="1" l="1"/>
  <c r="K34" i="1" s="1"/>
  <c r="P34" i="1" l="1"/>
  <c r="E34" i="1" s="1"/>
  <c r="F34" i="1" l="1"/>
  <c r="D52" i="1"/>
  <c r="R35" i="1"/>
  <c r="K35" i="1" s="1"/>
  <c r="P35" i="1"/>
  <c r="E35" i="1" s="1"/>
  <c r="F35" i="1" l="1"/>
  <c r="D53" i="1"/>
  <c r="P36" i="1"/>
  <c r="E36" i="1" s="1"/>
  <c r="F36" i="1" l="1"/>
  <c r="D54" i="1"/>
  <c r="U37" i="1"/>
  <c r="R36" i="1"/>
  <c r="K36" i="1" s="1"/>
  <c r="P37" i="1"/>
  <c r="E37" i="1" s="1"/>
  <c r="F37" i="1" l="1"/>
  <c r="D55" i="1"/>
  <c r="U38" i="1"/>
  <c r="U3" i="1" s="1"/>
  <c r="R37" i="1"/>
  <c r="K37" i="1" s="1"/>
  <c r="U51" i="1" l="1"/>
  <c r="U59" i="1"/>
  <c r="U52" i="1"/>
  <c r="U58" i="1"/>
  <c r="U60" i="1"/>
  <c r="U49" i="1"/>
  <c r="U53" i="1"/>
  <c r="U61" i="1"/>
  <c r="U54" i="1"/>
  <c r="U62" i="1"/>
  <c r="U47" i="1"/>
  <c r="U55" i="1"/>
  <c r="U63" i="1"/>
  <c r="U48" i="1"/>
  <c r="U56" i="1"/>
  <c r="U64" i="1"/>
  <c r="U57" i="1"/>
  <c r="U50" i="1"/>
  <c r="P38" i="1"/>
  <c r="E38" i="1" s="1"/>
  <c r="F38" i="1" l="1"/>
  <c r="D56" i="1"/>
  <c r="R38" i="1"/>
  <c r="K38" i="1" s="1"/>
  <c r="P39" i="1" l="1"/>
  <c r="E39" i="1" s="1"/>
  <c r="F39" i="1" l="1"/>
  <c r="D57" i="1"/>
  <c r="K39" i="1"/>
  <c r="P40" i="1" l="1"/>
  <c r="E40" i="1" s="1"/>
  <c r="F40" i="1" l="1"/>
  <c r="D58" i="1"/>
  <c r="R40" i="1"/>
  <c r="K40" i="1" s="1"/>
  <c r="V42" i="1" l="1"/>
  <c r="P41" i="1"/>
  <c r="E41" i="1" s="1"/>
  <c r="F41" i="1" l="1"/>
  <c r="D59" i="1"/>
  <c r="R42" i="1"/>
  <c r="K42" i="1" s="1"/>
  <c r="R41" i="1"/>
  <c r="K41" i="1" s="1"/>
  <c r="P42" i="1" l="1"/>
  <c r="E42" i="1" s="1"/>
  <c r="F42" i="1" l="1"/>
  <c r="D60" i="1"/>
  <c r="V43" i="1"/>
  <c r="V44" i="1"/>
  <c r="E43" i="1"/>
  <c r="F43" i="1" l="1"/>
  <c r="D61" i="1"/>
  <c r="R43" i="1"/>
  <c r="K43" i="1" s="1"/>
  <c r="P44" i="1" l="1"/>
  <c r="E44" i="1" s="1"/>
  <c r="F44" i="1" l="1"/>
  <c r="D62" i="1"/>
  <c r="V45" i="1"/>
  <c r="R44" i="1"/>
  <c r="K44" i="1" s="1"/>
  <c r="R45" i="1" l="1"/>
  <c r="K45" i="1" s="1"/>
  <c r="P45" i="1" l="1"/>
  <c r="E45" i="1" s="1"/>
  <c r="D63" i="1" s="1"/>
  <c r="R46" i="1"/>
  <c r="K46" i="1" s="1"/>
  <c r="G65" i="1"/>
  <c r="F45" i="1" l="1"/>
  <c r="G66" i="1"/>
  <c r="R47" i="1"/>
  <c r="K47" i="1" s="1"/>
  <c r="R48" i="1" l="1"/>
  <c r="K48" i="1" s="1"/>
  <c r="G67" i="1"/>
  <c r="R49" i="1" l="1"/>
  <c r="K49" i="1" s="1"/>
  <c r="G68" i="1"/>
  <c r="R50" i="1" l="1"/>
  <c r="K50" i="1" s="1"/>
  <c r="G69" i="1"/>
  <c r="G70" i="1" l="1"/>
  <c r="R51" i="1"/>
  <c r="K51" i="1" s="1"/>
  <c r="G71" i="1" l="1"/>
  <c r="R52" i="1"/>
  <c r="K52" i="1" s="1"/>
  <c r="R53" i="1" l="1"/>
  <c r="K53" i="1" s="1"/>
  <c r="G72" i="1" l="1"/>
  <c r="G73" i="1" l="1"/>
  <c r="R54" i="1"/>
  <c r="K54" i="1" s="1"/>
  <c r="R55" i="1" l="1"/>
  <c r="K55" i="1" s="1"/>
  <c r="R56" i="1" l="1"/>
  <c r="K56" i="1" s="1"/>
  <c r="R57" i="1" l="1"/>
  <c r="K57" i="1" s="1"/>
  <c r="R58" i="1" l="1"/>
  <c r="K58" i="1" s="1"/>
  <c r="R59" i="1" l="1"/>
  <c r="K59" i="1" s="1"/>
  <c r="R60" i="1" l="1"/>
  <c r="K60" i="1" s="1"/>
  <c r="R61" i="1" l="1"/>
  <c r="K61" i="1" s="1"/>
  <c r="R62" i="1" l="1"/>
  <c r="K62" i="1" s="1"/>
  <c r="R63" i="1" l="1"/>
  <c r="K63" i="1" s="1"/>
  <c r="R64" i="1" l="1"/>
  <c r="K64" i="1" s="1"/>
  <c r="R65" i="1" l="1"/>
  <c r="K65" i="1" s="1"/>
  <c r="R66" i="1" l="1"/>
  <c r="K66" i="1" s="1"/>
  <c r="R67" i="1" l="1"/>
  <c r="K67" i="1" s="1"/>
  <c r="R68" i="1" l="1"/>
  <c r="K68" i="1" s="1"/>
  <c r="R69" i="1" l="1"/>
  <c r="K69" i="1" s="1"/>
  <c r="R70" i="1" l="1"/>
  <c r="K70" i="1" s="1"/>
  <c r="R71" i="1" l="1"/>
  <c r="K71" i="1" s="1"/>
  <c r="R72" i="1" l="1"/>
  <c r="K72" i="1" s="1"/>
  <c r="R73" i="1" l="1"/>
  <c r="K73" i="1" s="1"/>
  <c r="R74" i="1" l="1"/>
  <c r="K74" i="1" s="1"/>
  <c r="R75" i="1" l="1"/>
  <c r="K75" i="1" s="1"/>
  <c r="R76" i="1" l="1"/>
  <c r="K76" i="1" s="1"/>
  <c r="R77" i="1" l="1"/>
  <c r="K77" i="1" s="1"/>
  <c r="R78" i="1" l="1"/>
  <c r="K78" i="1" s="1"/>
  <c r="R79" i="1" l="1"/>
  <c r="K79" i="1" s="1"/>
  <c r="R80" i="1" l="1"/>
  <c r="K80" i="1" s="1"/>
  <c r="R81" i="1" l="1"/>
  <c r="K81" i="1" s="1"/>
  <c r="R82" i="1" l="1"/>
  <c r="K82" i="1" s="1"/>
  <c r="R83" i="1" l="1"/>
  <c r="K83" i="1" s="1"/>
  <c r="R84" i="1" l="1"/>
  <c r="K84" i="1" s="1"/>
  <c r="R85" i="1" l="1"/>
  <c r="K85" i="1" s="1"/>
  <c r="R86" i="1" l="1"/>
  <c r="K86" i="1" s="1"/>
  <c r="R87" i="1" l="1"/>
  <c r="K87" i="1" s="1"/>
  <c r="R88" i="1" l="1"/>
  <c r="K88" i="1" s="1"/>
  <c r="J89" i="1" l="1"/>
  <c r="G89" i="1" l="1"/>
  <c r="M89" i="1"/>
  <c r="R89" i="1" s="1"/>
  <c r="K89" i="1" s="1"/>
  <c r="O89" i="1"/>
  <c r="J90" i="1" l="1"/>
  <c r="O90" i="1" l="1"/>
  <c r="G90" i="1"/>
  <c r="M90" i="1"/>
  <c r="R90" i="1" s="1"/>
  <c r="K90" i="1" s="1"/>
  <c r="J91" i="1" l="1"/>
  <c r="G91" i="1" l="1"/>
  <c r="M91" i="1"/>
  <c r="R91" i="1" s="1"/>
  <c r="K91" i="1" s="1"/>
  <c r="O91" i="1"/>
  <c r="J92" i="1" l="1"/>
  <c r="G92" i="1" l="1"/>
  <c r="O92" i="1"/>
  <c r="M92" i="1"/>
  <c r="R92" i="1" s="1"/>
  <c r="K92" i="1" s="1"/>
  <c r="J93" i="1" l="1"/>
  <c r="G93" i="1" l="1"/>
  <c r="M93" i="1"/>
  <c r="R93" i="1" s="1"/>
  <c r="K93" i="1" s="1"/>
  <c r="O93" i="1"/>
  <c r="J94" i="1" l="1"/>
  <c r="O94" i="1" l="1"/>
  <c r="G94" i="1"/>
  <c r="M94" i="1"/>
  <c r="R94" i="1" s="1"/>
  <c r="K94" i="1" s="1"/>
  <c r="J95" i="1" l="1"/>
  <c r="G95" i="1" l="1"/>
  <c r="M95" i="1"/>
  <c r="R95" i="1" s="1"/>
  <c r="K95" i="1" s="1"/>
  <c r="O95" i="1"/>
  <c r="J96" i="1" l="1"/>
  <c r="G96" i="1" l="1"/>
  <c r="M96" i="1"/>
  <c r="R96" i="1" s="1"/>
  <c r="K96" i="1" s="1"/>
  <c r="O96" i="1"/>
  <c r="J97" i="1" l="1"/>
  <c r="O97" i="1" l="1"/>
  <c r="G97" i="1"/>
  <c r="M97" i="1"/>
  <c r="R97" i="1" s="1"/>
  <c r="K97" i="1" s="1"/>
  <c r="J98" i="1" l="1"/>
  <c r="G98" i="1" l="1"/>
  <c r="O98" i="1"/>
  <c r="M98" i="1"/>
  <c r="R98" i="1" s="1"/>
  <c r="K98" i="1" s="1"/>
  <c r="J99" i="1" l="1"/>
  <c r="M99" i="1" s="1"/>
  <c r="R99" i="1" s="1"/>
  <c r="K99" i="1" s="1"/>
  <c r="O99" i="1" l="1"/>
  <c r="G99" i="1"/>
  <c r="J100" i="1" l="1"/>
  <c r="O100" i="1" s="1"/>
  <c r="G100" i="1" l="1"/>
  <c r="M100" i="1"/>
  <c r="R100" i="1" s="1"/>
  <c r="K100" i="1" s="1"/>
  <c r="J101" i="1"/>
  <c r="G101" i="1" s="1"/>
  <c r="O101" i="1" l="1"/>
  <c r="M101" i="1"/>
  <c r="R101" i="1" s="1"/>
  <c r="K101" i="1" s="1"/>
  <c r="J102" i="1" l="1"/>
  <c r="O102" i="1"/>
  <c r="M102" i="1"/>
  <c r="R102" i="1" s="1"/>
  <c r="K102" i="1" s="1"/>
  <c r="G102" i="1"/>
  <c r="J103" i="1" l="1"/>
  <c r="O103" i="1"/>
  <c r="M103" i="1" l="1"/>
  <c r="R103" i="1" s="1"/>
  <c r="K103" i="1" s="1"/>
  <c r="G103" i="1"/>
  <c r="J104" i="1" l="1"/>
  <c r="O104" i="1" s="1"/>
  <c r="G104" i="1"/>
  <c r="M104" i="1" l="1"/>
  <c r="R104" i="1" s="1"/>
  <c r="K104" i="1" s="1"/>
  <c r="J105" i="1" l="1"/>
  <c r="G105" i="1" l="1"/>
  <c r="M105" i="1"/>
  <c r="R105" i="1" s="1"/>
  <c r="K105" i="1" s="1"/>
  <c r="O105" i="1"/>
  <c r="J106" i="1" l="1"/>
  <c r="O106" i="1" l="1"/>
  <c r="G106" i="1"/>
  <c r="M106" i="1"/>
  <c r="R106" i="1" s="1"/>
  <c r="K106" i="1" s="1"/>
  <c r="J107" i="1" l="1"/>
  <c r="G107" i="1" l="1"/>
  <c r="O107" i="1"/>
  <c r="M107" i="1"/>
  <c r="R107" i="1" s="1"/>
  <c r="K107" i="1" s="1"/>
  <c r="J108" i="1" l="1"/>
  <c r="G108" i="1"/>
  <c r="O108" i="1"/>
  <c r="M108" i="1"/>
  <c r="R108" i="1" s="1"/>
  <c r="K108" i="1" s="1"/>
  <c r="J109" i="1" l="1"/>
  <c r="G109" i="1" l="1"/>
  <c r="O109" i="1"/>
  <c r="M109" i="1"/>
  <c r="R109" i="1" s="1"/>
  <c r="K109" i="1" s="1"/>
  <c r="J110" i="1" l="1"/>
  <c r="G110" i="1" l="1"/>
  <c r="O110" i="1"/>
  <c r="M110" i="1"/>
  <c r="R110" i="1" s="1"/>
  <c r="K110" i="1" s="1"/>
  <c r="J111" i="1" l="1"/>
  <c r="G111" i="1" l="1"/>
  <c r="O111" i="1"/>
  <c r="M111" i="1"/>
  <c r="R111" i="1" s="1"/>
  <c r="K111" i="1" s="1"/>
  <c r="J112" i="1" l="1"/>
  <c r="G112" i="1" l="1"/>
  <c r="M112" i="1"/>
  <c r="R112" i="1" s="1"/>
  <c r="K112" i="1" s="1"/>
  <c r="O112" i="1"/>
  <c r="J113" i="1" l="1"/>
  <c r="G113" i="1" l="1"/>
  <c r="O113" i="1"/>
  <c r="M113" i="1"/>
  <c r="R113" i="1" s="1"/>
  <c r="K113" i="1" s="1"/>
  <c r="J114" i="1" l="1"/>
  <c r="O114" i="1"/>
  <c r="G114" i="1"/>
  <c r="M114" i="1"/>
  <c r="R114" i="1" s="1"/>
  <c r="K114" i="1" s="1"/>
  <c r="J115" i="1" l="1"/>
  <c r="G115" i="1" l="1"/>
  <c r="O115" i="1"/>
  <c r="M115" i="1"/>
  <c r="R115" i="1" s="1"/>
  <c r="K115" i="1" s="1"/>
  <c r="J116" i="1" l="1"/>
  <c r="G116" i="1" l="1"/>
  <c r="O116" i="1"/>
  <c r="M116" i="1"/>
  <c r="R116" i="1" s="1"/>
  <c r="K116" i="1" s="1"/>
  <c r="J117" i="1" l="1"/>
  <c r="G117" i="1" l="1"/>
  <c r="O117" i="1"/>
  <c r="M117" i="1"/>
  <c r="R117" i="1" s="1"/>
  <c r="K117" i="1" s="1"/>
  <c r="J118" i="1" l="1"/>
  <c r="O118" i="1" l="1"/>
  <c r="M118" i="1"/>
  <c r="R118" i="1" s="1"/>
  <c r="K118" i="1" s="1"/>
  <c r="G118" i="1"/>
  <c r="J119" i="1" s="1"/>
  <c r="G119" i="1" s="1"/>
  <c r="O119" i="1" l="1"/>
  <c r="M119" i="1"/>
  <c r="R119" i="1" s="1"/>
  <c r="K119" i="1" s="1"/>
  <c r="J120" i="1" l="1"/>
  <c r="G120" i="1"/>
  <c r="O120" i="1"/>
  <c r="M120" i="1"/>
  <c r="R120" i="1" s="1"/>
  <c r="K120" i="1" s="1"/>
  <c r="J121" i="1" l="1"/>
  <c r="G121" i="1" l="1"/>
  <c r="M121" i="1"/>
  <c r="R121" i="1" s="1"/>
  <c r="K121" i="1" s="1"/>
  <c r="O121" i="1"/>
  <c r="J122" i="1" l="1"/>
  <c r="G122" i="1" l="1"/>
  <c r="O122" i="1"/>
  <c r="M122" i="1"/>
  <c r="R122" i="1" s="1"/>
  <c r="K122" i="1" s="1"/>
  <c r="J123" i="1" l="1"/>
  <c r="G123" i="1" l="1"/>
  <c r="M123" i="1"/>
  <c r="R123" i="1" s="1"/>
  <c r="K123" i="1" s="1"/>
  <c r="O123" i="1"/>
  <c r="J124" i="1" l="1"/>
  <c r="G124" i="1" l="1"/>
  <c r="M124" i="1"/>
  <c r="R124" i="1" s="1"/>
  <c r="K124" i="1" s="1"/>
  <c r="O124" i="1"/>
  <c r="J125" i="1" l="1"/>
  <c r="G125" i="1" l="1"/>
  <c r="M125" i="1"/>
  <c r="R125" i="1" s="1"/>
  <c r="K125" i="1" s="1"/>
  <c r="O125" i="1"/>
  <c r="J126" i="1" l="1"/>
  <c r="G126" i="1" l="1"/>
  <c r="O126" i="1"/>
  <c r="M126" i="1"/>
  <c r="R126" i="1" s="1"/>
  <c r="K126" i="1" s="1"/>
  <c r="J127" i="1" l="1"/>
  <c r="G127" i="1" l="1"/>
  <c r="M127" i="1"/>
  <c r="R127" i="1" s="1"/>
  <c r="K127" i="1" s="1"/>
  <c r="O127" i="1"/>
  <c r="J128" i="1" l="1"/>
  <c r="O128" i="1" l="1"/>
  <c r="M128" i="1"/>
  <c r="R128" i="1" s="1"/>
  <c r="K128" i="1" s="1"/>
  <c r="G128" i="1"/>
  <c r="J129" i="1" l="1"/>
  <c r="O129" i="1" s="1"/>
  <c r="G129" i="1"/>
  <c r="M129" i="1" l="1"/>
  <c r="R129" i="1" s="1"/>
  <c r="K129" i="1" s="1"/>
  <c r="J130" i="1" l="1"/>
  <c r="M130" i="1"/>
  <c r="R130" i="1" s="1"/>
  <c r="K130" i="1" s="1"/>
  <c r="O130" i="1"/>
  <c r="G130" i="1"/>
  <c r="J131" i="1" l="1"/>
  <c r="G131" i="1"/>
  <c r="M131" i="1" l="1"/>
  <c r="R131" i="1" s="1"/>
  <c r="K131" i="1" s="1"/>
  <c r="O131" i="1"/>
  <c r="J132" i="1" l="1"/>
  <c r="G132" i="1" s="1"/>
  <c r="O132" i="1" l="1"/>
  <c r="M132" i="1"/>
  <c r="R132" i="1" s="1"/>
  <c r="K132" i="1" s="1"/>
  <c r="J133" i="1" l="1"/>
  <c r="G133" i="1"/>
  <c r="M133" i="1"/>
  <c r="R133" i="1" s="1"/>
  <c r="K133" i="1" s="1"/>
  <c r="O133" i="1"/>
  <c r="J134" i="1" l="1"/>
  <c r="M134" i="1" s="1"/>
  <c r="R134" i="1" s="1"/>
  <c r="K134" i="1" s="1"/>
  <c r="G134" i="1" l="1"/>
  <c r="O134" i="1"/>
  <c r="J135" i="1" l="1"/>
  <c r="O135" i="1" s="1"/>
  <c r="G135" i="1" l="1"/>
  <c r="M135" i="1"/>
  <c r="R135" i="1" s="1"/>
  <c r="K135" i="1" s="1"/>
  <c r="J136" i="1" l="1"/>
  <c r="M136" i="1" s="1"/>
  <c r="R136" i="1" s="1"/>
  <c r="K136" i="1" s="1"/>
  <c r="O136" i="1"/>
  <c r="G136" i="1" l="1"/>
  <c r="J137" i="1"/>
  <c r="G137" i="1" s="1"/>
  <c r="M137" i="1" l="1"/>
  <c r="R137" i="1" s="1"/>
  <c r="K137" i="1" s="1"/>
  <c r="O137" i="1"/>
  <c r="J138" i="1" s="1"/>
  <c r="M138" i="1" l="1"/>
  <c r="R138" i="1" s="1"/>
  <c r="K138" i="1" s="1"/>
  <c r="O138" i="1"/>
  <c r="G138" i="1"/>
  <c r="J139" i="1" l="1"/>
  <c r="G139" i="1" l="1"/>
  <c r="M139" i="1"/>
  <c r="R139" i="1" s="1"/>
  <c r="K139" i="1" s="1"/>
  <c r="O139" i="1"/>
  <c r="J140" i="1" l="1"/>
  <c r="O140" i="1"/>
  <c r="G140" i="1"/>
  <c r="M140" i="1"/>
  <c r="R140" i="1" s="1"/>
  <c r="K140" i="1" s="1"/>
  <c r="J141" i="1" l="1"/>
  <c r="M141" i="1" l="1"/>
  <c r="R141" i="1" s="1"/>
  <c r="K141" i="1" s="1"/>
  <c r="O141" i="1"/>
  <c r="G141" i="1"/>
  <c r="J142" i="1" l="1"/>
  <c r="M142" i="1" s="1"/>
  <c r="R142" i="1" s="1"/>
  <c r="K142" i="1" s="1"/>
  <c r="O142" i="1" l="1"/>
  <c r="G142" i="1"/>
  <c r="J143" i="1" l="1"/>
  <c r="M143" i="1" s="1"/>
  <c r="R143" i="1" s="1"/>
  <c r="K143" i="1" s="1"/>
  <c r="G143" i="1"/>
  <c r="O143" i="1" l="1"/>
  <c r="J144" i="1"/>
  <c r="M144" i="1" l="1"/>
  <c r="R144" i="1" s="1"/>
  <c r="K144" i="1" s="1"/>
  <c r="O144" i="1"/>
  <c r="G144" i="1"/>
  <c r="J145" i="1" l="1"/>
  <c r="M145" i="1" l="1"/>
  <c r="R145" i="1" s="1"/>
  <c r="K145" i="1" s="1"/>
  <c r="O145" i="1"/>
  <c r="G145" i="1"/>
  <c r="J146" i="1" l="1"/>
  <c r="M146" i="1"/>
  <c r="R146" i="1" s="1"/>
  <c r="K146" i="1" s="1"/>
  <c r="G146" i="1"/>
  <c r="O146" i="1"/>
  <c r="J147" i="1" l="1"/>
  <c r="M147" i="1" l="1"/>
  <c r="R147" i="1" s="1"/>
  <c r="K147" i="1" s="1"/>
  <c r="G147" i="1"/>
  <c r="O147" i="1"/>
  <c r="J148" i="1" l="1"/>
  <c r="M148" i="1" s="1"/>
  <c r="R148" i="1" s="1"/>
  <c r="K148" i="1" s="1"/>
  <c r="G148" i="1" l="1"/>
  <c r="O148" i="1"/>
  <c r="J149" i="1" l="1"/>
  <c r="G149" i="1"/>
  <c r="O149" i="1"/>
  <c r="M149" i="1" l="1"/>
  <c r="R149" i="1" s="1"/>
  <c r="K149" i="1" s="1"/>
  <c r="J150" i="1" l="1"/>
  <c r="O150" i="1" s="1"/>
  <c r="M150" i="1"/>
  <c r="R150" i="1" s="1"/>
  <c r="K150" i="1" s="1"/>
  <c r="G150" i="1" l="1"/>
  <c r="J151" i="1" s="1"/>
  <c r="M151" i="1" s="1"/>
  <c r="R151" i="1" s="1"/>
  <c r="K151" i="1" s="1"/>
  <c r="O151" i="1" l="1"/>
  <c r="G151" i="1"/>
  <c r="J152" i="1" s="1"/>
  <c r="G152" i="1" l="1"/>
  <c r="O152" i="1"/>
  <c r="M152" i="1"/>
  <c r="R152" i="1" s="1"/>
  <c r="K152" i="1" s="1"/>
  <c r="J153" i="1" l="1"/>
  <c r="M153" i="1" l="1"/>
  <c r="R153" i="1" s="1"/>
  <c r="K153" i="1" s="1"/>
  <c r="O153" i="1"/>
  <c r="G153" i="1"/>
  <c r="J154" i="1" l="1"/>
  <c r="O154" i="1" s="1"/>
  <c r="G154" i="1" l="1"/>
  <c r="M154" i="1"/>
  <c r="R154" i="1" s="1"/>
  <c r="K154" i="1" s="1"/>
  <c r="J155" i="1" l="1"/>
  <c r="M155" i="1" s="1"/>
  <c r="R155" i="1" s="1"/>
  <c r="K155" i="1" s="1"/>
  <c r="G155" i="1"/>
  <c r="O155" i="1"/>
  <c r="J156" i="1" l="1"/>
  <c r="G156" i="1" l="1"/>
  <c r="M156" i="1"/>
  <c r="R156" i="1" s="1"/>
  <c r="K156" i="1" s="1"/>
  <c r="O156" i="1"/>
  <c r="J157" i="1" l="1"/>
  <c r="G157" i="1" l="1"/>
  <c r="O157" i="1"/>
  <c r="M157" i="1"/>
  <c r="R157" i="1" s="1"/>
  <c r="K157" i="1" s="1"/>
  <c r="J158" i="1" l="1"/>
  <c r="G158" i="1" l="1"/>
  <c r="M158" i="1"/>
  <c r="R158" i="1" s="1"/>
  <c r="K158" i="1" s="1"/>
  <c r="O158" i="1"/>
  <c r="J159" i="1" l="1"/>
  <c r="G159" i="1" l="1"/>
  <c r="M159" i="1"/>
  <c r="R159" i="1" s="1"/>
  <c r="K159" i="1" s="1"/>
  <c r="O159" i="1"/>
  <c r="J160" i="1" l="1"/>
  <c r="G160" i="1" l="1"/>
  <c r="O160" i="1"/>
  <c r="M160" i="1"/>
  <c r="R160" i="1" s="1"/>
  <c r="K160" i="1" s="1"/>
  <c r="J161" i="1" l="1"/>
  <c r="G161" i="1" l="1"/>
  <c r="M161" i="1"/>
  <c r="R161" i="1" s="1"/>
  <c r="K161" i="1" s="1"/>
  <c r="O161" i="1"/>
  <c r="J162" i="1" l="1"/>
  <c r="O162" i="1" l="1"/>
  <c r="M162" i="1"/>
  <c r="R162" i="1" s="1"/>
  <c r="K162" i="1" s="1"/>
  <c r="G162" i="1"/>
  <c r="J163" i="1" l="1"/>
  <c r="M163" i="1" s="1"/>
  <c r="R163" i="1" s="1"/>
  <c r="K163" i="1" s="1"/>
  <c r="G163" i="1" l="1"/>
  <c r="O163" i="1"/>
  <c r="J164" i="1" l="1"/>
  <c r="O164" i="1" s="1"/>
  <c r="G164" i="1" l="1"/>
  <c r="M164" i="1"/>
  <c r="R164" i="1" s="1"/>
  <c r="K164" i="1" s="1"/>
  <c r="J165" i="1" l="1"/>
  <c r="G165" i="1" s="1"/>
  <c r="M165" i="1"/>
  <c r="R165" i="1" s="1"/>
  <c r="K165" i="1" s="1"/>
  <c r="O165" i="1"/>
  <c r="J166" i="1" l="1"/>
  <c r="G166" i="1" s="1"/>
  <c r="M166" i="1"/>
  <c r="R166" i="1" s="1"/>
  <c r="K166" i="1" s="1"/>
  <c r="O166" i="1"/>
  <c r="J167" i="1" s="1"/>
  <c r="G167" i="1" l="1"/>
  <c r="M167" i="1"/>
  <c r="R167" i="1" s="1"/>
  <c r="K167" i="1" s="1"/>
  <c r="O167" i="1"/>
  <c r="J168" i="1" l="1"/>
  <c r="M168" i="1" l="1"/>
  <c r="R168" i="1" s="1"/>
  <c r="K168" i="1" s="1"/>
  <c r="G168" i="1"/>
  <c r="O168" i="1"/>
  <c r="J169" i="1" l="1"/>
  <c r="O169" i="1" l="1"/>
  <c r="G169" i="1"/>
  <c r="M169" i="1"/>
  <c r="R169" i="1" s="1"/>
  <c r="K169" i="1" s="1"/>
  <c r="J170" i="1" l="1"/>
  <c r="M170" i="1" s="1"/>
  <c r="R170" i="1" s="1"/>
  <c r="K170" i="1" s="1"/>
  <c r="G170" i="1" l="1"/>
  <c r="O170" i="1"/>
  <c r="J171" i="1" l="1"/>
  <c r="O171" i="1"/>
  <c r="M171" i="1"/>
  <c r="R171" i="1" s="1"/>
  <c r="K171" i="1" s="1"/>
  <c r="G171" i="1"/>
  <c r="J172" i="1" l="1"/>
  <c r="M172" i="1"/>
  <c r="R172" i="1" s="1"/>
  <c r="K172" i="1" s="1"/>
  <c r="O172" i="1" l="1"/>
  <c r="G172" i="1"/>
  <c r="J173" i="1" l="1"/>
  <c r="G173" i="1"/>
  <c r="M173" i="1"/>
  <c r="R173" i="1" s="1"/>
  <c r="K173" i="1" s="1"/>
  <c r="O173" i="1"/>
  <c r="J174" i="1" l="1"/>
  <c r="M174" i="1" s="1"/>
  <c r="R174" i="1" s="1"/>
  <c r="K174" i="1" s="1"/>
  <c r="G174" i="1"/>
  <c r="O174" i="1"/>
  <c r="J175" i="1" l="1"/>
  <c r="G175" i="1" l="1"/>
  <c r="M175" i="1"/>
  <c r="R175" i="1" s="1"/>
  <c r="K175" i="1" s="1"/>
  <c r="O175" i="1"/>
  <c r="J176" i="1" l="1"/>
  <c r="M176" i="1" s="1"/>
  <c r="R176" i="1" s="1"/>
  <c r="K176" i="1" s="1"/>
  <c r="G176" i="1"/>
  <c r="O176" i="1" l="1"/>
  <c r="J177" i="1" s="1"/>
  <c r="M177" i="1" l="1"/>
  <c r="R177" i="1" s="1"/>
  <c r="K177" i="1" s="1"/>
  <c r="G177" i="1"/>
  <c r="O177" i="1"/>
  <c r="J178" i="1" l="1"/>
  <c r="O178" i="1"/>
  <c r="G178" i="1"/>
  <c r="M178" i="1"/>
  <c r="R178" i="1" s="1"/>
  <c r="K178" i="1" s="1"/>
  <c r="J179" i="1" l="1"/>
  <c r="M179" i="1"/>
  <c r="R179" i="1" s="1"/>
  <c r="K179" i="1" s="1"/>
  <c r="G179" i="1"/>
  <c r="O179" i="1"/>
  <c r="J180" i="1" l="1"/>
  <c r="G180" i="1" l="1"/>
  <c r="O180" i="1"/>
  <c r="M180" i="1"/>
  <c r="R180" i="1" s="1"/>
  <c r="K180" i="1" s="1"/>
  <c r="J181" i="1" l="1"/>
  <c r="M181" i="1" l="1"/>
  <c r="R181" i="1" s="1"/>
  <c r="K181" i="1" s="1"/>
  <c r="O181" i="1"/>
  <c r="G181" i="1"/>
  <c r="J182" i="1" l="1"/>
  <c r="M182" i="1" l="1"/>
  <c r="R182" i="1" s="1"/>
  <c r="K182" i="1" s="1"/>
  <c r="G182" i="1"/>
  <c r="O182" i="1"/>
  <c r="J183" i="1" l="1"/>
  <c r="G183" i="1"/>
  <c r="M183" i="1"/>
  <c r="R183" i="1" s="1"/>
  <c r="K183" i="1" s="1"/>
  <c r="O183" i="1"/>
  <c r="J184" i="1" s="1"/>
  <c r="M184" i="1" l="1"/>
  <c r="R184" i="1" s="1"/>
  <c r="K184" i="1" s="1"/>
  <c r="G184" i="1"/>
  <c r="O184" i="1"/>
  <c r="J185" i="1" l="1"/>
  <c r="O185" i="1"/>
  <c r="G185" i="1"/>
  <c r="M185" i="1"/>
  <c r="R185" i="1" s="1"/>
  <c r="K185" i="1" s="1"/>
  <c r="J186" i="1" l="1"/>
  <c r="G186" i="1"/>
  <c r="M186" i="1"/>
  <c r="R186" i="1" s="1"/>
  <c r="K186" i="1" s="1"/>
  <c r="O186" i="1"/>
  <c r="J187" i="1" l="1"/>
  <c r="G187" i="1" l="1"/>
  <c r="M187" i="1"/>
  <c r="R187" i="1" s="1"/>
  <c r="K187" i="1" s="1"/>
  <c r="O187" i="1"/>
  <c r="J188" i="1" l="1"/>
  <c r="O188" i="1"/>
  <c r="M188" i="1"/>
  <c r="R188" i="1" s="1"/>
  <c r="K188" i="1" s="1"/>
  <c r="G188" i="1"/>
  <c r="J189" i="1" s="1"/>
  <c r="G189" i="1" l="1"/>
  <c r="O189" i="1"/>
  <c r="M189" i="1"/>
  <c r="R189" i="1" s="1"/>
  <c r="K189" i="1" s="1"/>
  <c r="J190" i="1" l="1"/>
  <c r="O190" i="1" l="1"/>
  <c r="G190" i="1"/>
  <c r="M190" i="1"/>
  <c r="R190" i="1" s="1"/>
  <c r="K190" i="1" s="1"/>
  <c r="J191" i="1" l="1"/>
  <c r="M191" i="1"/>
  <c r="R191" i="1" s="1"/>
  <c r="K191" i="1" s="1"/>
  <c r="G191" i="1"/>
  <c r="O191" i="1"/>
  <c r="J192" i="1" l="1"/>
  <c r="G192" i="1"/>
  <c r="M192" i="1"/>
  <c r="R192" i="1" s="1"/>
  <c r="K192" i="1" s="1"/>
  <c r="O192" i="1"/>
  <c r="J193" i="1" s="1"/>
  <c r="M193" i="1" l="1"/>
  <c r="R193" i="1" s="1"/>
  <c r="K193" i="1" s="1"/>
  <c r="G193" i="1"/>
  <c r="O193" i="1"/>
  <c r="J194" i="1" l="1"/>
  <c r="G194" i="1" l="1"/>
  <c r="O194" i="1"/>
  <c r="M194" i="1"/>
  <c r="R194" i="1" s="1"/>
  <c r="K194" i="1" s="1"/>
  <c r="J195" i="1" l="1"/>
  <c r="M195" i="1"/>
  <c r="R195" i="1" s="1"/>
  <c r="K195" i="1" s="1"/>
  <c r="O195" i="1"/>
  <c r="G195" i="1"/>
  <c r="J196" i="1" l="1"/>
  <c r="G196" i="1" l="1"/>
  <c r="O196" i="1"/>
  <c r="M196" i="1"/>
  <c r="R196" i="1" s="1"/>
  <c r="K196" i="1" s="1"/>
  <c r="J197" i="1" l="1"/>
  <c r="G197" i="1"/>
  <c r="M197" i="1"/>
  <c r="R197" i="1" s="1"/>
  <c r="K197" i="1" s="1"/>
  <c r="O197" i="1"/>
  <c r="J198" i="1" s="1"/>
  <c r="G198" i="1" l="1"/>
  <c r="O198" i="1"/>
  <c r="M198" i="1"/>
  <c r="R198" i="1" s="1"/>
  <c r="K198" i="1" s="1"/>
  <c r="J199" i="1" l="1"/>
  <c r="G199" i="1"/>
  <c r="O199" i="1"/>
  <c r="M199" i="1"/>
  <c r="R199" i="1" s="1"/>
  <c r="K199" i="1" s="1"/>
  <c r="J200" i="1" l="1"/>
  <c r="M200" i="1" l="1"/>
  <c r="R200" i="1" s="1"/>
  <c r="K200" i="1" s="1"/>
  <c r="O200" i="1"/>
  <c r="G200" i="1"/>
  <c r="J201" i="1" l="1"/>
  <c r="G201" i="1"/>
  <c r="M201" i="1"/>
  <c r="R201" i="1" s="1"/>
  <c r="K201" i="1" s="1"/>
  <c r="O201" i="1"/>
  <c r="J202" i="1" l="1"/>
  <c r="G202" i="1" s="1"/>
  <c r="O202" i="1"/>
  <c r="M202" i="1"/>
  <c r="R202" i="1" s="1"/>
  <c r="K202" i="1" s="1"/>
  <c r="J203" i="1" l="1"/>
  <c r="M203" i="1" l="1"/>
  <c r="R203" i="1" s="1"/>
  <c r="K203" i="1" s="1"/>
  <c r="G203" i="1"/>
  <c r="O203" i="1"/>
  <c r="J204" i="1" l="1"/>
  <c r="G204" i="1" s="1"/>
  <c r="M204" i="1"/>
  <c r="R204" i="1" s="1"/>
  <c r="K204" i="1" s="1"/>
  <c r="O204" i="1"/>
  <c r="J205" i="1" l="1"/>
  <c r="M205" i="1"/>
  <c r="R205" i="1" s="1"/>
  <c r="K205" i="1" s="1"/>
  <c r="O205" i="1"/>
  <c r="G205" i="1"/>
  <c r="J206" i="1" l="1"/>
  <c r="G206" i="1" s="1"/>
  <c r="O206" i="1"/>
  <c r="M206" i="1"/>
  <c r="R206" i="1" s="1"/>
  <c r="K206" i="1" s="1"/>
  <c r="J207" i="1" l="1"/>
  <c r="M207" i="1" s="1"/>
  <c r="R207" i="1" s="1"/>
  <c r="K207" i="1" s="1"/>
  <c r="O207" i="1"/>
  <c r="G207" i="1"/>
  <c r="J208" i="1" l="1"/>
  <c r="G208" i="1"/>
  <c r="O208" i="1"/>
  <c r="M208" i="1"/>
  <c r="R208" i="1" s="1"/>
  <c r="K208" i="1" s="1"/>
  <c r="J209" i="1" l="1"/>
  <c r="O209" i="1" s="1"/>
  <c r="M209" i="1"/>
  <c r="R209" i="1" s="1"/>
  <c r="K209" i="1" s="1"/>
  <c r="G209" i="1"/>
  <c r="J210" i="1" l="1"/>
  <c r="O210" i="1" s="1"/>
  <c r="M210" i="1"/>
  <c r="R210" i="1" s="1"/>
  <c r="K210" i="1" s="1"/>
  <c r="G210" i="1"/>
  <c r="J211" i="1" s="1"/>
  <c r="O211" i="1" l="1"/>
  <c r="M211" i="1"/>
  <c r="R211" i="1" s="1"/>
  <c r="K211" i="1" s="1"/>
  <c r="G211" i="1"/>
  <c r="J212" i="1" l="1"/>
  <c r="O212" i="1"/>
  <c r="M212" i="1" l="1"/>
  <c r="R212" i="1" s="1"/>
  <c r="K212" i="1" s="1"/>
  <c r="G212" i="1"/>
  <c r="J213" i="1" s="1"/>
  <c r="O213" i="1" l="1"/>
  <c r="M213" i="1"/>
  <c r="R213" i="1" s="1"/>
  <c r="K213" i="1" s="1"/>
  <c r="G213" i="1"/>
  <c r="J214" i="1" l="1"/>
  <c r="M214" i="1"/>
  <c r="R214" i="1" s="1"/>
  <c r="K214" i="1" s="1"/>
  <c r="G214" i="1"/>
  <c r="O214" i="1"/>
  <c r="J215" i="1" l="1"/>
  <c r="G215" i="1" s="1"/>
  <c r="M215" i="1"/>
  <c r="R215" i="1" s="1"/>
  <c r="K215" i="1" s="1"/>
  <c r="O215" i="1" l="1"/>
  <c r="J216" i="1" s="1"/>
  <c r="M216" i="1" l="1"/>
  <c r="R216" i="1" s="1"/>
  <c r="K216" i="1" s="1"/>
  <c r="G216" i="1"/>
  <c r="O216" i="1"/>
  <c r="J217" i="1" l="1"/>
  <c r="G217" i="1" l="1"/>
  <c r="M217" i="1"/>
  <c r="R217" i="1" s="1"/>
  <c r="K217" i="1" s="1"/>
  <c r="O217" i="1"/>
  <c r="J218" i="1" l="1"/>
  <c r="O218" i="1" l="1"/>
  <c r="G218" i="1"/>
  <c r="M218" i="1"/>
  <c r="R218" i="1" s="1"/>
  <c r="K218" i="1" s="1"/>
  <c r="J219" i="1" l="1"/>
  <c r="M219" i="1" l="1"/>
  <c r="R219" i="1" s="1"/>
  <c r="K219" i="1" s="1"/>
  <c r="O219" i="1"/>
  <c r="G219" i="1"/>
  <c r="J220" i="1" l="1"/>
  <c r="G220" i="1" s="1"/>
  <c r="O220" i="1" l="1"/>
  <c r="M220" i="1"/>
  <c r="R220" i="1" s="1"/>
  <c r="K220" i="1" s="1"/>
  <c r="J221" i="1"/>
  <c r="M221" i="1" l="1"/>
  <c r="R221" i="1" s="1"/>
  <c r="K221" i="1" s="1"/>
  <c r="G221" i="1"/>
  <c r="O221" i="1"/>
  <c r="J222" i="1" l="1"/>
  <c r="M222" i="1" s="1"/>
  <c r="R222" i="1" s="1"/>
  <c r="K222" i="1" s="1"/>
  <c r="O222" i="1" l="1"/>
  <c r="G222" i="1"/>
  <c r="J223" i="1" s="1"/>
  <c r="M223" i="1" l="1"/>
  <c r="R223" i="1" s="1"/>
  <c r="K223" i="1" s="1"/>
  <c r="G223" i="1"/>
  <c r="O223" i="1"/>
  <c r="J224" i="1" l="1"/>
  <c r="O224" i="1"/>
  <c r="G224" i="1"/>
  <c r="M224" i="1"/>
  <c r="R224" i="1" s="1"/>
  <c r="K224" i="1" s="1"/>
  <c r="J225" i="1" l="1"/>
  <c r="M225" i="1" l="1"/>
  <c r="R225" i="1" s="1"/>
  <c r="K225" i="1" s="1"/>
  <c r="G225" i="1"/>
  <c r="O225" i="1"/>
  <c r="J226" i="1" l="1"/>
  <c r="O226" i="1" s="1"/>
  <c r="G226" i="1"/>
  <c r="M226" i="1"/>
  <c r="R226" i="1" s="1"/>
  <c r="K226" i="1" s="1"/>
  <c r="J227" i="1" l="1"/>
  <c r="O227" i="1" l="1"/>
  <c r="M227" i="1"/>
  <c r="R227" i="1" s="1"/>
  <c r="K227" i="1" s="1"/>
  <c r="G227" i="1"/>
  <c r="J228" i="1" l="1"/>
  <c r="G228" i="1"/>
  <c r="O228" i="1" l="1"/>
  <c r="M228" i="1"/>
  <c r="R228" i="1" s="1"/>
  <c r="K228" i="1" s="1"/>
  <c r="J229" i="1" l="1"/>
  <c r="G229" i="1" s="1"/>
  <c r="M229" i="1" l="1"/>
  <c r="R229" i="1" s="1"/>
  <c r="K229" i="1" s="1"/>
  <c r="O229" i="1"/>
  <c r="J230" i="1" s="1"/>
  <c r="O230" i="1" l="1"/>
  <c r="G230" i="1"/>
  <c r="M230" i="1"/>
  <c r="R230" i="1" s="1"/>
  <c r="K230" i="1" s="1"/>
  <c r="J231" i="1" l="1"/>
  <c r="G231" i="1" l="1"/>
  <c r="M231" i="1"/>
  <c r="R231" i="1" s="1"/>
  <c r="K231" i="1" s="1"/>
  <c r="O231" i="1"/>
  <c r="J232" i="1" l="1"/>
  <c r="G232" i="1" l="1"/>
  <c r="M232" i="1"/>
  <c r="R232" i="1" s="1"/>
  <c r="K232" i="1" s="1"/>
  <c r="O232" i="1"/>
  <c r="J233" i="1" l="1"/>
  <c r="O233" i="1" l="1"/>
  <c r="M233" i="1"/>
  <c r="R233" i="1" s="1"/>
  <c r="K233" i="1" s="1"/>
  <c r="G233" i="1"/>
  <c r="J234" i="1" l="1"/>
  <c r="M234" i="1"/>
  <c r="R234" i="1" s="1"/>
  <c r="K234" i="1" s="1"/>
  <c r="O234" i="1"/>
  <c r="G234" i="1"/>
  <c r="J235" i="1" l="1"/>
  <c r="M235" i="1"/>
  <c r="R235" i="1" s="1"/>
  <c r="K235" i="1" s="1"/>
  <c r="O235" i="1"/>
  <c r="G235" i="1"/>
  <c r="J236" i="1" l="1"/>
  <c r="M236" i="1" s="1"/>
  <c r="R236" i="1" s="1"/>
  <c r="K236" i="1" s="1"/>
  <c r="O236" i="1"/>
  <c r="G236" i="1" l="1"/>
  <c r="J237" i="1" s="1"/>
  <c r="G237" i="1" l="1"/>
  <c r="O237" i="1"/>
  <c r="M237" i="1"/>
  <c r="R237" i="1" s="1"/>
  <c r="K237" i="1" s="1"/>
  <c r="J238" i="1" l="1"/>
  <c r="M238" i="1" l="1"/>
  <c r="R238" i="1" s="1"/>
  <c r="K238" i="1" s="1"/>
  <c r="O238" i="1"/>
  <c r="G238" i="1"/>
  <c r="J239" i="1" l="1"/>
  <c r="G239" i="1" l="1"/>
  <c r="M239" i="1"/>
  <c r="R239" i="1" s="1"/>
  <c r="K239" i="1" s="1"/>
  <c r="O239" i="1"/>
  <c r="J240" i="1" l="1"/>
  <c r="O240" i="1" l="1"/>
  <c r="M240" i="1"/>
  <c r="R240" i="1" s="1"/>
  <c r="K240" i="1" s="1"/>
  <c r="G240" i="1"/>
  <c r="J241" i="1" l="1"/>
  <c r="M241" i="1" s="1"/>
  <c r="R241" i="1" s="1"/>
  <c r="K241" i="1" s="1"/>
  <c r="O241" i="1" l="1"/>
  <c r="G241" i="1"/>
  <c r="J242" i="1" l="1"/>
  <c r="G242" i="1" s="1"/>
  <c r="O242" i="1" l="1"/>
  <c r="M242" i="1"/>
  <c r="R242" i="1" s="1"/>
  <c r="K242" i="1" s="1"/>
  <c r="J243" i="1"/>
  <c r="O243" i="1" l="1"/>
  <c r="M243" i="1"/>
  <c r="R243" i="1" s="1"/>
  <c r="K243" i="1" s="1"/>
  <c r="G243" i="1"/>
  <c r="J244" i="1" l="1"/>
  <c r="G244" i="1" s="1"/>
  <c r="O244" i="1"/>
  <c r="M244" i="1"/>
  <c r="R244" i="1" s="1"/>
  <c r="K244" i="1" s="1"/>
  <c r="J245" i="1" l="1"/>
  <c r="G245" i="1" l="1"/>
  <c r="O245" i="1"/>
  <c r="M245" i="1"/>
  <c r="R245" i="1" s="1"/>
  <c r="K245" i="1" s="1"/>
  <c r="J246" i="1" l="1"/>
  <c r="O246" i="1" l="1"/>
  <c r="G246" i="1"/>
  <c r="M246" i="1"/>
  <c r="R246" i="1" s="1"/>
  <c r="K246" i="1" s="1"/>
  <c r="J247" i="1" l="1"/>
  <c r="O247" i="1" l="1"/>
  <c r="G247" i="1"/>
  <c r="M247" i="1"/>
  <c r="R247" i="1" s="1"/>
  <c r="K247" i="1" s="1"/>
  <c r="J248" i="1" l="1"/>
  <c r="O248" i="1" l="1"/>
  <c r="M248" i="1"/>
  <c r="R248" i="1" s="1"/>
  <c r="K248" i="1" s="1"/>
  <c r="G248" i="1"/>
  <c r="J249" i="1" l="1"/>
  <c r="O249" i="1" l="1"/>
  <c r="G249" i="1"/>
  <c r="M249" i="1"/>
  <c r="R249" i="1" s="1"/>
  <c r="K249" i="1" s="1"/>
  <c r="J250" i="1" l="1"/>
  <c r="O250" i="1" s="1"/>
  <c r="M250" i="1"/>
  <c r="R250" i="1" s="1"/>
  <c r="K250" i="1" s="1"/>
  <c r="G250" i="1" l="1"/>
  <c r="J251" i="1"/>
  <c r="M251" i="1" s="1"/>
  <c r="R251" i="1" s="1"/>
  <c r="K251" i="1" s="1"/>
  <c r="G251" i="1"/>
  <c r="O251" i="1"/>
  <c r="J252" i="1" l="1"/>
  <c r="M252" i="1" l="1"/>
  <c r="R252" i="1" s="1"/>
  <c r="K252" i="1" s="1"/>
  <c r="G252" i="1"/>
  <c r="O252" i="1"/>
  <c r="J253" i="1" l="1"/>
  <c r="O253" i="1" l="1"/>
  <c r="G253" i="1"/>
  <c r="M253" i="1"/>
  <c r="R253" i="1" s="1"/>
  <c r="K253" i="1" s="1"/>
  <c r="J254" i="1" l="1"/>
  <c r="G254" i="1" l="1"/>
  <c r="O254" i="1"/>
  <c r="M254" i="1"/>
  <c r="R254" i="1" s="1"/>
  <c r="K254" i="1" s="1"/>
  <c r="J255" i="1" l="1"/>
  <c r="O255" i="1" l="1"/>
  <c r="M255" i="1"/>
  <c r="R255" i="1" s="1"/>
  <c r="K255" i="1" s="1"/>
  <c r="G255" i="1"/>
  <c r="J256" i="1" l="1"/>
  <c r="M256" i="1" s="1"/>
  <c r="R256" i="1" s="1"/>
  <c r="K256" i="1" s="1"/>
  <c r="G256" i="1"/>
  <c r="O256" i="1" l="1"/>
  <c r="J257" i="1"/>
  <c r="G257" i="1" l="1"/>
  <c r="M257" i="1"/>
  <c r="R257" i="1" s="1"/>
  <c r="K257" i="1" s="1"/>
  <c r="O257" i="1"/>
  <c r="J258" i="1" l="1"/>
  <c r="G258" i="1" l="1"/>
  <c r="M258" i="1"/>
  <c r="R258" i="1" s="1"/>
  <c r="K258" i="1" s="1"/>
  <c r="O258" i="1"/>
  <c r="J259" i="1" l="1"/>
  <c r="M259" i="1" l="1"/>
  <c r="R259" i="1" s="1"/>
  <c r="K259" i="1" s="1"/>
  <c r="O259" i="1"/>
  <c r="G259" i="1"/>
  <c r="J260" i="1" l="1"/>
  <c r="M260" i="1"/>
  <c r="R260" i="1" s="1"/>
  <c r="K260" i="1" s="1"/>
  <c r="G260" i="1"/>
  <c r="O260" i="1"/>
  <c r="J261" i="1" l="1"/>
  <c r="O261" i="1" l="1"/>
  <c r="M261" i="1"/>
  <c r="R261" i="1" s="1"/>
  <c r="K261" i="1" s="1"/>
  <c r="G261" i="1"/>
  <c r="J262" i="1" l="1"/>
  <c r="G262" i="1" s="1"/>
  <c r="M262" i="1" l="1"/>
  <c r="R262" i="1" s="1"/>
  <c r="K262" i="1" s="1"/>
  <c r="O262" i="1"/>
  <c r="J263" i="1" l="1"/>
  <c r="G263" i="1" s="1"/>
  <c r="M263" i="1" l="1"/>
  <c r="R263" i="1" s="1"/>
  <c r="K263" i="1" s="1"/>
  <c r="O263" i="1"/>
  <c r="J264" i="1" l="1"/>
  <c r="O264" i="1" s="1"/>
  <c r="M264" i="1" l="1"/>
  <c r="R264" i="1" s="1"/>
  <c r="K264" i="1" s="1"/>
  <c r="G264" i="1"/>
  <c r="J265" i="1" l="1"/>
  <c r="G265" i="1" s="1"/>
  <c r="O265" i="1" l="1"/>
  <c r="M265" i="1"/>
  <c r="R265" i="1" s="1"/>
  <c r="K265" i="1" s="1"/>
  <c r="J266" i="1"/>
  <c r="G266" i="1" l="1"/>
  <c r="O266" i="1"/>
  <c r="M266" i="1"/>
  <c r="R266" i="1" s="1"/>
  <c r="K266" i="1" s="1"/>
  <c r="J267" i="1" l="1"/>
  <c r="G267" i="1" l="1"/>
  <c r="O267" i="1"/>
  <c r="M267" i="1"/>
  <c r="R267" i="1" s="1"/>
  <c r="K267" i="1" s="1"/>
  <c r="J268" i="1" l="1"/>
  <c r="O268" i="1" l="1"/>
  <c r="M268" i="1"/>
  <c r="R268" i="1" s="1"/>
  <c r="K268" i="1" s="1"/>
  <c r="G268" i="1"/>
  <c r="J269" i="1" l="1"/>
  <c r="M269" i="1"/>
  <c r="R269" i="1" s="1"/>
  <c r="K269" i="1" s="1"/>
  <c r="G269" i="1"/>
  <c r="O269" i="1"/>
  <c r="J270" i="1" l="1"/>
  <c r="M270" i="1" l="1"/>
  <c r="R270" i="1" s="1"/>
  <c r="K270" i="1" s="1"/>
  <c r="G270" i="1"/>
  <c r="O270" i="1"/>
  <c r="J271" i="1" l="1"/>
  <c r="O271" i="1" s="1"/>
  <c r="M271" i="1" l="1"/>
  <c r="R271" i="1" s="1"/>
  <c r="K271" i="1" s="1"/>
  <c r="G271" i="1"/>
  <c r="J272" i="1" l="1"/>
  <c r="M272" i="1"/>
  <c r="R272" i="1" s="1"/>
  <c r="K272" i="1" s="1"/>
  <c r="O272" i="1" l="1"/>
  <c r="G272" i="1"/>
  <c r="J273" i="1" s="1"/>
  <c r="M273" i="1" l="1"/>
  <c r="R273" i="1" s="1"/>
  <c r="K273" i="1" s="1"/>
  <c r="G273" i="1"/>
  <c r="O273" i="1"/>
  <c r="J274" i="1" l="1"/>
  <c r="G274" i="1" s="1"/>
  <c r="M274" i="1" l="1"/>
  <c r="R274" i="1" s="1"/>
  <c r="K274" i="1" s="1"/>
  <c r="O274" i="1"/>
  <c r="J275" i="1" s="1"/>
  <c r="M275" i="1" l="1"/>
  <c r="R275" i="1" s="1"/>
  <c r="K275" i="1" s="1"/>
  <c r="O275" i="1"/>
  <c r="G275" i="1"/>
  <c r="J276" i="1" l="1"/>
  <c r="G276" i="1" s="1"/>
  <c r="O276" i="1" l="1"/>
  <c r="M276" i="1"/>
  <c r="R276" i="1" s="1"/>
  <c r="K276" i="1" s="1"/>
  <c r="J277" i="1" l="1"/>
  <c r="O277" i="1" s="1"/>
  <c r="M277" i="1"/>
  <c r="R277" i="1" s="1"/>
  <c r="K277" i="1" s="1"/>
  <c r="G277" i="1" l="1"/>
  <c r="J278" i="1" s="1"/>
  <c r="M278" i="1" l="1"/>
  <c r="R278" i="1" s="1"/>
  <c r="K278" i="1" s="1"/>
  <c r="G278" i="1"/>
  <c r="O278" i="1"/>
  <c r="J279" i="1" l="1"/>
  <c r="O279" i="1" s="1"/>
  <c r="M279" i="1" l="1"/>
  <c r="R279" i="1" s="1"/>
  <c r="K279" i="1" s="1"/>
  <c r="G279" i="1"/>
  <c r="J280" i="1" s="1"/>
  <c r="M280" i="1" l="1"/>
  <c r="R280" i="1" s="1"/>
  <c r="K280" i="1" s="1"/>
  <c r="O280" i="1"/>
  <c r="G280" i="1"/>
  <c r="J281" i="1" l="1"/>
  <c r="O281" i="1" s="1"/>
  <c r="M281" i="1" l="1"/>
  <c r="R281" i="1" s="1"/>
  <c r="K281" i="1" s="1"/>
  <c r="G281" i="1"/>
  <c r="J282" i="1" l="1"/>
  <c r="G282" i="1" s="1"/>
  <c r="O282" i="1"/>
  <c r="M282" i="1" l="1"/>
  <c r="R282" i="1" s="1"/>
  <c r="K282" i="1" s="1"/>
  <c r="J283" i="1" l="1"/>
  <c r="M283" i="1" s="1"/>
  <c r="R283" i="1" s="1"/>
  <c r="K283" i="1" s="1"/>
  <c r="G283" i="1"/>
  <c r="O283" i="1" l="1"/>
  <c r="J284" i="1" s="1"/>
  <c r="O284" i="1" l="1"/>
  <c r="G284" i="1"/>
  <c r="M284" i="1"/>
  <c r="R284" i="1" s="1"/>
  <c r="K284" i="1" s="1"/>
  <c r="J285" i="1" l="1"/>
  <c r="G285" i="1" l="1"/>
  <c r="M285" i="1"/>
  <c r="R285" i="1" s="1"/>
  <c r="K285" i="1" s="1"/>
  <c r="O285" i="1"/>
  <c r="J286" i="1" l="1"/>
  <c r="O286" i="1" l="1"/>
  <c r="G286" i="1"/>
  <c r="M286" i="1"/>
  <c r="R286" i="1" s="1"/>
  <c r="K286" i="1" s="1"/>
  <c r="J287" i="1" l="1"/>
  <c r="M287" i="1" l="1"/>
  <c r="R287" i="1" s="1"/>
  <c r="K287" i="1" s="1"/>
  <c r="O287" i="1"/>
  <c r="G287" i="1"/>
  <c r="J288" i="1" l="1"/>
  <c r="M288" i="1" s="1"/>
  <c r="O288" i="1" l="1"/>
  <c r="G288" i="1"/>
  <c r="R288" i="1"/>
  <c r="K288" i="1" s="1"/>
  <c r="J289" i="1" l="1"/>
  <c r="G289" i="1" s="1"/>
  <c r="M289" i="1"/>
  <c r="R289" i="1" s="1"/>
  <c r="K289" i="1" s="1"/>
  <c r="O289" i="1"/>
  <c r="J290" i="1" l="1"/>
  <c r="M290" i="1" s="1"/>
  <c r="R290" i="1" s="1"/>
  <c r="K290" i="1" s="1"/>
  <c r="G290" i="1" l="1"/>
  <c r="O290" i="1"/>
  <c r="J291" i="1" l="1"/>
  <c r="G291" i="1" l="1"/>
  <c r="O291" i="1"/>
  <c r="M291" i="1"/>
  <c r="R291" i="1" s="1"/>
  <c r="K291" i="1" s="1"/>
  <c r="J292" i="1" l="1"/>
  <c r="O292" i="1" l="1"/>
  <c r="M292" i="1"/>
  <c r="R292" i="1" s="1"/>
  <c r="K292" i="1" s="1"/>
  <c r="G292" i="1"/>
  <c r="J293" i="1" l="1"/>
  <c r="G293" i="1" s="1"/>
  <c r="O293" i="1" l="1"/>
  <c r="M293" i="1"/>
  <c r="R293" i="1" s="1"/>
  <c r="K293" i="1" s="1"/>
  <c r="J294" i="1" l="1"/>
  <c r="M294" i="1"/>
  <c r="R294" i="1" s="1"/>
  <c r="K294" i="1" s="1"/>
  <c r="G294" i="1" l="1"/>
  <c r="O294" i="1"/>
  <c r="J295" i="1"/>
  <c r="G295" i="1" s="1"/>
  <c r="M295" i="1" l="1"/>
  <c r="R295" i="1" s="1"/>
  <c r="K295" i="1" s="1"/>
  <c r="O295" i="1"/>
  <c r="J296" i="1" l="1"/>
  <c r="M296" i="1" s="1"/>
  <c r="R296" i="1" s="1"/>
  <c r="K296" i="1" s="1"/>
  <c r="G296" i="1"/>
  <c r="O296" i="1" l="1"/>
  <c r="J297" i="1"/>
  <c r="O297" i="1" s="1"/>
  <c r="G297" i="1" l="1"/>
  <c r="M297" i="1"/>
  <c r="R297" i="1" s="1"/>
  <c r="K297" i="1" s="1"/>
  <c r="J298" i="1" l="1"/>
  <c r="M298" i="1" l="1"/>
  <c r="R298" i="1" s="1"/>
  <c r="K298" i="1" s="1"/>
  <c r="G298" i="1"/>
  <c r="O298" i="1"/>
  <c r="J299" i="1" l="1"/>
  <c r="O299" i="1"/>
  <c r="M299" i="1"/>
  <c r="R299" i="1" s="1"/>
  <c r="K299" i="1" s="1"/>
  <c r="G299" i="1"/>
  <c r="J300" i="1" l="1"/>
  <c r="G300" i="1" s="1"/>
  <c r="M300" i="1" l="1"/>
  <c r="R300" i="1" s="1"/>
  <c r="K300" i="1" s="1"/>
  <c r="O300" i="1"/>
  <c r="J301" i="1" s="1"/>
  <c r="M301" i="1" l="1"/>
  <c r="R301" i="1" s="1"/>
  <c r="K301" i="1" s="1"/>
  <c r="O301" i="1"/>
  <c r="G301" i="1"/>
  <c r="J302" i="1" l="1"/>
  <c r="O302" i="1" s="1"/>
  <c r="M302" i="1"/>
  <c r="R302" i="1" s="1"/>
  <c r="K302" i="1" s="1"/>
  <c r="G302" i="1"/>
  <c r="J303" i="1" l="1"/>
  <c r="G303" i="1" s="1"/>
  <c r="M303" i="1"/>
  <c r="R303" i="1" s="1"/>
  <c r="K303" i="1" s="1"/>
  <c r="O303" i="1"/>
  <c r="J304" i="1" l="1"/>
  <c r="G304" i="1" l="1"/>
  <c r="M304" i="1"/>
  <c r="R304" i="1" s="1"/>
  <c r="K304" i="1" s="1"/>
  <c r="O304" i="1"/>
  <c r="J305" i="1" l="1"/>
  <c r="O305" i="1" s="1"/>
  <c r="G305" i="1" l="1"/>
  <c r="M305" i="1"/>
  <c r="R305" i="1" s="1"/>
  <c r="K305" i="1" s="1"/>
  <c r="J306" i="1"/>
  <c r="M306" i="1" l="1"/>
  <c r="R306" i="1" s="1"/>
  <c r="K306" i="1" s="1"/>
  <c r="O306" i="1"/>
  <c r="G306" i="1"/>
  <c r="P3" i="1" l="1"/>
  <c r="N300" i="1" s="1"/>
  <c r="P300" i="1" s="1"/>
  <c r="E300" i="1" s="1"/>
  <c r="F300" i="1" s="1"/>
  <c r="N60" i="1" l="1"/>
  <c r="N68" i="1"/>
  <c r="N71" i="1"/>
  <c r="N75" i="1"/>
  <c r="P75" i="1" s="1"/>
  <c r="E75" i="1" s="1"/>
  <c r="N79" i="1"/>
  <c r="P79" i="1" s="1"/>
  <c r="N83" i="1"/>
  <c r="P83" i="1" s="1"/>
  <c r="N87" i="1"/>
  <c r="P87" i="1" s="1"/>
  <c r="N72" i="1"/>
  <c r="P72" i="1" s="1"/>
  <c r="N76" i="1"/>
  <c r="N80" i="1"/>
  <c r="N84" i="1"/>
  <c r="P84" i="1" s="1"/>
  <c r="N88" i="1"/>
  <c r="P88" i="1" s="1"/>
  <c r="N59" i="1"/>
  <c r="P59" i="1" s="1"/>
  <c r="E59" i="1" s="1"/>
  <c r="N63" i="1"/>
  <c r="P63" i="1" s="1"/>
  <c r="E63" i="1" s="1"/>
  <c r="N67" i="1"/>
  <c r="P67" i="1" s="1"/>
  <c r="E67" i="1" s="1"/>
  <c r="D85" i="1" s="1"/>
  <c r="N64" i="1"/>
  <c r="P64" i="1" s="1"/>
  <c r="E64" i="1" s="1"/>
  <c r="D82" i="1" s="1"/>
  <c r="N74" i="1"/>
  <c r="N61" i="1"/>
  <c r="N73" i="1"/>
  <c r="P73" i="1" s="1"/>
  <c r="N77" i="1"/>
  <c r="P77" i="1" s="1"/>
  <c r="N86" i="1"/>
  <c r="P86" i="1" s="1"/>
  <c r="N66" i="1"/>
  <c r="P66" i="1" s="1"/>
  <c r="E66" i="1" s="1"/>
  <c r="D84" i="1" s="1"/>
  <c r="N65" i="1"/>
  <c r="P65" i="1" s="1"/>
  <c r="E65" i="1" s="1"/>
  <c r="D83" i="1" s="1"/>
  <c r="N78" i="1"/>
  <c r="P78" i="1" s="1"/>
  <c r="N82" i="1"/>
  <c r="N69" i="1"/>
  <c r="N70" i="1"/>
  <c r="P70" i="1" s="1"/>
  <c r="E70" i="1" s="1"/>
  <c r="D88" i="1" s="1"/>
  <c r="N81" i="1"/>
  <c r="N85" i="1"/>
  <c r="P85" i="1" s="1"/>
  <c r="N62" i="1"/>
  <c r="P62" i="1" s="1"/>
  <c r="E62" i="1" s="1"/>
  <c r="N270" i="1"/>
  <c r="P270" i="1" s="1"/>
  <c r="E270" i="1" s="1"/>
  <c r="F270" i="1" s="1"/>
  <c r="N150" i="1"/>
  <c r="P150" i="1" s="1"/>
  <c r="E150" i="1" s="1"/>
  <c r="F150" i="1" s="1"/>
  <c r="N152" i="1"/>
  <c r="P152" i="1" s="1"/>
  <c r="E152" i="1" s="1"/>
  <c r="F152" i="1" s="1"/>
  <c r="N281" i="1"/>
  <c r="P281" i="1" s="1"/>
  <c r="E281" i="1" s="1"/>
  <c r="F281" i="1" s="1"/>
  <c r="N288" i="1"/>
  <c r="P288" i="1" s="1"/>
  <c r="E288" i="1" s="1"/>
  <c r="F288" i="1" s="1"/>
  <c r="N306" i="1"/>
  <c r="P306" i="1" s="1"/>
  <c r="E306" i="1" s="1"/>
  <c r="F306" i="1" s="1"/>
  <c r="N125" i="1"/>
  <c r="P125" i="1" s="1"/>
  <c r="E125" i="1" s="1"/>
  <c r="F125" i="1" s="1"/>
  <c r="N261" i="1"/>
  <c r="P261" i="1" s="1"/>
  <c r="E261" i="1" s="1"/>
  <c r="F261" i="1" s="1"/>
  <c r="N198" i="1"/>
  <c r="P198" i="1" s="1"/>
  <c r="E198" i="1" s="1"/>
  <c r="F198" i="1" s="1"/>
  <c r="N107" i="1"/>
  <c r="P107" i="1" s="1"/>
  <c r="E107" i="1" s="1"/>
  <c r="F107" i="1" s="1"/>
  <c r="N216" i="1"/>
  <c r="P216" i="1" s="1"/>
  <c r="E216" i="1" s="1"/>
  <c r="F216" i="1" s="1"/>
  <c r="N55" i="1"/>
  <c r="P55" i="1" s="1"/>
  <c r="E55" i="1" s="1"/>
  <c r="N135" i="1"/>
  <c r="P135" i="1" s="1"/>
  <c r="E135" i="1" s="1"/>
  <c r="F135" i="1" s="1"/>
  <c r="N256" i="1"/>
  <c r="P256" i="1" s="1"/>
  <c r="E256" i="1" s="1"/>
  <c r="F256" i="1" s="1"/>
  <c r="N51" i="1"/>
  <c r="P51" i="1" s="1"/>
  <c r="E51" i="1" s="1"/>
  <c r="N238" i="1"/>
  <c r="P238" i="1" s="1"/>
  <c r="E238" i="1" s="1"/>
  <c r="F238" i="1" s="1"/>
  <c r="N250" i="1"/>
  <c r="P250" i="1" s="1"/>
  <c r="E250" i="1" s="1"/>
  <c r="F250" i="1" s="1"/>
  <c r="N180" i="1"/>
  <c r="P180" i="1" s="1"/>
  <c r="E180" i="1" s="1"/>
  <c r="F180" i="1" s="1"/>
  <c r="N298" i="1"/>
  <c r="P298" i="1" s="1"/>
  <c r="E298" i="1" s="1"/>
  <c r="F298" i="1" s="1"/>
  <c r="N291" i="1"/>
  <c r="P291" i="1" s="1"/>
  <c r="E291" i="1" s="1"/>
  <c r="F291" i="1" s="1"/>
  <c r="N149" i="1"/>
  <c r="P149" i="1" s="1"/>
  <c r="E149" i="1" s="1"/>
  <c r="F149" i="1" s="1"/>
  <c r="P81" i="1"/>
  <c r="N258" i="1"/>
  <c r="P258" i="1" s="1"/>
  <c r="E258" i="1" s="1"/>
  <c r="F258" i="1" s="1"/>
  <c r="N219" i="1"/>
  <c r="P219" i="1" s="1"/>
  <c r="E219" i="1" s="1"/>
  <c r="F219" i="1" s="1"/>
  <c r="N252" i="1"/>
  <c r="P252" i="1" s="1"/>
  <c r="E252" i="1" s="1"/>
  <c r="F252" i="1" s="1"/>
  <c r="N212" i="1"/>
  <c r="P212" i="1" s="1"/>
  <c r="E212" i="1" s="1"/>
  <c r="F212" i="1" s="1"/>
  <c r="N173" i="1"/>
  <c r="P173" i="1" s="1"/>
  <c r="E173" i="1" s="1"/>
  <c r="F173" i="1" s="1"/>
  <c r="N127" i="1"/>
  <c r="P127" i="1" s="1"/>
  <c r="E127" i="1" s="1"/>
  <c r="F127" i="1" s="1"/>
  <c r="N54" i="1"/>
  <c r="P54" i="1" s="1"/>
  <c r="E54" i="1" s="1"/>
  <c r="N269" i="1"/>
  <c r="P269" i="1" s="1"/>
  <c r="E269" i="1" s="1"/>
  <c r="F269" i="1" s="1"/>
  <c r="N179" i="1"/>
  <c r="P179" i="1" s="1"/>
  <c r="E179" i="1" s="1"/>
  <c r="F179" i="1" s="1"/>
  <c r="N271" i="1"/>
  <c r="P271" i="1" s="1"/>
  <c r="E271" i="1" s="1"/>
  <c r="F271" i="1" s="1"/>
  <c r="N282" i="1"/>
  <c r="P282" i="1" s="1"/>
  <c r="E282" i="1" s="1"/>
  <c r="F282" i="1" s="1"/>
  <c r="N301" i="1"/>
  <c r="P301" i="1" s="1"/>
  <c r="E301" i="1" s="1"/>
  <c r="F301" i="1" s="1"/>
  <c r="N251" i="1"/>
  <c r="P251" i="1" s="1"/>
  <c r="E251" i="1" s="1"/>
  <c r="F251" i="1" s="1"/>
  <c r="N57" i="1"/>
  <c r="P57" i="1" s="1"/>
  <c r="E57" i="1" s="1"/>
  <c r="N247" i="1"/>
  <c r="P247" i="1" s="1"/>
  <c r="E247" i="1" s="1"/>
  <c r="F247" i="1" s="1"/>
  <c r="N223" i="1"/>
  <c r="P223" i="1" s="1"/>
  <c r="E223" i="1" s="1"/>
  <c r="F223" i="1" s="1"/>
  <c r="P76" i="1"/>
  <c r="N158" i="1"/>
  <c r="P158" i="1" s="1"/>
  <c r="E158" i="1" s="1"/>
  <c r="F158" i="1" s="1"/>
  <c r="N239" i="1"/>
  <c r="P239" i="1" s="1"/>
  <c r="E239" i="1" s="1"/>
  <c r="F239" i="1" s="1"/>
  <c r="N47" i="1"/>
  <c r="P47" i="1" s="1"/>
  <c r="E47" i="1" s="1"/>
  <c r="N265" i="1"/>
  <c r="P265" i="1" s="1"/>
  <c r="E265" i="1" s="1"/>
  <c r="F265" i="1" s="1"/>
  <c r="P80" i="1"/>
  <c r="N176" i="1"/>
  <c r="P176" i="1" s="1"/>
  <c r="E176" i="1" s="1"/>
  <c r="F176" i="1" s="1"/>
  <c r="N237" i="1"/>
  <c r="P237" i="1" s="1"/>
  <c r="E237" i="1" s="1"/>
  <c r="F237" i="1" s="1"/>
  <c r="N259" i="1"/>
  <c r="P259" i="1" s="1"/>
  <c r="E259" i="1" s="1"/>
  <c r="F259" i="1" s="1"/>
  <c r="N220" i="1"/>
  <c r="P220" i="1" s="1"/>
  <c r="E220" i="1" s="1"/>
  <c r="F220" i="1" s="1"/>
  <c r="N115" i="1"/>
  <c r="P115" i="1" s="1"/>
  <c r="E115" i="1" s="1"/>
  <c r="F115" i="1" s="1"/>
  <c r="N156" i="1"/>
  <c r="P156" i="1" s="1"/>
  <c r="E156" i="1" s="1"/>
  <c r="F156" i="1" s="1"/>
  <c r="N284" i="1"/>
  <c r="P284" i="1" s="1"/>
  <c r="E284" i="1" s="1"/>
  <c r="F284" i="1" s="1"/>
  <c r="N145" i="1"/>
  <c r="P145" i="1" s="1"/>
  <c r="E145" i="1" s="1"/>
  <c r="F145" i="1" s="1"/>
  <c r="N224" i="1"/>
  <c r="P224" i="1" s="1"/>
  <c r="E224" i="1" s="1"/>
  <c r="F224" i="1" s="1"/>
  <c r="N242" i="1"/>
  <c r="P242" i="1" s="1"/>
  <c r="E242" i="1" s="1"/>
  <c r="F242" i="1" s="1"/>
  <c r="N208" i="1"/>
  <c r="P208" i="1" s="1"/>
  <c r="E208" i="1" s="1"/>
  <c r="F208" i="1" s="1"/>
  <c r="N49" i="1"/>
  <c r="P49" i="1" s="1"/>
  <c r="E49" i="1" s="1"/>
  <c r="N126" i="1"/>
  <c r="P126" i="1" s="1"/>
  <c r="E126" i="1" s="1"/>
  <c r="F126" i="1" s="1"/>
  <c r="N168" i="1"/>
  <c r="P168" i="1" s="1"/>
  <c r="E168" i="1" s="1"/>
  <c r="F168" i="1" s="1"/>
  <c r="N230" i="1"/>
  <c r="P230" i="1" s="1"/>
  <c r="E230" i="1" s="1"/>
  <c r="F230" i="1" s="1"/>
  <c r="N162" i="1"/>
  <c r="P162" i="1" s="1"/>
  <c r="E162" i="1" s="1"/>
  <c r="F162" i="1" s="1"/>
  <c r="N123" i="1"/>
  <c r="P123" i="1" s="1"/>
  <c r="E123" i="1" s="1"/>
  <c r="F123" i="1" s="1"/>
  <c r="N106" i="1"/>
  <c r="P106" i="1" s="1"/>
  <c r="E106" i="1" s="1"/>
  <c r="F106" i="1" s="1"/>
  <c r="N151" i="1"/>
  <c r="P151" i="1" s="1"/>
  <c r="E151" i="1" s="1"/>
  <c r="F151" i="1" s="1"/>
  <c r="N97" i="1"/>
  <c r="P97" i="1" s="1"/>
  <c r="E97" i="1" s="1"/>
  <c r="F97" i="1" s="1"/>
  <c r="N98" i="1"/>
  <c r="P98" i="1" s="1"/>
  <c r="E98" i="1" s="1"/>
  <c r="F98" i="1" s="1"/>
  <c r="N92" i="1"/>
  <c r="P92" i="1" s="1"/>
  <c r="E92" i="1" s="1"/>
  <c r="F92" i="1" s="1"/>
  <c r="N122" i="1"/>
  <c r="P122" i="1" s="1"/>
  <c r="E122" i="1" s="1"/>
  <c r="F122" i="1" s="1"/>
  <c r="N183" i="1"/>
  <c r="P183" i="1" s="1"/>
  <c r="E183" i="1" s="1"/>
  <c r="F183" i="1" s="1"/>
  <c r="N248" i="1"/>
  <c r="P248" i="1" s="1"/>
  <c r="E248" i="1" s="1"/>
  <c r="F248" i="1" s="1"/>
  <c r="N299" i="1"/>
  <c r="P299" i="1" s="1"/>
  <c r="E299" i="1" s="1"/>
  <c r="F299" i="1" s="1"/>
  <c r="N124" i="1"/>
  <c r="P124" i="1" s="1"/>
  <c r="E124" i="1" s="1"/>
  <c r="F124" i="1" s="1"/>
  <c r="N267" i="1"/>
  <c r="P267" i="1" s="1"/>
  <c r="E267" i="1" s="1"/>
  <c r="F267" i="1" s="1"/>
  <c r="N165" i="1"/>
  <c r="P165" i="1" s="1"/>
  <c r="E165" i="1" s="1"/>
  <c r="F165" i="1" s="1"/>
  <c r="N174" i="1"/>
  <c r="P174" i="1" s="1"/>
  <c r="E174" i="1" s="1"/>
  <c r="F174" i="1" s="1"/>
  <c r="N231" i="1"/>
  <c r="P231" i="1" s="1"/>
  <c r="E231" i="1" s="1"/>
  <c r="F231" i="1" s="1"/>
  <c r="N245" i="1"/>
  <c r="P245" i="1" s="1"/>
  <c r="E245" i="1" s="1"/>
  <c r="F245" i="1" s="1"/>
  <c r="N272" i="1"/>
  <c r="P272" i="1" s="1"/>
  <c r="E272" i="1" s="1"/>
  <c r="F272" i="1" s="1"/>
  <c r="N293" i="1"/>
  <c r="P293" i="1" s="1"/>
  <c r="E293" i="1" s="1"/>
  <c r="F293" i="1" s="1"/>
  <c r="N117" i="1"/>
  <c r="P117" i="1" s="1"/>
  <c r="E117" i="1" s="1"/>
  <c r="F117" i="1" s="1"/>
  <c r="N131" i="1"/>
  <c r="P131" i="1" s="1"/>
  <c r="E131" i="1" s="1"/>
  <c r="F131" i="1" s="1"/>
  <c r="N139" i="1"/>
  <c r="P139" i="1" s="1"/>
  <c r="E139" i="1" s="1"/>
  <c r="F139" i="1" s="1"/>
  <c r="N185" i="1"/>
  <c r="P185" i="1" s="1"/>
  <c r="E185" i="1" s="1"/>
  <c r="F185" i="1" s="1"/>
  <c r="N206" i="1"/>
  <c r="P206" i="1" s="1"/>
  <c r="E206" i="1" s="1"/>
  <c r="F206" i="1" s="1"/>
  <c r="N160" i="1"/>
  <c r="P160" i="1" s="1"/>
  <c r="E160" i="1" s="1"/>
  <c r="F160" i="1" s="1"/>
  <c r="N262" i="1"/>
  <c r="P262" i="1" s="1"/>
  <c r="E262" i="1" s="1"/>
  <c r="F262" i="1" s="1"/>
  <c r="N295" i="1"/>
  <c r="P295" i="1" s="1"/>
  <c r="E295" i="1" s="1"/>
  <c r="F295" i="1" s="1"/>
  <c r="N249" i="1"/>
  <c r="P249" i="1" s="1"/>
  <c r="E249" i="1" s="1"/>
  <c r="F249" i="1" s="1"/>
  <c r="N91" i="1"/>
  <c r="P91" i="1" s="1"/>
  <c r="E91" i="1" s="1"/>
  <c r="F91" i="1" s="1"/>
  <c r="N143" i="1"/>
  <c r="P143" i="1" s="1"/>
  <c r="E143" i="1" s="1"/>
  <c r="F143" i="1" s="1"/>
  <c r="N103" i="1"/>
  <c r="P103" i="1" s="1"/>
  <c r="E103" i="1" s="1"/>
  <c r="F103" i="1" s="1"/>
  <c r="N137" i="1"/>
  <c r="P137" i="1" s="1"/>
  <c r="E137" i="1" s="1"/>
  <c r="F137" i="1" s="1"/>
  <c r="P61" i="1"/>
  <c r="E61" i="1" s="1"/>
  <c r="N132" i="1"/>
  <c r="P132" i="1" s="1"/>
  <c r="E132" i="1" s="1"/>
  <c r="F132" i="1" s="1"/>
  <c r="N167" i="1"/>
  <c r="P167" i="1" s="1"/>
  <c r="E167" i="1" s="1"/>
  <c r="F167" i="1" s="1"/>
  <c r="N209" i="1"/>
  <c r="P209" i="1" s="1"/>
  <c r="E209" i="1" s="1"/>
  <c r="F209" i="1" s="1"/>
  <c r="N275" i="1"/>
  <c r="P275" i="1" s="1"/>
  <c r="E275" i="1" s="1"/>
  <c r="F275" i="1" s="1"/>
  <c r="N104" i="1"/>
  <c r="P104" i="1" s="1"/>
  <c r="E104" i="1" s="1"/>
  <c r="F104" i="1" s="1"/>
  <c r="N134" i="1"/>
  <c r="P134" i="1" s="1"/>
  <c r="E134" i="1" s="1"/>
  <c r="F134" i="1" s="1"/>
  <c r="N163" i="1"/>
  <c r="P163" i="1" s="1"/>
  <c r="E163" i="1" s="1"/>
  <c r="F163" i="1" s="1"/>
  <c r="N184" i="1"/>
  <c r="P184" i="1" s="1"/>
  <c r="E184" i="1" s="1"/>
  <c r="F184" i="1" s="1"/>
  <c r="N94" i="1"/>
  <c r="P94" i="1" s="1"/>
  <c r="E94" i="1" s="1"/>
  <c r="F94" i="1" s="1"/>
  <c r="N146" i="1"/>
  <c r="P146" i="1" s="1"/>
  <c r="E146" i="1" s="1"/>
  <c r="F146" i="1" s="1"/>
  <c r="P82" i="1"/>
  <c r="N108" i="1"/>
  <c r="P108" i="1" s="1"/>
  <c r="E108" i="1" s="1"/>
  <c r="F108" i="1" s="1"/>
  <c r="N141" i="1"/>
  <c r="P141" i="1" s="1"/>
  <c r="E141" i="1" s="1"/>
  <c r="F141" i="1" s="1"/>
  <c r="P71" i="1"/>
  <c r="N140" i="1"/>
  <c r="P140" i="1" s="1"/>
  <c r="E140" i="1" s="1"/>
  <c r="F140" i="1" s="1"/>
  <c r="N178" i="1"/>
  <c r="P178" i="1" s="1"/>
  <c r="E178" i="1" s="1"/>
  <c r="F178" i="1" s="1"/>
  <c r="N111" i="1"/>
  <c r="P111" i="1" s="1"/>
  <c r="E111" i="1" s="1"/>
  <c r="F111" i="1" s="1"/>
  <c r="N194" i="1"/>
  <c r="P194" i="1" s="1"/>
  <c r="E194" i="1" s="1"/>
  <c r="F194" i="1" s="1"/>
  <c r="N102" i="1"/>
  <c r="P102" i="1" s="1"/>
  <c r="E102" i="1" s="1"/>
  <c r="F102" i="1" s="1"/>
  <c r="N157" i="1"/>
  <c r="P157" i="1" s="1"/>
  <c r="E157" i="1" s="1"/>
  <c r="F157" i="1" s="1"/>
  <c r="N188" i="1"/>
  <c r="P188" i="1" s="1"/>
  <c r="E188" i="1" s="1"/>
  <c r="F188" i="1" s="1"/>
  <c r="N225" i="1"/>
  <c r="P225" i="1" s="1"/>
  <c r="E225" i="1" s="1"/>
  <c r="F225" i="1" s="1"/>
  <c r="N253" i="1"/>
  <c r="P253" i="1" s="1"/>
  <c r="E253" i="1" s="1"/>
  <c r="F253" i="1" s="1"/>
  <c r="N147" i="1"/>
  <c r="P147" i="1" s="1"/>
  <c r="E147" i="1" s="1"/>
  <c r="F147" i="1" s="1"/>
  <c r="N189" i="1"/>
  <c r="P189" i="1" s="1"/>
  <c r="E189" i="1" s="1"/>
  <c r="F189" i="1" s="1"/>
  <c r="N235" i="1"/>
  <c r="P235" i="1" s="1"/>
  <c r="E235" i="1" s="1"/>
  <c r="F235" i="1" s="1"/>
  <c r="N292" i="1"/>
  <c r="P292" i="1" s="1"/>
  <c r="E292" i="1" s="1"/>
  <c r="F292" i="1" s="1"/>
  <c r="N116" i="1"/>
  <c r="P116" i="1" s="1"/>
  <c r="E116" i="1" s="1"/>
  <c r="F116" i="1" s="1"/>
  <c r="N142" i="1"/>
  <c r="P142" i="1" s="1"/>
  <c r="E142" i="1" s="1"/>
  <c r="F142" i="1" s="1"/>
  <c r="N205" i="1"/>
  <c r="P205" i="1" s="1"/>
  <c r="E205" i="1" s="1"/>
  <c r="F205" i="1" s="1"/>
  <c r="N221" i="1"/>
  <c r="P221" i="1" s="1"/>
  <c r="E221" i="1" s="1"/>
  <c r="F221" i="1" s="1"/>
  <c r="N240" i="1"/>
  <c r="P240" i="1" s="1"/>
  <c r="E240" i="1" s="1"/>
  <c r="F240" i="1" s="1"/>
  <c r="N53" i="1"/>
  <c r="P53" i="1" s="1"/>
  <c r="E53" i="1" s="1"/>
  <c r="N118" i="1"/>
  <c r="P118" i="1" s="1"/>
  <c r="E118" i="1" s="1"/>
  <c r="F118" i="1" s="1"/>
  <c r="N136" i="1"/>
  <c r="P136" i="1" s="1"/>
  <c r="E136" i="1" s="1"/>
  <c r="F136" i="1" s="1"/>
  <c r="N227" i="1"/>
  <c r="P227" i="1" s="1"/>
  <c r="E227" i="1" s="1"/>
  <c r="F227" i="1" s="1"/>
  <c r="N296" i="1"/>
  <c r="P296" i="1" s="1"/>
  <c r="E296" i="1" s="1"/>
  <c r="F296" i="1" s="1"/>
  <c r="N202" i="1"/>
  <c r="P202" i="1" s="1"/>
  <c r="E202" i="1" s="1"/>
  <c r="F202" i="1" s="1"/>
  <c r="N130" i="1"/>
  <c r="P130" i="1" s="1"/>
  <c r="E130" i="1" s="1"/>
  <c r="F130" i="1" s="1"/>
  <c r="N218" i="1"/>
  <c r="P218" i="1" s="1"/>
  <c r="E218" i="1" s="1"/>
  <c r="F218" i="1" s="1"/>
  <c r="N50" i="1"/>
  <c r="P50" i="1" s="1"/>
  <c r="E50" i="1" s="1"/>
  <c r="N187" i="1"/>
  <c r="P187" i="1" s="1"/>
  <c r="E187" i="1" s="1"/>
  <c r="F187" i="1" s="1"/>
  <c r="P69" i="1"/>
  <c r="E69" i="1" s="1"/>
  <c r="D87" i="1" s="1"/>
  <c r="N121" i="1"/>
  <c r="P121" i="1" s="1"/>
  <c r="E121" i="1" s="1"/>
  <c r="F121" i="1" s="1"/>
  <c r="N96" i="1"/>
  <c r="P96" i="1" s="1"/>
  <c r="E96" i="1" s="1"/>
  <c r="F96" i="1" s="1"/>
  <c r="N193" i="1"/>
  <c r="P193" i="1" s="1"/>
  <c r="E193" i="1" s="1"/>
  <c r="F193" i="1" s="1"/>
  <c r="N279" i="1"/>
  <c r="P279" i="1" s="1"/>
  <c r="E279" i="1" s="1"/>
  <c r="F279" i="1" s="1"/>
  <c r="P74" i="1"/>
  <c r="N190" i="1"/>
  <c r="P190" i="1" s="1"/>
  <c r="E190" i="1" s="1"/>
  <c r="F190" i="1" s="1"/>
  <c r="N276" i="1"/>
  <c r="P276" i="1" s="1"/>
  <c r="E276" i="1" s="1"/>
  <c r="F276" i="1" s="1"/>
  <c r="N154" i="1"/>
  <c r="P154" i="1" s="1"/>
  <c r="E154" i="1" s="1"/>
  <c r="F154" i="1" s="1"/>
  <c r="N170" i="1"/>
  <c r="P170" i="1" s="1"/>
  <c r="E170" i="1" s="1"/>
  <c r="F170" i="1" s="1"/>
  <c r="N186" i="1"/>
  <c r="P186" i="1" s="1"/>
  <c r="E186" i="1" s="1"/>
  <c r="F186" i="1" s="1"/>
  <c r="N196" i="1"/>
  <c r="P196" i="1" s="1"/>
  <c r="E196" i="1" s="1"/>
  <c r="F196" i="1" s="1"/>
  <c r="N241" i="1"/>
  <c r="P241" i="1" s="1"/>
  <c r="E241" i="1" s="1"/>
  <c r="F241" i="1" s="1"/>
  <c r="N255" i="1"/>
  <c r="P255" i="1" s="1"/>
  <c r="E255" i="1" s="1"/>
  <c r="F255" i="1" s="1"/>
  <c r="N280" i="1"/>
  <c r="P280" i="1" s="1"/>
  <c r="E280" i="1" s="1"/>
  <c r="F280" i="1" s="1"/>
  <c r="N109" i="1"/>
  <c r="P109" i="1" s="1"/>
  <c r="E109" i="1" s="1"/>
  <c r="F109" i="1" s="1"/>
  <c r="N181" i="1"/>
  <c r="P181" i="1" s="1"/>
  <c r="E181" i="1" s="1"/>
  <c r="F181" i="1" s="1"/>
  <c r="P68" i="1"/>
  <c r="E68" i="1" s="1"/>
  <c r="D86" i="1" s="1"/>
  <c r="N166" i="1"/>
  <c r="P166" i="1" s="1"/>
  <c r="E166" i="1" s="1"/>
  <c r="F166" i="1" s="1"/>
  <c r="N213" i="1"/>
  <c r="P213" i="1" s="1"/>
  <c r="E213" i="1" s="1"/>
  <c r="F213" i="1" s="1"/>
  <c r="N278" i="1"/>
  <c r="P278" i="1" s="1"/>
  <c r="E278" i="1" s="1"/>
  <c r="F278" i="1" s="1"/>
  <c r="N93" i="1"/>
  <c r="P93" i="1" s="1"/>
  <c r="E93" i="1" s="1"/>
  <c r="F93" i="1" s="1"/>
  <c r="N112" i="1"/>
  <c r="P112" i="1" s="1"/>
  <c r="E112" i="1" s="1"/>
  <c r="F112" i="1" s="1"/>
  <c r="N283" i="1"/>
  <c r="P283" i="1" s="1"/>
  <c r="E283" i="1" s="1"/>
  <c r="F283" i="1" s="1"/>
  <c r="N114" i="1"/>
  <c r="P114" i="1" s="1"/>
  <c r="E114" i="1" s="1"/>
  <c r="F114" i="1" s="1"/>
  <c r="N226" i="1"/>
  <c r="P226" i="1" s="1"/>
  <c r="E226" i="1" s="1"/>
  <c r="F226" i="1" s="1"/>
  <c r="N148" i="1"/>
  <c r="P148" i="1" s="1"/>
  <c r="E148" i="1" s="1"/>
  <c r="F148" i="1" s="1"/>
  <c r="N169" i="1"/>
  <c r="P169" i="1" s="1"/>
  <c r="E169" i="1" s="1"/>
  <c r="F169" i="1" s="1"/>
  <c r="N211" i="1"/>
  <c r="P211" i="1" s="1"/>
  <c r="E211" i="1" s="1"/>
  <c r="F211" i="1" s="1"/>
  <c r="N263" i="1"/>
  <c r="P263" i="1" s="1"/>
  <c r="E263" i="1" s="1"/>
  <c r="F263" i="1" s="1"/>
  <c r="N302" i="1"/>
  <c r="P302" i="1" s="1"/>
  <c r="E302" i="1" s="1"/>
  <c r="F302" i="1" s="1"/>
  <c r="N144" i="1"/>
  <c r="P144" i="1" s="1"/>
  <c r="E144" i="1" s="1"/>
  <c r="F144" i="1" s="1"/>
  <c r="N217" i="1"/>
  <c r="P217" i="1" s="1"/>
  <c r="E217" i="1" s="1"/>
  <c r="F217" i="1" s="1"/>
  <c r="N232" i="1"/>
  <c r="P232" i="1" s="1"/>
  <c r="E232" i="1" s="1"/>
  <c r="F232" i="1" s="1"/>
  <c r="N56" i="1"/>
  <c r="P56" i="1" s="1"/>
  <c r="E56" i="1" s="1"/>
  <c r="N155" i="1"/>
  <c r="P155" i="1" s="1"/>
  <c r="E155" i="1" s="1"/>
  <c r="F155" i="1" s="1"/>
  <c r="N207" i="1"/>
  <c r="P207" i="1" s="1"/>
  <c r="E207" i="1" s="1"/>
  <c r="F207" i="1" s="1"/>
  <c r="N228" i="1"/>
  <c r="P228" i="1" s="1"/>
  <c r="E228" i="1" s="1"/>
  <c r="F228" i="1" s="1"/>
  <c r="N260" i="1"/>
  <c r="P260" i="1" s="1"/>
  <c r="E260" i="1" s="1"/>
  <c r="F260" i="1" s="1"/>
  <c r="N138" i="1"/>
  <c r="P138" i="1" s="1"/>
  <c r="E138" i="1" s="1"/>
  <c r="F138" i="1" s="1"/>
  <c r="N171" i="1"/>
  <c r="P171" i="1" s="1"/>
  <c r="E171" i="1" s="1"/>
  <c r="F171" i="1" s="1"/>
  <c r="N203" i="1"/>
  <c r="P203" i="1" s="1"/>
  <c r="E203" i="1" s="1"/>
  <c r="F203" i="1" s="1"/>
  <c r="N161" i="1"/>
  <c r="P161" i="1" s="1"/>
  <c r="E161" i="1" s="1"/>
  <c r="F161" i="1" s="1"/>
  <c r="N243" i="1"/>
  <c r="P243" i="1" s="1"/>
  <c r="E243" i="1" s="1"/>
  <c r="F243" i="1" s="1"/>
  <c r="N99" i="1"/>
  <c r="P99" i="1" s="1"/>
  <c r="E99" i="1" s="1"/>
  <c r="F99" i="1" s="1"/>
  <c r="N133" i="1"/>
  <c r="P133" i="1" s="1"/>
  <c r="E133" i="1" s="1"/>
  <c r="F133" i="1" s="1"/>
  <c r="N234" i="1"/>
  <c r="P234" i="1" s="1"/>
  <c r="E234" i="1" s="1"/>
  <c r="F234" i="1" s="1"/>
  <c r="N244" i="1"/>
  <c r="P244" i="1" s="1"/>
  <c r="E244" i="1" s="1"/>
  <c r="F244" i="1" s="1"/>
  <c r="N95" i="1"/>
  <c r="P95" i="1" s="1"/>
  <c r="E95" i="1" s="1"/>
  <c r="F95" i="1" s="1"/>
  <c r="N195" i="1"/>
  <c r="P195" i="1" s="1"/>
  <c r="E195" i="1" s="1"/>
  <c r="F195" i="1" s="1"/>
  <c r="N236" i="1"/>
  <c r="P236" i="1" s="1"/>
  <c r="E236" i="1" s="1"/>
  <c r="F236" i="1" s="1"/>
  <c r="N254" i="1"/>
  <c r="P254" i="1" s="1"/>
  <c r="E254" i="1" s="1"/>
  <c r="F254" i="1" s="1"/>
  <c r="N268" i="1"/>
  <c r="P268" i="1" s="1"/>
  <c r="E268" i="1" s="1"/>
  <c r="F268" i="1" s="1"/>
  <c r="N286" i="1"/>
  <c r="P286" i="1" s="1"/>
  <c r="E286" i="1" s="1"/>
  <c r="F286" i="1" s="1"/>
  <c r="N305" i="1"/>
  <c r="P305" i="1" s="1"/>
  <c r="E305" i="1" s="1"/>
  <c r="F305" i="1" s="1"/>
  <c r="N128" i="1"/>
  <c r="P128" i="1" s="1"/>
  <c r="E128" i="1" s="1"/>
  <c r="F128" i="1" s="1"/>
  <c r="N175" i="1"/>
  <c r="P175" i="1" s="1"/>
  <c r="E175" i="1" s="1"/>
  <c r="F175" i="1" s="1"/>
  <c r="N201" i="1"/>
  <c r="P201" i="1" s="1"/>
  <c r="E201" i="1" s="1"/>
  <c r="F201" i="1" s="1"/>
  <c r="N264" i="1"/>
  <c r="P264" i="1" s="1"/>
  <c r="E264" i="1" s="1"/>
  <c r="F264" i="1" s="1"/>
  <c r="N287" i="1"/>
  <c r="P287" i="1" s="1"/>
  <c r="E287" i="1" s="1"/>
  <c r="F287" i="1" s="1"/>
  <c r="N274" i="1"/>
  <c r="P274" i="1" s="1"/>
  <c r="E274" i="1" s="1"/>
  <c r="F274" i="1" s="1"/>
  <c r="N285" i="1"/>
  <c r="P285" i="1" s="1"/>
  <c r="E285" i="1" s="1"/>
  <c r="F285" i="1" s="1"/>
  <c r="N182" i="1"/>
  <c r="P182" i="1" s="1"/>
  <c r="E182" i="1" s="1"/>
  <c r="F182" i="1" s="1"/>
  <c r="N177" i="1"/>
  <c r="P177" i="1" s="1"/>
  <c r="E177" i="1" s="1"/>
  <c r="F177" i="1" s="1"/>
  <c r="N110" i="1"/>
  <c r="P110" i="1" s="1"/>
  <c r="E110" i="1" s="1"/>
  <c r="F110" i="1" s="1"/>
  <c r="N192" i="1"/>
  <c r="P192" i="1" s="1"/>
  <c r="E192" i="1" s="1"/>
  <c r="F192" i="1" s="1"/>
  <c r="N297" i="1"/>
  <c r="P297" i="1" s="1"/>
  <c r="E297" i="1" s="1"/>
  <c r="F297" i="1" s="1"/>
  <c r="N277" i="1"/>
  <c r="P277" i="1" s="1"/>
  <c r="E277" i="1" s="1"/>
  <c r="F277" i="1" s="1"/>
  <c r="N222" i="1"/>
  <c r="P222" i="1" s="1"/>
  <c r="E222" i="1" s="1"/>
  <c r="F222" i="1" s="1"/>
  <c r="N200" i="1"/>
  <c r="P200" i="1" s="1"/>
  <c r="E200" i="1" s="1"/>
  <c r="F200" i="1" s="1"/>
  <c r="N105" i="1"/>
  <c r="P105" i="1" s="1"/>
  <c r="E105" i="1" s="1"/>
  <c r="F105" i="1" s="1"/>
  <c r="N215" i="1"/>
  <c r="P215" i="1" s="1"/>
  <c r="E215" i="1" s="1"/>
  <c r="F215" i="1" s="1"/>
  <c r="N113" i="1"/>
  <c r="P113" i="1" s="1"/>
  <c r="E113" i="1" s="1"/>
  <c r="F113" i="1" s="1"/>
  <c r="P46" i="1"/>
  <c r="N48" i="1"/>
  <c r="P48" i="1" s="1"/>
  <c r="E48" i="1" s="1"/>
  <c r="N90" i="1"/>
  <c r="P90" i="1" s="1"/>
  <c r="E90" i="1" s="1"/>
  <c r="F90" i="1" s="1"/>
  <c r="N233" i="1"/>
  <c r="P233" i="1" s="1"/>
  <c r="E233" i="1" s="1"/>
  <c r="F233" i="1" s="1"/>
  <c r="N294" i="1"/>
  <c r="P294" i="1" s="1"/>
  <c r="E294" i="1" s="1"/>
  <c r="F294" i="1" s="1"/>
  <c r="N172" i="1"/>
  <c r="P172" i="1" s="1"/>
  <c r="E172" i="1" s="1"/>
  <c r="F172" i="1" s="1"/>
  <c r="N89" i="1"/>
  <c r="P89" i="1" s="1"/>
  <c r="E89" i="1" s="1"/>
  <c r="F89" i="1" s="1"/>
  <c r="N197" i="1"/>
  <c r="P197" i="1" s="1"/>
  <c r="E197" i="1" s="1"/>
  <c r="F197" i="1" s="1"/>
  <c r="N129" i="1"/>
  <c r="P129" i="1" s="1"/>
  <c r="E129" i="1" s="1"/>
  <c r="F129" i="1" s="1"/>
  <c r="N191" i="1"/>
  <c r="P191" i="1" s="1"/>
  <c r="E191" i="1" s="1"/>
  <c r="F191" i="1" s="1"/>
  <c r="N164" i="1"/>
  <c r="P164" i="1" s="1"/>
  <c r="E164" i="1" s="1"/>
  <c r="F164" i="1" s="1"/>
  <c r="N153" i="1"/>
  <c r="P153" i="1" s="1"/>
  <c r="E153" i="1" s="1"/>
  <c r="F153" i="1" s="1"/>
  <c r="N289" i="1"/>
  <c r="P289" i="1" s="1"/>
  <c r="E289" i="1" s="1"/>
  <c r="F289" i="1" s="1"/>
  <c r="N120" i="1"/>
  <c r="P120" i="1" s="1"/>
  <c r="E120" i="1" s="1"/>
  <c r="F120" i="1" s="1"/>
  <c r="N266" i="1"/>
  <c r="P266" i="1" s="1"/>
  <c r="E266" i="1" s="1"/>
  <c r="F266" i="1" s="1"/>
  <c r="N214" i="1"/>
  <c r="P214" i="1" s="1"/>
  <c r="E214" i="1" s="1"/>
  <c r="F214" i="1" s="1"/>
  <c r="P60" i="1"/>
  <c r="E60" i="1" s="1"/>
  <c r="N101" i="1"/>
  <c r="P101" i="1" s="1"/>
  <c r="E101" i="1" s="1"/>
  <c r="F101" i="1" s="1"/>
  <c r="N100" i="1"/>
  <c r="P100" i="1" s="1"/>
  <c r="E100" i="1" s="1"/>
  <c r="F100" i="1" s="1"/>
  <c r="N229" i="1"/>
  <c r="P229" i="1" s="1"/>
  <c r="E229" i="1" s="1"/>
  <c r="F229" i="1" s="1"/>
  <c r="N304" i="1"/>
  <c r="P304" i="1" s="1"/>
  <c r="E304" i="1" s="1"/>
  <c r="F304" i="1" s="1"/>
  <c r="N52" i="1"/>
  <c r="P52" i="1" s="1"/>
  <c r="E52" i="1" s="1"/>
  <c r="N58" i="1"/>
  <c r="P58" i="1" s="1"/>
  <c r="E58" i="1" s="1"/>
  <c r="N290" i="1"/>
  <c r="P290" i="1" s="1"/>
  <c r="E290" i="1" s="1"/>
  <c r="F290" i="1" s="1"/>
  <c r="N119" i="1"/>
  <c r="P119" i="1" s="1"/>
  <c r="E119" i="1" s="1"/>
  <c r="F119" i="1" s="1"/>
  <c r="N303" i="1"/>
  <c r="P303" i="1" s="1"/>
  <c r="E303" i="1" s="1"/>
  <c r="F303" i="1" s="1"/>
  <c r="N273" i="1"/>
  <c r="P273" i="1" s="1"/>
  <c r="E273" i="1" s="1"/>
  <c r="F273" i="1" s="1"/>
  <c r="N246" i="1"/>
  <c r="P246" i="1" s="1"/>
  <c r="E246" i="1" s="1"/>
  <c r="F246" i="1" s="1"/>
  <c r="N159" i="1"/>
  <c r="P159" i="1" s="1"/>
  <c r="E159" i="1" s="1"/>
  <c r="F159" i="1" s="1"/>
  <c r="N210" i="1"/>
  <c r="P210" i="1" s="1"/>
  <c r="E210" i="1" s="1"/>
  <c r="F210" i="1" s="1"/>
  <c r="N257" i="1"/>
  <c r="P257" i="1" s="1"/>
  <c r="E257" i="1" s="1"/>
  <c r="F257" i="1" s="1"/>
  <c r="N204" i="1"/>
  <c r="P204" i="1" s="1"/>
  <c r="E204" i="1" s="1"/>
  <c r="F204" i="1" s="1"/>
  <c r="N199" i="1"/>
  <c r="P199" i="1" s="1"/>
  <c r="E199" i="1" s="1"/>
  <c r="F199" i="1" s="1"/>
  <c r="F59" i="1" l="1"/>
  <c r="D77" i="1"/>
  <c r="F63" i="1"/>
  <c r="D81" i="1"/>
  <c r="F61" i="1"/>
  <c r="D79" i="1"/>
  <c r="F62" i="1"/>
  <c r="D80" i="1"/>
  <c r="F60" i="1"/>
  <c r="D78" i="1"/>
  <c r="F53" i="1"/>
  <c r="D71" i="1"/>
  <c r="F52" i="1"/>
  <c r="D70" i="1"/>
  <c r="F70" i="1" s="1"/>
  <c r="F49" i="1"/>
  <c r="D67" i="1"/>
  <c r="F67" i="1" s="1"/>
  <c r="F56" i="1"/>
  <c r="D74" i="1"/>
  <c r="F51" i="1"/>
  <c r="D69" i="1"/>
  <c r="F69" i="1" s="1"/>
  <c r="F54" i="1"/>
  <c r="D72" i="1"/>
  <c r="F55" i="1"/>
  <c r="D73" i="1"/>
  <c r="F57" i="1"/>
  <c r="D75" i="1"/>
  <c r="F75" i="1" s="1"/>
  <c r="F58" i="1"/>
  <c r="D76" i="1"/>
  <c r="F50" i="1"/>
  <c r="D68" i="1"/>
  <c r="F68" i="1" s="1"/>
  <c r="F48" i="1"/>
  <c r="D66" i="1"/>
  <c r="F66" i="1" s="1"/>
  <c r="F47" i="1"/>
  <c r="D65" i="1"/>
  <c r="F65" i="1" s="1"/>
  <c r="E73" i="1"/>
  <c r="E74" i="1"/>
  <c r="F74" i="1" s="1"/>
  <c r="E71" i="1"/>
  <c r="F71" i="1" s="1"/>
  <c r="E72" i="1"/>
  <c r="E87" i="1"/>
  <c r="F87" i="1" s="1"/>
  <c r="E80" i="1"/>
  <c r="E84" i="1"/>
  <c r="F84" i="1" s="1"/>
  <c r="E78" i="1"/>
  <c r="F78" i="1" s="1"/>
  <c r="E85" i="1"/>
  <c r="F85" i="1" s="1"/>
  <c r="E88" i="1"/>
  <c r="F88" i="1" s="1"/>
  <c r="E83" i="1"/>
  <c r="F83" i="1" s="1"/>
  <c r="E76" i="1"/>
  <c r="E81" i="1"/>
  <c r="E82" i="1"/>
  <c r="F82" i="1" s="1"/>
  <c r="E77" i="1"/>
  <c r="F77" i="1" s="1"/>
  <c r="E86" i="1"/>
  <c r="F86" i="1" s="1"/>
  <c r="E79" i="1"/>
  <c r="E46" i="1"/>
  <c r="F79" i="1" l="1"/>
  <c r="F73" i="1"/>
  <c r="F80" i="1"/>
  <c r="F81" i="1"/>
  <c r="F76" i="1"/>
  <c r="F72" i="1"/>
  <c r="F46" i="1"/>
  <c r="F3" i="1" s="1"/>
  <c r="D64" i="1"/>
  <c r="F64" i="1" s="1"/>
</calcChain>
</file>

<file path=xl/sharedStrings.xml><?xml version="1.0" encoding="utf-8"?>
<sst xmlns="http://schemas.openxmlformats.org/spreadsheetml/2006/main" count="3212" uniqueCount="1120">
  <si>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</si>
  <si>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</si>
  <si>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</si>
  <si>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</si>
  <si>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</si>
  <si>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</si>
  <si>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</si>
  <si>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</si>
  <si>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</si>
  <si>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</si>
  <si>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</si>
  <si>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</si>
  <si>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</si>
  <si>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</si>
  <si>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</si>
  <si>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</si>
  <si>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</si>
  <si>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</si>
  <si>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</si>
  <si>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</si>
  <si>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</si>
  <si>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</si>
  <si>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</si>
  <si>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</si>
  <si>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</si>
  <si>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</si>
  <si>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</si>
  <si>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</si>
  <si>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</si>
  <si>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</si>
  <si>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</si>
  <si>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</si>
  <si>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</si>
  <si>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</si>
  <si>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</si>
  <si>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</si>
  <si>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</si>
  <si>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</si>
  <si>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</si>
  <si>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</si>
  <si>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</si>
  <si>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</si>
  <si>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</si>
  <si>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</si>
  <si>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</si>
  <si>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</si>
  <si>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</si>
  <si>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</si>
  <si>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</si>
  <si>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</si>
  <si>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</si>
  <si>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</si>
  <si>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</si>
  <si>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</si>
  <si>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</si>
  <si>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</si>
  <si>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</si>
  <si>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</si>
  <si>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</si>
  <si>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</si>
  <si>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</si>
  <si>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</si>
  <si>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</si>
  <si>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</si>
  <si>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</si>
  <si>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</si>
  <si>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</si>
  <si>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</si>
  <si>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</si>
  <si>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</si>
  <si>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</si>
  <si>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</si>
  <si>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</si>
  <si>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</si>
  <si>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</si>
  <si>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</si>
  <si>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</si>
  <si>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</si>
  <si>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</si>
  <si>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</si>
  <si>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</si>
  <si>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</si>
  <si>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</si>
  <si>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</si>
  <si>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</si>
  <si>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</si>
  <si>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</si>
  <si>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</si>
  <si>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</si>
  <si>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</si>
  <si>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</si>
  <si>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</si>
  <si>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</si>
  <si>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</si>
  <si>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</si>
  <si>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</si>
  <si>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</si>
  <si>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</si>
  <si>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</si>
  <si>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</si>
  <si>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</si>
  <si>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</si>
  <si>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</si>
  <si>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</si>
  <si>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</si>
  <si>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</si>
  <si>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</si>
  <si>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</si>
  <si>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</si>
  <si>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</si>
  <si>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</si>
  <si>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</si>
  <si>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</si>
  <si>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</si>
  <si>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</si>
  <si>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</si>
  <si>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</si>
  <si>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</si>
  <si>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</si>
  <si>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</si>
  <si>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</si>
  <si>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</si>
  <si>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</si>
  <si>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</si>
  <si>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</si>
  <si>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</si>
  <si>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</si>
  <si>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</si>
  <si>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</si>
  <si>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</si>
  <si>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</si>
  <si>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</si>
  <si>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</si>
  <si>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</si>
  <si>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</si>
  <si>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</si>
  <si>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</si>
  <si>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</si>
  <si>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</si>
  <si>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</si>
  <si>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</si>
  <si>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</si>
  <si>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</si>
  <si>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</si>
  <si>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</si>
  <si>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</si>
  <si>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</si>
  <si>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</si>
  <si>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</si>
  <si>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</si>
  <si>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</si>
  <si>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</si>
  <si>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</si>
  <si>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</si>
  <si>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</si>
  <si>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</si>
  <si>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</si>
  <si>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</si>
  <si>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</si>
  <si>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</si>
  <si>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</si>
  <si>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</si>
  <si>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</si>
  <si>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</si>
  <si>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</si>
  <si>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</si>
  <si>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</si>
  <si>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</si>
  <si>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</si>
  <si>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</si>
  <si>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</si>
  <si>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</si>
  <si>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</si>
  <si>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</si>
  <si>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</si>
  <si>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</si>
  <si>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</si>
  <si>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</si>
  <si>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</si>
  <si>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</si>
  <si>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</si>
  <si>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</si>
  <si>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</si>
  <si>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</si>
  <si>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</si>
  <si>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</si>
  <si>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</si>
  <si>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</si>
  <si>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</si>
  <si>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</si>
  <si>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</si>
  <si>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</si>
  <si>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</si>
  <si>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</si>
  <si>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</si>
  <si>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</si>
  <si>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</si>
  <si>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</si>
  <si>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</si>
  <si>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</si>
  <si>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</si>
  <si>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</si>
  <si>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</si>
  <si>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</si>
  <si>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</si>
  <si>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</si>
  <si>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</si>
  <si>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</si>
  <si>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</si>
  <si>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</si>
  <si>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</si>
  <si>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</si>
  <si>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</si>
  <si>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</si>
  <si>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</si>
  <si>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</si>
  <si>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</si>
  <si>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</si>
  <si>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</si>
  <si>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</si>
  <si>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</si>
  <si>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</si>
  <si>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</si>
  <si>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</si>
  <si>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</si>
  <si>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</si>
  <si>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</si>
  <si>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</si>
  <si>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</si>
  <si>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</si>
  <si>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</si>
  <si>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</si>
  <si>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</si>
  <si>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</si>
  <si>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</si>
  <si>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</si>
  <si>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</si>
  <si>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</si>
  <si>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</si>
  <si>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</si>
  <si>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</si>
  <si>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</si>
  <si>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</si>
  <si>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</si>
  <si>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</si>
  <si>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</si>
  <si>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</si>
  <si>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</si>
  <si>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</si>
  <si>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</si>
  <si>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</si>
  <si>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</si>
  <si>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</si>
  <si>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</si>
  <si>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</si>
  <si>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</si>
  <si>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</si>
  <si>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</si>
  <si>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</si>
  <si>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</si>
  <si>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</si>
  <si>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</si>
  <si>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</si>
  <si>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</si>
  <si>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</si>
  <si>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</si>
  <si>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</si>
  <si>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</si>
  <si>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</si>
  <si>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</si>
  <si>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</si>
  <si>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</si>
  <si>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</si>
  <si>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</si>
  <si>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</si>
  <si>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</si>
  <si>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</si>
  <si>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</si>
  <si>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</si>
  <si>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</si>
  <si>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</si>
  <si>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</si>
  <si>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</si>
  <si>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</si>
  <si>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</si>
  <si>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</si>
  <si>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</si>
  <si>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</si>
  <si>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</si>
  <si>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</si>
  <si>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</si>
  <si>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</si>
  <si>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</si>
  <si>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</si>
  <si>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</si>
  <si>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</si>
  <si>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</si>
  <si>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</si>
  <si>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</si>
  <si>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</si>
  <si>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</si>
  <si>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</si>
  <si>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</si>
  <si>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</si>
  <si>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</si>
  <si>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</si>
  <si>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</si>
  <si>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</si>
  <si>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</si>
  <si>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</si>
  <si>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</si>
  <si>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</si>
  <si>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</si>
  <si>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</si>
  <si>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</si>
  <si>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</si>
  <si>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</si>
  <si>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</si>
  <si>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</si>
  <si>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</si>
  <si>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</si>
  <si>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</si>
  <si>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</si>
  <si>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</si>
  <si>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</si>
  <si>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</si>
  <si>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</si>
  <si>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</si>
  <si>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</si>
  <si>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</si>
  <si>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</si>
  <si>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</si>
  <si>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</si>
  <si>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</si>
  <si>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</si>
  <si>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</si>
  <si>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</si>
  <si>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</si>
  <si>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</si>
  <si>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</si>
  <si>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</si>
  <si>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</si>
  <si>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</si>
  <si>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</si>
  <si>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</si>
  <si>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</si>
  <si>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</si>
  <si>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</si>
  <si>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</si>
  <si>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</si>
  <si>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</si>
  <si>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</si>
  <si>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</si>
  <si>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</si>
  <si>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</si>
  <si>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</si>
  <si>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</si>
  <si>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</si>
  <si>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</si>
  <si>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</si>
  <si>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</si>
  <si>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</si>
  <si>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</si>
  <si>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</si>
  <si>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</si>
  <si>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</si>
  <si>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</si>
  <si>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</si>
  <si>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</si>
  <si>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</si>
  <si>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</si>
  <si>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</si>
  <si>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</si>
  <si>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</si>
  <si>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</si>
  <si>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</si>
  <si>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</si>
  <si>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</si>
  <si>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</si>
  <si>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</si>
  <si>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</si>
  <si>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</si>
  <si>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</si>
  <si>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</si>
  <si>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</si>
  <si>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</si>
  <si>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</si>
  <si>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</si>
  <si>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</si>
  <si>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</si>
  <si>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</si>
  <si>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</si>
  <si>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</si>
  <si>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</si>
  <si>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</si>
  <si>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</si>
  <si>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</si>
  <si>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</si>
  <si>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</si>
  <si>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</si>
  <si>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</si>
  <si>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</si>
  <si>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</si>
  <si>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</si>
  <si>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</si>
  <si>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</si>
  <si>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</si>
  <si>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</si>
  <si>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</si>
  <si>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</si>
  <si>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</si>
  <si>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</si>
  <si>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</si>
  <si>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</si>
  <si>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</si>
  <si>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</si>
  <si>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</si>
  <si>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</si>
  <si>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</si>
  <si>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</si>
  <si>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</si>
  <si>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</si>
  <si>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</si>
  <si>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</si>
  <si>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</si>
  <si>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</si>
  <si>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</si>
  <si>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</si>
  <si>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</si>
  <si>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</si>
  <si>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</si>
  <si>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</si>
  <si>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</si>
  <si>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</si>
  <si>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</si>
  <si>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</si>
  <si>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</si>
  <si>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</si>
  <si>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</si>
  <si>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</si>
  <si>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</si>
  <si>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</si>
  <si>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</si>
  <si>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</si>
  <si>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</si>
  <si>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</si>
  <si>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</si>
  <si>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</si>
  <si>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</si>
  <si>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</si>
  <si>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</si>
  <si>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</si>
  <si>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</si>
  <si>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</si>
  <si>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</si>
  <si>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</si>
  <si>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</si>
  <si>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</si>
  <si>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</si>
  <si>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</si>
  <si>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</si>
  <si>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</si>
  <si>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</si>
  <si>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</si>
  <si>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</si>
  <si>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</si>
  <si>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</si>
  <si>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</si>
  <si>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</si>
  <si>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</si>
  <si>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</si>
  <si>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</si>
  <si>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</si>
  <si>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</si>
  <si>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</si>
  <si>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</si>
  <si>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</si>
  <si>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</si>
  <si>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</si>
  <si>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</si>
  <si>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</si>
  <si>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</si>
  <si>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</si>
  <si>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</si>
  <si>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</si>
  <si>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</si>
  <si>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</si>
  <si>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</si>
  <si>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</si>
  <si>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</si>
  <si>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</si>
  <si>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</si>
  <si>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</si>
  <si>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</si>
  <si>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</si>
  <si>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</si>
  <si>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</si>
  <si>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</si>
  <si>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</si>
  <si>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</si>
  <si>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</si>
  <si>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</si>
  <si>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</si>
  <si>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</si>
  <si>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</si>
  <si>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</si>
  <si>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</si>
  <si>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</si>
  <si>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</si>
  <si>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</si>
  <si>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</si>
  <si>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</si>
  <si>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</si>
  <si>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</si>
  <si>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</si>
  <si>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</si>
  <si>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</si>
  <si>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</si>
  <si>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</si>
  <si>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</si>
  <si>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</si>
  <si>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</si>
  <si>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</si>
  <si>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</si>
  <si>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</si>
  <si>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</si>
  <si>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</si>
  <si>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</si>
  <si>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</si>
  <si>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</si>
  <si>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</si>
  <si>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</si>
  <si>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</si>
  <si>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</si>
  <si>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</si>
  <si>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</si>
  <si>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</si>
  <si>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</si>
  <si>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</si>
  <si>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</si>
  <si>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</si>
  <si>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</si>
  <si>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</si>
  <si>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</si>
  <si>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</si>
  <si>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</si>
  <si>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</si>
  <si>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</si>
  <si>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</si>
  <si>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</si>
  <si>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</si>
  <si>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</si>
  <si>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</si>
  <si>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</si>
  <si>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</si>
  <si>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</si>
  <si>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</si>
  <si>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</si>
  <si>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</si>
  <si>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</si>
  <si>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</si>
  <si>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</si>
  <si>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</si>
  <si>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</si>
  <si>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</si>
  <si>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</si>
  <si>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</si>
  <si>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</si>
  <si>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</si>
  <si>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</si>
  <si>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</si>
  <si>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</si>
  <si>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</si>
  <si>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</si>
  <si>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</si>
  <si>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</si>
  <si>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</si>
  <si>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</si>
  <si>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</si>
  <si>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</si>
  <si>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</si>
  <si>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</si>
  <si>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</si>
  <si>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</si>
  <si>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</si>
  <si>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</si>
  <si>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</si>
  <si>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</si>
  <si>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</si>
  <si>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</si>
  <si>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</si>
  <si>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</si>
  <si>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</si>
  <si>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</si>
  <si>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</si>
  <si>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</si>
  <si>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</si>
  <si>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</si>
  <si>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</si>
  <si>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</si>
  <si>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</si>
  <si>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</si>
  <si>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</si>
  <si>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</si>
  <si>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</si>
  <si>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</si>
  <si>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</si>
  <si>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</si>
  <si>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</si>
  <si>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</si>
  <si>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</si>
  <si>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</si>
  <si>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</si>
  <si>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</si>
  <si>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</si>
  <si>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</si>
  <si>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</si>
  <si>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</si>
  <si>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</si>
  <si>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</si>
  <si>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</si>
  <si>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</si>
  <si>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</si>
  <si>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</si>
  <si>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</si>
  <si>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</si>
  <si>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</si>
  <si>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</si>
  <si>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</si>
  <si>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</si>
  <si>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</si>
  <si>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</si>
  <si>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</si>
  <si>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</si>
  <si>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</si>
  <si>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</si>
  <si>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</si>
  <si>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</si>
  <si>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</si>
  <si>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</si>
  <si>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</si>
  <si>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</si>
  <si>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</si>
  <si>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</si>
  <si>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</si>
  <si>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</si>
  <si>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</si>
  <si>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</si>
  <si>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</si>
  <si>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</si>
  <si>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</si>
  <si>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</si>
  <si>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</si>
  <si>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</si>
  <si>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</si>
  <si>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</si>
  <si>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</si>
  <si>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</si>
  <si>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</si>
  <si>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</si>
  <si>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</si>
  <si>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</si>
  <si>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</si>
  <si>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</si>
  <si>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</si>
  <si>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</si>
  <si>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</si>
  <si>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</si>
  <si>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</si>
  <si>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</si>
  <si>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</si>
  <si>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</si>
  <si>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</si>
  <si>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</si>
  <si>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</si>
  <si>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</si>
  <si>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</si>
  <si>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</si>
  <si>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</si>
  <si>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</si>
  <si>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</si>
  <si>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</si>
  <si>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</si>
  <si>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</si>
  <si>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</si>
  <si>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</si>
  <si>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</si>
  <si>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</si>
  <si>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</si>
  <si>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</si>
  <si>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</si>
  <si>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</si>
  <si>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</si>
  <si>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</si>
  <si>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</si>
  <si>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</si>
  <si>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</si>
  <si>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</si>
  <si>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</si>
  <si>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</si>
  <si>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</si>
  <si>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</si>
  <si>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</si>
  <si>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</si>
  <si>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</si>
  <si>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</si>
  <si>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</si>
  <si>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</si>
  <si>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</si>
  <si>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</si>
  <si>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</si>
  <si>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</si>
  <si>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</si>
  <si>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</si>
  <si>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</si>
  <si>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</si>
  <si>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</si>
  <si>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</si>
  <si>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</si>
  <si>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</si>
  <si>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</si>
  <si>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</si>
  <si>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</si>
  <si>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</si>
  <si>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</si>
  <si>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</si>
  <si>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</si>
  <si>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</si>
  <si>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</si>
  <si>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</si>
  <si>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</si>
  <si>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</si>
  <si>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</si>
  <si>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</si>
  <si>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</si>
  <si>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</si>
  <si>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</si>
  <si>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</si>
  <si>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</si>
  <si>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</si>
  <si>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</si>
  <si>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</si>
  <si>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</si>
  <si>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</si>
  <si>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</si>
  <si>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</si>
  <si>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</si>
  <si>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</si>
  <si>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</si>
  <si>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</si>
  <si>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</si>
  <si>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</si>
  <si>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</si>
  <si>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</si>
  <si>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</si>
  <si>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</si>
  <si>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</si>
  <si>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</si>
  <si>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</si>
  <si>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</si>
  <si>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</si>
  <si>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</si>
  <si>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</si>
  <si>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</si>
  <si>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</si>
  <si>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</si>
  <si>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</si>
  <si>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</si>
  <si>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</si>
  <si>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</si>
  <si>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</si>
  <si>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</si>
  <si>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</si>
  <si>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</si>
  <si>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</si>
  <si>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</si>
  <si>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</si>
  <si>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</si>
  <si>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</si>
  <si>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</si>
  <si>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</si>
  <si>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</si>
  <si>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</si>
  <si>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</si>
  <si>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</si>
  <si>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</si>
  <si>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</si>
  <si>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</si>
  <si>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</si>
  <si>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</si>
  <si>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</si>
  <si>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</si>
  <si>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</si>
  <si>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</si>
  <si>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</si>
  <si>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</si>
  <si>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</si>
  <si>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</si>
  <si>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</si>
  <si>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</si>
  <si>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</si>
  <si>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</si>
  <si>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</si>
  <si>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</si>
  <si>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</si>
  <si>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</si>
  <si>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</si>
  <si>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</si>
  <si>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</si>
  <si>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</si>
  <si>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</si>
  <si>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</si>
  <si>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</si>
  <si>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</si>
  <si>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</si>
  <si>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</si>
  <si>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</si>
  <si>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</si>
  <si>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</si>
  <si>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</si>
  <si>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</si>
  <si>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</si>
  <si>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</si>
  <si>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</si>
  <si>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</si>
  <si>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</si>
  <si>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</si>
  <si>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</si>
  <si>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</si>
  <si>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</si>
  <si>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</si>
  <si>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</si>
  <si>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</si>
  <si>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</si>
  <si>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</si>
  <si>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</si>
  <si>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</si>
  <si>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</si>
  <si>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</si>
  <si>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</si>
  <si>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</si>
  <si>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</si>
  <si>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</si>
  <si>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</si>
  <si>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</si>
  <si>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</si>
  <si>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</si>
  <si>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</si>
  <si>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</si>
  <si>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</si>
  <si>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</si>
  <si>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</si>
  <si>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</si>
  <si>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</si>
  <si>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</si>
  <si>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</si>
  <si>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</si>
  <si>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</si>
  <si>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</si>
  <si>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</si>
  <si>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</si>
  <si>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</si>
  <si>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</si>
  <si>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</si>
  <si>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</si>
  <si>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</si>
  <si>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</si>
  <si>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</si>
  <si>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</si>
  <si>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</si>
  <si>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</si>
  <si>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</si>
  <si>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</si>
  <si>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</si>
  <si>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</si>
  <si>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</si>
  <si>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</si>
  <si>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</si>
  <si>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</si>
  <si>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</si>
  <si>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</si>
  <si>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</si>
  <si>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</si>
  <si>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</si>
  <si>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</si>
  <si>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</si>
  <si>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</si>
  <si>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</si>
  <si>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</si>
  <si>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</si>
  <si>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</si>
  <si>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</si>
  <si>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</si>
  <si>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</si>
  <si>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</si>
  <si>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</si>
  <si>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</si>
  <si>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</si>
  <si>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</si>
  <si>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</si>
  <si>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</si>
  <si>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</si>
  <si>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</si>
  <si>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</si>
  <si>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</si>
  <si>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</si>
  <si>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</si>
  <si>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</si>
  <si>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</si>
  <si>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</si>
  <si>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</si>
  <si>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</si>
  <si>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</si>
  <si>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</si>
  <si>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</si>
  <si>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</si>
  <si>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</si>
  <si>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</si>
  <si>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</si>
  <si>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</si>
  <si>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</si>
  <si>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</si>
  <si>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</si>
  <si>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</si>
  <si>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</si>
  <si>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</si>
  <si>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</si>
  <si>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</si>
  <si>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</si>
  <si>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</si>
  <si>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</si>
  <si>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</si>
  <si>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</si>
  <si>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</si>
  <si>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</si>
  <si>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</si>
  <si>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</si>
  <si>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</si>
  <si>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</si>
  <si>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</si>
  <si>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</si>
  <si>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</si>
  <si>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</si>
  <si>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</si>
  <si>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</si>
  <si>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</si>
  <si>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</si>
  <si>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</si>
  <si>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</si>
  <si>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</si>
  <si>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</si>
  <si>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</si>
  <si>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</si>
  <si>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</si>
  <si>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</si>
  <si>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</si>
  <si>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</si>
  <si>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</si>
  <si>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</si>
  <si>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</si>
  <si>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</si>
  <si>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</si>
  <si>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</si>
  <si>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</si>
  <si>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</si>
  <si>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</si>
  <si>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</si>
  <si>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</si>
  <si>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</si>
  <si>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</si>
  <si>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</si>
  <si>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</si>
  <si>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</si>
  <si>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</si>
  <si>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</si>
  <si>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</si>
  <si>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</si>
  <si>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</si>
  <si>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</si>
  <si>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</si>
  <si>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</si>
  <si>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</si>
  <si>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</si>
  <si>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</si>
  <si>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</si>
  <si>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</si>
  <si>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</si>
  <si>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</si>
  <si>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</si>
  <si>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</si>
  <si>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</si>
  <si>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</si>
  <si>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</si>
  <si>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</si>
  <si>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</si>
  <si>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</si>
  <si>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</si>
  <si>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</si>
  <si>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</si>
  <si>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</si>
  <si>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</si>
  <si>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</si>
  <si>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</si>
  <si>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</si>
  <si>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</si>
  <si>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</si>
  <si>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</si>
  <si>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</si>
  <si>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</si>
  <si>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</si>
  <si>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</si>
  <si>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</si>
  <si>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</si>
  <si>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</si>
  <si>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</si>
  <si>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</si>
  <si>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</si>
  <si>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</si>
  <si>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</si>
  <si>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</si>
  <si>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</si>
  <si>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</si>
  <si>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</si>
  <si>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</si>
  <si>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</si>
  <si>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</si>
  <si>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</si>
  <si>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</si>
  <si>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</si>
  <si>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</si>
  <si>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</si>
  <si>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</si>
  <si>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</si>
  <si>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</si>
  <si>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</si>
  <si>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</si>
  <si>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</si>
  <si>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</si>
  <si>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</si>
  <si>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</si>
  <si>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</si>
  <si>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</si>
  <si>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</si>
  <si>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</si>
  <si>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</si>
  <si>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</si>
  <si>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</si>
  <si>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</si>
  <si>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</si>
  <si>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</si>
  <si>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</si>
  <si>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</si>
  <si>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</si>
  <si>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</si>
  <si>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</si>
  <si>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</si>
  <si>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</si>
  <si>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</si>
  <si>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</si>
  <si>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</si>
  <si>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</si>
  <si>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</si>
  <si>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</si>
  <si>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</si>
  <si>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</si>
  <si>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</si>
  <si>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</si>
  <si>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</si>
  <si>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</si>
  <si>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</si>
  <si>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</si>
  <si>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</si>
  <si>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</si>
  <si>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</si>
  <si>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</si>
  <si>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</si>
  <si>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</si>
  <si>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</si>
  <si>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</si>
  <si>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</si>
  <si>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</si>
  <si>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</si>
  <si>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</si>
  <si>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</si>
  <si>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</si>
  <si>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</si>
  <si>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</si>
  <si>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</si>
  <si>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</si>
  <si>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</si>
  <si>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</si>
  <si>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</si>
  <si>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</si>
  <si>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</si>
  <si>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</si>
  <si>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</si>
  <si>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</si>
  <si>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</si>
  <si>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</si>
  <si>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</si>
  <si>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</si>
  <si>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</si>
  <si>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</si>
  <si>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</si>
  <si>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</si>
  <si>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</si>
  <si>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</si>
  <si>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</si>
  <si>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</si>
  <si>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</si>
  <si>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</si>
  <si>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</si>
  <si>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</si>
  <si>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</si>
  <si>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</si>
  <si>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Actual</t>
  </si>
  <si>
    <t>Cumulative Derivative</t>
  </si>
  <si>
    <t>Projected Cumul Cases</t>
  </si>
  <si>
    <t>Projected New Cases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</si>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</sst>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171" fontId="0" fillId="6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8" fontId="0" fillId="2" borderId="1" xfId="0" applyNumberFormat="1" applyFill="1" applyBorder="1"/>
    <xf numFmtId="170" fontId="0" fillId="2" borderId="1" xfId="1" applyNumberFormat="1" applyFont="1" applyFill="1" applyBorder="1"/>
    <xf numFmtId="165" fontId="0" fillId="0" borderId="0" xfId="0" applyNumberFormat="1"/>
    <xf numFmtId="164" fontId="0" fillId="3" borderId="2" xfId="1" applyNumberFormat="1" applyFont="1" applyFill="1" applyBorder="1"/>
    <xf numFmtId="169" fontId="0" fillId="9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Status'!$S$6:$S$45</c:f>
              <c:numCache>
                <c:formatCode>_(* #,##0_);_(* \(#,##0\);_(* "-"??_);_(@_)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</c:numCache>
            </c:numRef>
          </c:xVal>
          <c:yVal>
            <c:numRef>
              <c:f>'Global Status'!$M$6:$M$46</c:f>
              <c:numCache>
                <c:formatCode>_(* #,##0_);_(* \(#,##0\);_(* "-"??_);_(@_)</c:formatCode>
                <c:ptCount val="4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3808"/>
        <c:axId val="275857928"/>
      </c:scatterChart>
      <c:valAx>
        <c:axId val="2758638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7928"/>
        <c:crosses val="autoZero"/>
        <c:crossBetween val="midCat"/>
      </c:valAx>
      <c:valAx>
        <c:axId val="2758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0.17010797003880926"/>
                  <c:y val="-0.1948611111111111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Status'!$H$6:$H$44</c:f>
              <c:numCache>
                <c:formatCode>General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6368"/>
        <c:axId val="270446760"/>
      </c:scatterChart>
      <c:valAx>
        <c:axId val="2704463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6760"/>
        <c:crosses val="autoZero"/>
        <c:crossBetween val="midCat"/>
      </c:valAx>
      <c:valAx>
        <c:axId val="2704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1.5671916010498686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Status'!$H$16:$H$46</c:f>
              <c:numCache>
                <c:formatCode>General</c:formatCode>
                <c:ptCount val="3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</c:numCache>
            </c:numRef>
          </c:xVal>
          <c:yVal>
            <c:numRef>
              <c:f>'Global Status'!$K$16:$K$46</c:f>
              <c:numCache>
                <c:formatCode>_(* #,##0.00_);_(* \(#,##0.00\);_(* "-"??_);_(@_)</c:formatCode>
                <c:ptCount val="31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19.48850243928884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62240"/>
        <c:axId val="342861064"/>
      </c:scatterChart>
      <c:valAx>
        <c:axId val="34286224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1064"/>
        <c:crosses val="autoZero"/>
        <c:crossBetween val="midCat"/>
      </c:valAx>
      <c:valAx>
        <c:axId val="3428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261071796405195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Status'!$I$6:$I$46</c:f>
              <c:numCache>
                <c:formatCode>_(* #,##0_);_(* \(#,##0\);_(* "-"??_);_(@_)</c:formatCode>
                <c:ptCount val="41"/>
                <c:pt idx="0">
                  <c:v>10572.270312935114</c:v>
                </c:pt>
                <c:pt idx="1">
                  <c:v>30989.610686458647</c:v>
                </c:pt>
                <c:pt idx="2">
                  <c:v>50629.093116626143</c:v>
                </c:pt>
                <c:pt idx="3">
                  <c:v>70001.003321669996</c:v>
                </c:pt>
                <c:pt idx="4">
                  <c:v>89582.277552053332</c:v>
                </c:pt>
                <c:pt idx="5">
                  <c:v>109816.50259037316</c:v>
                </c:pt>
                <c:pt idx="6">
                  <c:v>131113.91575157642</c:v>
                </c:pt>
                <c:pt idx="7">
                  <c:v>153851.40488278121</c:v>
                </c:pt>
                <c:pt idx="8">
                  <c:v>178372.50836338848</c:v>
                </c:pt>
                <c:pt idx="9">
                  <c:v>204987.41510500759</c:v>
                </c:pt>
                <c:pt idx="10">
                  <c:v>233972.96455147862</c:v>
                </c:pt>
                <c:pt idx="11">
                  <c:v>265572.64667894691</c:v>
                </c:pt>
                <c:pt idx="12">
                  <c:v>299996.60199569911</c:v>
                </c:pt>
                <c:pt idx="13">
                  <c:v>337421.62154232711</c:v>
                </c:pt>
                <c:pt idx="14">
                  <c:v>377991.14689164609</c:v>
                </c:pt>
                <c:pt idx="15">
                  <c:v>421815.27014868706</c:v>
                </c:pt>
                <c:pt idx="16">
                  <c:v>468970.73395078629</c:v>
                </c:pt>
                <c:pt idx="17">
                  <c:v>519500.93146740645</c:v>
                </c:pt>
                <c:pt idx="18">
                  <c:v>573415.90640036017</c:v>
                </c:pt>
                <c:pt idx="19">
                  <c:v>630692.35298358649</c:v>
                </c:pt>
                <c:pt idx="20">
                  <c:v>691273.61598344892</c:v>
                </c:pt>
                <c:pt idx="21">
                  <c:v>755069.69069831818</c:v>
                </c:pt>
                <c:pt idx="22">
                  <c:v>821957.22295895964</c:v>
                </c:pt>
                <c:pt idx="23">
                  <c:v>891779.50912830979</c:v>
                </c:pt>
                <c:pt idx="24">
                  <c:v>964346.49610158056</c:v>
                </c:pt>
                <c:pt idx="25">
                  <c:v>1039434.7813062295</c:v>
                </c:pt>
                <c:pt idx="26">
                  <c:v>1116787.6127019003</c:v>
                </c:pt>
                <c:pt idx="27">
                  <c:v>1196114.888780497</c:v>
                </c:pt>
                <c:pt idx="28">
                  <c:v>1277093.1585661992</c:v>
                </c:pt>
                <c:pt idx="29">
                  <c:v>1359365.6216153577</c:v>
                </c:pt>
                <c:pt idx="30">
                  <c:v>1442542.1280166432</c:v>
                </c:pt>
                <c:pt idx="31">
                  <c:v>1526199.1783908829</c:v>
                </c:pt>
                <c:pt idx="32">
                  <c:v>1609879.9238912538</c:v>
                </c:pt>
                <c:pt idx="33">
                  <c:v>1693094.1662029698</c:v>
                </c:pt>
                <c:pt idx="34">
                  <c:v>1775318.3575437143</c:v>
                </c:pt>
                <c:pt idx="35">
                  <c:v>1855995.6006633267</c:v>
                </c:pt>
                <c:pt idx="36">
                  <c:v>1934535.6488437876</c:v>
                </c:pt>
                <c:pt idx="37">
                  <c:v>2010314.9058994129</c:v>
                </c:pt>
                <c:pt idx="38">
                  <c:v>2082676.4261767641</c:v>
                </c:pt>
                <c:pt idx="39">
                  <c:v>2150929.9145546183</c:v>
                </c:pt>
                <c:pt idx="40">
                  <c:v>2214351.7264439389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7063523705106487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98432"/>
        <c:axId val="351198040"/>
      </c:scatterChart>
      <c:valAx>
        <c:axId val="3511984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8040"/>
        <c:crosses val="autoZero"/>
        <c:crossBetween val="midCat"/>
      </c:valAx>
      <c:valAx>
        <c:axId val="3511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08184"/>
        <c:axId val="272007792"/>
      </c:lineChart>
      <c:catAx>
        <c:axId val="27200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07792"/>
        <c:crosses val="autoZero"/>
        <c:auto val="1"/>
        <c:lblAlgn val="ctr"/>
        <c:lblOffset val="100"/>
        <c:noMultiLvlLbl val="0"/>
      </c:catAx>
      <c:valAx>
        <c:axId val="272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0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539260</xdr:colOff>
      <xdr:row>14</xdr:row>
      <xdr:rowOff>61547</xdr:rowOff>
    </xdr:from>
    <xdr:to>
      <xdr:col>35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498230</xdr:colOff>
      <xdr:row>1</xdr:row>
      <xdr:rowOff>155330</xdr:rowOff>
    </xdr:from>
    <xdr:to>
      <xdr:col>35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545123</xdr:colOff>
      <xdr:row>27</xdr:row>
      <xdr:rowOff>114301</xdr:rowOff>
    </xdr:from>
    <xdr:to>
      <xdr:col>35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427892</xdr:colOff>
      <xdr:row>1</xdr:row>
      <xdr:rowOff>61546</xdr:rowOff>
    </xdr:from>
    <xdr:to>
      <xdr:col>44</xdr:col>
      <xdr:colOff>533400</xdr:colOff>
      <xdr:row>13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6"/>
  <sheetViews>
    <sheetView tabSelected="1" topLeftCell="AH1" zoomScale="130" zoomScaleNormal="130" workbookViewId="0">
      <selection activeCell="AO23" sqref="AO23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2" customWidth="1"/>
    <col min="8" max="8" width="10.44140625" customWidth="1"/>
    <col min="9" max="9" width="11.44140625" customWidth="1"/>
    <col min="10" max="10" width="12.33203125" customWidth="1"/>
    <col min="11" max="11" width="8.5546875" bestFit="1" customWidth="1"/>
    <col min="12" max="12" width="11.44140625" customWidth="1"/>
    <col min="13" max="13" width="10.77734375" bestFit="1" customWidth="1"/>
    <col min="14" max="14" width="11.21875" bestFit="1" customWidth="1"/>
    <col min="15" max="15" width="9.21875" bestFit="1" customWidth="1"/>
    <col min="16" max="17" width="12.21875" customWidth="1"/>
    <col min="18" max="18" width="12.109375" customWidth="1"/>
    <col min="19" max="19" width="6.6640625" bestFit="1" customWidth="1"/>
    <col min="20" max="20" width="7.21875" customWidth="1"/>
    <col min="22" max="22" width="8.5546875" bestFit="1" customWidth="1"/>
    <col min="37" max="37" width="13.21875" bestFit="1" customWidth="1"/>
    <col min="38" max="38" width="9.5546875" bestFit="1" customWidth="1"/>
    <col min="39" max="40" width="12.33203125" customWidth="1"/>
    <col min="41" max="41" width="11.5546875" customWidth="1"/>
    <col min="43" max="43" width="8.77734375" customWidth="1"/>
    <col min="44" max="44" width="9.5546875" customWidth="1"/>
    <col min="45" max="45" width="10.88671875" customWidth="1"/>
    <col min="47" max="47" width="8.21875" customWidth="1"/>
    <col min="48" max="48" width="8.88671875" customWidth="1"/>
  </cols>
  <sheetData>
    <row r="1" spans="1:94" x14ac:dyDescent="0.3">
      <c r="J1" s="52">
        <f>SUMXMY2(I6:I46,J6:J46)</f>
        <v>8223664676.6308451</v>
      </c>
      <c r="M1">
        <v>2241359</v>
      </c>
      <c r="N1">
        <v>81153</v>
      </c>
      <c r="O1">
        <v>152551</v>
      </c>
      <c r="P1">
        <v>6463</v>
      </c>
    </row>
    <row r="2" spans="1:94" ht="28.8" x14ac:dyDescent="0.3">
      <c r="E2" s="24" t="s">
        <v>1097</v>
      </c>
    </row>
    <row r="3" spans="1:94" x14ac:dyDescent="0.3">
      <c r="D3" s="8">
        <f>AVERAGE(D40:D46)</f>
        <v>3010314.2857142859</v>
      </c>
      <c r="E3" s="5">
        <v>0.01</v>
      </c>
      <c r="F3" s="8">
        <f>AVERAGE(F40:F46)</f>
        <v>10176480.995026052</v>
      </c>
      <c r="G3" s="5">
        <v>0.25</v>
      </c>
      <c r="H3" s="5"/>
      <c r="I3" s="8">
        <f>AVERAGE(I40:I46)</f>
        <v>2003446.0828750804</v>
      </c>
      <c r="J3" s="8">
        <f>AVERAGE(J40:J46)</f>
        <v>2000074.2857142857</v>
      </c>
      <c r="K3" s="9">
        <f>LOG(2)/LOG(1+R3)</f>
        <v>18.157051591821656</v>
      </c>
      <c r="L3" s="8"/>
      <c r="M3" s="8">
        <f t="shared" ref="M3:N3" si="0">AVERAGE(M40:M46)</f>
        <v>77829.142857142855</v>
      </c>
      <c r="N3" s="8">
        <f t="shared" si="0"/>
        <v>131512.14285714287</v>
      </c>
      <c r="O3" s="5">
        <v>5.0000000000000001E-3</v>
      </c>
      <c r="P3" s="5">
        <f>N3/J3</f>
        <v>6.5753629150917259E-2</v>
      </c>
      <c r="Q3" s="7">
        <f t="shared" ref="Q3" si="1">AVERAGE(Q40:Q46)</f>
        <v>8.540855669667273E-2</v>
      </c>
      <c r="R3" s="5">
        <f>M3/J3</f>
        <v>3.8913126083888312E-2</v>
      </c>
      <c r="S3" s="9"/>
      <c r="T3" s="5"/>
      <c r="U3" s="17">
        <f t="shared" ref="U3" si="2">AVERAGE(U36:U42)</f>
        <v>3.7691454782786122E-3</v>
      </c>
    </row>
    <row r="4" spans="1:94" x14ac:dyDescent="0.3">
      <c r="CP4">
        <f>COUNT(B4:CN4)</f>
        <v>0</v>
      </c>
    </row>
    <row r="5" spans="1:94" ht="48.6" x14ac:dyDescent="0.3">
      <c r="A5" s="19" t="s">
        <v>1089</v>
      </c>
      <c r="B5" s="19" t="s">
        <v>1088</v>
      </c>
      <c r="C5" s="19" t="s">
        <v>1087</v>
      </c>
      <c r="D5" s="19" t="s">
        <v>1091</v>
      </c>
      <c r="E5" s="19" t="s">
        <v>1099</v>
      </c>
      <c r="F5" s="19" t="s">
        <v>1092</v>
      </c>
      <c r="G5" s="19" t="s">
        <v>1090</v>
      </c>
      <c r="H5" s="19" t="s">
        <v>1089</v>
      </c>
      <c r="I5" s="19" t="s">
        <v>1117</v>
      </c>
      <c r="J5" s="19" t="s">
        <v>1096</v>
      </c>
      <c r="K5" s="19" t="s">
        <v>1094</v>
      </c>
      <c r="L5" s="19" t="s">
        <v>1118</v>
      </c>
      <c r="M5" s="19" t="s">
        <v>1119</v>
      </c>
      <c r="N5" s="19" t="s">
        <v>1093</v>
      </c>
      <c r="O5" s="19" t="s">
        <v>1106</v>
      </c>
      <c r="P5" s="19" t="s">
        <v>1109</v>
      </c>
      <c r="Q5" s="19" t="s">
        <v>1113</v>
      </c>
      <c r="R5" s="19" t="s">
        <v>1108</v>
      </c>
      <c r="S5" s="19" t="str">
        <f>+A5</f>
        <v>Report</v>
      </c>
      <c r="T5" s="19" t="s">
        <v>1107</v>
      </c>
      <c r="U5" s="25" t="s">
        <v>1098</v>
      </c>
      <c r="V5" s="25" t="s">
        <v>1095</v>
      </c>
    </row>
    <row r="6" spans="1:94" x14ac:dyDescent="0.3">
      <c r="A6" s="21">
        <v>50</v>
      </c>
      <c r="B6" s="23">
        <v>43900</v>
      </c>
      <c r="C6" s="21" t="s">
        <v>6</v>
      </c>
      <c r="D6" s="19"/>
      <c r="E6" s="8">
        <f>+J6*(P6/$E$3)</f>
        <v>87200.000000000015</v>
      </c>
      <c r="F6" s="19"/>
      <c r="G6" s="19"/>
      <c r="H6" s="21">
        <v>50</v>
      </c>
      <c r="I6" s="38">
        <f>$AK$20*($H6^4)+$AL$20*($H6^3)+$AM$20*($H6^2)+$AN$20*$H6+$AO$20</f>
        <v>10572.270312935114</v>
      </c>
      <c r="J6" s="6">
        <v>32778</v>
      </c>
      <c r="K6" s="13">
        <f>LOG(2)/LOG(1+R6)</f>
        <v>5.8744680914690361</v>
      </c>
      <c r="L6" s="38">
        <f>$AP$20*($H6^3)+$AQ$20*($H6^2)+$AR$20*$H6+$AS$20</f>
        <v>1776.7419999997364</v>
      </c>
      <c r="M6" s="2">
        <v>4105</v>
      </c>
      <c r="N6" s="2">
        <v>872</v>
      </c>
      <c r="O6" s="2">
        <v>186</v>
      </c>
      <c r="P6" s="7">
        <f>+N6/J6</f>
        <v>2.6603209469766308E-2</v>
      </c>
      <c r="Q6" s="7">
        <f>+O6/M6</f>
        <v>4.531059683313033E-2</v>
      </c>
      <c r="R6" s="7">
        <f>+M6/J6</f>
        <v>0.12523643907498933</v>
      </c>
      <c r="S6" s="14">
        <f>+A6</f>
        <v>50</v>
      </c>
      <c r="T6" s="8"/>
      <c r="U6" s="11">
        <f>+O6/J6</f>
        <v>5.6745377997437308E-3</v>
      </c>
    </row>
    <row r="7" spans="1:94" x14ac:dyDescent="0.3">
      <c r="A7" s="21">
        <v>51</v>
      </c>
      <c r="B7" s="23">
        <v>43901</v>
      </c>
      <c r="C7" s="22" t="s">
        <v>0</v>
      </c>
      <c r="D7" s="19"/>
      <c r="E7" s="8">
        <f>+J7*(P7/$E$3)</f>
        <v>113000</v>
      </c>
      <c r="F7" s="19"/>
      <c r="G7" s="19"/>
      <c r="H7" s="21">
        <v>51</v>
      </c>
      <c r="I7" s="38">
        <f>$AK$20*($H7^4)+$AL$20*($H7^3)+$AM$20*($H7^2)+$AN$20*$H7+$AO$20</f>
        <v>30989.610686458647</v>
      </c>
      <c r="J7" s="6">
        <v>37364</v>
      </c>
      <c r="K7" s="13">
        <f>LOG(2)/LOG(1+R7)</f>
        <v>5.9835427969968737</v>
      </c>
      <c r="L7" s="38">
        <f>$AP$20*($H7^3)+$AQ$20*($H7^2)+$AR$20*$H7+$AS$20</f>
        <v>3129.5266000000993</v>
      </c>
      <c r="M7" s="2">
        <v>4589</v>
      </c>
      <c r="N7" s="2">
        <v>1130</v>
      </c>
      <c r="O7" s="2">
        <v>258</v>
      </c>
      <c r="P7" s="7">
        <f>+N7/J7</f>
        <v>3.0243014666523928E-2</v>
      </c>
      <c r="Q7" s="7">
        <f>+O7/M7</f>
        <v>5.6221398997602964E-2</v>
      </c>
      <c r="R7" s="7">
        <f>+M7/J7</f>
        <v>0.1228187560218392</v>
      </c>
      <c r="S7" s="14">
        <f>+A7</f>
        <v>51</v>
      </c>
      <c r="T7" s="30">
        <f>+M7-M6</f>
        <v>484</v>
      </c>
      <c r="U7" s="11">
        <f>+O7/J7</f>
        <v>6.9050422866930739E-3</v>
      </c>
    </row>
    <row r="8" spans="1:94" x14ac:dyDescent="0.3">
      <c r="A8" s="21">
        <v>52</v>
      </c>
      <c r="B8" s="23">
        <v>43902</v>
      </c>
      <c r="C8" s="22" t="s">
        <v>1</v>
      </c>
      <c r="D8" s="19"/>
      <c r="E8" s="8">
        <f>+J8*(P8/$E$3)</f>
        <v>144000</v>
      </c>
      <c r="F8" s="19"/>
      <c r="G8" s="19"/>
      <c r="H8" s="21">
        <v>52</v>
      </c>
      <c r="I8" s="38">
        <f>$AK$20*($H8^4)+$AL$20*($H8^3)+$AM$20*($H8^2)+$AN$20*$H8+$AO$20</f>
        <v>50629.093116626143</v>
      </c>
      <c r="J8" s="6">
        <v>44279</v>
      </c>
      <c r="K8" s="13">
        <f>LOG(2)/LOG(1+R8)</f>
        <v>4.7766419777592084</v>
      </c>
      <c r="L8" s="38">
        <f>$AP$20*($H8^3)+$AQ$20*($H8^2)+$AR$20*$H8+$AS$20</f>
        <v>4778.13359999971</v>
      </c>
      <c r="M8" s="2">
        <v>6915</v>
      </c>
      <c r="N8" s="2">
        <v>1440</v>
      </c>
      <c r="O8" s="2">
        <v>310</v>
      </c>
      <c r="P8" s="7">
        <f>+N8/J8</f>
        <v>3.2521059644526749E-2</v>
      </c>
      <c r="Q8" s="7">
        <f>+O8/M8</f>
        <v>4.4830079537237888E-2</v>
      </c>
      <c r="R8" s="7">
        <f>+M8/J8</f>
        <v>0.15616883850132116</v>
      </c>
      <c r="S8" s="14">
        <f>+A8</f>
        <v>52</v>
      </c>
      <c r="T8" s="30">
        <f>+M8-M7</f>
        <v>2326</v>
      </c>
      <c r="U8" s="11">
        <f>+O8/J8</f>
        <v>7.0010614512522867E-3</v>
      </c>
    </row>
    <row r="9" spans="1:94" x14ac:dyDescent="0.3">
      <c r="A9" s="21">
        <v>53</v>
      </c>
      <c r="B9" s="23">
        <v>43903</v>
      </c>
      <c r="C9" s="22" t="s">
        <v>2</v>
      </c>
      <c r="D9" s="19"/>
      <c r="E9" s="8">
        <f>+J9*(P9/$E$3)</f>
        <v>177500.00000000003</v>
      </c>
      <c r="F9" s="19"/>
      <c r="G9" s="19"/>
      <c r="H9" s="21">
        <v>53</v>
      </c>
      <c r="I9" s="38">
        <f>$AK$20*($H9^4)+$AL$20*($H9^3)+$AM$20*($H9^2)+$AN$20*$H9+$AO$20</f>
        <v>70001.003321669996</v>
      </c>
      <c r="J9" s="6">
        <v>51767</v>
      </c>
      <c r="K9" s="13">
        <f>LOG(2)/LOG(1+R9)</f>
        <v>5.1307262434220018</v>
      </c>
      <c r="L9" s="38">
        <f>$AP$20*($H9^3)+$AQ$20*($H9^2)+$AR$20*$H9+$AS$20</f>
        <v>6700.7074000000721</v>
      </c>
      <c r="M9" s="2">
        <v>7488</v>
      </c>
      <c r="N9" s="2">
        <v>1775</v>
      </c>
      <c r="O9" s="2">
        <v>335</v>
      </c>
      <c r="P9" s="7">
        <f>+N9/J9</f>
        <v>3.4288253134236099E-2</v>
      </c>
      <c r="Q9" s="7">
        <f>+O9/M9</f>
        <v>4.4738247863247864E-2</v>
      </c>
      <c r="R9" s="7">
        <f>+M9/J9</f>
        <v>0.14464813491220274</v>
      </c>
      <c r="S9" s="14">
        <f>+A9</f>
        <v>53</v>
      </c>
      <c r="T9" s="30">
        <f>+M9-M8</f>
        <v>573</v>
      </c>
      <c r="U9" s="11">
        <f>+O9/J9</f>
        <v>6.4713041126586435E-3</v>
      </c>
    </row>
    <row r="10" spans="1:94" x14ac:dyDescent="0.3">
      <c r="A10" s="21">
        <v>54</v>
      </c>
      <c r="B10" s="23">
        <v>43904</v>
      </c>
      <c r="C10" s="20" t="s">
        <v>3</v>
      </c>
      <c r="D10" s="8"/>
      <c r="E10" s="8">
        <f>+J10*(P10/$E$3)</f>
        <v>219800.00000000003</v>
      </c>
      <c r="F10" s="8"/>
      <c r="G10" s="8"/>
      <c r="H10" s="21">
        <v>54</v>
      </c>
      <c r="I10" s="38">
        <f>$AK$20*($H10^4)+$AL$20*($H10^3)+$AM$20*($H10^2)+$AN$20*$H10+$AO$20</f>
        <v>89582.277552053332</v>
      </c>
      <c r="J10" s="6">
        <v>61513</v>
      </c>
      <c r="K10" s="13">
        <f>LOG(2)/LOG(1+R10)</f>
        <v>4.712959562192534</v>
      </c>
      <c r="L10" s="38">
        <f>$AP$20*($H10^3)+$AQ$20*($H10^2)+$AR$20*$H10+$AS$20</f>
        <v>8875.3924000003608</v>
      </c>
      <c r="M10" s="2">
        <v>9746</v>
      </c>
      <c r="N10" s="2">
        <v>2198</v>
      </c>
      <c r="O10" s="8">
        <f t="shared" ref="O10:O24" si="3">+N10-N9</f>
        <v>423</v>
      </c>
      <c r="P10" s="7">
        <f>+N10/J10</f>
        <v>3.573228423260124E-2</v>
      </c>
      <c r="Q10" s="7">
        <f>+O10/M10</f>
        <v>4.3402421506258976E-2</v>
      </c>
      <c r="R10" s="7">
        <f>+M10/J10</f>
        <v>0.15843805374473688</v>
      </c>
      <c r="S10" s="14">
        <f>+A10</f>
        <v>54</v>
      </c>
      <c r="T10" s="30">
        <f>+M10-M9</f>
        <v>2258</v>
      </c>
      <c r="U10" s="11">
        <f>+O10/J10</f>
        <v>6.8765951912603844E-3</v>
      </c>
    </row>
    <row r="11" spans="1:94" x14ac:dyDescent="0.3">
      <c r="A11" s="21">
        <v>55</v>
      </c>
      <c r="B11" s="23">
        <v>43905</v>
      </c>
      <c r="C11" s="21" t="s">
        <v>4</v>
      </c>
      <c r="D11" s="8"/>
      <c r="E11" s="8">
        <f>+J11*(P11/$E$3)</f>
        <v>253099.99999999997</v>
      </c>
      <c r="F11" s="8"/>
      <c r="G11" s="8"/>
      <c r="H11" s="21">
        <v>55</v>
      </c>
      <c r="I11" s="38">
        <f>$AK$20*($H11^4)+$AL$20*($H11^3)+$AM$20*($H11^2)+$AN$20*$H11+$AO$20</f>
        <v>109816.50259037316</v>
      </c>
      <c r="J11" s="6">
        <v>72469</v>
      </c>
      <c r="K11" s="13">
        <f>LOG(2)/LOG(1+R11)</f>
        <v>4.92371924803009</v>
      </c>
      <c r="L11" s="38">
        <f>$AP$20*($H11^3)+$AQ$20*($H11^2)+$AR$20*$H11+$AS$20</f>
        <v>11280.332999999984</v>
      </c>
      <c r="M11" s="2">
        <v>10955</v>
      </c>
      <c r="N11" s="2">
        <v>2531</v>
      </c>
      <c r="O11" s="8">
        <f t="shared" si="3"/>
        <v>333</v>
      </c>
      <c r="P11" s="7">
        <f>+N11/J11</f>
        <v>3.4925278394899888E-2</v>
      </c>
      <c r="Q11" s="7">
        <f>+O11/M11</f>
        <v>3.0397078959379278E-2</v>
      </c>
      <c r="R11" s="7">
        <f>+M11/J11</f>
        <v>0.15116808566421505</v>
      </c>
      <c r="S11" s="14">
        <f>+A11</f>
        <v>55</v>
      </c>
      <c r="T11" s="30">
        <f>+M11-M10</f>
        <v>1209</v>
      </c>
      <c r="U11" s="11">
        <f>+O11/J11</f>
        <v>4.5950682360733552E-3</v>
      </c>
    </row>
    <row r="12" spans="1:94" x14ac:dyDescent="0.3">
      <c r="A12" s="21">
        <v>56</v>
      </c>
      <c r="B12" s="23">
        <v>43906</v>
      </c>
      <c r="C12" s="21" t="s">
        <v>5</v>
      </c>
      <c r="D12" s="8"/>
      <c r="E12" s="8">
        <f>+J12*(P12/$E$3)</f>
        <v>660599.99999999988</v>
      </c>
      <c r="F12" s="8"/>
      <c r="G12" s="8"/>
      <c r="H12" s="21">
        <v>56</v>
      </c>
      <c r="I12" s="38">
        <f>$AK$20*($H12^4)+$AL$20*($H12^3)+$AM$20*($H12^2)+$AN$20*$H12+$AO$20</f>
        <v>131113.91575157642</v>
      </c>
      <c r="J12" s="6">
        <v>167515</v>
      </c>
      <c r="K12" s="13">
        <f>LOG(2)/LOG(1+R12)</f>
        <v>8.6935869952610982</v>
      </c>
      <c r="L12" s="38">
        <f>$AP$20*($H12^3)+$AQ$20*($H12^2)+$AR$20*$H12+$AS$20</f>
        <v>13893.673600000446</v>
      </c>
      <c r="M12" s="2">
        <v>13903</v>
      </c>
      <c r="N12" s="2">
        <v>6606</v>
      </c>
      <c r="O12" s="8">
        <f t="shared" si="3"/>
        <v>4075</v>
      </c>
      <c r="P12" s="7">
        <f>+N12/J12</f>
        <v>3.9435274453034054E-2</v>
      </c>
      <c r="Q12" s="7">
        <f>+O12/M12</f>
        <v>0.293102208156513</v>
      </c>
      <c r="R12" s="7">
        <f>+M12/J12</f>
        <v>8.299555263707728E-2</v>
      </c>
      <c r="S12" s="14">
        <f>+A12</f>
        <v>56</v>
      </c>
      <c r="T12" s="30">
        <f>+M12-M11</f>
        <v>2948</v>
      </c>
      <c r="U12" s="11">
        <f>+O12/J12</f>
        <v>2.4326179745097452E-2</v>
      </c>
    </row>
    <row r="13" spans="1:94" x14ac:dyDescent="0.3">
      <c r="A13" s="21">
        <v>57</v>
      </c>
      <c r="B13" s="23">
        <v>43907</v>
      </c>
      <c r="C13" s="21" t="s">
        <v>6</v>
      </c>
      <c r="D13" s="8"/>
      <c r="E13" s="8">
        <f>+J13*(P13/$E$3)</f>
        <v>742600.00000000012</v>
      </c>
      <c r="F13" s="8"/>
      <c r="G13" s="8"/>
      <c r="H13" s="21">
        <v>57</v>
      </c>
      <c r="I13" s="38">
        <f>$AK$20*($H13^4)+$AL$20*($H13^3)+$AM$20*($H13^2)+$AN$20*$H13+$AO$20</f>
        <v>153851.40488278121</v>
      </c>
      <c r="J13" s="6">
        <v>179111</v>
      </c>
      <c r="K13" s="13">
        <f>LOG(2)/LOG(1+R13)</f>
        <v>11.115230734068556</v>
      </c>
      <c r="L13" s="38">
        <f>$AP$20*($H13^3)+$AQ$20*($H13^2)+$AR$20*$H13+$AS$20</f>
        <v>16693.558599999989</v>
      </c>
      <c r="M13" s="2">
        <v>11525</v>
      </c>
      <c r="N13" s="2">
        <v>7426</v>
      </c>
      <c r="O13" s="8">
        <f t="shared" si="3"/>
        <v>820</v>
      </c>
      <c r="P13" s="7">
        <f>+N13/J13</f>
        <v>4.1460323486553034E-2</v>
      </c>
      <c r="Q13" s="7">
        <f>+O13/M13</f>
        <v>7.1149674620390457E-2</v>
      </c>
      <c r="R13" s="7">
        <f>+M13/J13</f>
        <v>6.4345573415368118E-2</v>
      </c>
      <c r="S13" s="14">
        <f>+A13</f>
        <v>57</v>
      </c>
      <c r="T13" s="30">
        <f>+M13-M12</f>
        <v>-2378</v>
      </c>
      <c r="U13" s="11">
        <f>+O13/J13</f>
        <v>4.5781666117658878E-3</v>
      </c>
    </row>
    <row r="14" spans="1:94" x14ac:dyDescent="0.3">
      <c r="A14" s="21">
        <v>58</v>
      </c>
      <c r="B14" s="23">
        <v>43908</v>
      </c>
      <c r="C14" s="22" t="s">
        <v>0</v>
      </c>
      <c r="D14" s="8"/>
      <c r="E14" s="8">
        <f>+J14*(P14/$E$3)</f>
        <v>780700</v>
      </c>
      <c r="F14" s="8"/>
      <c r="G14" s="8"/>
      <c r="H14" s="21">
        <v>58</v>
      </c>
      <c r="I14" s="38">
        <f>$AK$20*($H14^4)+$AL$20*($H14^3)+$AM$20*($H14^2)+$AN$20*$H14+$AO$20</f>
        <v>178372.50836338848</v>
      </c>
      <c r="J14" s="2">
        <v>191127</v>
      </c>
      <c r="K14" s="13">
        <f>LOG(2)/LOG(1+R14)</f>
        <v>9.1022852116044888</v>
      </c>
      <c r="L14" s="38">
        <f>$AP$20*($H14^3)+$AQ$20*($H14^2)+$AR$20*$H14+$AS$20</f>
        <v>19658.132400000119</v>
      </c>
      <c r="M14" s="2">
        <v>15123</v>
      </c>
      <c r="N14" s="2">
        <v>7807</v>
      </c>
      <c r="O14" s="8">
        <f t="shared" si="3"/>
        <v>381</v>
      </c>
      <c r="P14" s="7">
        <f>+N14/J14</f>
        <v>4.084718537935509E-2</v>
      </c>
      <c r="Q14" s="7">
        <f>+O14/M14</f>
        <v>2.5193414005157708E-2</v>
      </c>
      <c r="R14" s="7">
        <f>+M14/J14</f>
        <v>7.912539829537428E-2</v>
      </c>
      <c r="S14" s="14">
        <f>+A14</f>
        <v>58</v>
      </c>
      <c r="T14" s="30">
        <f>+M14-M13</f>
        <v>3598</v>
      </c>
      <c r="U14" s="11">
        <f>+O14/J14</f>
        <v>1.9934389175783641E-3</v>
      </c>
    </row>
    <row r="15" spans="1:94" x14ac:dyDescent="0.3">
      <c r="A15" s="21">
        <v>59</v>
      </c>
      <c r="B15" s="23">
        <v>43909</v>
      </c>
      <c r="C15" s="22" t="s">
        <v>1</v>
      </c>
      <c r="D15" s="8"/>
      <c r="E15" s="8">
        <f>+J15*(P15/$E$3)</f>
        <v>877800</v>
      </c>
      <c r="F15" s="8"/>
      <c r="G15" s="8"/>
      <c r="H15" s="21">
        <v>59</v>
      </c>
      <c r="I15" s="38">
        <f>$AK$20*($H15^4)+$AL$20*($H15^3)+$AM$20*($H15^2)+$AN$20*$H15+$AO$20</f>
        <v>204987.41510500759</v>
      </c>
      <c r="J15" s="2">
        <v>209839</v>
      </c>
      <c r="K15" s="13">
        <f>LOG(2)/LOG(1+R15)</f>
        <v>9.1274805244376296</v>
      </c>
      <c r="L15" s="38">
        <f>$AP$20*($H15^3)+$AQ$20*($H15^2)+$AR$20*$H15+$AS$20</f>
        <v>22765.539400000009</v>
      </c>
      <c r="M15" s="2">
        <v>16556</v>
      </c>
      <c r="N15" s="2">
        <v>8778</v>
      </c>
      <c r="O15" s="8">
        <f t="shared" si="3"/>
        <v>971</v>
      </c>
      <c r="P15" s="7">
        <f>+N15/J15</f>
        <v>4.1832071254628546E-2</v>
      </c>
      <c r="Q15" s="7">
        <f>+O15/M15</f>
        <v>5.8649432230007251E-2</v>
      </c>
      <c r="R15" s="7">
        <f>+M15/J15</f>
        <v>7.8898584152612236E-2</v>
      </c>
      <c r="S15" s="14">
        <f>+A15</f>
        <v>59</v>
      </c>
      <c r="T15" s="30">
        <f>+M15-M14</f>
        <v>1433</v>
      </c>
      <c r="U15" s="11">
        <f>+O15/J15</f>
        <v>4.6273571643021556E-3</v>
      </c>
    </row>
    <row r="16" spans="1:94" x14ac:dyDescent="0.3">
      <c r="A16" s="21">
        <v>60</v>
      </c>
      <c r="B16" s="23">
        <v>43910</v>
      </c>
      <c r="C16" s="22" t="s">
        <v>2</v>
      </c>
      <c r="D16" s="8"/>
      <c r="E16" s="8">
        <f>+J16*(P16/$E$3)</f>
        <v>984000</v>
      </c>
      <c r="F16" s="8"/>
      <c r="G16" s="8"/>
      <c r="H16" s="21">
        <v>60</v>
      </c>
      <c r="I16" s="38">
        <f>$AK$20*($H16^4)+$AL$20*($H16^3)+$AM$20*($H16^2)+$AN$20*$H16+$AO$20</f>
        <v>233972.96455147862</v>
      </c>
      <c r="J16" s="2">
        <v>234073</v>
      </c>
      <c r="K16" s="13">
        <f>LOG(2)/LOG(1+R16)</f>
        <v>7.0323085039889808</v>
      </c>
      <c r="L16" s="38">
        <f>$AP$20*($H16^3)+$AQ$20*($H16^2)+$AR$20*$H16+$AS$20</f>
        <v>25993.924000000232</v>
      </c>
      <c r="M16" s="2">
        <v>24247</v>
      </c>
      <c r="N16" s="2">
        <v>9840</v>
      </c>
      <c r="O16" s="8">
        <f t="shared" si="3"/>
        <v>1062</v>
      </c>
      <c r="P16" s="7">
        <f>+N16/J16</f>
        <v>4.2038167580199341E-2</v>
      </c>
      <c r="Q16" s="7">
        <f>+O16/M16</f>
        <v>4.379923289479111E-2</v>
      </c>
      <c r="R16" s="7">
        <f>+M16/J16</f>
        <v>0.10358734241027372</v>
      </c>
      <c r="S16" s="14">
        <f>+A16</f>
        <v>60</v>
      </c>
      <c r="T16" s="30">
        <f>+M16-M15</f>
        <v>7691</v>
      </c>
      <c r="U16" s="11">
        <f>+O16/J16</f>
        <v>4.5370461351800506E-3</v>
      </c>
      <c r="AN16" t="s">
        <v>1114</v>
      </c>
      <c r="AR16" s="45" t="s">
        <v>1115</v>
      </c>
      <c r="AU16" t="s">
        <v>1116</v>
      </c>
    </row>
    <row r="17" spans="1:50" x14ac:dyDescent="0.3">
      <c r="A17" s="21">
        <v>61</v>
      </c>
      <c r="B17" s="23">
        <v>43911</v>
      </c>
      <c r="C17" s="20" t="s">
        <v>3</v>
      </c>
      <c r="D17" s="8"/>
      <c r="E17" s="8">
        <f>+J17*(P17/$E$3)</f>
        <v>1118299.9999999998</v>
      </c>
      <c r="F17" s="8"/>
      <c r="G17" s="8"/>
      <c r="H17" s="21">
        <v>61</v>
      </c>
      <c r="I17" s="38">
        <f>$AK$20*($H17^4)+$AL$20*($H17^3)+$AM$20*($H17^2)+$AN$20*$H17+$AO$20</f>
        <v>265572.64667894691</v>
      </c>
      <c r="J17" s="2">
        <v>266073</v>
      </c>
      <c r="K17" s="13">
        <f>LOG(2)/LOG(1+R17)</f>
        <v>6.103382251885745</v>
      </c>
      <c r="L17" s="38">
        <f>$AP$20*($H17^3)+$AQ$20*($H17^2)+$AR$20*$H17+$AS$20</f>
        <v>29321.43059999973</v>
      </c>
      <c r="M17" s="2">
        <v>32000</v>
      </c>
      <c r="N17" s="2">
        <v>11183</v>
      </c>
      <c r="O17" s="8">
        <f t="shared" si="3"/>
        <v>1343</v>
      </c>
      <c r="P17" s="7">
        <f>+N17/J17</f>
        <v>4.2029818884291151E-2</v>
      </c>
      <c r="Q17" s="7">
        <f>+O17/M17</f>
        <v>4.1968749999999999E-2</v>
      </c>
      <c r="R17" s="7">
        <f>+M17/J17</f>
        <v>0.12026774606968764</v>
      </c>
      <c r="S17" s="14">
        <f>+A17</f>
        <v>61</v>
      </c>
      <c r="T17" s="30">
        <f>+M17-M16</f>
        <v>7753</v>
      </c>
      <c r="U17" s="11">
        <f>+O17/J17</f>
        <v>5.047486967862203E-3</v>
      </c>
    </row>
    <row r="18" spans="1:50" x14ac:dyDescent="0.3">
      <c r="A18" s="21">
        <v>62</v>
      </c>
      <c r="B18" s="23">
        <v>43912</v>
      </c>
      <c r="C18" s="22" t="s">
        <v>4</v>
      </c>
      <c r="D18" s="8"/>
      <c r="E18" s="8">
        <f>+J18*(P18/$E$3)</f>
        <v>1278299.9999999998</v>
      </c>
      <c r="F18" s="8"/>
      <c r="G18" s="8"/>
      <c r="H18" s="21">
        <v>62</v>
      </c>
      <c r="I18" s="38">
        <f>$AK$20*($H18^4)+$AL$20*($H18^3)+$AM$20*($H18^2)+$AN$20*$H18+$AO$20</f>
        <v>299996.60199569911</v>
      </c>
      <c r="J18" s="2">
        <v>292142</v>
      </c>
      <c r="K18" s="13">
        <f>LOG(2)/LOG(1+R18)</f>
        <v>8.1093842507121821</v>
      </c>
      <c r="L18" s="38">
        <f>$AP$20*($H18^3)+$AQ$20*($H18^2)+$AR$20*$H18+$AS$20</f>
        <v>32726.203600000008</v>
      </c>
      <c r="M18" s="2">
        <v>26069</v>
      </c>
      <c r="N18" s="2">
        <v>12783</v>
      </c>
      <c r="O18" s="8">
        <f t="shared" si="3"/>
        <v>1600</v>
      </c>
      <c r="P18" s="7">
        <f>+N18/J18</f>
        <v>4.3756118599858972E-2</v>
      </c>
      <c r="Q18" s="7">
        <f>+O18/M18</f>
        <v>6.1375580191031495E-2</v>
      </c>
      <c r="R18" s="7">
        <f>+M18/J18</f>
        <v>8.9234002642550547E-2</v>
      </c>
      <c r="S18" s="14">
        <f>+A18</f>
        <v>62</v>
      </c>
      <c r="T18" s="30">
        <f>+M18-M17</f>
        <v>-5931</v>
      </c>
      <c r="U18" s="11">
        <f>+O18/J18</f>
        <v>5.4767886849545772E-3</v>
      </c>
      <c r="AK18">
        <v>4</v>
      </c>
      <c r="AL18">
        <v>3</v>
      </c>
      <c r="AM18">
        <v>2</v>
      </c>
      <c r="AN18">
        <v>1</v>
      </c>
      <c r="AO18">
        <v>0</v>
      </c>
      <c r="AP18">
        <v>3</v>
      </c>
      <c r="AQ18">
        <v>2</v>
      </c>
      <c r="AR18">
        <v>1</v>
      </c>
      <c r="AS18">
        <v>0</v>
      </c>
      <c r="AT18">
        <v>3</v>
      </c>
      <c r="AU18">
        <v>2</v>
      </c>
      <c r="AV18">
        <v>1</v>
      </c>
      <c r="AW18">
        <v>0</v>
      </c>
    </row>
    <row r="19" spans="1:50" x14ac:dyDescent="0.3">
      <c r="A19" s="21">
        <v>63</v>
      </c>
      <c r="B19" s="23">
        <v>43913</v>
      </c>
      <c r="C19" s="22" t="s">
        <v>5</v>
      </c>
      <c r="D19" s="8"/>
      <c r="E19" s="8">
        <f>+J19*(P19/$E$3)</f>
        <v>1450899.9999999998</v>
      </c>
      <c r="F19" s="8"/>
      <c r="G19" s="8"/>
      <c r="H19" s="21">
        <v>63</v>
      </c>
      <c r="I19" s="38">
        <f>$AK$20*($H19^4)+$AL$20*($H19^3)+$AM$20*($H19^2)+$AN$20*$H19+$AO$20</f>
        <v>337421.62154232711</v>
      </c>
      <c r="J19" s="2">
        <v>332930</v>
      </c>
      <c r="K19" s="13">
        <f>LOG(2)/LOG(1+R19)</f>
        <v>5.9976785582971264</v>
      </c>
      <c r="L19" s="38">
        <f>$AP$20*($H19^3)+$AQ$20*($H19^2)+$AR$20*$H19+$AS$20</f>
        <v>36186.387399999774</v>
      </c>
      <c r="M19" s="2">
        <v>40788</v>
      </c>
      <c r="N19" s="2">
        <v>14509</v>
      </c>
      <c r="O19" s="8">
        <f t="shared" si="3"/>
        <v>1726</v>
      </c>
      <c r="P19" s="7">
        <f>+N19/J19</f>
        <v>4.357973147508485E-2</v>
      </c>
      <c r="Q19" s="7">
        <f>+O19/M19</f>
        <v>4.2316367559086007E-2</v>
      </c>
      <c r="R19" s="7">
        <f>+M19/J19</f>
        <v>0.1225122398101703</v>
      </c>
      <c r="S19" s="14">
        <f>+A19</f>
        <v>63</v>
      </c>
      <c r="T19" s="30">
        <f>+M19-M18</f>
        <v>14719</v>
      </c>
      <c r="U19" s="11">
        <f>+O19/J19</f>
        <v>5.1842729702940562E-3</v>
      </c>
      <c r="AK19" s="48">
        <v>-1.40378</v>
      </c>
      <c r="AL19" s="49">
        <v>371.87909999999999</v>
      </c>
      <c r="AM19" s="47">
        <v>-35242.259539999999</v>
      </c>
      <c r="AN19" s="46">
        <v>1456054.0048</v>
      </c>
      <c r="AO19" s="46">
        <v>-22392853.251680002</v>
      </c>
      <c r="AP19" s="43">
        <v>-4.4714999999999998</v>
      </c>
      <c r="AQ19" s="44">
        <v>870.40869999999995</v>
      </c>
      <c r="AR19" s="44">
        <v>-52820.524299999997</v>
      </c>
      <c r="AS19" s="44">
        <v>1026912.1923</v>
      </c>
      <c r="AT19" s="41">
        <f t="shared" ref="AT19:AW20" si="4">+AK19*AK$18</f>
        <v>-5.6151200000000001</v>
      </c>
      <c r="AU19" s="42">
        <f t="shared" si="4"/>
        <v>1115.6372999999999</v>
      </c>
      <c r="AV19" s="42">
        <f t="shared" si="4"/>
        <v>-70484.519079999998</v>
      </c>
      <c r="AW19" s="42">
        <f t="shared" si="4"/>
        <v>1456054.0048</v>
      </c>
      <c r="AX19" s="50">
        <f>+B45</f>
        <v>43939</v>
      </c>
    </row>
    <row r="20" spans="1:50" x14ac:dyDescent="0.3">
      <c r="A20" s="21">
        <v>64</v>
      </c>
      <c r="B20" s="23">
        <v>43914</v>
      </c>
      <c r="C20" s="22" t="s">
        <v>6</v>
      </c>
      <c r="D20" s="8"/>
      <c r="E20" s="8">
        <f>+J20*(P20/$E$3)</f>
        <v>1623100</v>
      </c>
      <c r="F20" s="8"/>
      <c r="G20" s="8"/>
      <c r="H20" s="21">
        <v>64</v>
      </c>
      <c r="I20" s="38">
        <f>$AK$20*($H20^4)+$AL$20*($H20^3)+$AM$20*($H20^2)+$AN$20*$H20+$AO$20</f>
        <v>377991.14689164609</v>
      </c>
      <c r="J20" s="2">
        <v>372755</v>
      </c>
      <c r="K20" s="13">
        <f>LOG(2)/LOG(1+R20)</f>
        <v>6.828446997392982</v>
      </c>
      <c r="L20" s="38">
        <f>$AP$20*($H20^3)+$AQ$20*($H20^2)+$AR$20*$H20+$AS$20</f>
        <v>39680.126400000066</v>
      </c>
      <c r="M20" s="2">
        <v>39825</v>
      </c>
      <c r="N20" s="2">
        <v>16231</v>
      </c>
      <c r="O20" s="8">
        <f t="shared" si="3"/>
        <v>1722</v>
      </c>
      <c r="P20" s="7">
        <f>+N20/J20</f>
        <v>4.3543346165712066E-2</v>
      </c>
      <c r="Q20" s="7">
        <f>+O20/M20</f>
        <v>4.3239171374764594E-2</v>
      </c>
      <c r="R20" s="7">
        <f>+M20/J20</f>
        <v>0.10683961315072903</v>
      </c>
      <c r="S20" s="14">
        <f>+A20</f>
        <v>64</v>
      </c>
      <c r="T20" s="30">
        <f>+M20-M19</f>
        <v>-963</v>
      </c>
      <c r="U20" s="11">
        <f>+O20/J20</f>
        <v>4.6196563426379256E-3</v>
      </c>
      <c r="AK20" s="48">
        <v>-1.389561156729469</v>
      </c>
      <c r="AL20" s="49">
        <v>371.29721798430938</v>
      </c>
      <c r="AM20" s="47">
        <v>-35510.522350179279</v>
      </c>
      <c r="AN20" s="46">
        <v>1482088.3804518345</v>
      </c>
      <c r="AO20" s="46">
        <v>-23044935.895310082</v>
      </c>
      <c r="AP20" s="43">
        <v>-3.6425999999999998</v>
      </c>
      <c r="AQ20" s="44">
        <v>705.22900000000004</v>
      </c>
      <c r="AR20" s="44">
        <v>-42005.811800000003</v>
      </c>
      <c r="AS20" s="44">
        <v>794319.83200000005</v>
      </c>
      <c r="AT20" s="41">
        <f t="shared" si="4"/>
        <v>-5.558244626917876</v>
      </c>
      <c r="AU20" s="42">
        <f t="shared" si="4"/>
        <v>1113.8916539529282</v>
      </c>
      <c r="AV20" s="42">
        <f t="shared" si="4"/>
        <v>-71021.044700358558</v>
      </c>
      <c r="AW20" s="42">
        <f t="shared" si="4"/>
        <v>1482088.3804518345</v>
      </c>
      <c r="AX20" s="50">
        <f>+B46</f>
        <v>43940</v>
      </c>
    </row>
    <row r="21" spans="1:50" x14ac:dyDescent="0.3">
      <c r="A21" s="21">
        <v>65</v>
      </c>
      <c r="B21" s="23">
        <v>43915</v>
      </c>
      <c r="C21" s="22" t="s">
        <v>0</v>
      </c>
      <c r="D21" s="8"/>
      <c r="E21" s="8">
        <f>+J21*(P21/$E$3)</f>
        <v>1843300</v>
      </c>
      <c r="F21" s="8"/>
      <c r="G21" s="8"/>
      <c r="H21" s="21">
        <v>65</v>
      </c>
      <c r="I21" s="38">
        <f>$AK$20*($H21^4)+$AL$20*($H21^3)+$AM$20*($H21^2)+$AN$20*$H21+$AO$20</f>
        <v>421815.27014868706</v>
      </c>
      <c r="J21" s="2">
        <v>413467</v>
      </c>
      <c r="K21" s="13">
        <f>LOG(2)/LOG(1+R21)</f>
        <v>7.3806831575680789</v>
      </c>
      <c r="L21" s="38">
        <f>$AP$20*($H21^3)+$AQ$20*($H21^2)+$AR$20*$H21+$AS$20</f>
        <v>43185.565000000526</v>
      </c>
      <c r="M21" s="2">
        <v>40712</v>
      </c>
      <c r="N21" s="2">
        <v>18433</v>
      </c>
      <c r="O21" s="8">
        <f t="shared" si="3"/>
        <v>2202</v>
      </c>
      <c r="P21" s="7">
        <f>+N21/J21</f>
        <v>4.4581550643703123E-2</v>
      </c>
      <c r="Q21" s="7">
        <f>+O21/M21</f>
        <v>5.4087247003340541E-2</v>
      </c>
      <c r="R21" s="7">
        <f>+M21/J21</f>
        <v>9.8464931905085526E-2</v>
      </c>
      <c r="S21" s="14">
        <f>+A21</f>
        <v>65</v>
      </c>
      <c r="T21" s="30">
        <f>+M21-M20</f>
        <v>887</v>
      </c>
      <c r="U21" s="11">
        <f>+O21/J21</f>
        <v>5.3256970931174676E-3</v>
      </c>
    </row>
    <row r="22" spans="1:50" x14ac:dyDescent="0.3">
      <c r="A22" s="21">
        <v>66</v>
      </c>
      <c r="B22" s="23">
        <v>43916</v>
      </c>
      <c r="C22" s="22" t="s">
        <v>1</v>
      </c>
      <c r="D22" s="8"/>
      <c r="E22" s="8">
        <f>+J22*(P22/$E$3)</f>
        <v>2083400.0000000002</v>
      </c>
      <c r="F22" s="8"/>
      <c r="G22" s="8"/>
      <c r="H22" s="21">
        <v>66</v>
      </c>
      <c r="I22" s="38">
        <f>$AK$20*($H22^4)+$AL$20*($H22^3)+$AM$20*($H22^2)+$AN$20*$H22+$AO$20</f>
        <v>468970.73395078629</v>
      </c>
      <c r="J22" s="2">
        <v>462684</v>
      </c>
      <c r="K22" s="13">
        <f>LOG(2)/LOG(1+R22)</f>
        <v>6.8566765521978734</v>
      </c>
      <c r="L22" s="38">
        <f>$AP$20*($H22^3)+$AQ$20*($H22^2)+$AR$20*$H22+$AS$20</f>
        <v>46680.847600000096</v>
      </c>
      <c r="M22" s="2">
        <v>49219</v>
      </c>
      <c r="N22" s="2">
        <v>20834</v>
      </c>
      <c r="O22" s="8">
        <f t="shared" si="3"/>
        <v>2401</v>
      </c>
      <c r="P22" s="7">
        <f>+N22/J22</f>
        <v>4.5028572416595344E-2</v>
      </c>
      <c r="Q22" s="7">
        <f>+O22/M22</f>
        <v>4.8781974440764743E-2</v>
      </c>
      <c r="R22" s="7">
        <f>+M22/J22</f>
        <v>0.10637713860864002</v>
      </c>
      <c r="S22" s="14">
        <f>+A22</f>
        <v>66</v>
      </c>
      <c r="T22" s="30">
        <f>+M22-M21</f>
        <v>8507</v>
      </c>
      <c r="U22" s="11">
        <f>+O22/J22</f>
        <v>5.1892868566883665E-3</v>
      </c>
    </row>
    <row r="23" spans="1:50" x14ac:dyDescent="0.3">
      <c r="A23" s="21">
        <v>67</v>
      </c>
      <c r="B23" s="23">
        <v>43917</v>
      </c>
      <c r="C23" s="22" t="s">
        <v>2</v>
      </c>
      <c r="D23" s="8"/>
      <c r="E23" s="8">
        <f>+J23*(P23/$E$3)</f>
        <v>2333500.0000000005</v>
      </c>
      <c r="F23" s="8"/>
      <c r="G23" s="8"/>
      <c r="H23" s="21">
        <v>67</v>
      </c>
      <c r="I23" s="38">
        <f>$AK$20*($H23^4)+$AL$20*($H23^3)+$AM$20*($H23^2)+$AN$20*$H23+$AO$20</f>
        <v>519500.93146740645</v>
      </c>
      <c r="J23" s="2">
        <v>509164</v>
      </c>
      <c r="K23" s="13">
        <f>LOG(2)/LOG(1+R23)</f>
        <v>7.9339379403651984</v>
      </c>
      <c r="L23" s="38">
        <f>$AP$20*($H23^3)+$AQ$20*($H23^2)+$AR$20*$H23+$AS$20</f>
        <v>50144.118600000278</v>
      </c>
      <c r="M23" s="2">
        <v>46484</v>
      </c>
      <c r="N23" s="2">
        <v>23335</v>
      </c>
      <c r="O23" s="8">
        <f t="shared" si="3"/>
        <v>2501</v>
      </c>
      <c r="P23" s="7">
        <f>+N23/J23</f>
        <v>4.5830027260371907E-2</v>
      </c>
      <c r="Q23" s="7">
        <f>+O23/M23</f>
        <v>5.3803459254797348E-2</v>
      </c>
      <c r="R23" s="7">
        <f>+M23/J23</f>
        <v>9.1294749825203664E-2</v>
      </c>
      <c r="S23" s="14">
        <f>+A23</f>
        <v>67</v>
      </c>
      <c r="T23" s="30">
        <f>+M23-M22</f>
        <v>-2735</v>
      </c>
      <c r="U23" s="12">
        <f>+O23/J23</f>
        <v>4.9119733523972633E-3</v>
      </c>
    </row>
    <row r="24" spans="1:50" x14ac:dyDescent="0.3">
      <c r="A24" s="21">
        <v>68</v>
      </c>
      <c r="B24" s="23">
        <v>43918</v>
      </c>
      <c r="C24" s="20" t="s">
        <v>3</v>
      </c>
      <c r="D24" s="14">
        <f t="shared" ref="D24:D27" si="5">+E6</f>
        <v>87200.000000000015</v>
      </c>
      <c r="E24" s="8">
        <f>+J24*(P24/$E$3)</f>
        <v>2648700</v>
      </c>
      <c r="F24" s="15">
        <f t="shared" ref="F24:F27" si="6">+E24-D24</f>
        <v>2561500</v>
      </c>
      <c r="G24" s="14">
        <f>+J6</f>
        <v>32778</v>
      </c>
      <c r="H24" s="21">
        <v>68</v>
      </c>
      <c r="I24" s="38">
        <f>$AK$20*($H24^4)+$AL$20*($H24^3)+$AM$20*($H24^2)+$AN$20*$H24+$AO$20</f>
        <v>573415.90640036017</v>
      </c>
      <c r="J24" s="2">
        <v>570968</v>
      </c>
      <c r="K24" s="13">
        <f>LOG(2)/LOG(1+R24)</f>
        <v>6.6713929083241226</v>
      </c>
      <c r="L24" s="38">
        <f>$AP$20*($H24^3)+$AQ$20*($H24^2)+$AR$20*$H24+$AS$20</f>
        <v>53553.522400000249</v>
      </c>
      <c r="M24" s="2">
        <v>62514</v>
      </c>
      <c r="N24" s="2">
        <v>26487</v>
      </c>
      <c r="O24" s="8">
        <f t="shared" si="3"/>
        <v>3152</v>
      </c>
      <c r="P24" s="7">
        <f>+N24/J24</f>
        <v>4.63896400498802E-2</v>
      </c>
      <c r="Q24" s="7">
        <f>+O24/M24</f>
        <v>5.042070576190933E-2</v>
      </c>
      <c r="R24" s="7">
        <f>+M24/J24</f>
        <v>0.10948774712418209</v>
      </c>
      <c r="S24" s="14">
        <f>+A24</f>
        <v>68</v>
      </c>
      <c r="T24" s="30">
        <f>+M24-M23</f>
        <v>16030</v>
      </c>
      <c r="U24" s="12">
        <f>+O24/J24</f>
        <v>5.52044948228272E-3</v>
      </c>
    </row>
    <row r="25" spans="1:50" x14ac:dyDescent="0.3">
      <c r="A25" s="21">
        <v>69</v>
      </c>
      <c r="B25" s="23">
        <v>43919</v>
      </c>
      <c r="C25" s="21" t="s">
        <v>4</v>
      </c>
      <c r="D25" s="14">
        <f t="shared" si="5"/>
        <v>113000</v>
      </c>
      <c r="E25" s="8">
        <f>+J25*(P25/$E$3)</f>
        <v>2995700</v>
      </c>
      <c r="F25" s="15">
        <f t="shared" si="6"/>
        <v>2882700</v>
      </c>
      <c r="G25" s="14">
        <f>+J7</f>
        <v>37364</v>
      </c>
      <c r="H25" s="21">
        <v>69</v>
      </c>
      <c r="I25" s="38">
        <f>$AK$20*($H25^4)+$AL$20*($H25^3)+$AM$20*($H25^2)+$AN$20*$H25+$AO$20</f>
        <v>630692.35298358649</v>
      </c>
      <c r="J25" s="2">
        <v>634835</v>
      </c>
      <c r="K25" s="13">
        <f>LOG(2)/LOG(1+R25)</f>
        <v>7.308180434154453</v>
      </c>
      <c r="L25" s="38">
        <f>$AP$20*($H25^3)+$AQ$20*($H25^2)+$AR$20*$H25+$AS$20</f>
        <v>56887.203400000581</v>
      </c>
      <c r="M25" s="2">
        <v>63159</v>
      </c>
      <c r="N25" s="2">
        <v>29957</v>
      </c>
      <c r="O25" s="2">
        <v>3398</v>
      </c>
      <c r="P25" s="7">
        <f>+N25/J25</f>
        <v>4.7188639567761703E-2</v>
      </c>
      <c r="Q25" s="7">
        <f>+O25/M25</f>
        <v>5.3800725153976471E-2</v>
      </c>
      <c r="R25" s="7">
        <f>+M25/J25</f>
        <v>9.9488843557774861E-2</v>
      </c>
      <c r="S25" s="14">
        <f>+A25</f>
        <v>69</v>
      </c>
      <c r="T25" s="30">
        <f>+M25-M24</f>
        <v>645</v>
      </c>
      <c r="U25" s="12">
        <f>+O25/J25</f>
        <v>5.3525719281388075E-3</v>
      </c>
    </row>
    <row r="26" spans="1:50" x14ac:dyDescent="0.3">
      <c r="A26" s="21">
        <v>70</v>
      </c>
      <c r="B26" s="23">
        <v>43920</v>
      </c>
      <c r="C26" s="21" t="s">
        <v>5</v>
      </c>
      <c r="D26" s="14">
        <f t="shared" si="5"/>
        <v>144000</v>
      </c>
      <c r="E26" s="8">
        <f>+J26*(P26/$E$3)</f>
        <v>3310599.9999999995</v>
      </c>
      <c r="F26" s="15">
        <f t="shared" si="6"/>
        <v>3166599.9999999995</v>
      </c>
      <c r="G26" s="14">
        <f>+J8</f>
        <v>44279</v>
      </c>
      <c r="H26" s="21">
        <v>70</v>
      </c>
      <c r="I26" s="38">
        <f>$AK$20*($H26^4)+$AL$20*($H26^3)+$AM$20*($H26^2)+$AN$20*$H26+$AO$20</f>
        <v>691273.61598344892</v>
      </c>
      <c r="J26" s="2">
        <v>693282</v>
      </c>
      <c r="K26" s="13">
        <f>LOG(2)/LOG(1+R26)</f>
        <v>8.5607219267389869</v>
      </c>
      <c r="L26" s="38">
        <f>$AP$20*($H26^3)+$AQ$20*($H26^2)+$AR$20*$H26+$AS$20</f>
        <v>60123.305999999517</v>
      </c>
      <c r="M26" s="2">
        <v>58469</v>
      </c>
      <c r="N26" s="2">
        <v>33106</v>
      </c>
      <c r="O26" s="8">
        <f t="shared" ref="O26:O33" si="7">+N26-N25</f>
        <v>3149</v>
      </c>
      <c r="P26" s="7">
        <f>+N26/J26</f>
        <v>4.7752573988651084E-2</v>
      </c>
      <c r="Q26" s="7">
        <f>+O26/M26</f>
        <v>5.3857599753715645E-2</v>
      </c>
      <c r="R26" s="7">
        <f>+M26/J26</f>
        <v>8.4336532608664291E-2</v>
      </c>
      <c r="S26" s="14">
        <f>+A26</f>
        <v>70</v>
      </c>
      <c r="T26" s="30">
        <f>+M26-M25</f>
        <v>-4690</v>
      </c>
      <c r="U26" s="12">
        <f>+O26/J26</f>
        <v>4.5421632178536293E-3</v>
      </c>
    </row>
    <row r="27" spans="1:50" x14ac:dyDescent="0.3">
      <c r="A27" s="21">
        <v>71</v>
      </c>
      <c r="B27" s="23">
        <v>43921</v>
      </c>
      <c r="C27" s="21" t="s">
        <v>6</v>
      </c>
      <c r="D27" s="14">
        <f t="shared" si="5"/>
        <v>177500.00000000003</v>
      </c>
      <c r="E27" s="8">
        <f>+J27*(P27/$E$3)</f>
        <v>3640500</v>
      </c>
      <c r="F27" s="15">
        <f t="shared" si="6"/>
        <v>3463000</v>
      </c>
      <c r="G27" s="14">
        <f>+J9</f>
        <v>51767</v>
      </c>
      <c r="H27" s="21">
        <v>71</v>
      </c>
      <c r="I27" s="38">
        <f>$AK$20*($H27^4)+$AL$20*($H27^3)+$AM$20*($H27^2)+$AN$20*$H27+$AO$20</f>
        <v>755069.69069831818</v>
      </c>
      <c r="J27" s="2">
        <v>750890</v>
      </c>
      <c r="K27" s="13">
        <f>LOG(2)/LOG(1+R27)</f>
        <v>9.3767996166653713</v>
      </c>
      <c r="L27" s="38">
        <f>$AP$20*($H27^3)+$AQ$20*($H27^2)+$AR$20*$H27+$AS$20</f>
        <v>63239.974600000423</v>
      </c>
      <c r="M27" s="2">
        <v>57610</v>
      </c>
      <c r="N27" s="2">
        <v>36405</v>
      </c>
      <c r="O27" s="8">
        <f t="shared" si="7"/>
        <v>3299</v>
      </c>
      <c r="P27" s="7">
        <f>+N27/J27</f>
        <v>4.8482467471933306E-2</v>
      </c>
      <c r="Q27" s="7">
        <f>+O27/M27</f>
        <v>5.7264363825724703E-2</v>
      </c>
      <c r="R27" s="7">
        <f>+M27/J27</f>
        <v>7.6722289549734313E-2</v>
      </c>
      <c r="S27" s="14">
        <f>+A27</f>
        <v>71</v>
      </c>
      <c r="T27" s="30">
        <f>+M27-M26</f>
        <v>-859</v>
      </c>
      <c r="U27" s="12">
        <f>+O27/J27</f>
        <v>4.3934531023185818E-3</v>
      </c>
    </row>
    <row r="28" spans="1:50" x14ac:dyDescent="0.3">
      <c r="A28" s="21">
        <v>72</v>
      </c>
      <c r="B28" s="23">
        <v>43922</v>
      </c>
      <c r="C28" s="22" t="s">
        <v>0</v>
      </c>
      <c r="D28" s="14">
        <f t="shared" ref="D28:D88" si="8">+E10</f>
        <v>219800.00000000003</v>
      </c>
      <c r="E28" s="8">
        <f>+J28*(P28/$E$3)</f>
        <v>4059800.0000000005</v>
      </c>
      <c r="F28" s="15">
        <f>+E28-D28</f>
        <v>3840000.0000000005</v>
      </c>
      <c r="G28" s="14">
        <f>+J10</f>
        <v>61513</v>
      </c>
      <c r="H28" s="21">
        <v>72</v>
      </c>
      <c r="I28" s="38">
        <f>$AK$20*($H28^4)+$AL$20*($H28^3)+$AM$20*($H28^2)+$AN$20*$H28+$AO$20</f>
        <v>821957.22295895964</v>
      </c>
      <c r="J28" s="2">
        <v>823626</v>
      </c>
      <c r="K28" s="13">
        <f>LOG(2)/LOG(1+R28)</f>
        <v>8.1905370641424557</v>
      </c>
      <c r="L28" s="38">
        <f>$AP$20*($H28^3)+$AQ$20*($H28^2)+$AR$20*$H28+$AS$20</f>
        <v>66215.353600000148</v>
      </c>
      <c r="M28" s="2">
        <v>72736</v>
      </c>
      <c r="N28" s="2">
        <v>40598</v>
      </c>
      <c r="O28" s="8">
        <f t="shared" si="7"/>
        <v>4193</v>
      </c>
      <c r="P28" s="7">
        <f>+N28/J28</f>
        <v>4.9291790205748726E-2</v>
      </c>
      <c r="Q28" s="7">
        <f>+O28/M28</f>
        <v>5.7646832380114386E-2</v>
      </c>
      <c r="R28" s="7">
        <f>+M28/J28</f>
        <v>8.8311927986731847E-2</v>
      </c>
      <c r="S28" s="14">
        <f>+A28</f>
        <v>72</v>
      </c>
      <c r="T28" s="30">
        <f>+M28-M27</f>
        <v>15126</v>
      </c>
      <c r="U28" s="12">
        <f>+O28/J28</f>
        <v>5.0909029098158629E-3</v>
      </c>
      <c r="V28" s="16">
        <f>+G28/J28</f>
        <v>7.4685597589197045E-2</v>
      </c>
    </row>
    <row r="29" spans="1:50" x14ac:dyDescent="0.3">
      <c r="A29" s="21">
        <v>73</v>
      </c>
      <c r="B29" s="23">
        <v>43923</v>
      </c>
      <c r="C29" s="22" t="s">
        <v>1</v>
      </c>
      <c r="D29" s="14">
        <f t="shared" si="8"/>
        <v>253099.99999999997</v>
      </c>
      <c r="E29" s="8">
        <f>+J29*(P29/$E$3)</f>
        <v>4552600</v>
      </c>
      <c r="F29" s="15">
        <f t="shared" ref="F29:F42" si="9">+E29-D29</f>
        <v>4299500</v>
      </c>
      <c r="G29" s="14">
        <f>+J11</f>
        <v>72469</v>
      </c>
      <c r="H29" s="21">
        <v>73</v>
      </c>
      <c r="I29" s="38">
        <f>$AK$20*($H29^4)+$AL$20*($H29^3)+$AM$20*($H29^2)+$AN$20*$H29+$AO$20</f>
        <v>891779.50912830979</v>
      </c>
      <c r="J29" s="2">
        <v>896450</v>
      </c>
      <c r="K29" s="13">
        <f>LOG(2)/LOG(1+R29)</f>
        <v>8.8728183816962396</v>
      </c>
      <c r="L29" s="38">
        <f>$AP$20*($H29^3)+$AQ$20*($H29^2)+$AR$20*$H29+$AS$20</f>
        <v>69027.587400000193</v>
      </c>
      <c r="M29" s="2">
        <v>72839</v>
      </c>
      <c r="N29" s="2">
        <v>45526</v>
      </c>
      <c r="O29" s="8">
        <f t="shared" si="7"/>
        <v>4928</v>
      </c>
      <c r="P29" s="7">
        <f>+N29/J29</f>
        <v>5.0784762117240229E-2</v>
      </c>
      <c r="Q29" s="7">
        <f>+O29/M29</f>
        <v>6.7656063372643779E-2</v>
      </c>
      <c r="R29" s="7">
        <f>+M29/J29</f>
        <v>8.125271905850856E-2</v>
      </c>
      <c r="S29" s="14">
        <f>+A29</f>
        <v>73</v>
      </c>
      <c r="T29" s="30">
        <f>+M29-M28</f>
        <v>103</v>
      </c>
      <c r="U29" s="12">
        <f>+O29/J29</f>
        <v>5.497239109822076E-3</v>
      </c>
      <c r="V29" s="16">
        <f>+G29/J29</f>
        <v>8.0839979920798707E-2</v>
      </c>
    </row>
    <row r="30" spans="1:50" x14ac:dyDescent="0.3">
      <c r="A30" s="21">
        <v>74</v>
      </c>
      <c r="B30" s="23">
        <v>43924</v>
      </c>
      <c r="C30" s="22" t="s">
        <v>2</v>
      </c>
      <c r="D30" s="14">
        <f t="shared" si="8"/>
        <v>660599.99999999988</v>
      </c>
      <c r="E30" s="8">
        <f>+J30*(P30/$E$3)</f>
        <v>5032200</v>
      </c>
      <c r="F30" s="15">
        <f t="shared" si="9"/>
        <v>4371600</v>
      </c>
      <c r="G30" s="14">
        <f>+J12</f>
        <v>167515</v>
      </c>
      <c r="H30" s="21">
        <v>74</v>
      </c>
      <c r="I30" s="38">
        <f>$AK$20*($H30^4)+$AL$20*($H30^3)+$AM$20*($H30^2)+$AN$20*$H30+$AO$20</f>
        <v>964346.49610158056</v>
      </c>
      <c r="J30" s="2">
        <v>972303</v>
      </c>
      <c r="K30" s="13">
        <f>LOG(2)/LOG(1+R30)</f>
        <v>9.2271713149963848</v>
      </c>
      <c r="L30" s="38">
        <f>$AP$20*($H30^3)+$AQ$20*($H30^2)+$AR$20*$H30+$AS$20</f>
        <v>71654.820400000201</v>
      </c>
      <c r="M30" s="2">
        <v>75853</v>
      </c>
      <c r="N30" s="2">
        <v>50322</v>
      </c>
      <c r="O30" s="8">
        <f t="shared" si="7"/>
        <v>4796</v>
      </c>
      <c r="P30" s="7">
        <f>+N30/J30</f>
        <v>5.1755471288271251E-2</v>
      </c>
      <c r="Q30" s="7">
        <f>+O30/M30</f>
        <v>6.3227558567228725E-2</v>
      </c>
      <c r="R30" s="7">
        <f>+M30/J30</f>
        <v>7.8013746743556281E-2</v>
      </c>
      <c r="S30" s="14">
        <f>+A30</f>
        <v>74</v>
      </c>
      <c r="T30" s="30">
        <f>+M30-M29</f>
        <v>3014</v>
      </c>
      <c r="U30" s="12">
        <f>+O30/J30</f>
        <v>4.9326187412771531E-3</v>
      </c>
      <c r="V30" s="16">
        <f>+G30/J30</f>
        <v>0.17228682828295294</v>
      </c>
    </row>
    <row r="31" spans="1:50" x14ac:dyDescent="0.3">
      <c r="A31" s="21">
        <v>75</v>
      </c>
      <c r="B31" s="23">
        <v>43925</v>
      </c>
      <c r="C31" s="20" t="s">
        <v>3</v>
      </c>
      <c r="D31" s="14">
        <f t="shared" si="8"/>
        <v>742600.00000000012</v>
      </c>
      <c r="E31" s="8">
        <f>+J31*(P31/$E$3)</f>
        <v>5698600</v>
      </c>
      <c r="F31" s="15">
        <f t="shared" si="9"/>
        <v>4956000</v>
      </c>
      <c r="G31" s="14">
        <f>+J13</f>
        <v>179111</v>
      </c>
      <c r="H31" s="21">
        <v>75</v>
      </c>
      <c r="I31" s="38">
        <f>$AK$20*($H31^4)+$AL$20*($H31^3)+$AM$20*($H31^2)+$AN$20*$H31+$AO$20</f>
        <v>1039434.7813062295</v>
      </c>
      <c r="J31" s="2">
        <v>1051697</v>
      </c>
      <c r="K31" s="13">
        <f>LOG(2)/LOG(1+R31)</f>
        <v>9.5241825201264909</v>
      </c>
      <c r="L31" s="38">
        <f>$AP$20*($H31^3)+$AQ$20*($H31^2)+$AR$20*$H31+$AS$20</f>
        <v>74075.197000000277</v>
      </c>
      <c r="M31" s="2">
        <v>79394</v>
      </c>
      <c r="N31" s="2">
        <v>56986</v>
      </c>
      <c r="O31" s="8">
        <f t="shared" si="7"/>
        <v>6664</v>
      </c>
      <c r="P31" s="7">
        <f>+N31/J31</f>
        <v>5.4184807981766614E-2</v>
      </c>
      <c r="Q31" s="7">
        <f>+O31/M31</f>
        <v>8.3935813789455124E-2</v>
      </c>
      <c r="R31" s="7">
        <f>+M31/J31</f>
        <v>7.5491324972877166E-2</v>
      </c>
      <c r="S31" s="14">
        <f>+A31</f>
        <v>75</v>
      </c>
      <c r="T31" s="30">
        <f>+M31-M30</f>
        <v>3541</v>
      </c>
      <c r="U31" s="12">
        <f>+O31/J31</f>
        <v>6.3364257956426617E-3</v>
      </c>
      <c r="V31" s="16">
        <f>+G31/J31</f>
        <v>0.17030665676520898</v>
      </c>
    </row>
    <row r="32" spans="1:50" x14ac:dyDescent="0.3">
      <c r="A32" s="21">
        <v>76</v>
      </c>
      <c r="B32" s="23">
        <v>43926</v>
      </c>
      <c r="C32" s="22" t="s">
        <v>4</v>
      </c>
      <c r="D32" s="14">
        <f t="shared" si="8"/>
        <v>780700</v>
      </c>
      <c r="E32" s="8">
        <f>+J32*(P32/$E$3)</f>
        <v>6278400</v>
      </c>
      <c r="F32" s="15">
        <f t="shared" si="9"/>
        <v>5497700</v>
      </c>
      <c r="G32" s="14">
        <f>+J14</f>
        <v>191127</v>
      </c>
      <c r="H32" s="21">
        <v>76</v>
      </c>
      <c r="I32" s="38">
        <f>$AK$20*($H32^4)+$AL$20*($H32^3)+$AM$20*($H32^2)+$AN$20*$H32+$AO$20</f>
        <v>1116787.6127019003</v>
      </c>
      <c r="J32" s="2">
        <v>1133758</v>
      </c>
      <c r="K32" s="13">
        <f>LOG(2)/LOG(1+R32)</f>
        <v>9.9190861621681723</v>
      </c>
      <c r="L32" s="38">
        <f>$AP$20*($H32^3)+$AQ$20*($H32^2)+$AR$20*$H32+$AS$20</f>
        <v>76266.861600000528</v>
      </c>
      <c r="M32" s="2">
        <v>82061</v>
      </c>
      <c r="N32" s="2">
        <v>62784</v>
      </c>
      <c r="O32" s="8">
        <f t="shared" si="7"/>
        <v>5798</v>
      </c>
      <c r="P32" s="7">
        <f>+N32/J32</f>
        <v>5.5376897009767515E-2</v>
      </c>
      <c r="Q32" s="7">
        <f>+O32/M32</f>
        <v>7.0654756827238277E-2</v>
      </c>
      <c r="R32" s="7">
        <f>+M32/J32</f>
        <v>7.2379643627652465E-2</v>
      </c>
      <c r="S32" s="14">
        <f>+A32</f>
        <v>76</v>
      </c>
      <c r="T32" s="30">
        <f>+M32-M31</f>
        <v>2667</v>
      </c>
      <c r="U32" s="12">
        <f>+O32/J32</f>
        <v>5.1139661197539509E-3</v>
      </c>
      <c r="V32" s="16">
        <f>+G32/J32</f>
        <v>0.16857830330634932</v>
      </c>
    </row>
    <row r="33" spans="1:22" x14ac:dyDescent="0.3">
      <c r="A33" s="21">
        <v>77</v>
      </c>
      <c r="B33" s="23">
        <v>43927</v>
      </c>
      <c r="C33" s="22" t="s">
        <v>5</v>
      </c>
      <c r="D33" s="14">
        <f t="shared" si="8"/>
        <v>877800</v>
      </c>
      <c r="E33" s="8">
        <f>+J33*(P33/$E$3)</f>
        <v>6759400</v>
      </c>
      <c r="F33" s="15">
        <f t="shared" si="9"/>
        <v>5881600</v>
      </c>
      <c r="G33" s="14">
        <f>+J15</f>
        <v>209839</v>
      </c>
      <c r="H33" s="21">
        <v>77</v>
      </c>
      <c r="I33" s="38">
        <f>$AK$20*($H33^4)+$AL$20*($H33^3)+$AM$20*($H33^2)+$AN$20*$H33+$AO$20</f>
        <v>1196114.888780497</v>
      </c>
      <c r="J33" s="2">
        <v>1210956</v>
      </c>
      <c r="K33" s="13">
        <f>LOG(2)/LOG(1+R33)</f>
        <v>11.215681959412237</v>
      </c>
      <c r="L33" s="38">
        <f>$AP$20*($H33^3)+$AQ$20*($H33^2)+$AR$20*$H33+$AS$20</f>
        <v>78207.958600000129</v>
      </c>
      <c r="M33" s="2">
        <v>77200</v>
      </c>
      <c r="N33" s="2">
        <v>67594</v>
      </c>
      <c r="O33" s="8">
        <f t="shared" si="7"/>
        <v>4810</v>
      </c>
      <c r="P33" s="7">
        <f>+N33/J33</f>
        <v>5.5818708524504608E-2</v>
      </c>
      <c r="Q33" s="7">
        <f>+O33/M33</f>
        <v>6.2305699481865283E-2</v>
      </c>
      <c r="R33" s="7">
        <f>+M33/J33</f>
        <v>6.3751284109414386E-2</v>
      </c>
      <c r="S33" s="14">
        <f>+A33</f>
        <v>77</v>
      </c>
      <c r="T33" s="30">
        <f>+M33-M32</f>
        <v>-4861</v>
      </c>
      <c r="U33" s="12">
        <f>+O33/J33</f>
        <v>3.9720683493041859E-3</v>
      </c>
      <c r="V33" s="16">
        <f>+G33/J33</f>
        <v>0.17328375267144305</v>
      </c>
    </row>
    <row r="34" spans="1:22" x14ac:dyDescent="0.3">
      <c r="A34" s="21">
        <v>78</v>
      </c>
      <c r="B34" s="23">
        <v>43928</v>
      </c>
      <c r="C34" s="22" t="s">
        <v>6</v>
      </c>
      <c r="D34" s="14">
        <f t="shared" si="8"/>
        <v>984000</v>
      </c>
      <c r="E34" s="8">
        <f>+J34*(P34/$E$3)</f>
        <v>7261400</v>
      </c>
      <c r="F34" s="15">
        <f t="shared" si="9"/>
        <v>6277400</v>
      </c>
      <c r="G34" s="14">
        <f>+J16</f>
        <v>234073</v>
      </c>
      <c r="H34" s="21">
        <v>78</v>
      </c>
      <c r="I34" s="38">
        <f>$AK$20*($H34^4)+$AL$20*($H34^3)+$AM$20*($H34^2)+$AN$20*$H34+$AO$20</f>
        <v>1277093.1585661992</v>
      </c>
      <c r="J34" s="2">
        <v>1279722</v>
      </c>
      <c r="K34" s="13">
        <f>LOG(2)/LOG(1+R34)</f>
        <v>13.24288576008359</v>
      </c>
      <c r="L34" s="38">
        <f>$AP$20*($H34^3)+$AQ$20*($H34^2)+$AR$20*$H34+$AS$20</f>
        <v>79876.632400000584</v>
      </c>
      <c r="M34" s="2">
        <v>68766</v>
      </c>
      <c r="N34" s="2">
        <v>72614</v>
      </c>
      <c r="O34" s="2">
        <v>5020</v>
      </c>
      <c r="P34" s="7">
        <f>+N34/J34</f>
        <v>5.6742011155547847E-2</v>
      </c>
      <c r="Q34" s="7">
        <f>+O34/M34</f>
        <v>7.3001192449757141E-2</v>
      </c>
      <c r="R34" s="7">
        <f>+M34/J34</f>
        <v>5.3735108093789119E-2</v>
      </c>
      <c r="S34" s="14">
        <f>+A34</f>
        <v>78</v>
      </c>
      <c r="T34" s="30">
        <f>+M34-M33</f>
        <v>-8434</v>
      </c>
      <c r="U34" s="12">
        <f>+O34/J34</f>
        <v>3.9227269672632023E-3</v>
      </c>
      <c r="V34" s="16">
        <f>+G34/J34</f>
        <v>0.18290925685422302</v>
      </c>
    </row>
    <row r="35" spans="1:22" x14ac:dyDescent="0.3">
      <c r="A35" s="21">
        <v>79</v>
      </c>
      <c r="B35" s="23">
        <v>43929</v>
      </c>
      <c r="C35" s="22" t="s">
        <v>0</v>
      </c>
      <c r="D35" s="14">
        <f t="shared" si="8"/>
        <v>1118299.9999999998</v>
      </c>
      <c r="E35" s="8">
        <f>+J35*(P35/$E$3)</f>
        <v>7923499.9999999991</v>
      </c>
      <c r="F35" s="15">
        <f t="shared" si="9"/>
        <v>6805199.9999999991</v>
      </c>
      <c r="G35" s="14">
        <f>+J17</f>
        <v>266073</v>
      </c>
      <c r="H35" s="21">
        <v>79</v>
      </c>
      <c r="I35" s="38">
        <f>$AK$20*($H35^4)+$AL$20*($H35^3)+$AM$20*($H35^2)+$AN$20*$H35+$AO$20</f>
        <v>1359365.6216153577</v>
      </c>
      <c r="J35" s="2">
        <v>1353361</v>
      </c>
      <c r="K35" s="13">
        <f>LOG(2)/LOG(1+R35)</f>
        <v>13.082392992372565</v>
      </c>
      <c r="L35" s="38">
        <f>$AP$20*($H35^3)+$AQ$20*($H35^2)+$AR$20*$H35+$AS$20</f>
        <v>81251.027400000137</v>
      </c>
      <c r="M35" s="2">
        <v>73639</v>
      </c>
      <c r="N35" s="2">
        <v>79235</v>
      </c>
      <c r="O35" s="2">
        <v>6695</v>
      </c>
      <c r="P35" s="7">
        <f>+N35/J35</f>
        <v>5.8546832663273138E-2</v>
      </c>
      <c r="Q35" s="7">
        <f>+O35/M35</f>
        <v>9.0916498051304334E-2</v>
      </c>
      <c r="R35" s="7">
        <f>+M35/J35</f>
        <v>5.4411941824834616E-2</v>
      </c>
      <c r="S35" s="14">
        <f>+A35</f>
        <v>79</v>
      </c>
      <c r="T35" s="30">
        <f>+M35-M34</f>
        <v>4873</v>
      </c>
      <c r="U35" s="12">
        <f>+O35/J35</f>
        <v>4.9469432028852612E-3</v>
      </c>
      <c r="V35" s="16">
        <f>+G35/J35</f>
        <v>0.19660164582842271</v>
      </c>
    </row>
    <row r="36" spans="1:22" x14ac:dyDescent="0.3">
      <c r="A36" s="21">
        <v>80</v>
      </c>
      <c r="B36" s="23">
        <v>43930</v>
      </c>
      <c r="C36" s="22" t="s">
        <v>1</v>
      </c>
      <c r="D36" s="14">
        <f t="shared" si="8"/>
        <v>1278299.9999999998</v>
      </c>
      <c r="E36" s="8">
        <f>+J36*(P36/$E$3)</f>
        <v>8552200</v>
      </c>
      <c r="F36" s="15">
        <f t="shared" si="9"/>
        <v>7273900</v>
      </c>
      <c r="G36" s="14">
        <f>+J18</f>
        <v>292142</v>
      </c>
      <c r="H36" s="21">
        <v>80</v>
      </c>
      <c r="I36" s="38">
        <f>$AK$20*($H36^4)+$AL$20*($H36^3)+$AM$20*($H36^2)+$AN$20*$H36+$AO$20</f>
        <v>1442542.1280166432</v>
      </c>
      <c r="J36" s="2">
        <v>1436198</v>
      </c>
      <c r="K36" s="13">
        <f>LOG(2)/LOG(1+R36)</f>
        <v>12.360870262822965</v>
      </c>
      <c r="L36" s="38">
        <f>$AP$20*($H36^3)+$AQ$20*($H36^2)+$AR$20*$H36+$AS$20</f>
        <v>82309.288000000292</v>
      </c>
      <c r="M36" s="2">
        <v>82837</v>
      </c>
      <c r="N36" s="2">
        <v>85522</v>
      </c>
      <c r="O36" s="2">
        <v>6287</v>
      </c>
      <c r="P36" s="7">
        <f>+N36/J36</f>
        <v>5.9547499718005457E-2</v>
      </c>
      <c r="Q36" s="7">
        <f>+O36/M36</f>
        <v>7.589603679515193E-2</v>
      </c>
      <c r="R36" s="7">
        <f>+M36/J36</f>
        <v>5.7677980334187903E-2</v>
      </c>
      <c r="S36" s="14">
        <f>+A36</f>
        <v>80</v>
      </c>
      <c r="T36" s="30">
        <f>+M36-M35</f>
        <v>9198</v>
      </c>
      <c r="U36" s="12">
        <f>+O36/J36</f>
        <v>4.3775301177135743E-3</v>
      </c>
      <c r="V36" s="16">
        <f>+G36/J36</f>
        <v>0.20341345691889279</v>
      </c>
    </row>
    <row r="37" spans="1:22" x14ac:dyDescent="0.3">
      <c r="A37" s="21">
        <v>81</v>
      </c>
      <c r="B37" s="23">
        <v>43931</v>
      </c>
      <c r="C37" s="22" t="s">
        <v>2</v>
      </c>
      <c r="D37" s="14">
        <f t="shared" si="8"/>
        <v>1450899.9999999998</v>
      </c>
      <c r="E37" s="8">
        <f>+J37*(P37/$E$3)</f>
        <v>9279800</v>
      </c>
      <c r="F37" s="15">
        <f t="shared" si="9"/>
        <v>7828900</v>
      </c>
      <c r="G37" s="14">
        <f>+J19</f>
        <v>332930</v>
      </c>
      <c r="H37" s="21">
        <v>81</v>
      </c>
      <c r="I37" s="38">
        <f>$AK$20*($H37^4)+$AL$20*($H37^3)+$AM$20*($H37^2)+$AN$20*$H37+$AO$20</f>
        <v>1526199.1783908829</v>
      </c>
      <c r="J37" s="2">
        <v>1521252</v>
      </c>
      <c r="K37" s="13">
        <f>LOG(2)/LOG(1+R37)</f>
        <v>12.740867433548377</v>
      </c>
      <c r="L37" s="38">
        <f>$AP$20*($H37^3)+$AQ$20*($H37^2)+$AR$20*$H37+$AS$20</f>
        <v>83029.558600000222</v>
      </c>
      <c r="M37" s="2">
        <v>85054</v>
      </c>
      <c r="N37" s="2">
        <v>92798</v>
      </c>
      <c r="O37" s="2">
        <v>7277</v>
      </c>
      <c r="P37" s="7">
        <f>+N37/J37</f>
        <v>6.1001070171148503E-2</v>
      </c>
      <c r="Q37" s="7">
        <f>+O37/M37</f>
        <v>8.5557410586215812E-2</v>
      </c>
      <c r="R37" s="7">
        <f>+M37/J37</f>
        <v>5.5910526329628493E-2</v>
      </c>
      <c r="S37" s="14">
        <f>+A37</f>
        <v>81</v>
      </c>
      <c r="T37" s="30">
        <f>+M37-M36</f>
        <v>2217</v>
      </c>
      <c r="U37" s="12">
        <f>+O37/J37</f>
        <v>4.7835598572754543E-3</v>
      </c>
      <c r="V37" s="16">
        <f>+G37/J37</f>
        <v>0.21885262928167062</v>
      </c>
    </row>
    <row r="38" spans="1:22" x14ac:dyDescent="0.3">
      <c r="A38" s="21">
        <v>82</v>
      </c>
      <c r="B38" s="23">
        <v>43932</v>
      </c>
      <c r="C38" s="20" t="s">
        <v>3</v>
      </c>
      <c r="D38" s="14">
        <f t="shared" si="8"/>
        <v>1623100</v>
      </c>
      <c r="E38" s="8">
        <f>+J38*(P38/$E$3)</f>
        <v>9968999.9999999981</v>
      </c>
      <c r="F38" s="15">
        <f t="shared" si="9"/>
        <v>8345899.9999999981</v>
      </c>
      <c r="G38" s="14">
        <f>+J20</f>
        <v>372755</v>
      </c>
      <c r="H38" s="21">
        <v>82</v>
      </c>
      <c r="I38" s="38">
        <f>$AK$20*($H38^4)+$AL$20*($H38^3)+$AM$20*($H38^2)+$AN$20*$H38+$AO$20</f>
        <v>1609879.9238912538</v>
      </c>
      <c r="J38" s="2">
        <v>1610909</v>
      </c>
      <c r="K38" s="13">
        <f>LOG(2)/LOG(1+R38)</f>
        <v>12.797542826422099</v>
      </c>
      <c r="L38" s="38">
        <f>$AP$20*($H38^3)+$AQ$20*($H38^2)+$AR$20*$H38+$AS$20</f>
        <v>83389.983600000036</v>
      </c>
      <c r="M38" s="2">
        <v>89657</v>
      </c>
      <c r="N38" s="2">
        <v>99690</v>
      </c>
      <c r="O38" s="2">
        <v>6892</v>
      </c>
      <c r="P38" s="7">
        <f>+N38/J38</f>
        <v>6.1884315004758182E-2</v>
      </c>
      <c r="Q38" s="7">
        <f>+O38/M38</f>
        <v>7.6870740711823954E-2</v>
      </c>
      <c r="R38" s="7">
        <f>+M38/J38</f>
        <v>5.5656154382401492E-2</v>
      </c>
      <c r="S38" s="14">
        <f>+A38</f>
        <v>82</v>
      </c>
      <c r="T38" s="30">
        <f>+M38-M37</f>
        <v>4603</v>
      </c>
      <c r="U38" s="12">
        <f>+O38/J38</f>
        <v>4.2783298125468293E-3</v>
      </c>
      <c r="V38" s="16">
        <f>+G38/J38</f>
        <v>0.23139420041727993</v>
      </c>
    </row>
    <row r="39" spans="1:22" x14ac:dyDescent="0.3">
      <c r="A39" s="21">
        <v>83</v>
      </c>
      <c r="B39" s="23">
        <v>43933</v>
      </c>
      <c r="C39" s="21" t="s">
        <v>4</v>
      </c>
      <c r="D39" s="14">
        <f t="shared" si="8"/>
        <v>1843300</v>
      </c>
      <c r="E39" s="8">
        <f>+J39*(P39/$E$3)</f>
        <v>10595200</v>
      </c>
      <c r="F39" s="15">
        <f t="shared" si="9"/>
        <v>8751900</v>
      </c>
      <c r="G39" s="14">
        <f>+J21</f>
        <v>413467</v>
      </c>
      <c r="H39" s="21">
        <v>83</v>
      </c>
      <c r="I39" s="38">
        <f>$AK$20*($H39^4)+$AL$20*($H39^3)+$AM$20*($H39^2)+$AN$20*$H39+$AO$20</f>
        <v>1693094.1662029698</v>
      </c>
      <c r="J39" s="2">
        <v>1696588</v>
      </c>
      <c r="K39" s="13">
        <f>LOG(2)/LOG(1+R39)</f>
        <v>14.069205457299988</v>
      </c>
      <c r="L39" s="38">
        <f>$AP$20*($H39^3)+$AQ$20*($H39^2)+$AR$20*$H39+$AS$20</f>
        <v>83368.707399999839</v>
      </c>
      <c r="M39" s="2">
        <v>85679</v>
      </c>
      <c r="N39" s="2">
        <v>105952</v>
      </c>
      <c r="O39" s="2">
        <v>6262</v>
      </c>
      <c r="P39" s="7">
        <f>+N39/J39</f>
        <v>6.245004679981233E-2</v>
      </c>
      <c r="Q39" s="7">
        <f>+O39/M39</f>
        <v>7.3086754047082717E-2</v>
      </c>
      <c r="R39" s="7">
        <f>+M39/J39</f>
        <v>5.0500769780288439E-2</v>
      </c>
      <c r="S39" s="14">
        <f>+A39</f>
        <v>83</v>
      </c>
      <c r="T39" s="30">
        <f>+M39-M38</f>
        <v>-3978</v>
      </c>
      <c r="U39" s="12">
        <f>+O39/J39</f>
        <v>3.6909373401202883E-3</v>
      </c>
      <c r="V39" s="16">
        <f>+G39/J39</f>
        <v>0.24370501264891653</v>
      </c>
    </row>
    <row r="40" spans="1:22" x14ac:dyDescent="0.3">
      <c r="A40" s="21">
        <v>84</v>
      </c>
      <c r="B40" s="23">
        <v>43934</v>
      </c>
      <c r="C40" s="21" t="s">
        <v>5</v>
      </c>
      <c r="D40" s="14">
        <f t="shared" si="8"/>
        <v>2083400.0000000002</v>
      </c>
      <c r="E40" s="8">
        <f>+J40*(P40/$E$3)</f>
        <v>11165200</v>
      </c>
      <c r="F40" s="15">
        <f t="shared" si="9"/>
        <v>9081800</v>
      </c>
      <c r="G40" s="14">
        <f>+J22</f>
        <v>462684</v>
      </c>
      <c r="H40" s="21">
        <v>84</v>
      </c>
      <c r="I40" s="38">
        <f>$AK$20*($H40^4)+$AL$20*($H40^3)+$AM$20*($H40^2)+$AN$20*$H40+$AO$20</f>
        <v>1775318.3575437143</v>
      </c>
      <c r="J40" s="2">
        <v>1773084</v>
      </c>
      <c r="K40" s="13">
        <f>LOG(2)/LOG(1+R40)</f>
        <v>16.41002019677207</v>
      </c>
      <c r="L40" s="38">
        <f>$AP$20*($H40^3)+$AQ$20*($H40^2)+$AR$20*$H40+$AS$20</f>
        <v>82943.874399999739</v>
      </c>
      <c r="M40" s="2">
        <v>76498</v>
      </c>
      <c r="N40" s="2">
        <v>111652</v>
      </c>
      <c r="O40" s="2">
        <v>5702</v>
      </c>
      <c r="P40" s="7">
        <f>+N40/J40</f>
        <v>6.2970507883439247E-2</v>
      </c>
      <c r="Q40" s="7">
        <f>+O40/M40</f>
        <v>7.4537896415592567E-2</v>
      </c>
      <c r="R40" s="7">
        <f>+M40/J40</f>
        <v>4.3144036041157664E-2</v>
      </c>
      <c r="S40" s="14">
        <f>+A40</f>
        <v>84</v>
      </c>
      <c r="T40" s="30">
        <f>+M40-M39</f>
        <v>-9181</v>
      </c>
      <c r="U40" s="12">
        <f>+O40/J40</f>
        <v>3.2158656893864026E-3</v>
      </c>
      <c r="V40" s="16">
        <f>+G40/J40</f>
        <v>0.26094871985760404</v>
      </c>
    </row>
    <row r="41" spans="1:22" x14ac:dyDescent="0.3">
      <c r="A41" s="21">
        <v>85</v>
      </c>
      <c r="B41" s="23">
        <v>43935</v>
      </c>
      <c r="C41" s="21" t="s">
        <v>6</v>
      </c>
      <c r="D41" s="14">
        <f t="shared" si="8"/>
        <v>2333500.0000000005</v>
      </c>
      <c r="E41" s="8">
        <f>+J41*(P41/$E$3)</f>
        <v>11702100.000000002</v>
      </c>
      <c r="F41" s="15">
        <f t="shared" si="9"/>
        <v>9368600.0000000019</v>
      </c>
      <c r="G41" s="14">
        <f>+J23</f>
        <v>509164</v>
      </c>
      <c r="H41" s="21">
        <v>85</v>
      </c>
      <c r="I41" s="38">
        <f>$AK$20*($H41^4)+$AL$20*($H41^3)+$AM$20*($H41^2)+$AN$20*$H41+$AO$20</f>
        <v>1855995.6006633267</v>
      </c>
      <c r="J41" s="2">
        <v>1844863</v>
      </c>
      <c r="K41" s="13">
        <f>LOG(2)/LOG(1+R41)</f>
        <v>18.159629426159832</v>
      </c>
      <c r="L41" s="38">
        <f>$AP$20*($H41^3)+$AQ$20*($H41^2)+$AR$20*$H41+$AS$20</f>
        <v>82093.628999999841</v>
      </c>
      <c r="M41" s="2">
        <v>71779</v>
      </c>
      <c r="N41" s="2">
        <v>117021</v>
      </c>
      <c r="O41" s="2">
        <v>5369</v>
      </c>
      <c r="P41" s="7">
        <f>+N41/J41</f>
        <v>6.3430726292413045E-2</v>
      </c>
      <c r="Q41" s="7">
        <f>+O41/M41</f>
        <v>7.4799035929728752E-2</v>
      </c>
      <c r="R41" s="7">
        <f>+M41/J41</f>
        <v>3.8907496112177434E-2</v>
      </c>
      <c r="S41" s="14">
        <f>+A41</f>
        <v>85</v>
      </c>
      <c r="T41" s="30">
        <f>+M41-M40</f>
        <v>-4719</v>
      </c>
      <c r="U41" s="12">
        <f>+O41/J41</f>
        <v>2.9102431996305416E-3</v>
      </c>
      <c r="V41" s="16">
        <f>+G41/J41</f>
        <v>0.27599014127336285</v>
      </c>
    </row>
    <row r="42" spans="1:22" x14ac:dyDescent="0.3">
      <c r="A42" s="21">
        <v>86</v>
      </c>
      <c r="B42" s="23">
        <v>43936</v>
      </c>
      <c r="C42" s="22" t="s">
        <v>0</v>
      </c>
      <c r="D42" s="14">
        <f t="shared" si="8"/>
        <v>2648700</v>
      </c>
      <c r="E42" s="8">
        <f>+J42*(P42/$E$3)</f>
        <v>12301000</v>
      </c>
      <c r="F42" s="15">
        <f t="shared" si="9"/>
        <v>9652300</v>
      </c>
      <c r="G42" s="14">
        <f>+J24</f>
        <v>570968</v>
      </c>
      <c r="H42" s="21">
        <v>86</v>
      </c>
      <c r="I42" s="38">
        <f>$AK$20*($H42^4)+$AL$20*($H42^3)+$AM$20*($H42^2)+$AN$20*$H42+$AO$20</f>
        <v>1934535.6488437876</v>
      </c>
      <c r="J42" s="2">
        <v>1914916</v>
      </c>
      <c r="K42" s="13">
        <f>LOG(2)/LOG(1+R42)</f>
        <v>19.284005801256594</v>
      </c>
      <c r="L42" s="38">
        <f>$AP$20*($H42^3)+$AQ$20*($H42^2)+$AR$20*$H42+$AS$20</f>
        <v>80796.115600000252</v>
      </c>
      <c r="M42" s="2">
        <v>70082</v>
      </c>
      <c r="N42" s="2">
        <v>123010</v>
      </c>
      <c r="O42" s="2">
        <v>5989</v>
      </c>
      <c r="P42" s="7">
        <f>+N42/J42</f>
        <v>6.423780468699411E-2</v>
      </c>
      <c r="Q42" s="7">
        <f>+O42/M42</f>
        <v>8.5457036043491905E-2</v>
      </c>
      <c r="R42" s="7">
        <f>+M42/J42</f>
        <v>3.6597949988406805E-2</v>
      </c>
      <c r="S42" s="14">
        <f>+A42</f>
        <v>86</v>
      </c>
      <c r="T42" s="30">
        <f>+M42-M41</f>
        <v>-1697</v>
      </c>
      <c r="U42" s="12">
        <f>+O42/J42</f>
        <v>3.1275523312771945E-3</v>
      </c>
      <c r="V42" s="16">
        <f>+G42/J42</f>
        <v>0.2981686925170608</v>
      </c>
    </row>
    <row r="43" spans="1:22" x14ac:dyDescent="0.3">
      <c r="A43" s="21">
        <v>87</v>
      </c>
      <c r="B43" s="23">
        <v>43937</v>
      </c>
      <c r="C43" s="22" t="s">
        <v>1</v>
      </c>
      <c r="D43" s="14">
        <f t="shared" si="8"/>
        <v>2995700</v>
      </c>
      <c r="E43" s="8">
        <f>+J43*(P43/$E$3)</f>
        <v>13088499.999999998</v>
      </c>
      <c r="F43" s="15">
        <f t="shared" ref="F43:F106" si="10">+E43-D43</f>
        <v>10092799.999999998</v>
      </c>
      <c r="G43" s="14">
        <f>+J25</f>
        <v>634835</v>
      </c>
      <c r="H43" s="21">
        <v>87</v>
      </c>
      <c r="I43" s="38">
        <f>$AK$20*($H43^4)+$AL$20*($H43^3)+$AM$20*($H43^2)+$AN$20*$H43+$AO$20</f>
        <v>2010314.9058994129</v>
      </c>
      <c r="J43" s="2">
        <v>1991562</v>
      </c>
      <c r="K43" s="13">
        <f>LOG(2)/LOG(1+R43)</f>
        <v>18.354824370171748</v>
      </c>
      <c r="L43" s="38">
        <f>$AP$20*($H43^3)+$AQ$20*($H43^2)+$AR$20*$H43+$AS$20</f>
        <v>79029.478600000148</v>
      </c>
      <c r="M43" s="2">
        <v>76647</v>
      </c>
      <c r="N43" s="2">
        <v>130885</v>
      </c>
      <c r="O43" s="2">
        <v>7875</v>
      </c>
      <c r="P43" s="7">
        <f>+N43/J43</f>
        <v>6.5719771716873487E-2</v>
      </c>
      <c r="Q43" s="7">
        <f>+O43/M43</f>
        <v>0.10274374730909233</v>
      </c>
      <c r="R43" s="7">
        <f>+M43/J43</f>
        <v>3.8485871893518757E-2</v>
      </c>
      <c r="S43" s="14">
        <f>+A43</f>
        <v>87</v>
      </c>
      <c r="T43" s="30">
        <f>+M43-M42</f>
        <v>6565</v>
      </c>
      <c r="U43" s="12">
        <f>+O43/J43</f>
        <v>3.9541826967977901E-3</v>
      </c>
      <c r="V43" s="16">
        <f>+G43/J43</f>
        <v>0.31876235839004763</v>
      </c>
    </row>
    <row r="44" spans="1:22" x14ac:dyDescent="0.3">
      <c r="A44" s="21">
        <v>88</v>
      </c>
      <c r="B44" s="23">
        <v>43938</v>
      </c>
      <c r="C44" s="22" t="s">
        <v>2</v>
      </c>
      <c r="D44" s="14">
        <f t="shared" si="8"/>
        <v>3310599.9999999995</v>
      </c>
      <c r="E44" s="8">
        <f>+J44*(P44/$E$3)</f>
        <v>13937800</v>
      </c>
      <c r="F44" s="15">
        <f t="shared" si="10"/>
        <v>10627200</v>
      </c>
      <c r="G44" s="14">
        <f>+J26</f>
        <v>693282</v>
      </c>
      <c r="H44" s="21">
        <v>88</v>
      </c>
      <c r="I44" s="38">
        <f>$AK$20*($H44^4)+$AL$20*($H44^3)+$AM$20*($H44^2)+$AN$20*$H44+$AO$20</f>
        <v>2082676.4261767641</v>
      </c>
      <c r="J44" s="2">
        <v>2074529</v>
      </c>
      <c r="K44" s="13">
        <f>LOG(2)/LOG(1+R44)</f>
        <v>17.675945554553103</v>
      </c>
      <c r="L44" s="38">
        <f>$AP$20*($H44^3)+$AQ$20*($H44^2)+$AR$20*$H44+$AS$20</f>
        <v>76771.8624000001</v>
      </c>
      <c r="M44" s="2">
        <v>82967</v>
      </c>
      <c r="N44" s="2">
        <v>139378</v>
      </c>
      <c r="O44" s="2">
        <v>8493</v>
      </c>
      <c r="P44" s="7">
        <f>+N44/J44</f>
        <v>6.7185370751626033E-2</v>
      </c>
      <c r="Q44" s="7">
        <f>+O44/M44</f>
        <v>0.10236600094013282</v>
      </c>
      <c r="R44" s="7">
        <f>+M44/J44</f>
        <v>3.9993174354275116E-2</v>
      </c>
      <c r="S44" s="14">
        <f>+A44</f>
        <v>88</v>
      </c>
      <c r="T44" s="30">
        <f>+M44-M43</f>
        <v>6320</v>
      </c>
      <c r="U44" s="12">
        <f>+O44/J44</f>
        <v>4.0939413235486222E-3</v>
      </c>
      <c r="V44" s="16">
        <f>+G44/J44</f>
        <v>0.33418766380224135</v>
      </c>
    </row>
    <row r="45" spans="1:22" x14ac:dyDescent="0.3">
      <c r="A45" s="21">
        <v>89</v>
      </c>
      <c r="B45" s="23">
        <v>43939</v>
      </c>
      <c r="C45" s="20" t="s">
        <v>3</v>
      </c>
      <c r="D45" s="14">
        <f t="shared" si="8"/>
        <v>3640500</v>
      </c>
      <c r="E45" s="8">
        <f>+J45*(P45/$E$3)</f>
        <v>14671808.601506459</v>
      </c>
      <c r="F45" s="15">
        <f t="shared" si="10"/>
        <v>11031308.601506459</v>
      </c>
      <c r="G45" s="14">
        <f>+J27</f>
        <v>750890</v>
      </c>
      <c r="H45" s="21">
        <v>89</v>
      </c>
      <c r="I45" s="38">
        <f>$AK$20*($H45^4)+$AL$20*($H45^3)+$AM$20*($H45^2)+$AN$20*$H45+$AO$20</f>
        <v>2150929.9145546183</v>
      </c>
      <c r="J45" s="2">
        <v>2160207</v>
      </c>
      <c r="K45" s="13">
        <f>LOG(2)/LOG(1+R45)</f>
        <v>17.820708184105083</v>
      </c>
      <c r="L45" s="38">
        <f>$AP$20*($H45^3)+$AQ$20*($H45^2)+$AR$20*$H45+$AS$20</f>
        <v>74001.411400000216</v>
      </c>
      <c r="M45" s="2">
        <v>85678</v>
      </c>
      <c r="N45" s="2">
        <v>146088</v>
      </c>
      <c r="O45" s="2">
        <v>6710</v>
      </c>
      <c r="P45" s="7">
        <f>+N45/I45</f>
        <v>6.7918530962571916E-2</v>
      </c>
      <c r="Q45" s="7">
        <f>+O45/M45</f>
        <v>7.8316487312962493E-2</v>
      </c>
      <c r="R45" s="7">
        <f>+M45/J45</f>
        <v>3.9661939804842776E-2</v>
      </c>
      <c r="S45" s="14">
        <f>+A45</f>
        <v>89</v>
      </c>
      <c r="T45" s="30">
        <f>+M45-M44</f>
        <v>2711</v>
      </c>
      <c r="U45" s="12">
        <f>+O45/J45</f>
        <v>3.1061838055334513E-3</v>
      </c>
      <c r="V45" s="16">
        <f>+G45/J45</f>
        <v>0.34760094750179032</v>
      </c>
    </row>
    <row r="46" spans="1:22" x14ac:dyDescent="0.3">
      <c r="A46" s="21">
        <v>90</v>
      </c>
      <c r="B46" s="23">
        <v>43940</v>
      </c>
      <c r="C46" s="22" t="s">
        <v>4</v>
      </c>
      <c r="D46" s="14">
        <f t="shared" si="8"/>
        <v>4059800.0000000005</v>
      </c>
      <c r="E46" s="8">
        <f>+J46*(P46/$E$3)</f>
        <v>15441158.363675902</v>
      </c>
      <c r="F46" s="15">
        <f t="shared" si="10"/>
        <v>11381358.363675902</v>
      </c>
      <c r="G46" s="14">
        <f>+J28</f>
        <v>823626</v>
      </c>
      <c r="H46" s="21">
        <v>90</v>
      </c>
      <c r="I46" s="38">
        <f>$AK$20*($H46^4)+$AL$20*($H46^3)+$AM$20*($H46^2)+$AN$20*$H46+$AO$20</f>
        <v>2214351.7264439389</v>
      </c>
      <c r="J46" s="2">
        <v>2241359</v>
      </c>
      <c r="K46" s="13">
        <f>LOG(2)/LOG(1+R46)</f>
        <v>19.48850243928884</v>
      </c>
      <c r="L46" s="38">
        <f>$AP$20*($H46^3)+$AQ$20*($H46^2)+$AR$20*$H46+$AS$20</f>
        <v>70696.270000000135</v>
      </c>
      <c r="M46" s="2">
        <v>81153</v>
      </c>
      <c r="N46" s="2">
        <v>152551</v>
      </c>
      <c r="O46" s="2">
        <v>6463</v>
      </c>
      <c r="P46" s="7">
        <f>+N46/I46</f>
        <v>6.889194619726649E-2</v>
      </c>
      <c r="Q46" s="7">
        <f>+O46/M46</f>
        <v>7.963969292570823E-2</v>
      </c>
      <c r="R46" s="7">
        <f>+M46/J46</f>
        <v>3.6207051168509821E-2</v>
      </c>
      <c r="S46" s="14">
        <f>+A46</f>
        <v>90</v>
      </c>
      <c r="T46" s="30">
        <f>+M46-M45</f>
        <v>-4525</v>
      </c>
      <c r="U46" s="12">
        <f>+O46/J46</f>
        <v>2.8835184368055274E-3</v>
      </c>
      <c r="V46" s="16">
        <f>+G46/J46</f>
        <v>0.36746723751081373</v>
      </c>
    </row>
    <row r="47" spans="1:22" x14ac:dyDescent="0.3">
      <c r="A47" s="21">
        <v>91</v>
      </c>
      <c r="B47" s="23">
        <v>43941</v>
      </c>
      <c r="C47" s="22" t="s">
        <v>5</v>
      </c>
      <c r="D47" s="14">
        <f t="shared" si="8"/>
        <v>4552600</v>
      </c>
      <c r="E47" s="14">
        <f>+I47*(P47/$E$3)</f>
        <v>14940440.11588607</v>
      </c>
      <c r="F47" s="15">
        <f t="shared" si="10"/>
        <v>10387840.11588607</v>
      </c>
      <c r="G47" s="14">
        <f>+J29</f>
        <v>896450</v>
      </c>
      <c r="H47" s="21">
        <v>91</v>
      </c>
      <c r="I47" s="51">
        <f>$AK$20*($H47^4)+$AL$20*($H47^3)+$AM$20*($H47^2)+$AN$20*$H47+$AO$20</f>
        <v>2272184.8677880391</v>
      </c>
      <c r="J47" s="39">
        <f>+I47</f>
        <v>2272184.8677880391</v>
      </c>
      <c r="K47" s="1">
        <f>LOG(2)/LOG(1+R47)</f>
        <v>27.5779246235101</v>
      </c>
      <c r="L47" s="40"/>
      <c r="M47" s="14">
        <f>+I47-I46</f>
        <v>57833.141344100237</v>
      </c>
      <c r="N47" s="14">
        <f>+$P$3*I47</f>
        <v>149404.40115886068</v>
      </c>
      <c r="O47" s="14">
        <f>+M47*$Q$3</f>
        <v>4939.4451314342732</v>
      </c>
      <c r="P47" s="7">
        <f>+N47/I47</f>
        <v>6.5753629150917259E-2</v>
      </c>
      <c r="Q47" s="7"/>
      <c r="R47" s="7">
        <f>+M47/J47</f>
        <v>2.545265667595107E-2</v>
      </c>
      <c r="S47" s="1"/>
      <c r="T47" s="8"/>
      <c r="U47" s="18">
        <f t="shared" ref="U47:U64" si="11">+$U$3</f>
        <v>3.7691454782786122E-3</v>
      </c>
      <c r="V47" s="16"/>
    </row>
    <row r="48" spans="1:22" x14ac:dyDescent="0.3">
      <c r="A48" s="21">
        <v>92</v>
      </c>
      <c r="B48" s="23">
        <v>43942</v>
      </c>
      <c r="C48" s="22" t="s">
        <v>6</v>
      </c>
      <c r="D48" s="14">
        <f t="shared" si="8"/>
        <v>5032200</v>
      </c>
      <c r="E48" s="14">
        <f>+I48*(P48/$E$3)</f>
        <v>15278769.67619355</v>
      </c>
      <c r="F48" s="15">
        <f t="shared" si="10"/>
        <v>10246569.67619355</v>
      </c>
      <c r="G48" s="14">
        <f>+J30</f>
        <v>972303</v>
      </c>
      <c r="H48" s="21">
        <v>92</v>
      </c>
      <c r="I48" s="51">
        <f>$AK$20*($H48^4)+$AL$20*($H48^3)+$AM$20*($H48^2)+$AN$20*$H48+$AO$20</f>
        <v>2323638.9950622842</v>
      </c>
      <c r="J48" s="39">
        <f>+I48</f>
        <v>2323638.9950622842</v>
      </c>
      <c r="K48" s="1">
        <f>LOG(2)/LOG(1+R48)</f>
        <v>31.647439203067123</v>
      </c>
      <c r="L48" s="40"/>
      <c r="M48" s="14">
        <f>+I48-I47</f>
        <v>51454.127274245024</v>
      </c>
      <c r="N48" s="14">
        <f>+$P$3*I48</f>
        <v>152787.69676193548</v>
      </c>
      <c r="O48" s="14">
        <f>+M48*$Q$3</f>
        <v>4394.6227465801712</v>
      </c>
      <c r="P48" s="7">
        <f>+N48/I48</f>
        <v>6.5753629150917259E-2</v>
      </c>
      <c r="Q48" s="7"/>
      <c r="R48" s="7">
        <f>+M48/J48</f>
        <v>2.2143769915888255E-2</v>
      </c>
      <c r="S48" s="1"/>
      <c r="T48" s="8"/>
      <c r="U48" s="18">
        <f t="shared" si="11"/>
        <v>3.7691454782786122E-3</v>
      </c>
      <c r="V48" s="16"/>
    </row>
    <row r="49" spans="1:22" x14ac:dyDescent="0.3">
      <c r="A49" s="21">
        <v>93</v>
      </c>
      <c r="B49" s="23">
        <v>43943</v>
      </c>
      <c r="C49" s="22" t="s">
        <v>0</v>
      </c>
      <c r="D49" s="14">
        <f t="shared" si="8"/>
        <v>5698600</v>
      </c>
      <c r="E49" s="14">
        <f>+I49*(P49/$E$3)</f>
        <v>15569738.823598227</v>
      </c>
      <c r="F49" s="15">
        <f t="shared" si="10"/>
        <v>9871138.8235982265</v>
      </c>
      <c r="G49" s="14">
        <f>+J31</f>
        <v>1051697</v>
      </c>
      <c r="H49" s="21">
        <v>93</v>
      </c>
      <c r="I49" s="51">
        <f>$AK$20*($H49^4)+$AL$20*($H49^3)+$AM$20*($H49^2)+$AN$20*$H49+$AO$20</f>
        <v>2367890.4152746722</v>
      </c>
      <c r="J49" s="39">
        <f>+I49</f>
        <v>2367890.4152746722</v>
      </c>
      <c r="K49" s="1">
        <f>LOG(2)/LOG(1+R49)</f>
        <v>37.435761473523321</v>
      </c>
      <c r="L49" s="40"/>
      <c r="M49" s="14">
        <f>+I49-I48</f>
        <v>44251.420212388039</v>
      </c>
      <c r="N49" s="14">
        <f>+$P$3*I49</f>
        <v>155697.38823598227</v>
      </c>
      <c r="O49" s="14">
        <f>+M49*$Q$3</f>
        <v>3779.4499321180333</v>
      </c>
      <c r="P49" s="7">
        <f>+N49/I49</f>
        <v>6.5753629150917259E-2</v>
      </c>
      <c r="Q49" s="7"/>
      <c r="R49" s="7">
        <f>+M49/J49</f>
        <v>1.8688119993616737E-2</v>
      </c>
      <c r="S49" s="1"/>
      <c r="T49" s="8"/>
      <c r="U49" s="18">
        <f t="shared" si="11"/>
        <v>3.7691454782786122E-3</v>
      </c>
      <c r="V49" s="16"/>
    </row>
    <row r="50" spans="1:22" x14ac:dyDescent="0.3">
      <c r="A50" s="21">
        <v>94</v>
      </c>
      <c r="B50" s="23">
        <v>43944</v>
      </c>
      <c r="C50" s="22" t="s">
        <v>1</v>
      </c>
      <c r="D50" s="14">
        <f t="shared" si="8"/>
        <v>6278400</v>
      </c>
      <c r="E50" s="14">
        <f>+I50*(P50/$E$3)</f>
        <v>15807712.192889838</v>
      </c>
      <c r="F50" s="15">
        <f t="shared" si="10"/>
        <v>9529312.1928898375</v>
      </c>
      <c r="G50" s="14">
        <f>+J32</f>
        <v>1133758</v>
      </c>
      <c r="H50" s="21">
        <v>94</v>
      </c>
      <c r="I50" s="51">
        <f>$AK$20*($H50^4)+$AL$20*($H50^3)+$AM$20*($H50^2)+$AN$20*$H50+$AO$20</f>
        <v>2404082.0859648809</v>
      </c>
      <c r="J50" s="39">
        <f>+I50</f>
        <v>2404082.0859648809</v>
      </c>
      <c r="K50" s="1">
        <f>LOG(2)/LOG(1+R50)</f>
        <v>46.388976482321226</v>
      </c>
      <c r="L50" s="40"/>
      <c r="M50" s="14">
        <f>+I50-I49</f>
        <v>36191.670690208673</v>
      </c>
      <c r="N50" s="14">
        <f>+$P$3*I50</f>
        <v>158077.12192889836</v>
      </c>
      <c r="O50" s="14">
        <f>+M50*$Q$3</f>
        <v>3091.0783580919961</v>
      </c>
      <c r="P50" s="7">
        <f>+N50/I50</f>
        <v>6.5753629150917259E-2</v>
      </c>
      <c r="Q50" s="7"/>
      <c r="R50" s="7">
        <f>+M50/J50</f>
        <v>1.5054257465457178E-2</v>
      </c>
      <c r="S50" s="1"/>
      <c r="T50" s="8"/>
      <c r="U50" s="18">
        <f t="shared" si="11"/>
        <v>3.7691454782786122E-3</v>
      </c>
    </row>
    <row r="51" spans="1:22" x14ac:dyDescent="0.3">
      <c r="A51" s="21">
        <v>95</v>
      </c>
      <c r="B51" s="23">
        <v>43945</v>
      </c>
      <c r="C51" s="22" t="s">
        <v>2</v>
      </c>
      <c r="D51" s="14">
        <f t="shared" si="8"/>
        <v>6759400</v>
      </c>
      <c r="E51" s="14">
        <f>+I51*(P51/$E$3)</f>
        <v>15986835.134007351</v>
      </c>
      <c r="F51" s="15">
        <f t="shared" si="10"/>
        <v>9227435.1340073515</v>
      </c>
      <c r="G51" s="14">
        <f>+J33</f>
        <v>1210956</v>
      </c>
      <c r="H51" s="21">
        <v>95</v>
      </c>
      <c r="I51" s="51">
        <f>$AK$20*($H51^4)+$AL$20*($H51^3)+$AM$20*($H51^2)+$AN$20*$H51+$AO$20</f>
        <v>2431323.6152052507</v>
      </c>
      <c r="J51" s="39">
        <f>+I51</f>
        <v>2431323.6152052507</v>
      </c>
      <c r="K51" s="1">
        <f>LOG(2)/LOG(1+R51)</f>
        <v>62.209751740861201</v>
      </c>
      <c r="L51" s="40"/>
      <c r="M51" s="14">
        <f>+I51-I50</f>
        <v>27241.529240369797</v>
      </c>
      <c r="N51" s="14">
        <f>+$P$3*I51</f>
        <v>159868.35134007351</v>
      </c>
      <c r="O51" s="14">
        <f>+M51*$Q$3</f>
        <v>2326.659694630192</v>
      </c>
      <c r="P51" s="7">
        <f>+N51/I51</f>
        <v>6.5753629150917259E-2</v>
      </c>
      <c r="Q51" s="7"/>
      <c r="R51" s="7">
        <f>+M51/J51</f>
        <v>1.1204402848721595E-2</v>
      </c>
      <c r="S51" s="1"/>
      <c r="T51" s="8"/>
      <c r="U51" s="18">
        <f t="shared" si="11"/>
        <v>3.7691454782786122E-3</v>
      </c>
    </row>
    <row r="52" spans="1:22" x14ac:dyDescent="0.3">
      <c r="A52" s="21">
        <v>96</v>
      </c>
      <c r="B52" s="23">
        <v>43946</v>
      </c>
      <c r="C52" s="20" t="s">
        <v>3</v>
      </c>
      <c r="D52" s="14">
        <f t="shared" si="8"/>
        <v>7261400</v>
      </c>
      <c r="E52" s="14">
        <f>+I52*(P52/$E$3)</f>
        <v>16101033.71203525</v>
      </c>
      <c r="F52" s="15">
        <f t="shared" si="10"/>
        <v>8839633.7120352499</v>
      </c>
      <c r="G52" s="14">
        <f>+J34</f>
        <v>1279722</v>
      </c>
      <c r="H52" s="21">
        <v>96</v>
      </c>
      <c r="I52" s="51">
        <f>$AK$20*($H52^4)+$AL$20*($H52^3)+$AM$20*($H52^2)+$AN$20*$H52+$AO$20</f>
        <v>2448691.2616002187</v>
      </c>
      <c r="J52" s="39">
        <f>+I52</f>
        <v>2448691.2616002187</v>
      </c>
      <c r="K52" s="1">
        <f>LOG(2)/LOG(1+R52)</f>
        <v>98.074055787861184</v>
      </c>
      <c r="L52" s="40"/>
      <c r="M52" s="14">
        <f>+I52-I51</f>
        <v>17367.646394968033</v>
      </c>
      <c r="N52" s="14">
        <f>+$P$3*I52</f>
        <v>161010.33712035249</v>
      </c>
      <c r="O52" s="14">
        <f>+M52*$Q$3</f>
        <v>1483.3456118123909</v>
      </c>
      <c r="P52" s="7">
        <f>+N52/I52</f>
        <v>6.5753629150917259E-2</v>
      </c>
      <c r="Q52" s="7"/>
      <c r="R52" s="7">
        <f>+M52/J52</f>
        <v>7.0926239936096652E-3</v>
      </c>
      <c r="S52" s="1"/>
      <c r="T52" s="8"/>
      <c r="U52" s="18">
        <f t="shared" si="11"/>
        <v>3.7691454782786122E-3</v>
      </c>
    </row>
    <row r="53" spans="1:22" x14ac:dyDescent="0.3">
      <c r="A53" s="21">
        <v>97</v>
      </c>
      <c r="B53" s="23">
        <v>43947</v>
      </c>
      <c r="C53" s="22" t="s">
        <v>4</v>
      </c>
      <c r="D53" s="14">
        <f t="shared" si="8"/>
        <v>7923499.9999999991</v>
      </c>
      <c r="E53" s="14">
        <f>+I53*(P53/$E$3)</f>
        <v>16144014.70720431</v>
      </c>
      <c r="F53" s="15">
        <f t="shared" si="10"/>
        <v>8220514.7072043112</v>
      </c>
      <c r="G53" s="14">
        <f>+J35</f>
        <v>1353361</v>
      </c>
      <c r="H53" s="21">
        <v>97</v>
      </c>
      <c r="I53" s="51">
        <f>$AK$20*($H53^4)+$AL$20*($H53^3)+$AM$20*($H53^2)+$AN$20*$H53+$AO$20</f>
        <v>2455227.9342864379</v>
      </c>
      <c r="J53" s="39">
        <f>+I53</f>
        <v>2455227.9342864379</v>
      </c>
      <c r="K53" s="1">
        <f>LOG(2)/LOG(1+R53)</f>
        <v>260.69819253784709</v>
      </c>
      <c r="L53" s="40"/>
      <c r="M53" s="14">
        <f>+I53-I52</f>
        <v>6536.6726862192154</v>
      </c>
      <c r="N53" s="14">
        <f>+$P$3*I53</f>
        <v>161440.1470720431</v>
      </c>
      <c r="O53" s="14">
        <f>+M53*$Q$3</f>
        <v>558.28777972854584</v>
      </c>
      <c r="P53" s="7">
        <f>+N53/J53</f>
        <v>6.5753629150917259E-2</v>
      </c>
      <c r="Q53" s="7"/>
      <c r="R53" s="7">
        <f>+M53/J53</f>
        <v>2.6623486133147824E-3</v>
      </c>
      <c r="S53" s="1"/>
      <c r="T53" s="8"/>
      <c r="U53" s="18">
        <f t="shared" si="11"/>
        <v>3.7691454782786122E-3</v>
      </c>
    </row>
    <row r="54" spans="1:22" x14ac:dyDescent="0.3">
      <c r="A54" s="21">
        <v>98</v>
      </c>
      <c r="B54" s="23">
        <v>43948</v>
      </c>
      <c r="C54" s="22" t="s">
        <v>5</v>
      </c>
      <c r="D54" s="14">
        <f t="shared" si="8"/>
        <v>8552200</v>
      </c>
      <c r="E54" s="14">
        <f>+I54*(P54/$E$3)</f>
        <v>16109265.614891989</v>
      </c>
      <c r="F54" s="15">
        <f t="shared" si="10"/>
        <v>7557065.6148919892</v>
      </c>
      <c r="G54" s="14">
        <f>+J36</f>
        <v>1436198</v>
      </c>
      <c r="H54" s="21">
        <v>98</v>
      </c>
      <c r="I54" s="51">
        <f>$AK$20*($H54^4)+$AL$20*($H54^3)+$AM$20*($H54^2)+$AN$20*$H54+$AO$20</f>
        <v>2449943.1929328367</v>
      </c>
      <c r="J54" s="39">
        <f>+I54</f>
        <v>2449943.1929328367</v>
      </c>
      <c r="K54" s="1">
        <f>LOG(2)/LOG(1+R54)</f>
        <v>-320.98808479854267</v>
      </c>
      <c r="L54" s="40"/>
      <c r="M54" s="14">
        <f>+I54-I53</f>
        <v>-5284.7413536012173</v>
      </c>
      <c r="N54" s="14">
        <f>+$P$3*I54</f>
        <v>161092.65614891986</v>
      </c>
      <c r="O54" s="14">
        <f>+M54*$Q$3</f>
        <v>-451.36213152630057</v>
      </c>
      <c r="P54" s="7">
        <f>+N54/J54</f>
        <v>6.5753629150917259E-2</v>
      </c>
      <c r="Q54" s="7"/>
      <c r="R54" s="7">
        <f>+M54/J54</f>
        <v>-2.157087302614079E-3</v>
      </c>
      <c r="S54" s="1"/>
      <c r="T54" s="8"/>
      <c r="U54" s="18">
        <f t="shared" si="11"/>
        <v>3.7691454782786122E-3</v>
      </c>
    </row>
    <row r="55" spans="1:22" x14ac:dyDescent="0.3">
      <c r="A55" s="21">
        <v>99</v>
      </c>
      <c r="B55" s="23">
        <v>43949</v>
      </c>
      <c r="C55" s="22" t="s">
        <v>6</v>
      </c>
      <c r="D55" s="14">
        <f t="shared" si="8"/>
        <v>9279800</v>
      </c>
      <c r="E55" s="14">
        <f>+I55*(P55/$E$3)</f>
        <v>15990054.645622041</v>
      </c>
      <c r="F55" s="15">
        <f t="shared" si="10"/>
        <v>6710254.6456220411</v>
      </c>
      <c r="G55" s="14">
        <f>+J37</f>
        <v>1521252</v>
      </c>
      <c r="H55" s="21">
        <v>99</v>
      </c>
      <c r="I55" s="51">
        <f>$AK$20*($H55^4)+$AL$20*($H55^3)+$AM$20*($H55^2)+$AN$20*$H55+$AO$20</f>
        <v>2431813.2477405593</v>
      </c>
      <c r="J55" s="39">
        <f>+I55</f>
        <v>2431813.2477405593</v>
      </c>
      <c r="K55" s="1">
        <f>LOG(2)/LOG(1+R55)</f>
        <v>-92.626496200704466</v>
      </c>
      <c r="L55" s="40"/>
      <c r="M55" s="14">
        <f>+I55-I54</f>
        <v>-18129.945192277431</v>
      </c>
      <c r="N55" s="14">
        <f>+$P$3*I55</f>
        <v>159900.54645622041</v>
      </c>
      <c r="O55" s="14">
        <f>+M55*$Q$3</f>
        <v>-1548.4524518621961</v>
      </c>
      <c r="P55" s="7">
        <f>+N55/J55</f>
        <v>6.5753629150917259E-2</v>
      </c>
      <c r="Q55" s="7"/>
      <c r="R55" s="7">
        <f>+M55/J55</f>
        <v>-7.4553196916425568E-3</v>
      </c>
      <c r="S55" s="1"/>
      <c r="T55" s="8"/>
      <c r="U55" s="18">
        <f t="shared" si="11"/>
        <v>3.7691454782786122E-3</v>
      </c>
    </row>
    <row r="56" spans="1:22" x14ac:dyDescent="0.3">
      <c r="A56" s="21">
        <v>100</v>
      </c>
      <c r="B56" s="23">
        <v>43950</v>
      </c>
      <c r="C56" s="22" t="s">
        <v>0</v>
      </c>
      <c r="D56" s="14">
        <f t="shared" si="8"/>
        <v>9968999.9999999981</v>
      </c>
      <c r="E56" s="14">
        <f>+I56*(P56/$E$3)</f>
        <v>15779430.725065107</v>
      </c>
      <c r="F56" s="15">
        <f t="shared" si="10"/>
        <v>5810430.7250651084</v>
      </c>
      <c r="G56" s="14">
        <f>+J38</f>
        <v>1610909</v>
      </c>
      <c r="H56" s="21">
        <v>100</v>
      </c>
      <c r="I56" s="51">
        <f>$AK$20*($H56^4)+$AL$20*($H56^3)+$AM$20*($H56^2)+$AN$20*$H56+$AO$20</f>
        <v>2399780.9594430551</v>
      </c>
      <c r="J56" s="39">
        <f>+I56</f>
        <v>2399780.9594430551</v>
      </c>
      <c r="K56" s="1">
        <f>LOG(2)/LOG(1+R56)</f>
        <v>-51.581547406495019</v>
      </c>
      <c r="L56" s="40"/>
      <c r="M56" s="14">
        <f>+I56-I55</f>
        <v>-32032.288297504187</v>
      </c>
      <c r="N56" s="14">
        <f>+$P$3*I56</f>
        <v>157794.30725065107</v>
      </c>
      <c r="O56" s="14">
        <f>+M56*$Q$3</f>
        <v>-2735.8315111815527</v>
      </c>
      <c r="P56" s="7">
        <f>+N56/J56</f>
        <v>6.5753629150917259E-2</v>
      </c>
      <c r="Q56" s="7"/>
      <c r="R56" s="7">
        <f>+M56/J56</f>
        <v>-1.3348005021649264E-2</v>
      </c>
      <c r="S56" s="1"/>
      <c r="T56" s="8"/>
      <c r="U56" s="18">
        <f t="shared" si="11"/>
        <v>3.7691454782786122E-3</v>
      </c>
    </row>
    <row r="57" spans="1:22" x14ac:dyDescent="0.3">
      <c r="A57" s="21">
        <v>101</v>
      </c>
      <c r="B57" s="23">
        <v>43951</v>
      </c>
      <c r="C57" s="22" t="s">
        <v>1</v>
      </c>
      <c r="D57" s="14">
        <f t="shared" si="8"/>
        <v>10595200</v>
      </c>
      <c r="E57" s="14">
        <f>+I57*(P57/$E$3)</f>
        <v>15470223.494037524</v>
      </c>
      <c r="F57" s="15">
        <f t="shared" si="10"/>
        <v>4875023.4940375239</v>
      </c>
      <c r="G57" s="14">
        <f>+J39</f>
        <v>1696588</v>
      </c>
      <c r="H57" s="21">
        <v>101</v>
      </c>
      <c r="I57" s="51">
        <f>$AK$20*($H57^4)+$AL$20*($H57^3)+$AM$20*($H57^2)+$AN$20*$H57+$AO$20</f>
        <v>2352755.8393059</v>
      </c>
      <c r="J57" s="39">
        <f>+I57</f>
        <v>2352755.8393059</v>
      </c>
      <c r="K57" s="1">
        <f>LOG(2)/LOG(1+R57)</f>
        <v>-34.331726674698508</v>
      </c>
      <c r="L57" s="40"/>
      <c r="M57" s="14">
        <f>+I57-I56</f>
        <v>-47025.120137155056</v>
      </c>
      <c r="N57" s="14">
        <f>+$P$3*I57</f>
        <v>154702.23494037523</v>
      </c>
      <c r="O57" s="14">
        <f>+M57*$Q$3</f>
        <v>-4016.347639402054</v>
      </c>
      <c r="P57" s="7">
        <f>+N57/J57</f>
        <v>6.5753629150917259E-2</v>
      </c>
      <c r="Q57" s="7"/>
      <c r="R57" s="7">
        <f>+M57/J57</f>
        <v>-1.9987250419928063E-2</v>
      </c>
      <c r="S57" s="1"/>
      <c r="T57" s="8"/>
      <c r="U57" s="18">
        <f t="shared" si="11"/>
        <v>3.7691454782786122E-3</v>
      </c>
    </row>
    <row r="58" spans="1:22" x14ac:dyDescent="0.3">
      <c r="A58" s="21">
        <v>102</v>
      </c>
      <c r="B58" s="23">
        <v>43952</v>
      </c>
      <c r="C58" s="22" t="s">
        <v>2</v>
      </c>
      <c r="D58" s="14">
        <f t="shared" si="8"/>
        <v>11165200</v>
      </c>
      <c r="E58" s="14">
        <f>+I58*(P58/$E$3)</f>
        <v>15055043.308503497</v>
      </c>
      <c r="F58" s="15">
        <f t="shared" si="10"/>
        <v>3889843.3085034974</v>
      </c>
      <c r="G58" s="14">
        <f>+J40</f>
        <v>1773084</v>
      </c>
      <c r="H58" s="21">
        <v>102</v>
      </c>
      <c r="I58" s="51">
        <f>$AK$20*($H58^4)+$AL$20*($H58^3)+$AM$20*($H58^2)+$AN$20*$H58+$AO$20</f>
        <v>2289614.0491271242</v>
      </c>
      <c r="J58" s="39">
        <f>+I58</f>
        <v>2289614.0491271242</v>
      </c>
      <c r="K58" s="1">
        <f>LOG(2)/LOG(1+R58)</f>
        <v>-24.786345918203072</v>
      </c>
      <c r="L58" s="40"/>
      <c r="M58" s="14">
        <f>+I58-I57</f>
        <v>-63141.790178775787</v>
      </c>
      <c r="N58" s="14">
        <f>+$P$3*I58</f>
        <v>150550.43308503498</v>
      </c>
      <c r="O58" s="14">
        <f>+M58*$Q$3</f>
        <v>-5392.8491664133853</v>
      </c>
      <c r="P58" s="7">
        <f>+N58/J58</f>
        <v>6.5753629150917259E-2</v>
      </c>
      <c r="Q58" s="7"/>
      <c r="R58" s="7">
        <f>+M58/J58</f>
        <v>-2.7577481979046862E-2</v>
      </c>
      <c r="S58" s="1"/>
      <c r="T58" s="8"/>
      <c r="U58" s="18">
        <f t="shared" si="11"/>
        <v>3.7691454782786122E-3</v>
      </c>
    </row>
    <row r="59" spans="1:22" x14ac:dyDescent="0.3">
      <c r="A59" s="21">
        <v>103</v>
      </c>
      <c r="B59" s="23">
        <v>43953</v>
      </c>
      <c r="C59" s="20" t="s">
        <v>3</v>
      </c>
      <c r="D59" s="14">
        <f t="shared" si="8"/>
        <v>11702100.000000002</v>
      </c>
      <c r="E59" s="14">
        <f>+I59*(P59/$E$3)</f>
        <v>14526281.239570981</v>
      </c>
      <c r="F59" s="15">
        <f t="shared" si="10"/>
        <v>2824181.239570979</v>
      </c>
      <c r="G59" s="14">
        <f>+J41</f>
        <v>1844863</v>
      </c>
      <c r="H59" s="21">
        <v>103</v>
      </c>
      <c r="I59" s="51">
        <f>$AK$20*($H59^4)+$AL$20*($H59^3)+$AM$20*($H59^2)+$AN$20*$H59+$AO$20</f>
        <v>2209198.4012365863</v>
      </c>
      <c r="J59" s="39">
        <f>+I59</f>
        <v>2209198.4012365863</v>
      </c>
      <c r="K59" s="1">
        <f>LOG(2)/LOG(1+R59)</f>
        <v>-18.693594011448589</v>
      </c>
      <c r="L59" s="40"/>
      <c r="M59" s="14">
        <f>+I59-I58</f>
        <v>-80415.647890537977</v>
      </c>
      <c r="N59" s="14">
        <f>+$P$3*I59</f>
        <v>145262.8123957098</v>
      </c>
      <c r="O59" s="14">
        <f>+M59*$Q$3</f>
        <v>-6868.1844221586834</v>
      </c>
      <c r="P59" s="7">
        <f>+N59/J59</f>
        <v>6.5753629150917259E-2</v>
      </c>
      <c r="Q59" s="7"/>
      <c r="R59" s="7">
        <f>+M59/J59</f>
        <v>-3.6400373929985547E-2</v>
      </c>
      <c r="S59" s="1"/>
      <c r="T59" s="8"/>
      <c r="U59" s="18">
        <f t="shared" si="11"/>
        <v>3.7691454782786122E-3</v>
      </c>
    </row>
    <row r="60" spans="1:22" x14ac:dyDescent="0.3">
      <c r="A60" s="21">
        <v>104</v>
      </c>
      <c r="B60" s="23">
        <v>43954</v>
      </c>
      <c r="C60" s="22" t="s">
        <v>4</v>
      </c>
      <c r="D60" s="14">
        <f t="shared" si="8"/>
        <v>12301000</v>
      </c>
      <c r="E60" s="14">
        <f>+I60*(P60/$E$3)</f>
        <v>13876109.073496763</v>
      </c>
      <c r="F60" s="15">
        <f t="shared" si="10"/>
        <v>1575109.0734967627</v>
      </c>
      <c r="G60" s="14">
        <f>+J42</f>
        <v>1914916</v>
      </c>
      <c r="H60" s="21">
        <v>104</v>
      </c>
      <c r="I60" s="51">
        <f>$AK$20*($H60^4)+$AL$20*($H60^3)+$AM$20*($H60^2)+$AN$20*$H60+$AO$20</f>
        <v>2110318.3584967479</v>
      </c>
      <c r="J60" s="39">
        <f>+I60</f>
        <v>2110318.3584967479</v>
      </c>
      <c r="K60" s="1">
        <f>LOG(2)/LOG(1+R60)</f>
        <v>-14.443945312388648</v>
      </c>
      <c r="L60" s="40"/>
      <c r="M60" s="14">
        <f>+I60-I59</f>
        <v>-98880.042739838362</v>
      </c>
      <c r="N60" s="14">
        <f>+$P$3*I60</f>
        <v>138761.09073496761</v>
      </c>
      <c r="O60" s="14">
        <f>+M60*$Q$3</f>
        <v>-8445.2017365149077</v>
      </c>
      <c r="P60" s="7">
        <f>+N60/J60</f>
        <v>6.5753629150917259E-2</v>
      </c>
      <c r="Q60" s="7"/>
      <c r="R60" s="7">
        <f>+M60/J60</f>
        <v>-4.6855509900541263E-2</v>
      </c>
      <c r="S60" s="1"/>
      <c r="T60" s="8"/>
      <c r="U60" s="18">
        <f t="shared" si="11"/>
        <v>3.7691454782786122E-3</v>
      </c>
    </row>
    <row r="61" spans="1:22" x14ac:dyDescent="0.3">
      <c r="A61" s="21">
        <v>105</v>
      </c>
      <c r="B61" s="23">
        <v>43955</v>
      </c>
      <c r="C61" s="22" t="s">
        <v>5</v>
      </c>
      <c r="D61" s="14">
        <f t="shared" si="8"/>
        <v>13088499.999999998</v>
      </c>
      <c r="E61" s="14">
        <f>+I61*(P61/$E$3)</f>
        <v>13096479.311683735</v>
      </c>
      <c r="F61" s="15">
        <f t="shared" si="10"/>
        <v>7979.3116837367415</v>
      </c>
      <c r="G61" s="14">
        <f>+J43</f>
        <v>1991562</v>
      </c>
      <c r="H61" s="21">
        <v>105</v>
      </c>
      <c r="I61" s="51">
        <f>$AK$20*($H61^4)+$AL$20*($H61^3)+$AM$20*($H61^2)+$AN$20*$H61+$AO$20</f>
        <v>1991750.034302257</v>
      </c>
      <c r="J61" s="39">
        <f>+I61</f>
        <v>1991750.034302257</v>
      </c>
      <c r="K61" s="1">
        <f>LOG(2)/LOG(1+R61)</f>
        <v>-11.293597688742448</v>
      </c>
      <c r="L61" s="40"/>
      <c r="M61" s="14">
        <f>+I61-I60</f>
        <v>-118568.32419449091</v>
      </c>
      <c r="N61" s="14">
        <f>+$P$3*I61</f>
        <v>130964.79311683733</v>
      </c>
      <c r="O61" s="14">
        <f>+M61*$Q$3</f>
        <v>-10126.749439394649</v>
      </c>
      <c r="P61" s="7">
        <f>+N61/J61</f>
        <v>6.5753629150917259E-2</v>
      </c>
      <c r="Q61" s="7"/>
      <c r="R61" s="7">
        <f>+M61/J61</f>
        <v>-5.9529721176094952E-2</v>
      </c>
      <c r="S61" s="1"/>
      <c r="T61" s="8"/>
      <c r="U61" s="18">
        <f t="shared" si="11"/>
        <v>3.7691454782786122E-3</v>
      </c>
    </row>
    <row r="62" spans="1:22" x14ac:dyDescent="0.3">
      <c r="A62" s="21">
        <v>106</v>
      </c>
      <c r="B62" s="23">
        <v>43956</v>
      </c>
      <c r="C62" s="22" t="s">
        <v>6</v>
      </c>
      <c r="D62" s="14">
        <f t="shared" si="8"/>
        <v>13937800</v>
      </c>
      <c r="E62" s="14">
        <f>+I62*(P62/$E$3)</f>
        <v>12179125.170680098</v>
      </c>
      <c r="F62" s="15">
        <f t="shared" si="10"/>
        <v>-1758674.8293199018</v>
      </c>
      <c r="G62" s="14">
        <f>+J44</f>
        <v>2074529</v>
      </c>
      <c r="H62" s="21">
        <v>106</v>
      </c>
      <c r="I62" s="51">
        <f>$AK$20*($H62^4)+$AL$20*($H62^3)+$AM$20*($H62^2)+$AN$20*$H62+$AO$20</f>
        <v>1852236.1925798282</v>
      </c>
      <c r="J62" s="39">
        <f>+I62</f>
        <v>1852236.1925798282</v>
      </c>
      <c r="K62" s="1">
        <f>LOG(2)/LOG(1+R62)</f>
        <v>-8.8513760556590597</v>
      </c>
      <c r="L62" s="40"/>
      <c r="M62" s="14">
        <f>+I62-I61</f>
        <v>-139513.8417224288</v>
      </c>
      <c r="N62" s="14">
        <f>+$P$3*I62</f>
        <v>121791.25170680099</v>
      </c>
      <c r="O62" s="14">
        <f>+M62*$Q$3</f>
        <v>-11915.675860720685</v>
      </c>
      <c r="P62" s="7">
        <f>+N62/J62</f>
        <v>6.5753629150917259E-2</v>
      </c>
      <c r="Q62" s="7"/>
      <c r="R62" s="7">
        <f>+M62/J62</f>
        <v>-7.5321841934268316E-2</v>
      </c>
      <c r="S62" s="1"/>
      <c r="T62" s="8"/>
      <c r="U62" s="18">
        <f t="shared" si="11"/>
        <v>3.7691454782786122E-3</v>
      </c>
    </row>
    <row r="63" spans="1:22" x14ac:dyDescent="0.3">
      <c r="A63" s="21">
        <v>107</v>
      </c>
      <c r="B63" s="23">
        <v>43957</v>
      </c>
      <c r="C63" s="22" t="s">
        <v>0</v>
      </c>
      <c r="D63" s="14">
        <f t="shared" si="8"/>
        <v>14671808.601506459</v>
      </c>
      <c r="E63" s="14">
        <f>+I63*(P63/$E$3)</f>
        <v>11115560.582182707</v>
      </c>
      <c r="F63" s="15">
        <f t="shared" si="10"/>
        <v>-3556248.0193237513</v>
      </c>
      <c r="G63" s="14">
        <f>+J45</f>
        <v>2160207</v>
      </c>
      <c r="H63" s="21">
        <v>107</v>
      </c>
      <c r="I63" s="51">
        <f>$AK$20*($H63^4)+$AL$20*($H63^3)+$AM$20*($H63^2)+$AN$20*$H63+$AO$20</f>
        <v>1690486.2477887496</v>
      </c>
      <c r="J63" s="39">
        <f>+I63</f>
        <v>1690486.2477887496</v>
      </c>
      <c r="K63" s="1">
        <f>LOG(2)/LOG(1+R63)</f>
        <v>-6.891860166210992</v>
      </c>
      <c r="L63" s="40"/>
      <c r="M63" s="14">
        <f>+I63-I62</f>
        <v>-161749.94479107857</v>
      </c>
      <c r="N63" s="14">
        <f>+$P$3*I63</f>
        <v>111155.60582182706</v>
      </c>
      <c r="O63" s="14">
        <f>+M63*$Q$3</f>
        <v>-13814.829330372519</v>
      </c>
      <c r="P63" s="7">
        <f>+N63/J63</f>
        <v>6.5753629150917259E-2</v>
      </c>
      <c r="Q63" s="7"/>
      <c r="R63" s="7">
        <f>+M63/J63</f>
        <v>-9.5682496679672213E-2</v>
      </c>
      <c r="S63" s="1"/>
      <c r="T63" s="8"/>
      <c r="U63" s="18">
        <f t="shared" si="11"/>
        <v>3.7691454782786122E-3</v>
      </c>
    </row>
    <row r="64" spans="1:22" x14ac:dyDescent="0.3">
      <c r="A64" s="21">
        <v>108</v>
      </c>
      <c r="B64" s="23">
        <v>43958</v>
      </c>
      <c r="C64" s="22" t="s">
        <v>1</v>
      </c>
      <c r="D64" s="14">
        <f t="shared" si="8"/>
        <v>15441158.363675902</v>
      </c>
      <c r="E64" s="14">
        <f>+I64*(P64/$E$3)</f>
        <v>9897080.1930319574</v>
      </c>
      <c r="F64" s="15">
        <f t="shared" si="10"/>
        <v>-5544078.1706439443</v>
      </c>
      <c r="G64" s="14">
        <f>+J46</f>
        <v>2241359</v>
      </c>
      <c r="H64" s="21">
        <v>108</v>
      </c>
      <c r="I64" s="51">
        <f>$AK$20*($H64^4)+$AL$20*($H64^3)+$AM$20*($H64^2)+$AN$20*$H64+$AO$20</f>
        <v>1505176.264920108</v>
      </c>
      <c r="J64" s="39">
        <f>+I64</f>
        <v>1505176.264920108</v>
      </c>
      <c r="K64" s="1">
        <f>LOG(2)/LOG(1+R64)</f>
        <v>-5.2759125566529201</v>
      </c>
      <c r="L64" s="40"/>
      <c r="M64" s="14">
        <f>+I64-I63</f>
        <v>-185309.98286864161</v>
      </c>
      <c r="N64" s="14">
        <f>+$P$3*I64</f>
        <v>98970.801930319576</v>
      </c>
      <c r="O64" s="14">
        <f>+M64*$Q$3</f>
        <v>-15827.058178295829</v>
      </c>
      <c r="P64" s="7">
        <f>+N64/J64</f>
        <v>6.5753629150917259E-2</v>
      </c>
      <c r="Q64" s="7"/>
      <c r="R64" s="7">
        <f>+M64/J64</f>
        <v>-0.12311513753405985</v>
      </c>
      <c r="S64" s="1"/>
      <c r="T64" s="8"/>
      <c r="U64" s="18">
        <f t="shared" si="11"/>
        <v>3.7691454782786122E-3</v>
      </c>
    </row>
    <row r="65" spans="1:20" x14ac:dyDescent="0.3">
      <c r="A65" s="21">
        <v>109</v>
      </c>
      <c r="B65" s="23">
        <v>43959</v>
      </c>
      <c r="C65" s="22" t="s">
        <v>2</v>
      </c>
      <c r="D65" s="14">
        <f t="shared" si="8"/>
        <v>14940440.11588607</v>
      </c>
      <c r="E65" s="14">
        <f>+I65*(P65/$E$3)</f>
        <v>8514759.365215918</v>
      </c>
      <c r="F65" s="15">
        <f t="shared" si="10"/>
        <v>-6425680.7506701518</v>
      </c>
      <c r="G65" s="14">
        <f>+J47</f>
        <v>2272184.8677880391</v>
      </c>
      <c r="H65" s="21">
        <v>109</v>
      </c>
      <c r="I65" s="51">
        <f>$AK$20*($H65^4)+$AL$20*($H65^3)+$AM$20*($H65^2)+$AN$20*$H65+$AO$20</f>
        <v>1294948.9594974145</v>
      </c>
      <c r="J65" s="39">
        <f>+I65</f>
        <v>1294948.9594974145</v>
      </c>
      <c r="K65" s="1">
        <f>LOG(2)/LOG(1+R65)</f>
        <v>-3.9128169764193581</v>
      </c>
      <c r="L65" s="40"/>
      <c r="M65" s="14">
        <f>+I65-I64</f>
        <v>-210227.30542269349</v>
      </c>
      <c r="N65" s="14">
        <f>+$P$3*I65</f>
        <v>85147.593652159165</v>
      </c>
      <c r="O65" s="14">
        <f>+M65*$Q$3</f>
        <v>-17955.21073438285</v>
      </c>
      <c r="P65" s="7">
        <f>+N65/J65</f>
        <v>6.5753629150917259E-2</v>
      </c>
      <c r="Q65" s="7"/>
      <c r="R65" s="7">
        <f>+M65/J65</f>
        <v>-0.1623440861362484</v>
      </c>
      <c r="S65" s="1"/>
      <c r="T65" s="8"/>
    </row>
    <row r="66" spans="1:20" x14ac:dyDescent="0.3">
      <c r="A66" s="21">
        <v>110</v>
      </c>
      <c r="B66" s="23">
        <v>43960</v>
      </c>
      <c r="C66" s="20" t="s">
        <v>3</v>
      </c>
      <c r="D66" s="14">
        <f t="shared" si="8"/>
        <v>15278769.67619355</v>
      </c>
      <c r="E66" s="14">
        <f>+I66*(P66/$E$3)</f>
        <v>6959454.1758709047</v>
      </c>
      <c r="F66" s="15">
        <f t="shared" si="10"/>
        <v>-8319315.5003226455</v>
      </c>
      <c r="G66" s="14">
        <f>+J48</f>
        <v>2323638.9950622842</v>
      </c>
      <c r="H66" s="21">
        <v>110</v>
      </c>
      <c r="I66" s="51">
        <f>$AK$20*($H66^4)+$AL$20*($H66^3)+$AM$20*($H66^2)+$AN$20*$H66+$AO$20</f>
        <v>1058413.6975766942</v>
      </c>
      <c r="J66" s="39">
        <f>+I66</f>
        <v>1058413.6975766942</v>
      </c>
      <c r="K66" s="1">
        <f>LOG(2)/LOG(1+R66)</f>
        <v>-2.740426432306851</v>
      </c>
      <c r="L66" s="40"/>
      <c r="M66" s="14">
        <f>+I66-I65</f>
        <v>-236535.26192072034</v>
      </c>
      <c r="N66" s="14">
        <f>+$P$3*I66</f>
        <v>69594.541758709049</v>
      </c>
      <c r="O66" s="14">
        <f>+M66*$Q$3</f>
        <v>-20202.135328518176</v>
      </c>
      <c r="P66" s="7">
        <f>+N66/J66</f>
        <v>6.5753629150917259E-2</v>
      </c>
      <c r="Q66" s="7"/>
      <c r="R66" s="7">
        <f>+M66/J66</f>
        <v>-0.22348091531910722</v>
      </c>
      <c r="S66" s="1"/>
      <c r="T66" s="8"/>
    </row>
    <row r="67" spans="1:20" x14ac:dyDescent="0.3">
      <c r="A67" s="21">
        <v>111</v>
      </c>
      <c r="B67" s="23">
        <v>43961</v>
      </c>
      <c r="C67" s="22" t="s">
        <v>4</v>
      </c>
      <c r="D67" s="14">
        <f t="shared" si="8"/>
        <v>15569738.823598227</v>
      </c>
      <c r="E67" s="14">
        <f>+I67*(P67/$E$3)</f>
        <v>5221801.417276985</v>
      </c>
      <c r="F67" s="15">
        <f t="shared" si="10"/>
        <v>-10347937.406321242</v>
      </c>
      <c r="G67" s="14">
        <f>+J49</f>
        <v>2367890.4152746722</v>
      </c>
      <c r="H67" s="21">
        <v>111</v>
      </c>
      <c r="I67" s="51">
        <f>$AK$20*($H67^4)+$AL$20*($H67^3)+$AM$20*($H67^2)+$AN$20*$H67+$AO$20</f>
        <v>794146.49574580044</v>
      </c>
      <c r="J67" s="39">
        <f>+I67</f>
        <v>794146.49574580044</v>
      </c>
      <c r="K67" s="1">
        <f>LOG(2)/LOG(1+R67)</f>
        <v>-1.7130872989204595</v>
      </c>
      <c r="L67" s="40"/>
      <c r="M67" s="14">
        <f>+I67-I66</f>
        <v>-264267.20183089375</v>
      </c>
      <c r="N67" s="14">
        <f>+$P$3*I67</f>
        <v>52218.01417276985</v>
      </c>
      <c r="O67" s="14">
        <f>+M67*$Q$3</f>
        <v>-22570.680290644945</v>
      </c>
      <c r="P67" s="7">
        <f>+N67/J67</f>
        <v>6.5753629150917259E-2</v>
      </c>
      <c r="Q67" s="7"/>
      <c r="R67" s="7">
        <f>+M67/J67</f>
        <v>-0.33276883200588148</v>
      </c>
      <c r="S67" s="1"/>
      <c r="T67" s="8"/>
    </row>
    <row r="68" spans="1:20" x14ac:dyDescent="0.3">
      <c r="A68" s="21">
        <v>112</v>
      </c>
      <c r="B68" s="23">
        <v>43962</v>
      </c>
      <c r="C68" s="22" t="s">
        <v>5</v>
      </c>
      <c r="D68" s="14">
        <f t="shared" si="8"/>
        <v>15807712.192889838</v>
      </c>
      <c r="E68" s="14">
        <f>+I68*(P68/$E$3)</f>
        <v>3292218.5968613033</v>
      </c>
      <c r="F68" s="15">
        <f t="shared" si="10"/>
        <v>-12515493.596028535</v>
      </c>
      <c r="G68" s="14">
        <f>+J50</f>
        <v>2404082.0859648809</v>
      </c>
      <c r="H68" s="21">
        <v>112</v>
      </c>
      <c r="I68" s="51">
        <f>$AK$20*($H68^4)+$AL$20*($H68^3)+$AM$20*($H68^2)+$AN$20*$H68+$AO$20</f>
        <v>500690.02112492174</v>
      </c>
      <c r="J68" s="39">
        <f>+I68</f>
        <v>500690.02112492174</v>
      </c>
      <c r="K68" s="1">
        <f>LOG(2)/LOG(1+R68)</f>
        <v>-0.78575573192418913</v>
      </c>
      <c r="L68" s="40"/>
      <c r="M68" s="14">
        <f>+I68-I67</f>
        <v>-293456.4746208787</v>
      </c>
      <c r="N68" s="14">
        <f>+$P$3*I68</f>
        <v>32922.185968613034</v>
      </c>
      <c r="O68" s="14">
        <f>+M68*$Q$3</f>
        <v>-25063.693950663019</v>
      </c>
      <c r="P68" s="7">
        <f>+N68/J68</f>
        <v>6.5753629150917259E-2</v>
      </c>
      <c r="Q68" s="7"/>
      <c r="R68" s="7">
        <f>+M68/J68</f>
        <v>-0.58610410081981956</v>
      </c>
      <c r="S68" s="1"/>
      <c r="T68" s="8"/>
    </row>
    <row r="69" spans="1:20" x14ac:dyDescent="0.3">
      <c r="A69" s="21">
        <v>113</v>
      </c>
      <c r="B69" s="23">
        <v>43963</v>
      </c>
      <c r="C69" s="22" t="s">
        <v>6</v>
      </c>
      <c r="D69" s="14">
        <f t="shared" si="8"/>
        <v>15986835.134007351</v>
      </c>
      <c r="E69" s="14">
        <f>+I69*(P69/$E$3)</f>
        <v>1160903.9371992552</v>
      </c>
      <c r="F69" s="15">
        <f t="shared" si="10"/>
        <v>-14825931.196808096</v>
      </c>
      <c r="G69" s="14">
        <f>+J51</f>
        <v>2431323.6152052507</v>
      </c>
      <c r="H69" s="21">
        <v>113</v>
      </c>
      <c r="I69" s="51">
        <f>$AK$20*($H69^4)+$AL$20*($H69^3)+$AM$20*($H69^2)+$AN$20*$H69+$AO$20</f>
        <v>176553.59136676043</v>
      </c>
      <c r="J69" s="39">
        <f>+I69</f>
        <v>176553.59136676043</v>
      </c>
      <c r="K69" s="1" t="e">
        <f>LOG(2)/LOG(1+R69)</f>
        <v>#NUM!</v>
      </c>
      <c r="L69" s="40"/>
      <c r="M69" s="14">
        <f>+I69-I68</f>
        <v>-324136.42975816131</v>
      </c>
      <c r="N69" s="14">
        <f>+$P$3*I69</f>
        <v>11609.039371992552</v>
      </c>
      <c r="O69" s="14">
        <f>+M69*$Q$3</f>
        <v>-27684.024638456998</v>
      </c>
      <c r="P69" s="7">
        <f>+N69/J69</f>
        <v>6.5753629150917259E-2</v>
      </c>
      <c r="Q69" s="7"/>
      <c r="R69" s="7">
        <f>+M69/J69</f>
        <v>-1.8359095799123242</v>
      </c>
      <c r="S69" s="1"/>
      <c r="T69" s="8"/>
    </row>
    <row r="70" spans="1:20" x14ac:dyDescent="0.3">
      <c r="A70" s="21">
        <v>114</v>
      </c>
      <c r="B70" s="23">
        <v>43964</v>
      </c>
      <c r="C70" s="22" t="s">
        <v>0</v>
      </c>
      <c r="D70" s="14">
        <f t="shared" si="8"/>
        <v>16101033.71203525</v>
      </c>
      <c r="E70" s="14">
        <f>+I70*(P70/$E$3)</f>
        <v>-1182163.6239898193</v>
      </c>
      <c r="F70" s="15">
        <f t="shared" si="10"/>
        <v>-17283197.33602507</v>
      </c>
      <c r="G70" s="14">
        <f>+J52</f>
        <v>2448691.2616002187</v>
      </c>
      <c r="H70" s="21">
        <v>114</v>
      </c>
      <c r="I70" s="51">
        <f>$AK$20*($H70^4)+$AL$20*($H70^3)+$AM$20*($H70^2)+$AN$20*$H70+$AO$20</f>
        <v>-179786.82534412295</v>
      </c>
      <c r="J70" s="39">
        <f>+I70</f>
        <v>-179786.82534412295</v>
      </c>
      <c r="K70" s="1">
        <f>LOG(2)/LOG(1+R70)</f>
        <v>0.63440177920332208</v>
      </c>
      <c r="L70" s="40"/>
      <c r="M70" s="14">
        <f>+I70-I69</f>
        <v>-356340.41671088338</v>
      </c>
      <c r="N70" s="14">
        <f>+$P$3*I70</f>
        <v>-11821.636239898193</v>
      </c>
      <c r="O70" s="14">
        <f>+M70*$Q$3</f>
        <v>-30434.520683967468</v>
      </c>
      <c r="P70" s="7">
        <f>+N70/J70</f>
        <v>6.5753629150917259E-2</v>
      </c>
      <c r="Q70" s="7"/>
      <c r="R70" s="7">
        <f>+M70/J70</f>
        <v>1.9820162908423691</v>
      </c>
      <c r="S70" s="1"/>
      <c r="T70" s="8"/>
    </row>
    <row r="71" spans="1:20" x14ac:dyDescent="0.3">
      <c r="A71" s="21">
        <v>115</v>
      </c>
      <c r="B71" s="23">
        <v>43965</v>
      </c>
      <c r="C71" s="22" t="s">
        <v>1</v>
      </c>
      <c r="D71" s="14">
        <f t="shared" si="8"/>
        <v>16144014.70720431</v>
      </c>
      <c r="E71" s="14">
        <f>+I71*(P71/$E$3)</f>
        <v>-3747224.4338379353</v>
      </c>
      <c r="F71" s="15">
        <f t="shared" si="10"/>
        <v>-19891239.141042247</v>
      </c>
      <c r="G71" s="14">
        <f>+J53</f>
        <v>2455227.9342864379</v>
      </c>
      <c r="H71" s="21">
        <v>115</v>
      </c>
      <c r="I71" s="51">
        <f>$AK$20*($H71^4)+$AL$20*($H71^3)+$AM$20*($H71^2)+$AN$20*$H71+$AO$20</f>
        <v>-569888.6102905944</v>
      </c>
      <c r="J71" s="39">
        <f>+I71</f>
        <v>-569888.6102905944</v>
      </c>
      <c r="K71" s="1">
        <f>LOG(2)/LOG(1+R71)</f>
        <v>1.3291862506536354</v>
      </c>
      <c r="L71" s="40"/>
      <c r="M71" s="14">
        <f>+I71-I70</f>
        <v>-390101.78494647145</v>
      </c>
      <c r="N71" s="14">
        <f>+$P$3*I71</f>
        <v>-37472.244338379351</v>
      </c>
      <c r="O71" s="14">
        <f>+M71*$Q$3</f>
        <v>-33318.03041707394</v>
      </c>
      <c r="P71" s="7">
        <f>+N71/J71</f>
        <v>6.5753629150917259E-2</v>
      </c>
      <c r="Q71" s="7"/>
      <c r="R71" s="7">
        <f>+M71/J71</f>
        <v>0.68452286622740699</v>
      </c>
      <c r="S71" s="1"/>
      <c r="T71" s="8"/>
    </row>
    <row r="72" spans="1:20" x14ac:dyDescent="0.3">
      <c r="A72" s="21">
        <v>116</v>
      </c>
      <c r="B72" s="23">
        <v>43966</v>
      </c>
      <c r="C72" s="22" t="s">
        <v>2</v>
      </c>
      <c r="D72" s="14">
        <f t="shared" si="8"/>
        <v>16109265.614891989</v>
      </c>
      <c r="E72" s="14">
        <f>+I72*(P72/$E$3)</f>
        <v>-6544738.12433297</v>
      </c>
      <c r="F72" s="15">
        <f t="shared" si="10"/>
        <v>-22654003.739224959</v>
      </c>
      <c r="G72" s="14">
        <f>+J54</f>
        <v>2449943.1929328367</v>
      </c>
      <c r="H72" s="21">
        <v>116</v>
      </c>
      <c r="I72" s="51">
        <f>$AK$20*($H72^4)+$AL$20*($H72^3)+$AM$20*($H72^2)+$AN$20*$H72+$AO$20</f>
        <v>-995342.49422363192</v>
      </c>
      <c r="J72" s="39">
        <f>+I72</f>
        <v>-995342.49422363192</v>
      </c>
      <c r="K72" s="1">
        <f>LOG(2)/LOG(1+R72)</f>
        <v>1.947666716856628</v>
      </c>
      <c r="L72" s="40"/>
      <c r="M72" s="14">
        <f>+I72-I71</f>
        <v>-425453.88393303752</v>
      </c>
      <c r="N72" s="14">
        <f>+$P$3*I72</f>
        <v>-65447.381243329699</v>
      </c>
      <c r="O72" s="14">
        <f>+M72*$Q$3</f>
        <v>-36337.402167714456</v>
      </c>
      <c r="P72" s="7">
        <f>+N72/J72</f>
        <v>6.5753629150917259E-2</v>
      </c>
      <c r="Q72" s="7"/>
      <c r="R72" s="7">
        <f>+M72/J72</f>
        <v>0.42744471013959062</v>
      </c>
      <c r="S72" s="1"/>
      <c r="T72" s="8"/>
    </row>
    <row r="73" spans="1:20" x14ac:dyDescent="0.3">
      <c r="A73" s="21">
        <v>117</v>
      </c>
      <c r="B73" s="23">
        <v>43967</v>
      </c>
      <c r="C73" s="20" t="s">
        <v>3</v>
      </c>
      <c r="D73" s="14">
        <f t="shared" si="8"/>
        <v>15990054.645622041</v>
      </c>
      <c r="E73" s="14">
        <f>+I73*(P73/$E$3)</f>
        <v>-9585383.6123137623</v>
      </c>
      <c r="F73" s="15">
        <f t="shared" si="10"/>
        <v>-25575438.257935803</v>
      </c>
      <c r="G73" s="14">
        <f>+J55</f>
        <v>2431813.2477405593</v>
      </c>
      <c r="H73" s="21">
        <v>117</v>
      </c>
      <c r="I73" s="51">
        <f>$AK$20*($H73^4)+$AL$20*($H73^3)+$AM$20*($H73^2)+$AN$20*$H73+$AO$20</f>
        <v>-1457772.5573615804</v>
      </c>
      <c r="J73" s="39">
        <f>+I73</f>
        <v>-1457772.5573615804</v>
      </c>
      <c r="K73" s="1">
        <f>LOG(2)/LOG(1+R73)</f>
        <v>2.5157681700241041</v>
      </c>
      <c r="L73" s="40"/>
      <c r="M73" s="14">
        <f>+I73-I72</f>
        <v>-462430.06313794851</v>
      </c>
      <c r="N73" s="14">
        <f>+$P$3*I73</f>
        <v>-95853.836123137618</v>
      </c>
      <c r="O73" s="14">
        <f>+M73*$Q$3</f>
        <v>-39495.484265763429</v>
      </c>
      <c r="P73" s="7">
        <f>+N73/J73</f>
        <v>6.5753629150917259E-2</v>
      </c>
      <c r="Q73" s="7"/>
      <c r="R73" s="7">
        <f>+M73/J73</f>
        <v>0.31721688050905539</v>
      </c>
      <c r="S73" s="1"/>
      <c r="T73" s="8"/>
    </row>
    <row r="74" spans="1:20" x14ac:dyDescent="0.3">
      <c r="A74" s="21">
        <v>118</v>
      </c>
      <c r="B74" s="23">
        <v>43968</v>
      </c>
      <c r="C74" s="22" t="s">
        <v>4</v>
      </c>
      <c r="D74" s="14">
        <f t="shared" si="8"/>
        <v>15779430.725065107</v>
      </c>
      <c r="E74" s="14">
        <f>+I74*(P74/$E$3)</f>
        <v>-12880059.0994756</v>
      </c>
      <c r="F74" s="15">
        <f t="shared" si="10"/>
        <v>-28659489.824540704</v>
      </c>
      <c r="G74" s="14">
        <f>+J56</f>
        <v>2399780.9594430551</v>
      </c>
      <c r="H74" s="21">
        <v>118</v>
      </c>
      <c r="I74" s="51">
        <f>$AK$20*($H74^4)+$AL$20*($H74^3)+$AM$20*($H74^2)+$AN$20*$H74+$AO$20</f>
        <v>-1958836.2293909863</v>
      </c>
      <c r="J74" s="39">
        <f>+I74</f>
        <v>-1958836.2293909863</v>
      </c>
      <c r="K74" s="1">
        <f>LOG(2)/LOG(1+R74)</f>
        <v>3.0431874632987754</v>
      </c>
      <c r="L74" s="40"/>
      <c r="M74" s="14">
        <f>+I74-I73</f>
        <v>-501063.67202940583</v>
      </c>
      <c r="N74" s="14">
        <f>+$P$3*I74</f>
        <v>-128800.590994756</v>
      </c>
      <c r="O74" s="14">
        <f>+M74*$Q$3</f>
        <v>-42795.125041166539</v>
      </c>
      <c r="P74" s="7">
        <f>+N74/J74</f>
        <v>6.5753629150917259E-2</v>
      </c>
      <c r="Q74" s="7"/>
      <c r="R74" s="7">
        <f>+M74/J74</f>
        <v>0.25579661255560371</v>
      </c>
      <c r="S74" s="1"/>
      <c r="T74" s="8"/>
    </row>
    <row r="75" spans="1:20" x14ac:dyDescent="0.3">
      <c r="A75" s="21">
        <v>119</v>
      </c>
      <c r="B75" s="23">
        <v>43969</v>
      </c>
      <c r="C75" s="22" t="s">
        <v>5</v>
      </c>
      <c r="D75" s="14">
        <f t="shared" si="8"/>
        <v>15470223.494037524</v>
      </c>
      <c r="E75" s="14">
        <f>+I75*(P75/$E$3)</f>
        <v>-16439882.072364345</v>
      </c>
      <c r="F75" s="15">
        <f t="shared" si="10"/>
        <v>-31910105.566401869</v>
      </c>
      <c r="G75" s="14">
        <f>+J57</f>
        <v>2352755.8393059</v>
      </c>
      <c r="H75" s="21">
        <v>119</v>
      </c>
      <c r="I75" s="51">
        <f>$AK$20*($H75^4)+$AL$20*($H75^3)+$AM$20*($H75^2)+$AN$20*$H75+$AO$20</f>
        <v>-2500224.2894657031</v>
      </c>
      <c r="J75" s="39">
        <f>+I75</f>
        <v>-2500224.2894657031</v>
      </c>
      <c r="K75" s="1">
        <f>LOG(2)/LOG(1+R75)</f>
        <v>3.5363333284184115</v>
      </c>
      <c r="L75" s="40"/>
      <c r="M75" s="14">
        <f>+I75-I74</f>
        <v>-541388.06007471681</v>
      </c>
      <c r="N75" s="14">
        <f>+$P$3*I75</f>
        <v>-164398.82072364344</v>
      </c>
      <c r="O75" s="14">
        <f>+M75*$Q$3</f>
        <v>-46239.172823793109</v>
      </c>
      <c r="P75" s="7">
        <f>+N75/J75</f>
        <v>6.5753629150917259E-2</v>
      </c>
      <c r="Q75" s="7"/>
      <c r="R75" s="7">
        <f>+M75/J75</f>
        <v>0.21653579735056938</v>
      </c>
      <c r="S75" s="1"/>
      <c r="T75" s="8"/>
    </row>
    <row r="76" spans="1:20" x14ac:dyDescent="0.3">
      <c r="A76" s="21">
        <v>120</v>
      </c>
      <c r="B76" s="23">
        <v>43970</v>
      </c>
      <c r="C76" s="22" t="s">
        <v>6</v>
      </c>
      <c r="D76" s="14">
        <f t="shared" si="8"/>
        <v>15055043.308503497</v>
      </c>
      <c r="E76" s="14">
        <f>+I76*(P76/$E$3)</f>
        <v>-20276189.302381914</v>
      </c>
      <c r="F76" s="15">
        <f t="shared" si="10"/>
        <v>-35331232.610885412</v>
      </c>
      <c r="G76" s="14">
        <f>+J58</f>
        <v>2289614.0491271242</v>
      </c>
      <c r="H76" s="21">
        <v>120</v>
      </c>
      <c r="I76" s="51">
        <f>$AK$20*($H76^4)+$AL$20*($H76^3)+$AM$20*($H76^2)+$AN$20*$H76+$AO$20</f>
        <v>-3083660.8662077263</v>
      </c>
      <c r="J76" s="39">
        <f>+I76</f>
        <v>-3083660.8662077263</v>
      </c>
      <c r="K76" s="1">
        <f>LOG(2)/LOG(1+R76)</f>
        <v>4.0000881231942094</v>
      </c>
      <c r="L76" s="40"/>
      <c r="M76" s="14">
        <f>+I76-I75</f>
        <v>-583436.57674202323</v>
      </c>
      <c r="N76" s="14">
        <f>+$P$3*I76</f>
        <v>-202761.89302381911</v>
      </c>
      <c r="O76" s="14">
        <f>+M76*$Q$3</f>
        <v>-49830.47594358374</v>
      </c>
      <c r="P76" s="7">
        <f>+N76/J76</f>
        <v>6.5753629150917259E-2</v>
      </c>
      <c r="Q76" s="7"/>
      <c r="R76" s="7">
        <f>+M76/J76</f>
        <v>0.18920257513905256</v>
      </c>
      <c r="S76" s="1"/>
      <c r="T76" s="8"/>
    </row>
    <row r="77" spans="1:20" x14ac:dyDescent="0.3">
      <c r="A77" s="21">
        <v>121</v>
      </c>
      <c r="B77" s="23">
        <v>43971</v>
      </c>
      <c r="C77" s="22" t="s">
        <v>0</v>
      </c>
      <c r="D77" s="14">
        <f t="shared" si="8"/>
        <v>14526281.239570981</v>
      </c>
      <c r="E77" s="14">
        <f>+I77*(P77/$E$3)</f>
        <v>-24400536.845781181</v>
      </c>
      <c r="F77" s="15">
        <f t="shared" si="10"/>
        <v>-38926818.08535216</v>
      </c>
      <c r="G77" s="14">
        <f>+J59</f>
        <v>2209198.4012365863</v>
      </c>
      <c r="H77" s="21">
        <v>121</v>
      </c>
      <c r="I77" s="51">
        <f>$AK$20*($H77^4)+$AL$20*($H77^3)+$AM$20*($H77^2)+$AN$20*$H77+$AO$20</f>
        <v>-3710903.4377064183</v>
      </c>
      <c r="J77" s="39">
        <f>+I77</f>
        <v>-3710903.4377064183</v>
      </c>
      <c r="K77" s="1">
        <f>LOG(2)/LOG(1+R77)</f>
        <v>4.4383658583270913</v>
      </c>
      <c r="L77" s="40"/>
      <c r="M77" s="14">
        <f>+I77-I76</f>
        <v>-627242.57149869204</v>
      </c>
      <c r="N77" s="14">
        <f>+$P$3*I77</f>
        <v>-244005.36845781183</v>
      </c>
      <c r="O77" s="14">
        <f>+M77*$Q$3</f>
        <v>-53571.882730412835</v>
      </c>
      <c r="P77" s="7">
        <f>+N77/J77</f>
        <v>6.5753629150917259E-2</v>
      </c>
      <c r="Q77" s="7"/>
      <c r="R77" s="7">
        <f>+M77/J77</f>
        <v>0.16902691811522022</v>
      </c>
      <c r="S77" s="1"/>
      <c r="T77" s="8"/>
    </row>
    <row r="78" spans="1:20" x14ac:dyDescent="0.3">
      <c r="A78" s="21">
        <v>122</v>
      </c>
      <c r="B78" s="23">
        <v>43972</v>
      </c>
      <c r="C78" s="22" t="s">
        <v>1</v>
      </c>
      <c r="D78" s="14">
        <f t="shared" si="8"/>
        <v>13876109.073496763</v>
      </c>
      <c r="E78" s="14">
        <f>+I78*(P78/$E$3)</f>
        <v>-28824700.043671485</v>
      </c>
      <c r="F78" s="15">
        <f t="shared" si="10"/>
        <v>-42700809.117168248</v>
      </c>
      <c r="G78" s="14">
        <f>+J60</f>
        <v>2110318.3584967479</v>
      </c>
      <c r="H78" s="21">
        <v>122</v>
      </c>
      <c r="I78" s="51">
        <f>$AK$20*($H78^4)+$AL$20*($H78^3)+$AM$20*($H78^2)+$AN$20*$H78+$AO$20</f>
        <v>-4383742.831519343</v>
      </c>
      <c r="J78" s="39">
        <f>+I78</f>
        <v>-4383742.831519343</v>
      </c>
      <c r="K78" s="1">
        <f>LOG(2)/LOG(1+R78)</f>
        <v>4.8543825609621987</v>
      </c>
      <c r="L78" s="40"/>
      <c r="M78" s="14">
        <f>+I78-I77</f>
        <v>-672839.39381292462</v>
      </c>
      <c r="N78" s="14">
        <f>+$P$3*I78</f>
        <v>-288247.00043671485</v>
      </c>
      <c r="O78" s="14">
        <f>+M78*$Q$3</f>
        <v>-57466.241514226087</v>
      </c>
      <c r="P78" s="7">
        <f>+N78/J78</f>
        <v>6.5753629150917259E-2</v>
      </c>
      <c r="Q78" s="7"/>
      <c r="R78" s="7">
        <f>+M78/J78</f>
        <v>0.15348514264458529</v>
      </c>
      <c r="S78" s="1"/>
      <c r="T78" s="8"/>
    </row>
    <row r="79" spans="1:20" x14ac:dyDescent="0.3">
      <c r="A79" s="21">
        <v>123</v>
      </c>
      <c r="B79" s="23">
        <v>43973</v>
      </c>
      <c r="C79" s="22" t="s">
        <v>2</v>
      </c>
      <c r="D79" s="14">
        <f t="shared" si="8"/>
        <v>13096479.311683735</v>
      </c>
      <c r="E79" s="14">
        <f>+I79*(P79/$E$3)</f>
        <v>-33560673.522014283</v>
      </c>
      <c r="F79" s="15">
        <f t="shared" si="10"/>
        <v>-46657152.833698019</v>
      </c>
      <c r="G79" s="14">
        <f>+J61</f>
        <v>1991750.034302257</v>
      </c>
      <c r="H79" s="21">
        <v>123</v>
      </c>
      <c r="I79" s="51">
        <f>$AK$20*($H79^4)+$AL$20*($H79^3)+$AM$20*($H79^2)+$AN$20*$H79+$AO$20</f>
        <v>-5104003.2246716097</v>
      </c>
      <c r="J79" s="39">
        <f>+I79</f>
        <v>-5104003.2246716097</v>
      </c>
      <c r="K79" s="1">
        <f>LOG(2)/LOG(1+R79)</f>
        <v>5.250820795815784</v>
      </c>
      <c r="L79" s="40"/>
      <c r="M79" s="14">
        <f>+I79-I78</f>
        <v>-720260.39315226674</v>
      </c>
      <c r="N79" s="14">
        <f>+$P$3*I79</f>
        <v>-335606.73522014287</v>
      </c>
      <c r="O79" s="14">
        <f>+M79*$Q$3</f>
        <v>-61516.400624913163</v>
      </c>
      <c r="P79" s="7">
        <f>+N79/J79</f>
        <v>6.5753629150917259E-2</v>
      </c>
      <c r="Q79" s="7"/>
      <c r="R79" s="7">
        <f>+M79/J79</f>
        <v>0.14111675903155568</v>
      </c>
      <c r="S79" s="1"/>
      <c r="T79" s="8"/>
    </row>
    <row r="80" spans="1:20" x14ac:dyDescent="0.3">
      <c r="A80" s="21">
        <v>124</v>
      </c>
      <c r="B80" s="23">
        <v>43974</v>
      </c>
      <c r="C80" s="20" t="s">
        <v>3</v>
      </c>
      <c r="D80" s="14">
        <f t="shared" si="8"/>
        <v>12179125.170680098</v>
      </c>
      <c r="E80" s="14">
        <f>+I80*(P80/$E$3)</f>
        <v>-38620671.191623978</v>
      </c>
      <c r="F80" s="15">
        <f t="shared" si="10"/>
        <v>-50799796.362304077</v>
      </c>
      <c r="G80" s="14">
        <f>+J62</f>
        <v>1852236.1925798282</v>
      </c>
      <c r="H80" s="21">
        <v>124</v>
      </c>
      <c r="I80" s="51">
        <f>$AK$20*($H80^4)+$AL$20*($H80^3)+$AM$20*($H80^2)+$AN$20*$H80+$AO$20</f>
        <v>-5873542.143655993</v>
      </c>
      <c r="J80" s="39">
        <f>+I80</f>
        <v>-5873542.143655993</v>
      </c>
      <c r="K80" s="1">
        <f>LOG(2)/LOG(1+R80)</f>
        <v>5.6299424046415458</v>
      </c>
      <c r="L80" s="40"/>
      <c r="M80" s="14">
        <f>+I80-I79</f>
        <v>-769538.91898438334</v>
      </c>
      <c r="N80" s="14">
        <f>+$P$3*I80</f>
        <v>-386206.71191623976</v>
      </c>
      <c r="O80" s="14">
        <f>+M80*$Q$3</f>
        <v>-65725.208392373941</v>
      </c>
      <c r="P80" s="7">
        <f>+N80/J80</f>
        <v>6.5753629150917259E-2</v>
      </c>
      <c r="Q80" s="7"/>
      <c r="R80" s="7">
        <f>+M80/J80</f>
        <v>0.13101785943862879</v>
      </c>
      <c r="S80" s="1"/>
      <c r="T80" s="8"/>
    </row>
    <row r="81" spans="1:20" x14ac:dyDescent="0.3">
      <c r="A81" s="21">
        <v>125</v>
      </c>
      <c r="B81" s="23">
        <v>43975</v>
      </c>
      <c r="C81" s="22" t="s">
        <v>4</v>
      </c>
      <c r="D81" s="14">
        <f t="shared" si="8"/>
        <v>11115560.582182707</v>
      </c>
      <c r="E81" s="14">
        <f>+I81*(P81/$E$3)</f>
        <v>-44017126.248169631</v>
      </c>
      <c r="F81" s="15">
        <f t="shared" si="10"/>
        <v>-55132686.830352336</v>
      </c>
      <c r="G81" s="14">
        <f>+J63</f>
        <v>1690486.2477887496</v>
      </c>
      <c r="H81" s="21">
        <v>125</v>
      </c>
      <c r="I81" s="51">
        <f>$AK$20*($H81^4)+$AL$20*($H81^3)+$AM$20*($H81^2)+$AN$20*$H81+$AO$20</f>
        <v>-6694250.4644332007</v>
      </c>
      <c r="J81" s="39">
        <f>+I81</f>
        <v>-6694250.4644332007</v>
      </c>
      <c r="K81" s="1">
        <f>LOG(2)/LOG(1+R81)</f>
        <v>5.9936708647030512</v>
      </c>
      <c r="L81" s="40"/>
      <c r="M81" s="14">
        <f>+I81-I80</f>
        <v>-820708.32077720761</v>
      </c>
      <c r="N81" s="14">
        <f>+$P$3*I81</f>
        <v>-440171.26248169632</v>
      </c>
      <c r="O81" s="14">
        <f>+M81*$Q$3</f>
        <v>-70095.513146531201</v>
      </c>
      <c r="P81" s="7">
        <f>+N81/J81</f>
        <v>6.5753629150917259E-2</v>
      </c>
      <c r="Q81" s="7"/>
      <c r="R81" s="7">
        <f>+M81/J81</f>
        <v>0.12259898627003295</v>
      </c>
      <c r="S81" s="1"/>
      <c r="T81" s="8"/>
    </row>
    <row r="82" spans="1:20" x14ac:dyDescent="0.3">
      <c r="A82" s="21">
        <v>126</v>
      </c>
      <c r="B82" s="23">
        <v>43976</v>
      </c>
      <c r="C82" s="22" t="s">
        <v>5</v>
      </c>
      <c r="D82" s="14">
        <f t="shared" si="8"/>
        <v>9897080.1930319574</v>
      </c>
      <c r="E82" s="14">
        <f>+I82*(P82/$E$3)</f>
        <v>-49762691.172174037</v>
      </c>
      <c r="F82" s="15">
        <f t="shared" si="10"/>
        <v>-59659771.365205996</v>
      </c>
      <c r="G82" s="14">
        <f>+J64</f>
        <v>1505176.264920108</v>
      </c>
      <c r="H82" s="21">
        <v>126</v>
      </c>
      <c r="I82" s="51">
        <f>$AK$20*($H82^4)+$AL$20*($H82^3)+$AM$20*($H82^2)+$AN$20*$H82+$AO$20</f>
        <v>-7568052.4124317244</v>
      </c>
      <c r="J82" s="39">
        <f>+I82</f>
        <v>-7568052.4124317244</v>
      </c>
      <c r="K82" s="1">
        <f>LOG(2)/LOG(1+R82)</f>
        <v>6.3436537413666292</v>
      </c>
      <c r="L82" s="40"/>
      <c r="M82" s="14">
        <f>+I82-I81</f>
        <v>-873801.94799852371</v>
      </c>
      <c r="N82" s="14">
        <f>+$P$3*I82</f>
        <v>-497626.91172174033</v>
      </c>
      <c r="O82" s="14">
        <f>+M82*$Q$3</f>
        <v>-74630.16321729499</v>
      </c>
      <c r="P82" s="7">
        <f>+N82/J82</f>
        <v>6.5753629150917259E-2</v>
      </c>
      <c r="Q82" s="7"/>
      <c r="R82" s="7">
        <f>+M82/J82</f>
        <v>0.11545928864910683</v>
      </c>
      <c r="S82" s="1"/>
      <c r="T82" s="8"/>
    </row>
    <row r="83" spans="1:20" x14ac:dyDescent="0.3">
      <c r="A83" s="21">
        <v>127</v>
      </c>
      <c r="B83" s="23">
        <v>43977</v>
      </c>
      <c r="C83" s="22" t="s">
        <v>6</v>
      </c>
      <c r="D83" s="14">
        <f t="shared" si="8"/>
        <v>8514759.365215918</v>
      </c>
      <c r="E83" s="14">
        <f>+I83*(P83/$E$3)</f>
        <v>-55870237.72901132</v>
      </c>
      <c r="F83" s="15">
        <f t="shared" si="10"/>
        <v>-64384997.094227239</v>
      </c>
      <c r="G83" s="14">
        <f>+J65</f>
        <v>1294948.9594974145</v>
      </c>
      <c r="H83" s="21">
        <v>127</v>
      </c>
      <c r="I83" s="51">
        <f>$AK$20*($H83^4)+$AL$20*($H83^3)+$AM$20*($H83^2)+$AN$20*$H83+$AO$20</f>
        <v>-8496905.5625474826</v>
      </c>
      <c r="J83" s="39">
        <f>+I83</f>
        <v>-8496905.5625474826</v>
      </c>
      <c r="K83" s="1">
        <f>LOG(2)/LOG(1+R83)</f>
        <v>6.6813111965357184</v>
      </c>
      <c r="L83" s="40"/>
      <c r="M83" s="14">
        <f>+I83-I82</f>
        <v>-928853.15011575818</v>
      </c>
      <c r="N83" s="14">
        <f>+$P$3*I83</f>
        <v>-558702.37729011313</v>
      </c>
      <c r="O83" s="14">
        <f>+M83*$Q$3</f>
        <v>-79332.006934544799</v>
      </c>
      <c r="P83" s="7">
        <f>+N83/J83</f>
        <v>6.5753629150917259E-2</v>
      </c>
      <c r="Q83" s="7"/>
      <c r="R83" s="7">
        <f>+M83/J83</f>
        <v>0.10931663807232853</v>
      </c>
      <c r="S83" s="1"/>
      <c r="T83" s="8"/>
    </row>
    <row r="84" spans="1:20" x14ac:dyDescent="0.3">
      <c r="A84" s="21">
        <v>128</v>
      </c>
      <c r="B84" s="23">
        <v>43978</v>
      </c>
      <c r="C84" s="22" t="s">
        <v>0</v>
      </c>
      <c r="D84" s="14">
        <f t="shared" si="8"/>
        <v>6959454.1758709047</v>
      </c>
      <c r="E84" s="14">
        <f>+I84*(P84/$E$3)</f>
        <v>-62352856.96891246</v>
      </c>
      <c r="F84" s="15">
        <f t="shared" si="10"/>
        <v>-69312311.144783363</v>
      </c>
      <c r="G84" s="14">
        <f>+J66</f>
        <v>1058413.6975766942</v>
      </c>
      <c r="H84" s="21">
        <v>128</v>
      </c>
      <c r="I84" s="51">
        <f>$AK$20*($H84^4)+$AL$20*($H84^3)+$AM$20*($H84^2)+$AN$20*$H84+$AO$20</f>
        <v>-9482800.8391446546</v>
      </c>
      <c r="J84" s="39">
        <f>+I84</f>
        <v>-9482800.8391446546</v>
      </c>
      <c r="K84" s="1">
        <f>LOG(2)/LOG(1+R84)</f>
        <v>7.0078743100517027</v>
      </c>
      <c r="L84" s="40"/>
      <c r="M84" s="14">
        <f>+I84-I83</f>
        <v>-985895.27659717202</v>
      </c>
      <c r="N84" s="14">
        <f>+$P$3*I84</f>
        <v>-623528.56968912459</v>
      </c>
      <c r="O84" s="14">
        <f>+M84*$Q$3</f>
        <v>-84203.892628231406</v>
      </c>
      <c r="P84" s="7">
        <f>+N84/J84</f>
        <v>6.5753629150917259E-2</v>
      </c>
      <c r="Q84" s="7"/>
      <c r="R84" s="7">
        <f>+M84/J84</f>
        <v>0.10396667538639348</v>
      </c>
      <c r="S84" s="1"/>
      <c r="T84" s="8"/>
    </row>
    <row r="85" spans="1:20" x14ac:dyDescent="0.3">
      <c r="A85" s="21">
        <v>129</v>
      </c>
      <c r="B85" s="23">
        <v>43979</v>
      </c>
      <c r="C85" s="22" t="s">
        <v>1</v>
      </c>
      <c r="D85" s="14">
        <f t="shared" si="8"/>
        <v>5221801.417276985</v>
      </c>
      <c r="E85" s="14">
        <f>+I85*(P85/$E$3)</f>
        <v>-69223859.226958618</v>
      </c>
      <c r="F85" s="15">
        <f t="shared" si="10"/>
        <v>-74445660.644235596</v>
      </c>
      <c r="G85" s="14">
        <f>+J67</f>
        <v>794146.49574580044</v>
      </c>
      <c r="H85" s="21">
        <v>129</v>
      </c>
      <c r="I85" s="51">
        <f>$AK$20*($H85^4)+$AL$20*($H85^3)+$AM$20*($H85^2)+$AN$20*$H85+$AO$20</f>
        <v>-10527762.516054668</v>
      </c>
      <c r="J85" s="39">
        <f>+I85</f>
        <v>-10527762.516054668</v>
      </c>
      <c r="K85" s="1">
        <f>LOG(2)/LOG(1+R85)</f>
        <v>7.3244157472860483</v>
      </c>
      <c r="L85" s="40"/>
      <c r="M85" s="14">
        <f>+I85-I84</f>
        <v>-1044961.676910013</v>
      </c>
      <c r="N85" s="14">
        <f>+$P$3*I85</f>
        <v>-692238.59226958617</v>
      </c>
      <c r="O85" s="14">
        <f>+M85*$Q$3</f>
        <v>-89248.668628219049</v>
      </c>
      <c r="P85" s="7">
        <f>+N85/J85</f>
        <v>6.5753629150917259E-2</v>
      </c>
      <c r="Q85" s="7"/>
      <c r="R85" s="7">
        <f>+M85/J85</f>
        <v>9.925771742252576E-2</v>
      </c>
      <c r="S85" s="1"/>
      <c r="T85" s="8"/>
    </row>
    <row r="86" spans="1:20" x14ac:dyDescent="0.3">
      <c r="A86" s="21">
        <v>130</v>
      </c>
      <c r="B86" s="23">
        <v>43980</v>
      </c>
      <c r="C86" s="22" t="s">
        <v>2</v>
      </c>
      <c r="D86" s="14">
        <f t="shared" si="8"/>
        <v>3292218.5968613033</v>
      </c>
      <c r="E86" s="14">
        <f>+I86*(P86/$E$3)</f>
        <v>-76496774.123088777</v>
      </c>
      <c r="F86" s="15">
        <f t="shared" si="10"/>
        <v>-79788992.71995008</v>
      </c>
      <c r="G86" s="14">
        <f>+J68</f>
        <v>500690.02112492174</v>
      </c>
      <c r="H86" s="21">
        <v>130</v>
      </c>
      <c r="I86" s="51">
        <f>$AK$20*($H86^4)+$AL$20*($H86^3)+$AM$20*($H86^2)+$AN$20*$H86+$AO$20</f>
        <v>-11633848.216577359</v>
      </c>
      <c r="J86" s="39">
        <f>+I86</f>
        <v>-11633848.216577359</v>
      </c>
      <c r="K86" s="1">
        <f>LOG(2)/LOG(1+R86)</f>
        <v>7.6318745599500835</v>
      </c>
      <c r="L86" s="40"/>
      <c r="M86" s="14">
        <f>+I86-I85</f>
        <v>-1106085.700522691</v>
      </c>
      <c r="N86" s="14">
        <f>+$P$3*I86</f>
        <v>-764967.74123088771</v>
      </c>
      <c r="O86" s="14">
        <f>+M86*$Q$3</f>
        <v>-94469.183264471227</v>
      </c>
      <c r="P86" s="7">
        <f>+N86/J86</f>
        <v>6.5753629150917259E-2</v>
      </c>
      <c r="Q86" s="7"/>
      <c r="R86" s="7">
        <f>+M86/J86</f>
        <v>9.5074792100742905E-2</v>
      </c>
      <c r="S86" s="1"/>
      <c r="T86" s="8"/>
    </row>
    <row r="87" spans="1:20" x14ac:dyDescent="0.3">
      <c r="A87" s="21">
        <v>131</v>
      </c>
      <c r="B87" s="23">
        <v>43981</v>
      </c>
      <c r="C87" s="20" t="s">
        <v>3</v>
      </c>
      <c r="D87" s="14">
        <f t="shared" si="8"/>
        <v>1160903.9371992552</v>
      </c>
      <c r="E87" s="14">
        <f>+I87*(P87/$E$3)</f>
        <v>-84185350.562090904</v>
      </c>
      <c r="F87" s="15">
        <f t="shared" si="10"/>
        <v>-85346254.499290153</v>
      </c>
      <c r="G87" s="14">
        <f>+J69</f>
        <v>176553.59136676043</v>
      </c>
      <c r="H87" s="21">
        <v>131</v>
      </c>
      <c r="I87" s="51">
        <f>$AK$20*($H87^4)+$AL$20*($H87^3)+$AM$20*($H87^2)+$AN$20*$H87+$AO$20</f>
        <v>-12803148.913479634</v>
      </c>
      <c r="J87" s="39">
        <f>+I87</f>
        <v>-12803148.913479634</v>
      </c>
      <c r="K87" s="1">
        <f>LOG(2)/LOG(1+R87)</f>
        <v>7.9310764211209408</v>
      </c>
      <c r="L87" s="40"/>
      <c r="M87" s="14">
        <f>+I87-I86</f>
        <v>-1169300.6969022751</v>
      </c>
      <c r="N87" s="14">
        <f>+$P$3*I87</f>
        <v>-841853.50562090904</v>
      </c>
      <c r="O87" s="14">
        <f>+M87*$Q$3</f>
        <v>-99868.284866836897</v>
      </c>
      <c r="P87" s="7">
        <f>+N87/J87</f>
        <v>6.5753629150917259E-2</v>
      </c>
      <c r="Q87" s="7"/>
      <c r="R87" s="7">
        <f>+M87/J87</f>
        <v>9.1329149165108245E-2</v>
      </c>
      <c r="S87" s="1"/>
      <c r="T87" s="8"/>
    </row>
    <row r="88" spans="1:20" x14ac:dyDescent="0.3">
      <c r="A88" s="21">
        <v>132</v>
      </c>
      <c r="B88" s="23">
        <v>43982</v>
      </c>
      <c r="C88" s="22" t="s">
        <v>4</v>
      </c>
      <c r="D88" s="14">
        <f t="shared" si="8"/>
        <v>-1182163.6239898193</v>
      </c>
      <c r="E88" s="14">
        <f>+I88*(P88/$E$3)</f>
        <v>-92303556.733607873</v>
      </c>
      <c r="F88" s="15">
        <f t="shared" si="10"/>
        <v>-91121393.109618053</v>
      </c>
      <c r="G88" s="14">
        <f>+J70</f>
        <v>-179786.82534412295</v>
      </c>
      <c r="H88" s="21">
        <v>132</v>
      </c>
      <c r="I88" s="51">
        <f>$AK$20*($H88^4)+$AL$20*($H88^3)+$AM$20*($H88^2)+$AN$20*$H88+$AO$20</f>
        <v>-14037788.928996362</v>
      </c>
      <c r="J88" s="39">
        <f>+I88</f>
        <v>-14037788.928996362</v>
      </c>
      <c r="K88" s="1">
        <f>LOG(2)/LOG(1+R88)</f>
        <v>8.2227502633427711</v>
      </c>
      <c r="L88" s="40"/>
      <c r="M88" s="14">
        <f>+I88-I87</f>
        <v>-1234640.0155167282</v>
      </c>
      <c r="N88" s="14">
        <f>+$P$3*I88</f>
        <v>-923035.56733607873</v>
      </c>
      <c r="O88" s="14">
        <f>+M88*$Q$3</f>
        <v>-105448.82176524137</v>
      </c>
      <c r="P88" s="7">
        <f>+N88/J88</f>
        <v>6.5753629150917259E-2</v>
      </c>
      <c r="Q88" s="7"/>
      <c r="R88" s="7">
        <f>+M88/J88</f>
        <v>8.7951173917885608E-2</v>
      </c>
      <c r="S88" s="1"/>
      <c r="T88" s="8"/>
    </row>
    <row r="89" spans="1:20" x14ac:dyDescent="0.3">
      <c r="A89" s="21">
        <v>133</v>
      </c>
      <c r="B89" s="23">
        <v>43983</v>
      </c>
      <c r="C89" s="22" t="s">
        <v>5</v>
      </c>
      <c r="D89" s="8"/>
      <c r="E89" s="14">
        <f>+I89*(P89/$E$3)</f>
        <v>0</v>
      </c>
      <c r="F89" s="15">
        <f t="shared" si="10"/>
        <v>0</v>
      </c>
      <c r="G89" s="8">
        <f>+J89*$G$3</f>
        <v>-3746798.3243509312</v>
      </c>
      <c r="H89" s="21">
        <v>133</v>
      </c>
      <c r="I89" s="15"/>
      <c r="J89" s="15">
        <f>+J88-G88-O88+M88</f>
        <v>-14987193.297403725</v>
      </c>
      <c r="K89" s="1">
        <f>LOG(2)/LOG(1+R89)</f>
        <v>18.157051591821656</v>
      </c>
      <c r="L89" s="15"/>
      <c r="M89" s="10">
        <f>+$R$3*J89</f>
        <v>-583198.54242547695</v>
      </c>
      <c r="N89" s="10">
        <f>+J89*$P$3</f>
        <v>-985462.35009059729</v>
      </c>
      <c r="O89" s="8">
        <f>+J89*$O$3</f>
        <v>-74935.966487018624</v>
      </c>
      <c r="P89" s="7">
        <f>+N89/J89</f>
        <v>6.5753629150917259E-2</v>
      </c>
      <c r="Q89" s="7"/>
      <c r="R89" s="7">
        <f>+M89/J89</f>
        <v>3.8913126083888312E-2</v>
      </c>
      <c r="S89" s="1"/>
      <c r="T89" s="8"/>
    </row>
    <row r="90" spans="1:20" x14ac:dyDescent="0.3">
      <c r="A90" s="21">
        <v>134</v>
      </c>
      <c r="B90" s="23">
        <v>43984</v>
      </c>
      <c r="C90" s="22" t="s">
        <v>6</v>
      </c>
      <c r="D90" s="8"/>
      <c r="E90" s="14">
        <f>+I90*(P90/$E$3)</f>
        <v>0</v>
      </c>
      <c r="F90" s="15">
        <f t="shared" si="10"/>
        <v>0</v>
      </c>
      <c r="G90" s="8">
        <f>+J90*$G$3</f>
        <v>-2937164.3872478129</v>
      </c>
      <c r="H90" s="21">
        <v>134</v>
      </c>
      <c r="I90" s="15"/>
      <c r="J90" s="15">
        <f>+J89-G89-O89+M89</f>
        <v>-11748657.548991252</v>
      </c>
      <c r="K90" s="1">
        <f>LOG(2)/LOG(1+R90)</f>
        <v>18.157051591821656</v>
      </c>
      <c r="L90" s="15"/>
      <c r="M90" s="10">
        <f>+$R$3*J90</f>
        <v>-457176.99252032279</v>
      </c>
      <c r="N90" s="10">
        <f>+J90*$P$3</f>
        <v>-772516.87149749533</v>
      </c>
      <c r="O90" s="8">
        <f>+J90*$O$3</f>
        <v>-58743.287744956258</v>
      </c>
      <c r="P90" s="7">
        <f>+N90/J90</f>
        <v>6.5753629150917259E-2</v>
      </c>
      <c r="Q90" s="7"/>
      <c r="R90" s="7">
        <f>+M90/J90</f>
        <v>3.8913126083888312E-2</v>
      </c>
      <c r="S90" s="1"/>
      <c r="T90" s="8"/>
    </row>
    <row r="91" spans="1:20" x14ac:dyDescent="0.3">
      <c r="A91" s="21">
        <v>135</v>
      </c>
      <c r="B91" s="23">
        <v>43985</v>
      </c>
      <c r="C91" s="22" t="s">
        <v>0</v>
      </c>
      <c r="D91" s="8"/>
      <c r="E91" s="14">
        <f>+I91*(P91/$E$3)</f>
        <v>0</v>
      </c>
      <c r="F91" s="15">
        <f t="shared" si="10"/>
        <v>0</v>
      </c>
      <c r="G91" s="8">
        <f>+J91*$G$3</f>
        <v>-2302481.7166297017</v>
      </c>
      <c r="H91" s="21">
        <v>135</v>
      </c>
      <c r="I91" s="15"/>
      <c r="J91" s="15">
        <f>+J90-G90-O90+M90</f>
        <v>-9209926.8665188067</v>
      </c>
      <c r="K91" s="1">
        <f>LOG(2)/LOG(1+R91)</f>
        <v>18.157051591821656</v>
      </c>
      <c r="L91" s="15"/>
      <c r="M91" s="10">
        <f>+$R$3*J91</f>
        <v>-358387.0453802367</v>
      </c>
      <c r="N91" s="10">
        <f>+J91*$P$3</f>
        <v>-605586.11568814702</v>
      </c>
      <c r="O91" s="8">
        <f>+J91*$O$3</f>
        <v>-46049.634332594032</v>
      </c>
      <c r="P91" s="7">
        <f>+N91/J91</f>
        <v>6.5753629150917259E-2</v>
      </c>
      <c r="Q91" s="7"/>
      <c r="R91" s="7">
        <f>+M91/J91</f>
        <v>3.8913126083888312E-2</v>
      </c>
      <c r="S91" s="1"/>
      <c r="T91" s="8"/>
    </row>
    <row r="92" spans="1:20" x14ac:dyDescent="0.3">
      <c r="A92" s="21">
        <v>136</v>
      </c>
      <c r="B92" s="23">
        <v>43986</v>
      </c>
      <c r="C92" s="22" t="s">
        <v>1</v>
      </c>
      <c r="D92" s="8"/>
      <c r="E92" s="14">
        <f>+I92*(P92/$E$3)</f>
        <v>0</v>
      </c>
      <c r="F92" s="15">
        <f t="shared" si="10"/>
        <v>0</v>
      </c>
      <c r="G92" s="8">
        <f>+J92*$G$3</f>
        <v>-1804945.6402341868</v>
      </c>
      <c r="H92" s="21">
        <v>136</v>
      </c>
      <c r="I92" s="15"/>
      <c r="J92" s="15">
        <f>+J91-G91-O91+M91</f>
        <v>-7219782.5609367471</v>
      </c>
      <c r="K92" s="1">
        <f>LOG(2)/LOG(1+R92)</f>
        <v>18.157051591821656</v>
      </c>
      <c r="L92" s="15"/>
      <c r="M92" s="10">
        <f>+$R$3*J92</f>
        <v>-280944.30909198971</v>
      </c>
      <c r="N92" s="10">
        <f>+J92*$P$3</f>
        <v>-474726.90506209456</v>
      </c>
      <c r="O92" s="8">
        <f>+J92*$O$3</f>
        <v>-36098.912804683736</v>
      </c>
      <c r="P92" s="7">
        <f>+N92/J92</f>
        <v>6.5753629150917259E-2</v>
      </c>
      <c r="Q92" s="7"/>
      <c r="R92" s="7">
        <f>+M92/J92</f>
        <v>3.8913126083888312E-2</v>
      </c>
      <c r="S92" s="1"/>
      <c r="T92" s="8"/>
    </row>
    <row r="93" spans="1:20" x14ac:dyDescent="0.3">
      <c r="A93" s="21">
        <v>137</v>
      </c>
      <c r="B93" s="23">
        <v>43987</v>
      </c>
      <c r="C93" s="22" t="s">
        <v>2</v>
      </c>
      <c r="D93" s="8"/>
      <c r="E93" s="14">
        <f>+I93*(P93/$E$3)</f>
        <v>0</v>
      </c>
      <c r="F93" s="15">
        <f t="shared" si="10"/>
        <v>0</v>
      </c>
      <c r="G93" s="8">
        <f>+J93*$G$3</f>
        <v>-1414920.5792474665</v>
      </c>
      <c r="H93" s="21">
        <v>137</v>
      </c>
      <c r="I93" s="15"/>
      <c r="J93" s="15">
        <f>+J92-G92-O92+M92</f>
        <v>-5659682.3169898661</v>
      </c>
      <c r="K93" s="1">
        <f>LOG(2)/LOG(1+R93)</f>
        <v>18.157051591821656</v>
      </c>
      <c r="L93" s="15"/>
      <c r="M93" s="10">
        <f>+$R$3*J93</f>
        <v>-220235.93159577981</v>
      </c>
      <c r="N93" s="10">
        <f>+J93*$P$3</f>
        <v>-372144.65218335576</v>
      </c>
      <c r="O93" s="8">
        <f>+J93*$O$3</f>
        <v>-28298.411584949332</v>
      </c>
      <c r="P93" s="7">
        <f>+N93/J93</f>
        <v>6.5753629150917259E-2</v>
      </c>
      <c r="Q93" s="7"/>
      <c r="R93" s="7">
        <f>+M93/J93</f>
        <v>3.8913126083888312E-2</v>
      </c>
      <c r="S93" s="1"/>
      <c r="T93" s="8"/>
    </row>
    <row r="94" spans="1:20" x14ac:dyDescent="0.3">
      <c r="A94" s="21">
        <v>138</v>
      </c>
      <c r="B94" s="23">
        <v>43988</v>
      </c>
      <c r="C94" s="20" t="s">
        <v>3</v>
      </c>
      <c r="D94" s="8"/>
      <c r="E94" s="14">
        <f>+I94*(P94/$E$3)</f>
        <v>0</v>
      </c>
      <c r="F94" s="15">
        <f t="shared" si="10"/>
        <v>0</v>
      </c>
      <c r="G94" s="8">
        <f>+J94*$G$3</f>
        <v>-1109174.8144383077</v>
      </c>
      <c r="H94" s="21">
        <v>138</v>
      </c>
      <c r="I94" s="15"/>
      <c r="J94" s="15">
        <f>+J93-G93-O93+M93</f>
        <v>-4436699.2577532306</v>
      </c>
      <c r="K94" s="1">
        <f>LOG(2)/LOG(1+R94)</f>
        <v>18.157051591821656</v>
      </c>
      <c r="L94" s="15"/>
      <c r="M94" s="10">
        <f>+$R$3*J94</f>
        <v>-172645.83761324515</v>
      </c>
      <c r="N94" s="10">
        <f>+J94*$P$3</f>
        <v>-291729.0776484558</v>
      </c>
      <c r="O94" s="8">
        <f>+J94*$O$3</f>
        <v>-22183.496288766153</v>
      </c>
      <c r="P94" s="7">
        <f>+N94/J94</f>
        <v>6.5753629150917259E-2</v>
      </c>
      <c r="Q94" s="7"/>
      <c r="R94" s="7">
        <f>+M94/J94</f>
        <v>3.8913126083888312E-2</v>
      </c>
      <c r="S94" s="1"/>
      <c r="T94" s="8"/>
    </row>
    <row r="95" spans="1:20" x14ac:dyDescent="0.3">
      <c r="A95" s="21">
        <v>139</v>
      </c>
      <c r="B95" s="23">
        <v>43989</v>
      </c>
      <c r="C95" s="22" t="s">
        <v>4</v>
      </c>
      <c r="D95" s="8"/>
      <c r="E95" s="14">
        <f>+I95*(P95/$E$3)</f>
        <v>0</v>
      </c>
      <c r="F95" s="15">
        <f t="shared" si="10"/>
        <v>0</v>
      </c>
      <c r="G95" s="8">
        <f>+J95*$G$3</f>
        <v>-869496.69615985046</v>
      </c>
      <c r="H95" s="21">
        <v>139</v>
      </c>
      <c r="I95" s="15"/>
      <c r="J95" s="15">
        <f>+J94-G94-O94+M94</f>
        <v>-3477986.7846394018</v>
      </c>
      <c r="K95" s="1">
        <f>LOG(2)/LOG(1+R95)</f>
        <v>18.157051591821656</v>
      </c>
      <c r="L95" s="15"/>
      <c r="M95" s="10">
        <f>+$R$3*J95</f>
        <v>-135339.33826877034</v>
      </c>
      <c r="N95" s="10">
        <f>+J95*$P$3</f>
        <v>-228690.25322897037</v>
      </c>
      <c r="O95" s="8">
        <f>+J95*$O$3</f>
        <v>-17389.933923197008</v>
      </c>
      <c r="P95" s="7">
        <f>+N95/J95</f>
        <v>6.5753629150917259E-2</v>
      </c>
      <c r="Q95" s="7"/>
      <c r="R95" s="7">
        <f>+M95/J95</f>
        <v>3.8913126083888312E-2</v>
      </c>
      <c r="S95" s="1"/>
      <c r="T95" s="8"/>
    </row>
    <row r="96" spans="1:20" x14ac:dyDescent="0.3">
      <c r="A96" s="21">
        <v>140</v>
      </c>
      <c r="B96" s="23">
        <v>43990</v>
      </c>
      <c r="C96" s="22" t="s">
        <v>5</v>
      </c>
      <c r="D96" s="8"/>
      <c r="E96" s="14">
        <f>+I96*(P96/$E$3)</f>
        <v>0</v>
      </c>
      <c r="F96" s="15">
        <f t="shared" si="10"/>
        <v>0</v>
      </c>
      <c r="G96" s="8">
        <f>+J96*$G$3</f>
        <v>-681609.87320628122</v>
      </c>
      <c r="H96" s="21">
        <v>140</v>
      </c>
      <c r="I96" s="15"/>
      <c r="J96" s="15">
        <f>+J95-G95-O95+M95</f>
        <v>-2726439.4928251249</v>
      </c>
      <c r="K96" s="1">
        <f>LOG(2)/LOG(1+R96)</f>
        <v>18.157051591821656</v>
      </c>
      <c r="L96" s="15"/>
      <c r="M96" s="10">
        <f>+$R$3*J96</f>
        <v>-106094.28374439658</v>
      </c>
      <c r="N96" s="10">
        <f>+J96*$P$3</f>
        <v>-179273.29131363821</v>
      </c>
      <c r="O96" s="8">
        <f>+J96*$O$3</f>
        <v>-13632.197464125624</v>
      </c>
      <c r="P96" s="7">
        <f>+N96/J96</f>
        <v>6.5753629150917259E-2</v>
      </c>
      <c r="Q96" s="7"/>
      <c r="R96" s="7">
        <f>+M96/J96</f>
        <v>3.8913126083888312E-2</v>
      </c>
      <c r="S96" s="1"/>
      <c r="T96" s="8"/>
    </row>
    <row r="97" spans="1:20" x14ac:dyDescent="0.3">
      <c r="A97" s="21">
        <v>141</v>
      </c>
      <c r="B97" s="23">
        <v>43991</v>
      </c>
      <c r="C97" s="22" t="s">
        <v>6</v>
      </c>
      <c r="D97" s="8"/>
      <c r="E97" s="14">
        <f>+I97*(P97/$E$3)</f>
        <v>0</v>
      </c>
      <c r="F97" s="15">
        <f t="shared" si="10"/>
        <v>0</v>
      </c>
      <c r="G97" s="8">
        <f>+J97*$G$3</f>
        <v>-534322.92647477868</v>
      </c>
      <c r="H97" s="21">
        <v>141</v>
      </c>
      <c r="I97" s="15"/>
      <c r="J97" s="15">
        <f>+J96-G96-O96+M96</f>
        <v>-2137291.7058991147</v>
      </c>
      <c r="K97" s="1">
        <f>LOG(2)/LOG(1+R97)</f>
        <v>18.157051591821656</v>
      </c>
      <c r="L97" s="15"/>
      <c r="M97" s="10">
        <f>+$R$3*J97</f>
        <v>-83168.701629700983</v>
      </c>
      <c r="N97" s="10">
        <f>+J97*$P$3</f>
        <v>-140534.68621702169</v>
      </c>
      <c r="O97" s="8">
        <f>+J97*$O$3</f>
        <v>-10686.458529495574</v>
      </c>
      <c r="P97" s="7">
        <f>+N97/J97</f>
        <v>6.5753629150917259E-2</v>
      </c>
      <c r="Q97" s="7"/>
      <c r="R97" s="7">
        <f>+M97/J97</f>
        <v>3.8913126083888312E-2</v>
      </c>
      <c r="S97" s="1"/>
      <c r="T97" s="8"/>
    </row>
    <row r="98" spans="1:20" x14ac:dyDescent="0.3">
      <c r="A98" s="21">
        <v>142</v>
      </c>
      <c r="B98" s="23">
        <v>43992</v>
      </c>
      <c r="C98" s="22" t="s">
        <v>6</v>
      </c>
      <c r="D98" s="8"/>
      <c r="E98" s="14">
        <f>+I98*(P98/$E$3)</f>
        <v>0</v>
      </c>
      <c r="F98" s="15">
        <f t="shared" si="10"/>
        <v>0</v>
      </c>
      <c r="G98" s="8">
        <f>+J98*$G$3</f>
        <v>-418862.75563113537</v>
      </c>
      <c r="H98" s="21">
        <v>142</v>
      </c>
      <c r="I98" s="15"/>
      <c r="J98" s="15">
        <f>+J97-G97-O97+M97</f>
        <v>-1675451.0225245415</v>
      </c>
      <c r="K98" s="1">
        <f>LOG(2)/LOG(1+R98)</f>
        <v>18.157051591821656</v>
      </c>
      <c r="L98" s="15"/>
      <c r="M98" s="10">
        <f>+$R$3*J98</f>
        <v>-65197.036886877082</v>
      </c>
      <c r="N98" s="10">
        <f>+J98*$P$3</f>
        <v>-110166.98519560382</v>
      </c>
      <c r="O98" s="8">
        <f>+J98*$O$3</f>
        <v>-8377.2551126227081</v>
      </c>
      <c r="P98" s="7">
        <f>+N98/J98</f>
        <v>6.5753629150917259E-2</v>
      </c>
      <c r="Q98" s="7"/>
      <c r="R98" s="7">
        <f>+M98/J98</f>
        <v>3.8913126083888312E-2</v>
      </c>
      <c r="S98" s="1"/>
      <c r="T98" s="8"/>
    </row>
    <row r="99" spans="1:20" x14ac:dyDescent="0.3">
      <c r="A99" s="21">
        <v>143</v>
      </c>
      <c r="B99" s="23">
        <v>43993</v>
      </c>
      <c r="C99" s="22" t="s">
        <v>6</v>
      </c>
      <c r="D99" s="8"/>
      <c r="E99" s="14">
        <f>+I99*(P99/$E$3)</f>
        <v>0</v>
      </c>
      <c r="F99" s="15">
        <f t="shared" si="10"/>
        <v>0</v>
      </c>
      <c r="G99" s="8">
        <f>+J99*$G$3</f>
        <v>-328352.01216691517</v>
      </c>
      <c r="H99" s="21">
        <v>143</v>
      </c>
      <c r="I99" s="15"/>
      <c r="J99" s="15">
        <f>+J98-G98-O98+M98</f>
        <v>-1313408.0486676607</v>
      </c>
      <c r="K99" s="1">
        <f>LOG(2)/LOG(1+R99)</f>
        <v>18.157051591821656</v>
      </c>
      <c r="L99" s="15"/>
      <c r="M99" s="10">
        <f>+$R$3*J99</f>
        <v>-51108.812997398396</v>
      </c>
      <c r="N99" s="10">
        <f>+J99*$P$3</f>
        <v>-86361.345755923248</v>
      </c>
      <c r="O99" s="8">
        <f>+J99*$O$3</f>
        <v>-6567.0402433383033</v>
      </c>
      <c r="P99" s="7">
        <f>+N99/J99</f>
        <v>6.5753629150917259E-2</v>
      </c>
      <c r="Q99" s="7"/>
      <c r="R99" s="7">
        <f>+M99/J99</f>
        <v>3.8913126083888312E-2</v>
      </c>
      <c r="S99" s="1"/>
      <c r="T99" s="8"/>
    </row>
    <row r="100" spans="1:20" x14ac:dyDescent="0.3">
      <c r="A100" s="21">
        <v>144</v>
      </c>
      <c r="B100" s="23">
        <v>43994</v>
      </c>
      <c r="C100" s="22" t="s">
        <v>6</v>
      </c>
      <c r="D100" s="8"/>
      <c r="E100" s="14">
        <f>+I100*(P100/$E$3)</f>
        <v>0</v>
      </c>
      <c r="F100" s="15">
        <f t="shared" si="10"/>
        <v>0</v>
      </c>
      <c r="G100" s="8">
        <f>+J100*$G$3</f>
        <v>-257399.45231370139</v>
      </c>
      <c r="H100" s="21">
        <v>144</v>
      </c>
      <c r="I100" s="15"/>
      <c r="J100" s="15">
        <f>+J99-G99-O99+M99</f>
        <v>-1029597.8092548056</v>
      </c>
      <c r="K100" s="1">
        <f>LOG(2)/LOG(1+R100)</f>
        <v>18.157051591821656</v>
      </c>
      <c r="L100" s="15"/>
      <c r="M100" s="10">
        <f>+$R$3*J100</f>
        <v>-40064.869367227438</v>
      </c>
      <c r="N100" s="10">
        <f>+J100*$P$3</f>
        <v>-67699.792524337332</v>
      </c>
      <c r="O100" s="8">
        <f>+J100*$O$3</f>
        <v>-5147.9890462740277</v>
      </c>
      <c r="P100" s="7">
        <f>+N100/J100</f>
        <v>6.5753629150917259E-2</v>
      </c>
      <c r="Q100" s="7"/>
      <c r="R100" s="7">
        <f>+M100/J100</f>
        <v>3.8913126083888312E-2</v>
      </c>
      <c r="S100" s="1"/>
      <c r="T100" s="8"/>
    </row>
    <row r="101" spans="1:20" x14ac:dyDescent="0.3">
      <c r="A101" s="21">
        <v>145</v>
      </c>
      <c r="B101" s="23">
        <v>43995</v>
      </c>
      <c r="C101" s="22" t="s">
        <v>6</v>
      </c>
      <c r="D101" s="8"/>
      <c r="E101" s="14">
        <f>+I101*(P101/$E$3)</f>
        <v>0</v>
      </c>
      <c r="F101" s="15">
        <f t="shared" si="10"/>
        <v>0</v>
      </c>
      <c r="G101" s="8">
        <f>+J101*$G$3</f>
        <v>-201778.8093155144</v>
      </c>
      <c r="H101" s="21">
        <v>145</v>
      </c>
      <c r="I101" s="15"/>
      <c r="J101" s="15">
        <f>+J100-G100-O100+M100</f>
        <v>-807115.23726205761</v>
      </c>
      <c r="K101" s="1">
        <f>LOG(2)/LOG(1+R101)</f>
        <v>18.157051591821656</v>
      </c>
      <c r="L101" s="15"/>
      <c r="M101" s="10">
        <f>+$R$3*J101</f>
        <v>-31407.376991805879</v>
      </c>
      <c r="N101" s="10">
        <f>+J101*$P$3</f>
        <v>-53070.755992983934</v>
      </c>
      <c r="O101" s="8">
        <f>+J101*$O$3</f>
        <v>-4035.576186310288</v>
      </c>
      <c r="P101" s="7">
        <f>+N101/J101</f>
        <v>6.5753629150917259E-2</v>
      </c>
      <c r="Q101" s="7"/>
      <c r="R101" s="7">
        <f>+M101/J101</f>
        <v>3.8913126083888312E-2</v>
      </c>
      <c r="S101" s="1"/>
      <c r="T101" s="8"/>
    </row>
    <row r="102" spans="1:20" x14ac:dyDescent="0.3">
      <c r="A102" s="21">
        <v>146</v>
      </c>
      <c r="B102" s="23">
        <v>43996</v>
      </c>
      <c r="C102" s="22" t="s">
        <v>6</v>
      </c>
      <c r="D102" s="8"/>
      <c r="E102" s="14">
        <f>+I102*(P102/$E$3)</f>
        <v>0</v>
      </c>
      <c r="F102" s="15">
        <f t="shared" si="10"/>
        <v>0</v>
      </c>
      <c r="G102" s="8">
        <f>+J102*$G$3</f>
        <v>-158177.0571880097</v>
      </c>
      <c r="H102" s="21">
        <v>146</v>
      </c>
      <c r="I102" s="15"/>
      <c r="J102" s="15">
        <f>+J101-G101-O101+M101</f>
        <v>-632708.22875203879</v>
      </c>
      <c r="K102" s="1">
        <f>LOG(2)/LOG(1+R102)</f>
        <v>18.157051591821656</v>
      </c>
      <c r="L102" s="15"/>
      <c r="M102" s="10">
        <f>+$R$3*J102</f>
        <v>-24620.655079741733</v>
      </c>
      <c r="N102" s="10">
        <f>+J102*$P$3</f>
        <v>-41602.862234095286</v>
      </c>
      <c r="O102" s="8">
        <f>+J102*$O$3</f>
        <v>-3163.5411437601942</v>
      </c>
      <c r="P102" s="7">
        <f>+N102/J102</f>
        <v>6.5753629150917259E-2</v>
      </c>
      <c r="Q102" s="7"/>
      <c r="R102" s="7">
        <f>+M102/J102</f>
        <v>3.8913126083888312E-2</v>
      </c>
      <c r="S102" s="1"/>
      <c r="T102" s="8"/>
    </row>
    <row r="103" spans="1:20" x14ac:dyDescent="0.3">
      <c r="A103" s="21">
        <v>147</v>
      </c>
      <c r="B103" s="23">
        <v>43997</v>
      </c>
      <c r="C103" s="22" t="s">
        <v>6</v>
      </c>
      <c r="D103" s="8"/>
      <c r="E103" s="14">
        <f>+I103*(P103/$E$3)</f>
        <v>0</v>
      </c>
      <c r="F103" s="15">
        <f t="shared" si="10"/>
        <v>0</v>
      </c>
      <c r="G103" s="8">
        <f>+J103*$G$3</f>
        <v>-123997.07137500265</v>
      </c>
      <c r="H103" s="21">
        <v>147</v>
      </c>
      <c r="I103" s="15"/>
      <c r="J103" s="15">
        <f>+J102-G102-O102+M102</f>
        <v>-495988.28550001059</v>
      </c>
      <c r="K103" s="1">
        <f>LOG(2)/LOG(1+R103)</f>
        <v>18.157051591821656</v>
      </c>
      <c r="L103" s="15"/>
      <c r="M103" s="10">
        <f>+$R$3*J103</f>
        <v>-19300.454689793507</v>
      </c>
      <c r="N103" s="10">
        <f>+J103*$P$3</f>
        <v>-32613.029787966967</v>
      </c>
      <c r="O103" s="8">
        <f>+J103*$O$3</f>
        <v>-2479.9414275000531</v>
      </c>
      <c r="P103" s="7">
        <f>+N103/J103</f>
        <v>6.5753629150917259E-2</v>
      </c>
      <c r="Q103" s="7"/>
      <c r="R103" s="7">
        <f>+M103/J103</f>
        <v>3.8913126083888312E-2</v>
      </c>
      <c r="S103" s="1"/>
      <c r="T103" s="8"/>
    </row>
    <row r="104" spans="1:20" x14ac:dyDescent="0.3">
      <c r="A104" s="21">
        <v>148</v>
      </c>
      <c r="B104" s="23">
        <v>43998</v>
      </c>
      <c r="C104" s="22" t="s">
        <v>6</v>
      </c>
      <c r="D104" s="8"/>
      <c r="E104" s="14">
        <f>+I104*(P104/$E$3)</f>
        <v>0</v>
      </c>
      <c r="F104" s="15">
        <f t="shared" si="10"/>
        <v>0</v>
      </c>
      <c r="G104" s="8">
        <f>+J104*$G$3</f>
        <v>-97202.931846825362</v>
      </c>
      <c r="H104" s="21">
        <v>148</v>
      </c>
      <c r="I104" s="15"/>
      <c r="J104" s="15">
        <f>+J103-G103-O103+M103</f>
        <v>-388811.72738730145</v>
      </c>
      <c r="K104" s="1">
        <f>LOG(2)/LOG(1+R104)</f>
        <v>18.157051591821656</v>
      </c>
      <c r="L104" s="15"/>
      <c r="M104" s="10">
        <f>+$R$3*J104</f>
        <v>-15129.879770716472</v>
      </c>
      <c r="N104" s="10">
        <f>+J104*$P$3</f>
        <v>-25565.782132152159</v>
      </c>
      <c r="O104" s="8">
        <f>+J104*$O$3</f>
        <v>-1944.0586369365074</v>
      </c>
      <c r="P104" s="7">
        <f>+N104/J104</f>
        <v>6.5753629150917259E-2</v>
      </c>
      <c r="Q104" s="7"/>
      <c r="R104" s="7">
        <f>+M104/J104</f>
        <v>3.8913126083888312E-2</v>
      </c>
      <c r="S104" s="1"/>
      <c r="T104" s="8"/>
    </row>
    <row r="105" spans="1:20" x14ac:dyDescent="0.3">
      <c r="A105" s="21">
        <v>149</v>
      </c>
      <c r="B105" s="23">
        <v>43999</v>
      </c>
      <c r="C105" s="22" t="s">
        <v>6</v>
      </c>
      <c r="D105" s="8"/>
      <c r="E105" s="14">
        <f>+I105*(P105/$E$3)</f>
        <v>0</v>
      </c>
      <c r="F105" s="15">
        <f t="shared" si="10"/>
        <v>0</v>
      </c>
      <c r="G105" s="8">
        <f>+J105*$G$3</f>
        <v>-76198.654168564011</v>
      </c>
      <c r="H105" s="21">
        <v>149</v>
      </c>
      <c r="I105" s="15"/>
      <c r="J105" s="15">
        <f>+J104-G104-O104+M104</f>
        <v>-304794.61667425605</v>
      </c>
      <c r="K105" s="1">
        <f>LOG(2)/LOG(1+R105)</f>
        <v>18.157051591821656</v>
      </c>
      <c r="L105" s="15"/>
      <c r="M105" s="10">
        <f>+$R$3*J105</f>
        <v>-11860.511348335733</v>
      </c>
      <c r="N105" s="10">
        <f>+J105*$P$3</f>
        <v>-20041.352191995014</v>
      </c>
      <c r="O105" s="8">
        <f>+J105*$O$3</f>
        <v>-1523.9730833712802</v>
      </c>
      <c r="P105" s="7">
        <f>+N105/J105</f>
        <v>6.5753629150917259E-2</v>
      </c>
      <c r="Q105" s="7"/>
      <c r="R105" s="7">
        <f>+M105/J105</f>
        <v>3.8913126083888312E-2</v>
      </c>
      <c r="S105" s="1"/>
      <c r="T105" s="8"/>
    </row>
    <row r="106" spans="1:20" x14ac:dyDescent="0.3">
      <c r="A106" s="21">
        <v>150</v>
      </c>
      <c r="B106" s="23">
        <v>44000</v>
      </c>
      <c r="C106" s="22" t="s">
        <v>6</v>
      </c>
      <c r="D106" s="8"/>
      <c r="E106" s="14">
        <f>+I106*(P106/$E$3)</f>
        <v>0</v>
      </c>
      <c r="F106" s="15">
        <f t="shared" si="10"/>
        <v>0</v>
      </c>
      <c r="G106" s="8">
        <f>+J106*$G$3</f>
        <v>-59733.125192664127</v>
      </c>
      <c r="H106" s="21">
        <v>150</v>
      </c>
      <c r="I106" s="15"/>
      <c r="J106" s="15">
        <f>+J105-G105-O105+M105</f>
        <v>-238932.50077065651</v>
      </c>
      <c r="K106" s="1">
        <f>LOG(2)/LOG(1+R106)</f>
        <v>18.157051591821656</v>
      </c>
      <c r="L106" s="15"/>
      <c r="M106" s="10">
        <f>+$R$3*J106</f>
        <v>-9297.6105280272986</v>
      </c>
      <c r="N106" s="10">
        <f>+J106*$P$3</f>
        <v>-15710.679047775</v>
      </c>
      <c r="O106" s="8">
        <f>+J106*$O$3</f>
        <v>-1194.6625038532825</v>
      </c>
      <c r="P106" s="7">
        <f>+N106/J106</f>
        <v>6.5753629150917259E-2</v>
      </c>
      <c r="Q106" s="7"/>
      <c r="R106" s="7">
        <f>+M106/J106</f>
        <v>3.8913126083888312E-2</v>
      </c>
      <c r="S106" s="1"/>
      <c r="T106" s="8"/>
    </row>
    <row r="107" spans="1:20" x14ac:dyDescent="0.3">
      <c r="A107" s="21">
        <v>151</v>
      </c>
      <c r="B107" s="23">
        <v>44001</v>
      </c>
      <c r="C107" s="22" t="s">
        <v>6</v>
      </c>
      <c r="D107" s="8"/>
      <c r="E107" s="14">
        <f>+I107*(P107/$E$3)</f>
        <v>0</v>
      </c>
      <c r="F107" s="15">
        <f t="shared" ref="F107:F170" si="12">+E107-D107</f>
        <v>0</v>
      </c>
      <c r="G107" s="8">
        <f>+J107*$G$3</f>
        <v>-46825.580900541594</v>
      </c>
      <c r="H107" s="21">
        <v>151</v>
      </c>
      <c r="I107" s="15"/>
      <c r="J107" s="15">
        <f>+J106-G106-O106+M106</f>
        <v>-187302.32360216638</v>
      </c>
      <c r="K107" s="1">
        <f>LOG(2)/LOG(1+R107)</f>
        <v>18.157051591821656</v>
      </c>
      <c r="L107" s="15"/>
      <c r="M107" s="10">
        <f>+$R$3*J107</f>
        <v>-7288.5189341363503</v>
      </c>
      <c r="N107" s="10">
        <f>+J107*$P$3</f>
        <v>-12315.807525241944</v>
      </c>
      <c r="O107" s="8">
        <f>+J107*$O$3</f>
        <v>-936.51161801083185</v>
      </c>
      <c r="P107" s="7">
        <f>+N107/J107</f>
        <v>6.5753629150917259E-2</v>
      </c>
      <c r="Q107" s="7"/>
      <c r="R107" s="7">
        <f>+M107/J107</f>
        <v>3.8913126083888312E-2</v>
      </c>
      <c r="S107" s="1"/>
      <c r="T107" s="8"/>
    </row>
    <row r="108" spans="1:20" x14ac:dyDescent="0.3">
      <c r="A108" s="21">
        <v>152</v>
      </c>
      <c r="B108" s="23">
        <v>44002</v>
      </c>
      <c r="C108" s="22" t="s">
        <v>6</v>
      </c>
      <c r="D108" s="8"/>
      <c r="E108" s="14">
        <f>+I108*(P108/$E$3)</f>
        <v>0</v>
      </c>
      <c r="F108" s="15">
        <f t="shared" si="12"/>
        <v>0</v>
      </c>
      <c r="G108" s="8">
        <f>+J108*$G$3</f>
        <v>-36707.18750443757</v>
      </c>
      <c r="H108" s="21">
        <v>152</v>
      </c>
      <c r="I108" s="15"/>
      <c r="J108" s="15">
        <f>+J107-G107-O107+M107</f>
        <v>-146828.75001775028</v>
      </c>
      <c r="K108" s="1">
        <f>LOG(2)/LOG(1+R108)</f>
        <v>18.157051591821656</v>
      </c>
      <c r="L108" s="15"/>
      <c r="M108" s="10">
        <f>+$R$3*J108</f>
        <v>-5713.5656621804346</v>
      </c>
      <c r="N108" s="10">
        <f>+J108*$P$3</f>
        <v>-9654.523177359888</v>
      </c>
      <c r="O108" s="8">
        <f>+J108*$O$3</f>
        <v>-734.1437500887514</v>
      </c>
      <c r="P108" s="7">
        <f>+N108/J108</f>
        <v>6.5753629150917259E-2</v>
      </c>
      <c r="Q108" s="7"/>
      <c r="R108" s="7">
        <f>+M108/J108</f>
        <v>3.8913126083888312E-2</v>
      </c>
      <c r="S108" s="1"/>
      <c r="T108" s="8"/>
    </row>
    <row r="109" spans="1:20" x14ac:dyDescent="0.3">
      <c r="A109" s="21">
        <v>153</v>
      </c>
      <c r="B109" s="23">
        <v>44003</v>
      </c>
      <c r="C109" s="22" t="s">
        <v>6</v>
      </c>
      <c r="D109" s="8"/>
      <c r="E109" s="14">
        <f>+I109*(P109/$E$3)</f>
        <v>0</v>
      </c>
      <c r="F109" s="15">
        <f t="shared" si="12"/>
        <v>0</v>
      </c>
      <c r="G109" s="8">
        <f>+J109*$G$3</f>
        <v>-28775.246106351096</v>
      </c>
      <c r="H109" s="21">
        <v>153</v>
      </c>
      <c r="I109" s="15"/>
      <c r="J109" s="15">
        <f>+J108-G108-O108+M108</f>
        <v>-115100.98442540439</v>
      </c>
      <c r="K109" s="1">
        <f>LOG(2)/LOG(1+R109)</f>
        <v>18.157051591821656</v>
      </c>
      <c r="L109" s="15"/>
      <c r="M109" s="10">
        <f>+$R$3*J109</f>
        <v>-4478.939119325426</v>
      </c>
      <c r="N109" s="10">
        <f>+J109*$P$3</f>
        <v>-7568.307444813543</v>
      </c>
      <c r="O109" s="8">
        <f>+J109*$O$3</f>
        <v>-575.50492212702193</v>
      </c>
      <c r="P109" s="7">
        <f>+N109/J109</f>
        <v>6.5753629150917259E-2</v>
      </c>
      <c r="Q109" s="7"/>
      <c r="R109" s="7">
        <f>+M109/J109</f>
        <v>3.8913126083888312E-2</v>
      </c>
      <c r="S109" s="1"/>
      <c r="T109" s="8"/>
    </row>
    <row r="110" spans="1:20" x14ac:dyDescent="0.3">
      <c r="A110" s="21">
        <v>154</v>
      </c>
      <c r="B110" s="23">
        <v>44004</v>
      </c>
      <c r="C110" s="22" t="s">
        <v>6</v>
      </c>
      <c r="D110" s="8"/>
      <c r="E110" s="14">
        <f>+I110*(P110/$E$3)</f>
        <v>0</v>
      </c>
      <c r="F110" s="15">
        <f t="shared" si="12"/>
        <v>0</v>
      </c>
      <c r="G110" s="8">
        <f>+J110*$G$3</f>
        <v>-22557.293129062924</v>
      </c>
      <c r="H110" s="21">
        <v>154</v>
      </c>
      <c r="I110" s="15"/>
      <c r="J110" s="15">
        <f>+J109-G109-O109+M109</f>
        <v>-90229.172516251696</v>
      </c>
      <c r="K110" s="1">
        <f>LOG(2)/LOG(1+R110)</f>
        <v>18.157051591821656</v>
      </c>
      <c r="L110" s="15"/>
      <c r="M110" s="10">
        <f>+$R$3*J110</f>
        <v>-3511.0991665698125</v>
      </c>
      <c r="N110" s="10">
        <f>+J110*$P$3</f>
        <v>-5932.8955482277497</v>
      </c>
      <c r="O110" s="8">
        <f>+J110*$O$3</f>
        <v>-451.14586258125848</v>
      </c>
      <c r="P110" s="7">
        <f>+N110/J110</f>
        <v>6.5753629150917259E-2</v>
      </c>
      <c r="Q110" s="7"/>
      <c r="R110" s="7">
        <f>+M110/J110</f>
        <v>3.8913126083888312E-2</v>
      </c>
      <c r="S110" s="1"/>
      <c r="T110" s="8"/>
    </row>
    <row r="111" spans="1:20" x14ac:dyDescent="0.3">
      <c r="A111" s="21">
        <v>155</v>
      </c>
      <c r="B111" s="23">
        <v>44005</v>
      </c>
      <c r="C111" s="22" t="s">
        <v>6</v>
      </c>
      <c r="D111" s="8"/>
      <c r="E111" s="14">
        <f>+I111*(P111/$E$3)</f>
        <v>0</v>
      </c>
      <c r="F111" s="15">
        <f t="shared" si="12"/>
        <v>0</v>
      </c>
      <c r="G111" s="8">
        <f>+J111*$G$3</f>
        <v>-17682.958172794333</v>
      </c>
      <c r="H111" s="21">
        <v>155</v>
      </c>
      <c r="I111" s="15"/>
      <c r="J111" s="15">
        <f>+J110-G110-O110+M110</f>
        <v>-70731.832691177333</v>
      </c>
      <c r="K111" s="1">
        <f>LOG(2)/LOG(1+R111)</f>
        <v>18.157051591821656</v>
      </c>
      <c r="L111" s="15"/>
      <c r="M111" s="10">
        <f>+$R$3*J111</f>
        <v>-2752.3967236562767</v>
      </c>
      <c r="N111" s="10">
        <f>+J111*$P$3</f>
        <v>-4650.8746959404007</v>
      </c>
      <c r="O111" s="8">
        <f>+J111*$O$3</f>
        <v>-353.6591634558867</v>
      </c>
      <c r="P111" s="7">
        <f>+N111/J111</f>
        <v>6.5753629150917259E-2</v>
      </c>
      <c r="Q111" s="7"/>
      <c r="R111" s="7">
        <f>+M111/J111</f>
        <v>3.8913126083888312E-2</v>
      </c>
      <c r="S111" s="1"/>
      <c r="T111" s="8"/>
    </row>
    <row r="112" spans="1:20" x14ac:dyDescent="0.3">
      <c r="A112" s="21">
        <v>156</v>
      </c>
      <c r="B112" s="23">
        <v>44006</v>
      </c>
      <c r="C112" s="22" t="s">
        <v>6</v>
      </c>
      <c r="D112" s="8"/>
      <c r="E112" s="14">
        <f>+I112*(P112/$E$3)</f>
        <v>0</v>
      </c>
      <c r="F112" s="15">
        <f t="shared" si="12"/>
        <v>0</v>
      </c>
      <c r="G112" s="8">
        <f>+J112*$G$3</f>
        <v>-13861.903019645848</v>
      </c>
      <c r="H112" s="21">
        <v>156</v>
      </c>
      <c r="I112" s="15"/>
      <c r="J112" s="15">
        <f>+J111-G111-O111+M111</f>
        <v>-55447.612078583392</v>
      </c>
      <c r="K112" s="1">
        <f>LOG(2)/LOG(1+R112)</f>
        <v>18.157051591821656</v>
      </c>
      <c r="L112" s="15"/>
      <c r="M112" s="10">
        <f>+$R$3*J112</f>
        <v>-2157.639919864444</v>
      </c>
      <c r="N112" s="10">
        <f>+J112*$P$3</f>
        <v>-3645.8817219190928</v>
      </c>
      <c r="O112" s="8">
        <f>+J112*$O$3</f>
        <v>-277.23806039291696</v>
      </c>
      <c r="P112" s="7">
        <f>+N112/J112</f>
        <v>6.5753629150917259E-2</v>
      </c>
      <c r="Q112" s="7"/>
      <c r="R112" s="7">
        <f>+M112/J112</f>
        <v>3.8913126083888312E-2</v>
      </c>
      <c r="S112" s="1"/>
      <c r="T112" s="8"/>
    </row>
    <row r="113" spans="1:20" x14ac:dyDescent="0.3">
      <c r="A113" s="21">
        <v>157</v>
      </c>
      <c r="B113" s="23">
        <v>44007</v>
      </c>
      <c r="C113" s="22" t="s">
        <v>6</v>
      </c>
      <c r="D113" s="8"/>
      <c r="E113" s="14">
        <f>+I113*(P113/$E$3)</f>
        <v>0</v>
      </c>
      <c r="F113" s="15">
        <f t="shared" si="12"/>
        <v>0</v>
      </c>
      <c r="G113" s="8">
        <f>+J113*$G$3</f>
        <v>-10866.527729602267</v>
      </c>
      <c r="H113" s="21">
        <v>157</v>
      </c>
      <c r="I113" s="15"/>
      <c r="J113" s="15">
        <f>+J112-G112-O112+M112</f>
        <v>-43466.110918409067</v>
      </c>
      <c r="K113" s="1">
        <f>LOG(2)/LOG(1+R113)</f>
        <v>18.157051591821656</v>
      </c>
      <c r="L113" s="15"/>
      <c r="M113" s="10">
        <f>+$R$3*J113</f>
        <v>-1691.4022545443265</v>
      </c>
      <c r="N113" s="10">
        <f>+J113*$P$3</f>
        <v>-2858.0545379617056</v>
      </c>
      <c r="O113" s="8">
        <f>+J113*$O$3</f>
        <v>-217.33055459204533</v>
      </c>
      <c r="P113" s="7">
        <f>+N113/J113</f>
        <v>6.5753629150917259E-2</v>
      </c>
      <c r="Q113" s="7"/>
      <c r="R113" s="7">
        <f>+M113/J113</f>
        <v>3.8913126083888312E-2</v>
      </c>
      <c r="S113" s="1"/>
      <c r="T113" s="8"/>
    </row>
    <row r="114" spans="1:20" x14ac:dyDescent="0.3">
      <c r="A114" s="21">
        <v>158</v>
      </c>
      <c r="B114" s="23">
        <v>44008</v>
      </c>
      <c r="C114" s="22" t="s">
        <v>6</v>
      </c>
      <c r="D114" s="8"/>
      <c r="E114" s="14">
        <f>+I114*(P114/$E$3)</f>
        <v>0</v>
      </c>
      <c r="F114" s="15">
        <f t="shared" si="12"/>
        <v>0</v>
      </c>
      <c r="G114" s="8">
        <f>+J114*$G$3</f>
        <v>-8518.4137221897709</v>
      </c>
      <c r="H114" s="21">
        <v>158</v>
      </c>
      <c r="I114" s="15"/>
      <c r="J114" s="15">
        <f>+J113-G113-O113+M113</f>
        <v>-34073.654888759083</v>
      </c>
      <c r="K114" s="1">
        <f>LOG(2)/LOG(1+R114)</f>
        <v>18.157051591821656</v>
      </c>
      <c r="L114" s="15"/>
      <c r="M114" s="10">
        <f>+$R$3*J114</f>
        <v>-1325.9124288251796</v>
      </c>
      <c r="N114" s="10">
        <f>+J114*$P$3</f>
        <v>-2240.4664673718034</v>
      </c>
      <c r="O114" s="8">
        <f>+J114*$O$3</f>
        <v>-170.36827444379543</v>
      </c>
      <c r="P114" s="7">
        <f>+N114/J114</f>
        <v>6.5753629150917259E-2</v>
      </c>
      <c r="Q114" s="7"/>
      <c r="R114" s="7">
        <f>+M114/J114</f>
        <v>3.8913126083888312E-2</v>
      </c>
      <c r="S114" s="1"/>
      <c r="T114" s="8"/>
    </row>
    <row r="115" spans="1:20" x14ac:dyDescent="0.3">
      <c r="A115" s="21">
        <v>159</v>
      </c>
      <c r="B115" s="23">
        <v>44009</v>
      </c>
      <c r="C115" s="22" t="s">
        <v>6</v>
      </c>
      <c r="D115" s="8"/>
      <c r="E115" s="14">
        <f>+I115*(P115/$E$3)</f>
        <v>0</v>
      </c>
      <c r="F115" s="15">
        <f t="shared" si="12"/>
        <v>0</v>
      </c>
      <c r="G115" s="8">
        <f>+J115*$G$3</f>
        <v>-6677.6963302376753</v>
      </c>
      <c r="H115" s="21">
        <v>159</v>
      </c>
      <c r="I115" s="15"/>
      <c r="J115" s="15">
        <f>+J114-G114-O114+M114</f>
        <v>-26710.785320950701</v>
      </c>
      <c r="K115" s="1">
        <f>LOG(2)/LOG(1+R115)</f>
        <v>18.157051591821656</v>
      </c>
      <c r="L115" s="15"/>
      <c r="M115" s="10">
        <f>+$R$3*J115</f>
        <v>-1039.4001569938277</v>
      </c>
      <c r="N115" s="10">
        <f>+J115*$P$3</f>
        <v>-1756.3310723235568</v>
      </c>
      <c r="O115" s="8">
        <f>+J115*$O$3</f>
        <v>-133.55392660475351</v>
      </c>
      <c r="P115" s="7">
        <f>+N115/J115</f>
        <v>6.5753629150917259E-2</v>
      </c>
      <c r="Q115" s="7"/>
      <c r="R115" s="7">
        <f>+M115/J115</f>
        <v>3.8913126083888312E-2</v>
      </c>
      <c r="S115" s="1"/>
      <c r="T115" s="8"/>
    </row>
    <row r="116" spans="1:20" x14ac:dyDescent="0.3">
      <c r="A116" s="21">
        <v>160</v>
      </c>
      <c r="B116" s="23">
        <v>44010</v>
      </c>
      <c r="C116" s="22" t="s">
        <v>6</v>
      </c>
      <c r="D116" s="8"/>
      <c r="E116" s="14">
        <f>+I116*(P116/$E$3)</f>
        <v>0</v>
      </c>
      <c r="F116" s="15">
        <f t="shared" si="12"/>
        <v>0</v>
      </c>
      <c r="G116" s="8">
        <f>+J116*$G$3</f>
        <v>-5234.7338052755249</v>
      </c>
      <c r="H116" s="21">
        <v>160</v>
      </c>
      <c r="I116" s="15"/>
      <c r="J116" s="15">
        <f>+J115-G115-O115+M115</f>
        <v>-20938.9352211021</v>
      </c>
      <c r="K116" s="1">
        <f>LOG(2)/LOG(1+R116)</f>
        <v>18.157051591821656</v>
      </c>
      <c r="L116" s="15"/>
      <c r="M116" s="10">
        <f>+$R$3*J116</f>
        <v>-814.79942632111579</v>
      </c>
      <c r="N116" s="10">
        <f>+J116*$P$3</f>
        <v>-1376.8109813434271</v>
      </c>
      <c r="O116" s="8">
        <f>+J116*$O$3</f>
        <v>-104.6946761055105</v>
      </c>
      <c r="P116" s="7">
        <f>+N116/J116</f>
        <v>6.5753629150917259E-2</v>
      </c>
      <c r="Q116" s="7"/>
      <c r="R116" s="7">
        <f>+M116/J116</f>
        <v>3.8913126083888312E-2</v>
      </c>
      <c r="S116" s="1"/>
      <c r="T116" s="8"/>
    </row>
    <row r="117" spans="1:20" x14ac:dyDescent="0.3">
      <c r="A117" s="21">
        <v>161</v>
      </c>
      <c r="B117" s="23">
        <v>44011</v>
      </c>
      <c r="C117" s="22" t="s">
        <v>6</v>
      </c>
      <c r="D117" s="8"/>
      <c r="E117" s="14">
        <f>+I117*(P117/$E$3)</f>
        <v>0</v>
      </c>
      <c r="F117" s="15">
        <f t="shared" si="12"/>
        <v>0</v>
      </c>
      <c r="G117" s="8">
        <f>+J117*$G$3</f>
        <v>-4103.5765415105452</v>
      </c>
      <c r="H117" s="21">
        <v>161</v>
      </c>
      <c r="I117" s="15"/>
      <c r="J117" s="15">
        <f>+J116-G116-O116+M116</f>
        <v>-16414.306166042181</v>
      </c>
      <c r="K117" s="1">
        <f>LOG(2)/LOG(1+R117)</f>
        <v>18.157051591821656</v>
      </c>
      <c r="L117" s="15"/>
      <c r="M117" s="10">
        <f>+$R$3*J117</f>
        <v>-638.73196541874472</v>
      </c>
      <c r="N117" s="10">
        <f>+J117*$P$3</f>
        <v>-1079.3002004115519</v>
      </c>
      <c r="O117" s="8">
        <f>+J117*$O$3</f>
        <v>-82.071530830210904</v>
      </c>
      <c r="P117" s="7">
        <f>+N117/J117</f>
        <v>6.5753629150917259E-2</v>
      </c>
      <c r="Q117" s="7"/>
      <c r="R117" s="7">
        <f>+M117/J117</f>
        <v>3.8913126083888312E-2</v>
      </c>
      <c r="S117" s="1"/>
      <c r="T117" s="8"/>
    </row>
    <row r="118" spans="1:20" x14ac:dyDescent="0.3">
      <c r="A118" s="21">
        <v>162</v>
      </c>
      <c r="B118" s="23">
        <v>44012</v>
      </c>
      <c r="C118" s="22" t="s">
        <v>6</v>
      </c>
      <c r="D118" s="8"/>
      <c r="E118" s="14">
        <f>+I118*(P118/$E$3)</f>
        <v>0</v>
      </c>
      <c r="F118" s="15">
        <f t="shared" si="12"/>
        <v>0</v>
      </c>
      <c r="G118" s="8">
        <f>+J118*$G$3</f>
        <v>-3216.8475147800423</v>
      </c>
      <c r="H118" s="21">
        <v>162</v>
      </c>
      <c r="I118" s="15"/>
      <c r="J118" s="15">
        <f>+J117-G117-O117+M117</f>
        <v>-12867.390059120169</v>
      </c>
      <c r="K118" s="1">
        <f>LOG(2)/LOG(1+R118)</f>
        <v>18.157051591821656</v>
      </c>
      <c r="L118" s="15"/>
      <c r="M118" s="10">
        <f>+$R$3*J118</f>
        <v>-500.71037174111422</v>
      </c>
      <c r="N118" s="10">
        <f>+J118*$P$3</f>
        <v>-846.07759408758693</v>
      </c>
      <c r="O118" s="8">
        <f>+J118*$O$3</f>
        <v>-64.336950295600843</v>
      </c>
      <c r="P118" s="7">
        <f>+N118/J118</f>
        <v>6.5753629150917259E-2</v>
      </c>
      <c r="Q118" s="7"/>
      <c r="R118" s="7">
        <f>+M118/J118</f>
        <v>3.8913126083888312E-2</v>
      </c>
      <c r="S118" s="1"/>
      <c r="T118" s="8"/>
    </row>
    <row r="119" spans="1:20" x14ac:dyDescent="0.3">
      <c r="A119" s="21">
        <v>163</v>
      </c>
      <c r="B119" s="23">
        <v>44013</v>
      </c>
      <c r="C119" s="22" t="s">
        <v>6</v>
      </c>
      <c r="D119" s="8"/>
      <c r="E119" s="14">
        <f>+I119*(P119/$E$3)</f>
        <v>0</v>
      </c>
      <c r="F119" s="15">
        <f t="shared" si="12"/>
        <v>0</v>
      </c>
      <c r="G119" s="8">
        <f>+J119*$G$3</f>
        <v>-2521.72899144641</v>
      </c>
      <c r="H119" s="21">
        <v>163</v>
      </c>
      <c r="I119" s="15"/>
      <c r="J119" s="15">
        <f>+J118-G118-O118+M118</f>
        <v>-10086.91596578564</v>
      </c>
      <c r="K119" s="1">
        <f>LOG(2)/LOG(1+R119)</f>
        <v>18.157051591821656</v>
      </c>
      <c r="L119" s="15"/>
      <c r="M119" s="10">
        <f>+$R$3*J119</f>
        <v>-392.51343277420267</v>
      </c>
      <c r="N119" s="10">
        <f>+J119*$P$3</f>
        <v>-663.25133169073536</v>
      </c>
      <c r="O119" s="8">
        <f>+J119*$O$3</f>
        <v>-50.4345798289282</v>
      </c>
      <c r="P119" s="7">
        <f>+N119/J119</f>
        <v>6.5753629150917259E-2</v>
      </c>
      <c r="Q119" s="7"/>
      <c r="R119" s="7">
        <f>+M119/J119</f>
        <v>3.8913126083888312E-2</v>
      </c>
      <c r="S119" s="1"/>
      <c r="T119" s="8"/>
    </row>
    <row r="120" spans="1:20" x14ac:dyDescent="0.3">
      <c r="A120" s="21">
        <v>164</v>
      </c>
      <c r="B120" s="23">
        <v>44014</v>
      </c>
      <c r="C120" s="22" t="s">
        <v>6</v>
      </c>
      <c r="D120" s="8"/>
      <c r="E120" s="14">
        <f>+I120*(P120/$E$3)</f>
        <v>0</v>
      </c>
      <c r="F120" s="15">
        <f t="shared" si="12"/>
        <v>0</v>
      </c>
      <c r="G120" s="8">
        <f>+J120*$G$3</f>
        <v>-1976.8164568211262</v>
      </c>
      <c r="H120" s="21">
        <v>164</v>
      </c>
      <c r="I120" s="15"/>
      <c r="J120" s="15">
        <f>+J119-G119-O119+M119</f>
        <v>-7907.2658272845047</v>
      </c>
      <c r="K120" s="1">
        <f>LOG(2)/LOG(1+R120)</f>
        <v>18.157051591821656</v>
      </c>
      <c r="L120" s="15"/>
      <c r="M120" s="10">
        <f>+$R$3*J120</f>
        <v>-307.69643211594337</v>
      </c>
      <c r="N120" s="10">
        <f>+J120*$P$3</f>
        <v>-519.93142480498625</v>
      </c>
      <c r="O120" s="8">
        <f>+J120*$O$3</f>
        <v>-39.536329136422523</v>
      </c>
      <c r="P120" s="7">
        <f>+N120/J120</f>
        <v>6.5753629150917259E-2</v>
      </c>
      <c r="Q120" s="7"/>
      <c r="R120" s="7">
        <f>+M120/J120</f>
        <v>3.8913126083888312E-2</v>
      </c>
      <c r="S120" s="1"/>
      <c r="T120" s="8"/>
    </row>
    <row r="121" spans="1:20" x14ac:dyDescent="0.3">
      <c r="A121" s="21">
        <v>165</v>
      </c>
      <c r="B121" s="23">
        <v>44015</v>
      </c>
      <c r="C121" s="22" t="s">
        <v>6</v>
      </c>
      <c r="D121" s="8"/>
      <c r="E121" s="14">
        <f>+I121*(P121/$E$3)</f>
        <v>0</v>
      </c>
      <c r="F121" s="15">
        <f t="shared" si="12"/>
        <v>0</v>
      </c>
      <c r="G121" s="8">
        <f>+J121*$G$3</f>
        <v>-1549.6523683607247</v>
      </c>
      <c r="H121" s="21">
        <v>165</v>
      </c>
      <c r="I121" s="15"/>
      <c r="J121" s="15">
        <f>+J120-G120-O120+M120</f>
        <v>-6198.6094734428989</v>
      </c>
      <c r="K121" s="1">
        <f>LOG(2)/LOG(1+R121)</f>
        <v>18.157051591821656</v>
      </c>
      <c r="L121" s="15"/>
      <c r="M121" s="10">
        <f>+$R$3*J121</f>
        <v>-241.20727198486807</v>
      </c>
      <c r="N121" s="10">
        <f>+J121*$P$3</f>
        <v>-407.58106856812685</v>
      </c>
      <c r="O121" s="8">
        <f>+J121*$O$3</f>
        <v>-30.993047367214494</v>
      </c>
      <c r="P121" s="7">
        <f>+N121/J121</f>
        <v>6.5753629150917259E-2</v>
      </c>
      <c r="Q121" s="7"/>
      <c r="R121" s="7">
        <f>+M121/J121</f>
        <v>3.8913126083888312E-2</v>
      </c>
      <c r="S121" s="1"/>
      <c r="T121" s="8"/>
    </row>
    <row r="122" spans="1:20" x14ac:dyDescent="0.3">
      <c r="A122" s="21">
        <v>166</v>
      </c>
      <c r="B122" s="23">
        <v>44016</v>
      </c>
      <c r="C122" s="22" t="s">
        <v>6</v>
      </c>
      <c r="D122" s="8"/>
      <c r="E122" s="14">
        <f>+I122*(P122/$E$3)</f>
        <v>0</v>
      </c>
      <c r="F122" s="15">
        <f t="shared" si="12"/>
        <v>0</v>
      </c>
      <c r="G122" s="8">
        <f>+J122*$G$3</f>
        <v>-1214.7928324249569</v>
      </c>
      <c r="H122" s="21">
        <v>166</v>
      </c>
      <c r="I122" s="15"/>
      <c r="J122" s="15">
        <f>+J121-G121-O121+M121</f>
        <v>-4859.1713296998278</v>
      </c>
      <c r="K122" s="1">
        <f>LOG(2)/LOG(1+R122)</f>
        <v>18.157051591821656</v>
      </c>
      <c r="L122" s="15"/>
      <c r="M122" s="10">
        <f>+$R$3*J122</f>
        <v>-189.08554661582463</v>
      </c>
      <c r="N122" s="10">
        <f>+J122*$P$3</f>
        <v>-319.50814959385195</v>
      </c>
      <c r="O122" s="8">
        <f>+J122*$O$3</f>
        <v>-24.295856648499139</v>
      </c>
      <c r="P122" s="7">
        <f>+N122/J122</f>
        <v>6.5753629150917259E-2</v>
      </c>
      <c r="Q122" s="7"/>
      <c r="R122" s="7">
        <f>+M122/J122</f>
        <v>3.8913126083888312E-2</v>
      </c>
      <c r="S122" s="1"/>
      <c r="T122" s="8"/>
    </row>
    <row r="123" spans="1:20" x14ac:dyDescent="0.3">
      <c r="A123" s="21">
        <v>167</v>
      </c>
      <c r="B123" s="23">
        <v>44017</v>
      </c>
      <c r="C123" s="22" t="s">
        <v>6</v>
      </c>
      <c r="D123" s="8"/>
      <c r="E123" s="14">
        <f>+I123*(P123/$E$3)</f>
        <v>0</v>
      </c>
      <c r="F123" s="15">
        <f t="shared" si="12"/>
        <v>0</v>
      </c>
      <c r="G123" s="8">
        <f>+J123*$G$3</f>
        <v>-952.2920468105491</v>
      </c>
      <c r="H123" s="21">
        <v>167</v>
      </c>
      <c r="I123" s="15"/>
      <c r="J123" s="15">
        <f>+J122-G122-O122+M122</f>
        <v>-3809.1681872421964</v>
      </c>
      <c r="K123" s="1">
        <f>LOG(2)/LOG(1+R123)</f>
        <v>18.157051591821656</v>
      </c>
      <c r="L123" s="15"/>
      <c r="M123" s="10">
        <f>+$R$3*J123</f>
        <v>-148.22664194489187</v>
      </c>
      <c r="N123" s="10">
        <f>+J123*$P$3</f>
        <v>-250.46663235739513</v>
      </c>
      <c r="O123" s="8">
        <f>+J123*$O$3</f>
        <v>-19.045840936210983</v>
      </c>
      <c r="P123" s="7">
        <f>+N123/J123</f>
        <v>6.5753629150917259E-2</v>
      </c>
      <c r="Q123" s="7"/>
      <c r="R123" s="7">
        <f>+M123/J123</f>
        <v>3.8913126083888312E-2</v>
      </c>
      <c r="S123" s="1"/>
      <c r="T123" s="8"/>
    </row>
    <row r="124" spans="1:20" x14ac:dyDescent="0.3">
      <c r="A124" s="21">
        <v>168</v>
      </c>
      <c r="B124" s="23">
        <v>44018</v>
      </c>
      <c r="C124" s="22" t="s">
        <v>6</v>
      </c>
      <c r="D124" s="8"/>
      <c r="E124" s="14">
        <f>+I124*(P124/$E$3)</f>
        <v>0</v>
      </c>
      <c r="F124" s="15">
        <f t="shared" si="12"/>
        <v>0</v>
      </c>
      <c r="G124" s="8">
        <f>+J124*$G$3</f>
        <v>-746.51423536008213</v>
      </c>
      <c r="H124" s="21">
        <v>168</v>
      </c>
      <c r="I124" s="15"/>
      <c r="J124" s="15">
        <f>+J123-G123-O123+M123</f>
        <v>-2986.0569414403285</v>
      </c>
      <c r="K124" s="1">
        <f>LOG(2)/LOG(1+R124)</f>
        <v>18.157051591821656</v>
      </c>
      <c r="L124" s="15"/>
      <c r="M124" s="10">
        <f>+$R$3*J124</f>
        <v>-116.19681025593741</v>
      </c>
      <c r="N124" s="10">
        <f>+J124*$P$3</f>
        <v>-196.3440807509896</v>
      </c>
      <c r="O124" s="8">
        <f>+J124*$O$3</f>
        <v>-14.930284707201643</v>
      </c>
      <c r="P124" s="7">
        <f>+N124/J124</f>
        <v>6.5753629150917259E-2</v>
      </c>
      <c r="Q124" s="7"/>
      <c r="R124" s="7">
        <f>+M124/J124</f>
        <v>3.8913126083888312E-2</v>
      </c>
      <c r="S124" s="1"/>
      <c r="T124" s="8"/>
    </row>
    <row r="125" spans="1:20" x14ac:dyDescent="0.3">
      <c r="A125" s="21">
        <v>169</v>
      </c>
      <c r="B125" s="23">
        <v>44019</v>
      </c>
      <c r="C125" s="22" t="s">
        <v>6</v>
      </c>
      <c r="D125" s="8"/>
      <c r="E125" s="14">
        <f>+I125*(P125/$E$3)</f>
        <v>0</v>
      </c>
      <c r="F125" s="15">
        <f t="shared" si="12"/>
        <v>0</v>
      </c>
      <c r="G125" s="8">
        <f>+J125*$G$3</f>
        <v>-585.20230790724554</v>
      </c>
      <c r="H125" s="21">
        <v>169</v>
      </c>
      <c r="I125" s="15"/>
      <c r="J125" s="15">
        <f>+J124-G124-O124+M124</f>
        <v>-2340.8092316289822</v>
      </c>
      <c r="K125" s="1">
        <f>LOG(2)/LOG(1+R125)</f>
        <v>18.157051591821656</v>
      </c>
      <c r="L125" s="15"/>
      <c r="M125" s="10">
        <f>+$R$3*J125</f>
        <v>-91.088204768708309</v>
      </c>
      <c r="N125" s="10">
        <f>+J125*$P$3</f>
        <v>-153.91670212957567</v>
      </c>
      <c r="O125" s="8">
        <f>+J125*$O$3</f>
        <v>-11.70404615814491</v>
      </c>
      <c r="P125" s="7">
        <f>+N125/J125</f>
        <v>6.5753629150917259E-2</v>
      </c>
      <c r="Q125" s="7"/>
      <c r="R125" s="7">
        <f>+M125/J125</f>
        <v>3.8913126083888312E-2</v>
      </c>
      <c r="S125" s="1"/>
      <c r="T125" s="8"/>
    </row>
    <row r="126" spans="1:20" x14ac:dyDescent="0.3">
      <c r="A126" s="21">
        <v>170</v>
      </c>
      <c r="B126" s="23">
        <v>44020</v>
      </c>
      <c r="C126" s="22" t="s">
        <v>6</v>
      </c>
      <c r="D126" s="8"/>
      <c r="E126" s="14">
        <f>+I126*(P126/$E$3)</f>
        <v>0</v>
      </c>
      <c r="F126" s="15">
        <f t="shared" si="12"/>
        <v>0</v>
      </c>
      <c r="G126" s="8">
        <f>+J126*$G$3</f>
        <v>-458.74777058307501</v>
      </c>
      <c r="H126" s="21">
        <v>170</v>
      </c>
      <c r="I126" s="15"/>
      <c r="J126" s="15">
        <f>+J125-G125-O125+M125</f>
        <v>-1834.9910823323</v>
      </c>
      <c r="K126" s="1">
        <f>LOG(2)/LOG(1+R126)</f>
        <v>18.157051591821656</v>
      </c>
      <c r="L126" s="15"/>
      <c r="M126" s="10">
        <f>+$R$3*J126</f>
        <v>-71.40523934960747</v>
      </c>
      <c r="N126" s="10">
        <f>+J126*$P$3</f>
        <v>-120.65732312291834</v>
      </c>
      <c r="O126" s="8">
        <f>+J126*$O$3</f>
        <v>-9.1749554116615002</v>
      </c>
      <c r="P126" s="7">
        <f>+N126/J126</f>
        <v>6.5753629150917259E-2</v>
      </c>
      <c r="Q126" s="7"/>
      <c r="R126" s="7">
        <f>+M126/J126</f>
        <v>3.8913126083888312E-2</v>
      </c>
      <c r="S126" s="1"/>
      <c r="T126" s="8"/>
    </row>
    <row r="127" spans="1:20" x14ac:dyDescent="0.3">
      <c r="A127" s="21">
        <v>171</v>
      </c>
      <c r="B127" s="23">
        <v>44021</v>
      </c>
      <c r="C127" s="22" t="s">
        <v>6</v>
      </c>
      <c r="D127" s="8"/>
      <c r="E127" s="14">
        <f>+I127*(P127/$E$3)</f>
        <v>0</v>
      </c>
      <c r="F127" s="15">
        <f t="shared" si="12"/>
        <v>0</v>
      </c>
      <c r="G127" s="8">
        <f>+J127*$G$3</f>
        <v>-359.61839892179273</v>
      </c>
      <c r="H127" s="21">
        <v>171</v>
      </c>
      <c r="I127" s="15"/>
      <c r="J127" s="15">
        <f>+J126-G126-O126+M126</f>
        <v>-1438.4735956871709</v>
      </c>
      <c r="K127" s="1">
        <f>LOG(2)/LOG(1+R127)</f>
        <v>18.157051591821656</v>
      </c>
      <c r="L127" s="15"/>
      <c r="M127" s="10">
        <f>+$R$3*J127</f>
        <v>-55.975504397319064</v>
      </c>
      <c r="N127" s="10">
        <f>+J127*$P$3</f>
        <v>-94.584859354200731</v>
      </c>
      <c r="O127" s="8">
        <f>+J127*$O$3</f>
        <v>-7.192367978435855</v>
      </c>
      <c r="P127" s="7">
        <f>+N127/J127</f>
        <v>6.5753629150917259E-2</v>
      </c>
      <c r="Q127" s="7"/>
      <c r="R127" s="7">
        <f>+M127/J127</f>
        <v>3.8913126083888312E-2</v>
      </c>
      <c r="S127" s="1"/>
      <c r="T127" s="8"/>
    </row>
    <row r="128" spans="1:20" x14ac:dyDescent="0.3">
      <c r="A128" s="21">
        <v>172</v>
      </c>
      <c r="B128" s="23">
        <v>44022</v>
      </c>
      <c r="C128" s="22" t="s">
        <v>6</v>
      </c>
      <c r="D128" s="8"/>
      <c r="E128" s="14">
        <f>+I128*(P128/$E$3)</f>
        <v>0</v>
      </c>
      <c r="F128" s="15">
        <f t="shared" si="12"/>
        <v>0</v>
      </c>
      <c r="G128" s="8">
        <f>+J128*$G$3</f>
        <v>-281.90958329606536</v>
      </c>
      <c r="H128" s="21">
        <v>172</v>
      </c>
      <c r="I128" s="15"/>
      <c r="J128" s="15">
        <f>+J127-G127-O127+M127</f>
        <v>-1127.6383331842615</v>
      </c>
      <c r="K128" s="1">
        <f>LOG(2)/LOG(1+R128)</f>
        <v>18.157051591821656</v>
      </c>
      <c r="L128" s="15"/>
      <c r="M128" s="10">
        <f>+$R$3*J128</f>
        <v>-43.879932636224822</v>
      </c>
      <c r="N128" s="10">
        <f>+J128*$P$3</f>
        <v>-74.1463127765564</v>
      </c>
      <c r="O128" s="8">
        <f>+J128*$O$3</f>
        <v>-5.6381916659213074</v>
      </c>
      <c r="P128" s="7">
        <f>+N128/J128</f>
        <v>6.5753629150917259E-2</v>
      </c>
      <c r="Q128" s="7"/>
      <c r="R128" s="7">
        <f>+M128/J128</f>
        <v>3.8913126083888312E-2</v>
      </c>
      <c r="S128" s="1"/>
      <c r="T128" s="8"/>
    </row>
    <row r="129" spans="1:20" x14ac:dyDescent="0.3">
      <c r="A129" s="21">
        <v>173</v>
      </c>
      <c r="B129" s="23">
        <v>44023</v>
      </c>
      <c r="C129" s="22" t="s">
        <v>6</v>
      </c>
      <c r="D129" s="8"/>
      <c r="E129" s="14">
        <f>+I129*(P129/$E$3)</f>
        <v>0</v>
      </c>
      <c r="F129" s="15">
        <f t="shared" si="12"/>
        <v>0</v>
      </c>
      <c r="G129" s="8">
        <f>+J129*$G$3</f>
        <v>-220.99262271462487</v>
      </c>
      <c r="H129" s="21">
        <v>173</v>
      </c>
      <c r="I129" s="15"/>
      <c r="J129" s="15">
        <f>+J128-G128-O128+M128</f>
        <v>-883.97049085849949</v>
      </c>
      <c r="K129" s="1">
        <f>LOG(2)/LOG(1+R129)</f>
        <v>18.157051591821755</v>
      </c>
      <c r="L129" s="15"/>
      <c r="M129" s="10">
        <f>+$R$3*J129</f>
        <v>-34.398055165213428</v>
      </c>
      <c r="N129" s="10">
        <f>+J129*$P$3</f>
        <v>-58.124267836264067</v>
      </c>
      <c r="O129" s="8">
        <f>+J129*$O$3</f>
        <v>-4.4198524542924975</v>
      </c>
      <c r="P129" s="7">
        <f>+N129/J129</f>
        <v>6.5753629150917259E-2</v>
      </c>
      <c r="Q129" s="7"/>
      <c r="R129" s="7">
        <f>+M129/J129</f>
        <v>3.8913126083888305E-2</v>
      </c>
      <c r="S129" s="1"/>
      <c r="T129" s="8"/>
    </row>
    <row r="130" spans="1:20" x14ac:dyDescent="0.3">
      <c r="A130" s="21">
        <v>174</v>
      </c>
      <c r="B130" s="23">
        <v>44024</v>
      </c>
      <c r="C130" s="22" t="s">
        <v>6</v>
      </c>
      <c r="D130" s="8"/>
      <c r="E130" s="14">
        <f>+I130*(P130/$E$3)</f>
        <v>0</v>
      </c>
      <c r="F130" s="15">
        <f t="shared" si="12"/>
        <v>0</v>
      </c>
      <c r="G130" s="8">
        <f>+J130*$G$3</f>
        <v>-173.2390177136989</v>
      </c>
      <c r="H130" s="21">
        <v>174</v>
      </c>
      <c r="I130" s="15"/>
      <c r="J130" s="15">
        <f>+J129-G129-O129+M129</f>
        <v>-692.9560708547956</v>
      </c>
      <c r="K130" s="1">
        <f>LOG(2)/LOG(1+R130)</f>
        <v>18.157051591821656</v>
      </c>
      <c r="L130" s="15"/>
      <c r="M130" s="10">
        <f>+$R$3*J130</f>
        <v>-26.965086955768506</v>
      </c>
      <c r="N130" s="10">
        <f>+J130*$P$3</f>
        <v>-45.56437650086297</v>
      </c>
      <c r="O130" s="8">
        <f>+J130*$O$3</f>
        <v>-3.4647803542739779</v>
      </c>
      <c r="P130" s="7">
        <f>+N130/J130</f>
        <v>6.5753629150917259E-2</v>
      </c>
      <c r="Q130" s="7"/>
      <c r="R130" s="7">
        <f>+M130/J130</f>
        <v>3.8913126083888312E-2</v>
      </c>
      <c r="S130" s="1"/>
      <c r="T130" s="8"/>
    </row>
    <row r="131" spans="1:20" x14ac:dyDescent="0.3">
      <c r="A131" s="21">
        <v>175</v>
      </c>
      <c r="B131" s="23">
        <v>44025</v>
      </c>
      <c r="C131" s="22" t="s">
        <v>6</v>
      </c>
      <c r="D131" s="8"/>
      <c r="E131" s="14">
        <f>+I131*(P131/$E$3)</f>
        <v>0</v>
      </c>
      <c r="F131" s="15">
        <f t="shared" si="12"/>
        <v>0</v>
      </c>
      <c r="G131" s="8">
        <f>+J131*$G$3</f>
        <v>-135.80433993564779</v>
      </c>
      <c r="H131" s="21">
        <v>175</v>
      </c>
      <c r="I131" s="15"/>
      <c r="J131" s="15">
        <f>+J130-G130-O130+M130</f>
        <v>-543.21735974259116</v>
      </c>
      <c r="K131" s="1">
        <f>LOG(2)/LOG(1+R131)</f>
        <v>18.157051591821656</v>
      </c>
      <c r="L131" s="15"/>
      <c r="M131" s="10">
        <f>+$R$3*J131</f>
        <v>-21.138285610620365</v>
      </c>
      <c r="N131" s="10">
        <f>+J131*$P$3</f>
        <v>-35.718512820854748</v>
      </c>
      <c r="O131" s="8">
        <f>+J131*$O$3</f>
        <v>-2.716086798712956</v>
      </c>
      <c r="P131" s="7">
        <f>+N131/J131</f>
        <v>6.5753629150917259E-2</v>
      </c>
      <c r="Q131" s="7"/>
      <c r="R131" s="7">
        <f>+M131/J131</f>
        <v>3.8913126083888312E-2</v>
      </c>
      <c r="S131" s="1"/>
      <c r="T131" s="8"/>
    </row>
    <row r="132" spans="1:20" x14ac:dyDescent="0.3">
      <c r="A132" s="21">
        <v>176</v>
      </c>
      <c r="B132" s="23">
        <v>44026</v>
      </c>
      <c r="C132" s="22" t="s">
        <v>6</v>
      </c>
      <c r="D132" s="8"/>
      <c r="E132" s="14">
        <f>+I132*(P132/$E$3)</f>
        <v>0</v>
      </c>
      <c r="F132" s="15">
        <f t="shared" si="12"/>
        <v>0</v>
      </c>
      <c r="G132" s="8">
        <f>+J132*$G$3</f>
        <v>-106.45880465471268</v>
      </c>
      <c r="H132" s="21">
        <v>176</v>
      </c>
      <c r="I132" s="15"/>
      <c r="J132" s="15">
        <f>+J131-G131-O131+M131</f>
        <v>-425.83521861885072</v>
      </c>
      <c r="K132" s="1">
        <f>LOG(2)/LOG(1+R132)</f>
        <v>18.157051591821656</v>
      </c>
      <c r="L132" s="15"/>
      <c r="M132" s="10">
        <f>+$R$3*J132</f>
        <v>-16.570579553075483</v>
      </c>
      <c r="N132" s="10">
        <f>+J132*$P$3</f>
        <v>-28.000211044463686</v>
      </c>
      <c r="O132" s="8">
        <f>+J132*$O$3</f>
        <v>-2.1291760930942538</v>
      </c>
      <c r="P132" s="7">
        <f>+N132/J132</f>
        <v>6.5753629150917259E-2</v>
      </c>
      <c r="Q132" s="7"/>
      <c r="R132" s="7">
        <f>+M132/J132</f>
        <v>3.8913126083888312E-2</v>
      </c>
      <c r="S132" s="1"/>
      <c r="T132" s="8"/>
    </row>
    <row r="133" spans="1:20" x14ac:dyDescent="0.3">
      <c r="A133" s="21">
        <v>177</v>
      </c>
      <c r="B133" s="23">
        <v>44027</v>
      </c>
      <c r="C133" s="22" t="s">
        <v>6</v>
      </c>
      <c r="D133" s="8"/>
      <c r="E133" s="14">
        <f>+I133*(P133/$E$3)</f>
        <v>0</v>
      </c>
      <c r="F133" s="15">
        <f t="shared" si="12"/>
        <v>0</v>
      </c>
      <c r="G133" s="8">
        <f>+J133*$G$3</f>
        <v>-83.454454356029814</v>
      </c>
      <c r="H133" s="21">
        <v>177</v>
      </c>
      <c r="I133" s="15"/>
      <c r="J133" s="15">
        <f>+J132-G132-O132+M132</f>
        <v>-333.81781742411926</v>
      </c>
      <c r="K133" s="1">
        <f>LOG(2)/LOG(1+R133)</f>
        <v>18.157051591821656</v>
      </c>
      <c r="L133" s="15"/>
      <c r="M133" s="10">
        <f>+$R$3*J133</f>
        <v>-12.989894818473161</v>
      </c>
      <c r="N133" s="10">
        <f>+J133*$P$3</f>
        <v>-21.949732970874145</v>
      </c>
      <c r="O133" s="8">
        <f>+J133*$O$3</f>
        <v>-1.6690890871205963</v>
      </c>
      <c r="P133" s="7">
        <f>+N133/J133</f>
        <v>6.5753629150917259E-2</v>
      </c>
      <c r="Q133" s="7"/>
      <c r="R133" s="7">
        <f>+M133/J133</f>
        <v>3.8913126083888312E-2</v>
      </c>
      <c r="S133" s="1"/>
      <c r="T133" s="8"/>
    </row>
    <row r="134" spans="1:20" x14ac:dyDescent="0.3">
      <c r="A134" s="21">
        <v>178</v>
      </c>
      <c r="B134" s="23">
        <v>44028</v>
      </c>
      <c r="C134" s="22" t="s">
        <v>6</v>
      </c>
      <c r="D134" s="8"/>
      <c r="E134" s="14">
        <f>+I134*(P134/$E$3)</f>
        <v>0</v>
      </c>
      <c r="F134" s="15">
        <f t="shared" si="12"/>
        <v>0</v>
      </c>
      <c r="G134" s="8">
        <f>+J134*$G$3</f>
        <v>-65.421042199860494</v>
      </c>
      <c r="H134" s="21">
        <v>178</v>
      </c>
      <c r="I134" s="15"/>
      <c r="J134" s="15">
        <f>+J133-G133-O133+M133</f>
        <v>-261.68416879944198</v>
      </c>
      <c r="K134" s="1">
        <f>LOG(2)/LOG(1+R134)</f>
        <v>18.157051591821656</v>
      </c>
      <c r="L134" s="15"/>
      <c r="M134" s="10">
        <f>+$R$3*J134</f>
        <v>-10.182949054650198</v>
      </c>
      <c r="N134" s="10">
        <f>+J134*$P$3</f>
        <v>-17.206683789904542</v>
      </c>
      <c r="O134" s="8">
        <f>+J134*$O$3</f>
        <v>-1.3084208439972098</v>
      </c>
      <c r="P134" s="7">
        <f>+N134/J134</f>
        <v>6.5753629150917259E-2</v>
      </c>
      <c r="Q134" s="7"/>
      <c r="R134" s="7">
        <f>+M134/J134</f>
        <v>3.8913126083888312E-2</v>
      </c>
      <c r="S134" s="1"/>
      <c r="T134" s="8"/>
    </row>
    <row r="135" spans="1:20" x14ac:dyDescent="0.3">
      <c r="A135" s="21">
        <v>179</v>
      </c>
      <c r="B135" s="23">
        <v>44029</v>
      </c>
      <c r="C135" s="22" t="s">
        <v>6</v>
      </c>
      <c r="D135" s="8"/>
      <c r="E135" s="14">
        <f>+I135*(P135/$E$3)</f>
        <v>0</v>
      </c>
      <c r="F135" s="15">
        <f t="shared" si="12"/>
        <v>0</v>
      </c>
      <c r="G135" s="8">
        <f>+J135*$G$3</f>
        <v>-51.284413702558624</v>
      </c>
      <c r="H135" s="21">
        <v>179</v>
      </c>
      <c r="I135" s="15"/>
      <c r="J135" s="15">
        <f>+J134-G134-O134+M134</f>
        <v>-205.13765481023449</v>
      </c>
      <c r="K135" s="1">
        <f>LOG(2)/LOG(1+R135)</f>
        <v>18.157051591821656</v>
      </c>
      <c r="L135" s="15"/>
      <c r="M135" s="10">
        <f>+$R$3*J135</f>
        <v>-7.982547426183813</v>
      </c>
      <c r="N135" s="10">
        <f>+J135*$P$3</f>
        <v>-13.488545279281038</v>
      </c>
      <c r="O135" s="8">
        <f>+J135*$O$3</f>
        <v>-1.0256882740511726</v>
      </c>
      <c r="P135" s="7">
        <f>+N135/J135</f>
        <v>6.5753629150917259E-2</v>
      </c>
      <c r="Q135" s="7"/>
      <c r="R135" s="7">
        <f>+M135/J135</f>
        <v>3.8913126083888312E-2</v>
      </c>
      <c r="S135" s="1"/>
      <c r="T135" s="8"/>
    </row>
    <row r="136" spans="1:20" x14ac:dyDescent="0.3">
      <c r="A136" s="21">
        <v>180</v>
      </c>
      <c r="B136" s="23">
        <v>44030</v>
      </c>
      <c r="C136" s="22" t="s">
        <v>6</v>
      </c>
      <c r="D136" s="8"/>
      <c r="E136" s="14">
        <f>+I136*(P136/$E$3)</f>
        <v>0</v>
      </c>
      <c r="F136" s="15">
        <f t="shared" si="12"/>
        <v>0</v>
      </c>
      <c r="G136" s="8">
        <f>+J136*$G$3</f>
        <v>-40.202525064952127</v>
      </c>
      <c r="H136" s="21">
        <v>180</v>
      </c>
      <c r="I136" s="15"/>
      <c r="J136" s="15">
        <f>+J135-G135-O135+M135</f>
        <v>-160.81010025980851</v>
      </c>
      <c r="K136" s="1">
        <f>LOG(2)/LOG(1+R136)</f>
        <v>18.157051591821656</v>
      </c>
      <c r="L136" s="15"/>
      <c r="M136" s="10">
        <f>+$R$3*J136</f>
        <v>-6.257623706972649</v>
      </c>
      <c r="N136" s="10">
        <f>+J136*$P$3</f>
        <v>-10.573847696205272</v>
      </c>
      <c r="O136" s="8">
        <f>+J136*$O$3</f>
        <v>-0.80405050129904254</v>
      </c>
      <c r="P136" s="7">
        <f>+N136/J136</f>
        <v>6.5753629150917259E-2</v>
      </c>
      <c r="Q136" s="7"/>
      <c r="R136" s="7">
        <f>+M136/J136</f>
        <v>3.8913126083888312E-2</v>
      </c>
      <c r="S136" s="1"/>
      <c r="T136" s="8"/>
    </row>
    <row r="137" spans="1:20" x14ac:dyDescent="0.3">
      <c r="A137" s="21">
        <v>181</v>
      </c>
      <c r="B137" s="23">
        <v>44031</v>
      </c>
      <c r="C137" s="22" t="s">
        <v>6</v>
      </c>
      <c r="D137" s="8"/>
      <c r="E137" s="14">
        <f>+I137*(P137/$E$3)</f>
        <v>0</v>
      </c>
      <c r="F137" s="15">
        <f t="shared" si="12"/>
        <v>0</v>
      </c>
      <c r="G137" s="8">
        <f>+J137*$G$3</f>
        <v>-31.515287100132497</v>
      </c>
      <c r="H137" s="21">
        <v>181</v>
      </c>
      <c r="I137" s="15"/>
      <c r="J137" s="15">
        <f>+J136-G136-O136+M136</f>
        <v>-126.06114840052999</v>
      </c>
      <c r="K137" s="1">
        <f>LOG(2)/LOG(1+R137)</f>
        <v>18.157051591821656</v>
      </c>
      <c r="L137" s="15"/>
      <c r="M137" s="10">
        <f>+$R$3*J137</f>
        <v>-4.9054333619895791</v>
      </c>
      <c r="N137" s="10">
        <f>+J137*$P$3</f>
        <v>-8.2889780022671946</v>
      </c>
      <c r="O137" s="8">
        <f>+J137*$O$3</f>
        <v>-0.63030574200264999</v>
      </c>
      <c r="P137" s="7">
        <f>+N137/J137</f>
        <v>6.5753629150917259E-2</v>
      </c>
      <c r="Q137" s="7"/>
      <c r="R137" s="7">
        <f>+M137/J137</f>
        <v>3.8913126083888312E-2</v>
      </c>
      <c r="S137" s="1"/>
      <c r="T137" s="8"/>
    </row>
    <row r="138" spans="1:20" x14ac:dyDescent="0.3">
      <c r="A138" s="21">
        <v>182</v>
      </c>
      <c r="B138" s="23">
        <v>44032</v>
      </c>
      <c r="C138" s="22" t="s">
        <v>6</v>
      </c>
      <c r="D138" s="8"/>
      <c r="E138" s="14">
        <f>+I138*(P138/$E$3)</f>
        <v>0</v>
      </c>
      <c r="F138" s="15">
        <f t="shared" si="12"/>
        <v>0</v>
      </c>
      <c r="G138" s="8">
        <f>+J138*$G$3</f>
        <v>-24.705247230096106</v>
      </c>
      <c r="H138" s="21">
        <v>182</v>
      </c>
      <c r="I138" s="15"/>
      <c r="J138" s="15">
        <f>+J137-G137-O137+M137</f>
        <v>-98.820988920384423</v>
      </c>
      <c r="K138" s="1">
        <f>LOG(2)/LOG(1+R138)</f>
        <v>18.157051591821656</v>
      </c>
      <c r="L138" s="15"/>
      <c r="M138" s="10">
        <f>+$R$3*J138</f>
        <v>-3.8454336015934492</v>
      </c>
      <c r="N138" s="10">
        <f>+J138*$P$3</f>
        <v>-6.4978386577978604</v>
      </c>
      <c r="O138" s="8">
        <f>+J138*$O$3</f>
        <v>-0.49410494460192211</v>
      </c>
      <c r="P138" s="7">
        <f>+N138/J138</f>
        <v>6.5753629150917259E-2</v>
      </c>
      <c r="Q138" s="7"/>
      <c r="R138" s="7">
        <f>+M138/J138</f>
        <v>3.8913126083888312E-2</v>
      </c>
      <c r="S138" s="1"/>
      <c r="T138" s="8"/>
    </row>
    <row r="139" spans="1:20" x14ac:dyDescent="0.3">
      <c r="A139" s="21">
        <v>183</v>
      </c>
      <c r="B139" s="23">
        <v>44033</v>
      </c>
      <c r="C139" s="22" t="s">
        <v>6</v>
      </c>
      <c r="D139" s="8"/>
      <c r="E139" s="14">
        <f>+I139*(P139/$E$3)</f>
        <v>0</v>
      </c>
      <c r="F139" s="15">
        <f t="shared" si="12"/>
        <v>0</v>
      </c>
      <c r="G139" s="8">
        <f>+J139*$G$3</f>
        <v>-19.366767586819964</v>
      </c>
      <c r="H139" s="21">
        <v>183</v>
      </c>
      <c r="I139" s="15"/>
      <c r="J139" s="15">
        <f>+J138-G138-O138+M138</f>
        <v>-77.467070347279858</v>
      </c>
      <c r="K139" s="1">
        <f>LOG(2)/LOG(1+R139)</f>
        <v>18.157051591821656</v>
      </c>
      <c r="L139" s="15"/>
      <c r="M139" s="10">
        <f>+$R$3*J139</f>
        <v>-3.0144858757731465</v>
      </c>
      <c r="N139" s="10">
        <f>+J139*$P$3</f>
        <v>-5.0937410150230589</v>
      </c>
      <c r="O139" s="8">
        <f>+J139*$O$3</f>
        <v>-0.38733535173639932</v>
      </c>
      <c r="P139" s="7">
        <f>+N139/J139</f>
        <v>6.5753629150917259E-2</v>
      </c>
      <c r="Q139" s="7"/>
      <c r="R139" s="7">
        <f>+M139/J139</f>
        <v>3.8913126083888312E-2</v>
      </c>
      <c r="S139" s="1"/>
      <c r="T139" s="8"/>
    </row>
    <row r="140" spans="1:20" x14ac:dyDescent="0.3">
      <c r="A140" s="21">
        <v>184</v>
      </c>
      <c r="B140" s="23">
        <v>44034</v>
      </c>
      <c r="C140" s="22" t="s">
        <v>6</v>
      </c>
      <c r="D140" s="8"/>
      <c r="E140" s="14">
        <f>+I140*(P140/$E$3)</f>
        <v>0</v>
      </c>
      <c r="F140" s="15">
        <f t="shared" si="12"/>
        <v>0</v>
      </c>
      <c r="G140" s="8">
        <f>+J140*$G$3</f>
        <v>-15.181863321124162</v>
      </c>
      <c r="H140" s="21">
        <v>184</v>
      </c>
      <c r="I140" s="15"/>
      <c r="J140" s="15">
        <f>+J139-G139-O139+M139</f>
        <v>-60.727453284496647</v>
      </c>
      <c r="K140" s="1">
        <f>LOG(2)/LOG(1+R140)</f>
        <v>18.157051591821656</v>
      </c>
      <c r="L140" s="15"/>
      <c r="M140" s="10">
        <f>+$R$3*J140</f>
        <v>-2.3630950464130556</v>
      </c>
      <c r="N140" s="10">
        <f>+J140*$P$3</f>
        <v>-3.9930504425484448</v>
      </c>
      <c r="O140" s="8">
        <f>+J140*$O$3</f>
        <v>-0.30363726642248323</v>
      </c>
      <c r="P140" s="7">
        <f>+N140/J140</f>
        <v>6.5753629150917259E-2</v>
      </c>
      <c r="Q140" s="7"/>
      <c r="R140" s="7">
        <f>+M140/J140</f>
        <v>3.8913126083888312E-2</v>
      </c>
      <c r="S140" s="1"/>
      <c r="T140" s="8"/>
    </row>
    <row r="141" spans="1:20" x14ac:dyDescent="0.3">
      <c r="A141" s="21">
        <v>185</v>
      </c>
      <c r="B141" s="23">
        <v>44035</v>
      </c>
      <c r="C141" s="22" t="s">
        <v>6</v>
      </c>
      <c r="D141" s="8"/>
      <c r="E141" s="14">
        <f>+I141*(P141/$E$3)</f>
        <v>0</v>
      </c>
      <c r="F141" s="15">
        <f t="shared" si="12"/>
        <v>0</v>
      </c>
      <c r="G141" s="8">
        <f>+J141*$G$3</f>
        <v>-11.901261935840765</v>
      </c>
      <c r="H141" s="21">
        <v>185</v>
      </c>
      <c r="I141" s="15"/>
      <c r="J141" s="15">
        <f>+J140-G140-O140+M140</f>
        <v>-47.605047743363059</v>
      </c>
      <c r="K141" s="1">
        <f>LOG(2)/LOG(1+R141)</f>
        <v>18.157051591821656</v>
      </c>
      <c r="L141" s="15"/>
      <c r="M141" s="10">
        <f>+$R$3*J141</f>
        <v>-1.8524612250670094</v>
      </c>
      <c r="N141" s="10">
        <f>+J141*$P$3</f>
        <v>-3.130204655028805</v>
      </c>
      <c r="O141" s="8">
        <f>+J141*$O$3</f>
        <v>-0.2380252387168153</v>
      </c>
      <c r="P141" s="7">
        <f>+N141/J141</f>
        <v>6.5753629150917259E-2</v>
      </c>
      <c r="Q141" s="7"/>
      <c r="R141" s="7">
        <f>+M141/J141</f>
        <v>3.8913126083888312E-2</v>
      </c>
      <c r="S141" s="1"/>
      <c r="T141" s="8"/>
    </row>
    <row r="142" spans="1:20" x14ac:dyDescent="0.3">
      <c r="A142" s="21">
        <v>186</v>
      </c>
      <c r="B142" s="23">
        <v>44036</v>
      </c>
      <c r="C142" s="22" t="s">
        <v>6</v>
      </c>
      <c r="D142" s="8"/>
      <c r="E142" s="14">
        <f>+I142*(P142/$E$3)</f>
        <v>0</v>
      </c>
      <c r="F142" s="15">
        <f t="shared" si="12"/>
        <v>0</v>
      </c>
      <c r="G142" s="8">
        <f>+J142*$G$3</f>
        <v>-9.3295554484681222</v>
      </c>
      <c r="H142" s="21">
        <v>186</v>
      </c>
      <c r="I142" s="15"/>
      <c r="J142" s="15">
        <f>+J141-G141-O141+M141</f>
        <v>-37.318221793872489</v>
      </c>
      <c r="K142" s="1">
        <f>LOG(2)/LOG(1+R142)</f>
        <v>18.157051591821656</v>
      </c>
      <c r="L142" s="15"/>
      <c r="M142" s="10">
        <f>+$R$3*J142</f>
        <v>-1.4521686698914689</v>
      </c>
      <c r="N142" s="10">
        <f>+J142*$P$3</f>
        <v>-2.45380851640597</v>
      </c>
      <c r="O142" s="8">
        <f>+J142*$O$3</f>
        <v>-0.18659110896936246</v>
      </c>
      <c r="P142" s="7">
        <f>+N142/J142</f>
        <v>6.5753629150917259E-2</v>
      </c>
      <c r="Q142" s="7"/>
      <c r="R142" s="7">
        <f>+M142/J142</f>
        <v>3.8913126083888312E-2</v>
      </c>
      <c r="S142" s="1"/>
      <c r="T142" s="8"/>
    </row>
    <row r="143" spans="1:20" x14ac:dyDescent="0.3">
      <c r="A143" s="21">
        <v>187</v>
      </c>
      <c r="B143" s="23">
        <v>44037</v>
      </c>
      <c r="C143" s="22" t="s">
        <v>6</v>
      </c>
      <c r="D143" s="8"/>
      <c r="E143" s="14">
        <f>+I143*(P143/$E$3)</f>
        <v>0</v>
      </c>
      <c r="F143" s="15">
        <f t="shared" si="12"/>
        <v>0</v>
      </c>
      <c r="G143" s="8">
        <f>+J143*$G$3</f>
        <v>-7.3135609765816181</v>
      </c>
      <c r="H143" s="21">
        <v>187</v>
      </c>
      <c r="I143" s="15"/>
      <c r="J143" s="15">
        <f>+J142-G142-O142+M142</f>
        <v>-29.254243906326472</v>
      </c>
      <c r="K143" s="1">
        <f>LOG(2)/LOG(1+R143)</f>
        <v>18.157051591821656</v>
      </c>
      <c r="L143" s="15"/>
      <c r="M143" s="10">
        <f>+$R$3*J143</f>
        <v>-1.1383740816157033</v>
      </c>
      <c r="N143" s="10">
        <f>+J143*$P$3</f>
        <v>-1.9235727049070719</v>
      </c>
      <c r="O143" s="8">
        <f>+J143*$O$3</f>
        <v>-0.14627121953163236</v>
      </c>
      <c r="P143" s="7">
        <f>+N143/J143</f>
        <v>6.5753629150917259E-2</v>
      </c>
      <c r="Q143" s="7"/>
      <c r="R143" s="7">
        <f>+M143/J143</f>
        <v>3.8913126083888312E-2</v>
      </c>
      <c r="S143" s="1"/>
      <c r="T143" s="8"/>
    </row>
    <row r="144" spans="1:20" x14ac:dyDescent="0.3">
      <c r="A144" s="21">
        <v>188</v>
      </c>
      <c r="B144" s="23">
        <v>44038</v>
      </c>
      <c r="C144" s="22" t="s">
        <v>6</v>
      </c>
      <c r="D144" s="8"/>
      <c r="E144" s="14">
        <f>+I144*(P144/$E$3)</f>
        <v>0</v>
      </c>
      <c r="F144" s="15">
        <f t="shared" si="12"/>
        <v>0</v>
      </c>
      <c r="G144" s="8">
        <f>+J144*$G$3</f>
        <v>-5.7331964479572317</v>
      </c>
      <c r="H144" s="21">
        <v>188</v>
      </c>
      <c r="I144" s="15"/>
      <c r="J144" s="15">
        <f>+J143-G143-O143+M143</f>
        <v>-22.932785791828927</v>
      </c>
      <c r="K144" s="1">
        <f>LOG(2)/LOG(1+R144)</f>
        <v>18.157051591821656</v>
      </c>
      <c r="L144" s="15"/>
      <c r="M144" s="10">
        <f>+$R$3*J144</f>
        <v>-0.89238638497224154</v>
      </c>
      <c r="N144" s="10">
        <f>+J144*$P$3</f>
        <v>-1.5079138923533437</v>
      </c>
      <c r="O144" s="8">
        <f>+J144*$O$3</f>
        <v>-0.11466392895914464</v>
      </c>
      <c r="P144" s="7">
        <f>+N144/J144</f>
        <v>6.5753629150917259E-2</v>
      </c>
      <c r="Q144" s="7"/>
      <c r="R144" s="7">
        <f>+M144/J144</f>
        <v>3.8913126083888312E-2</v>
      </c>
      <c r="S144" s="1"/>
      <c r="T144" s="8"/>
    </row>
    <row r="145" spans="1:20" x14ac:dyDescent="0.3">
      <c r="A145" s="21">
        <v>189</v>
      </c>
      <c r="B145" s="23">
        <v>44039</v>
      </c>
      <c r="C145" s="22" t="s">
        <v>6</v>
      </c>
      <c r="D145" s="8"/>
      <c r="E145" s="14">
        <f>+I145*(P145/$E$3)</f>
        <v>0</v>
      </c>
      <c r="F145" s="15">
        <f t="shared" si="12"/>
        <v>0</v>
      </c>
      <c r="G145" s="8">
        <f>+J145*$G$3</f>
        <v>-4.494327949971197</v>
      </c>
      <c r="H145" s="21">
        <v>189</v>
      </c>
      <c r="I145" s="15"/>
      <c r="J145" s="15">
        <f>+J144-G144-O144+M144</f>
        <v>-17.977311799884788</v>
      </c>
      <c r="K145" s="1">
        <f>LOG(2)/LOG(1+R145)</f>
        <v>18.157051591821656</v>
      </c>
      <c r="L145" s="15"/>
      <c r="M145" s="10">
        <f>+$R$3*J145</f>
        <v>-0.69955340071828986</v>
      </c>
      <c r="N145" s="10">
        <f>+J145*$P$3</f>
        <v>-1.1820734932200332</v>
      </c>
      <c r="O145" s="8">
        <f>+J145*$O$3</f>
        <v>-8.9886558999423938E-2</v>
      </c>
      <c r="P145" s="7">
        <f>+N145/J145</f>
        <v>6.5753629150917259E-2</v>
      </c>
      <c r="Q145" s="7"/>
      <c r="R145" s="7">
        <f>+M145/J145</f>
        <v>3.8913126083888312E-2</v>
      </c>
      <c r="S145" s="1"/>
      <c r="T145" s="8"/>
    </row>
    <row r="146" spans="1:20" x14ac:dyDescent="0.3">
      <c r="A146" s="21">
        <v>190</v>
      </c>
      <c r="B146" s="23">
        <v>44040</v>
      </c>
      <c r="C146" s="22" t="s">
        <v>6</v>
      </c>
      <c r="D146" s="8"/>
      <c r="E146" s="14">
        <f>+I146*(P146/$E$3)</f>
        <v>0</v>
      </c>
      <c r="F146" s="15">
        <f t="shared" si="12"/>
        <v>0</v>
      </c>
      <c r="G146" s="8">
        <f>+J146*$G$3</f>
        <v>-3.5231626729081142</v>
      </c>
      <c r="H146" s="21">
        <v>190</v>
      </c>
      <c r="I146" s="15"/>
      <c r="J146" s="15">
        <f>+J145-G145-O145+M145</f>
        <v>-14.092650691632457</v>
      </c>
      <c r="K146" s="1">
        <f>LOG(2)/LOG(1+R146)</f>
        <v>18.157051591821656</v>
      </c>
      <c r="L146" s="15"/>
      <c r="M146" s="10">
        <f>+$R$3*J146</f>
        <v>-0.54838909321968965</v>
      </c>
      <c r="N146" s="10">
        <f>+J146*$P$3</f>
        <v>-0.92664292733101816</v>
      </c>
      <c r="O146" s="8">
        <f>+J146*$O$3</f>
        <v>-7.0463253458162289E-2</v>
      </c>
      <c r="P146" s="7">
        <f>+N146/J146</f>
        <v>6.5753629150917259E-2</v>
      </c>
      <c r="Q146" s="7"/>
      <c r="R146" s="7">
        <f>+M146/J146</f>
        <v>3.8913126083888312E-2</v>
      </c>
      <c r="S146" s="1"/>
      <c r="T146" s="8"/>
    </row>
    <row r="147" spans="1:20" x14ac:dyDescent="0.3">
      <c r="A147" s="21">
        <v>191</v>
      </c>
      <c r="B147" s="23">
        <v>44041</v>
      </c>
      <c r="C147" s="22" t="s">
        <v>6</v>
      </c>
      <c r="D147" s="8"/>
      <c r="E147" s="14">
        <f>+I147*(P147/$E$3)</f>
        <v>0</v>
      </c>
      <c r="F147" s="15">
        <f t="shared" si="12"/>
        <v>0</v>
      </c>
      <c r="G147" s="8">
        <f>+J147*$G$3</f>
        <v>-2.7618534646214674</v>
      </c>
      <c r="H147" s="21">
        <v>191</v>
      </c>
      <c r="I147" s="15"/>
      <c r="J147" s="15">
        <f>+J146-G146-O146+M146</f>
        <v>-11.04741385848587</v>
      </c>
      <c r="K147" s="1">
        <f>LOG(2)/LOG(1+R147)</f>
        <v>18.157051591821656</v>
      </c>
      <c r="L147" s="15"/>
      <c r="M147" s="10">
        <f>+$R$3*J147</f>
        <v>-0.42988940837615569</v>
      </c>
      <c r="N147" s="10">
        <f>+J147*$P$3</f>
        <v>-0.72640755392758383</v>
      </c>
      <c r="O147" s="8">
        <f>+J147*$O$3</f>
        <v>-5.5237069292429351E-2</v>
      </c>
      <c r="P147" s="7">
        <f>+N147/J147</f>
        <v>6.5753629150917259E-2</v>
      </c>
      <c r="Q147" s="7"/>
      <c r="R147" s="7">
        <f>+M147/J147</f>
        <v>3.8913126083888312E-2</v>
      </c>
      <c r="S147" s="1"/>
      <c r="T147" s="8"/>
    </row>
    <row r="148" spans="1:20" x14ac:dyDescent="0.3">
      <c r="A148" s="21">
        <v>192</v>
      </c>
      <c r="B148" s="23">
        <v>44042</v>
      </c>
      <c r="C148" s="22" t="s">
        <v>6</v>
      </c>
      <c r="D148" s="8"/>
      <c r="E148" s="14">
        <f>+I148*(P148/$E$3)</f>
        <v>0</v>
      </c>
      <c r="F148" s="15">
        <f t="shared" si="12"/>
        <v>0</v>
      </c>
      <c r="G148" s="8">
        <f>+J148*$G$3</f>
        <v>-2.1650531832370321</v>
      </c>
      <c r="H148" s="21">
        <v>192</v>
      </c>
      <c r="I148" s="15"/>
      <c r="J148" s="15">
        <f>+J147-G147-O147+M147</f>
        <v>-8.6602127329481284</v>
      </c>
      <c r="K148" s="1">
        <f>LOG(2)/LOG(1+R148)</f>
        <v>18.157051591821656</v>
      </c>
      <c r="L148" s="15"/>
      <c r="M148" s="10">
        <f>+$R$3*J148</f>
        <v>-0.33699594999050553</v>
      </c>
      <c r="N148" s="10">
        <f>+J148*$P$3</f>
        <v>-0.56944041641032284</v>
      </c>
      <c r="O148" s="8">
        <f>+J148*$O$3</f>
        <v>-4.3301063664740645E-2</v>
      </c>
      <c r="P148" s="7">
        <f>+N148/J148</f>
        <v>6.5753629150917259E-2</v>
      </c>
      <c r="Q148" s="7"/>
      <c r="R148" s="7">
        <f>+M148/J148</f>
        <v>3.8913126083888312E-2</v>
      </c>
      <c r="S148" s="1"/>
      <c r="T148" s="8"/>
    </row>
    <row r="149" spans="1:20" x14ac:dyDescent="0.3">
      <c r="A149" s="21">
        <v>193</v>
      </c>
      <c r="B149" s="23">
        <v>44043</v>
      </c>
      <c r="C149" s="22" t="s">
        <v>6</v>
      </c>
      <c r="D149" s="8"/>
      <c r="E149" s="14">
        <f>+I149*(P149/$E$3)</f>
        <v>0</v>
      </c>
      <c r="F149" s="15">
        <f t="shared" si="12"/>
        <v>0</v>
      </c>
      <c r="G149" s="8">
        <f>+J149*$G$3</f>
        <v>-1.6972136090092154</v>
      </c>
      <c r="H149" s="21">
        <v>193</v>
      </c>
      <c r="I149" s="15"/>
      <c r="J149" s="15">
        <f>+J148-G148-O148+M148</f>
        <v>-6.7888544360368615</v>
      </c>
      <c r="K149" s="1">
        <f>LOG(2)/LOG(1+R149)</f>
        <v>18.157051591821656</v>
      </c>
      <c r="L149" s="15"/>
      <c r="M149" s="10">
        <f>+$R$3*J149</f>
        <v>-0.26417554863466686</v>
      </c>
      <c r="N149" s="10">
        <f>+J149*$P$3</f>
        <v>-0.4463918169467273</v>
      </c>
      <c r="O149" s="8">
        <f>+J149*$O$3</f>
        <v>-3.3944272180184309E-2</v>
      </c>
      <c r="P149" s="7">
        <f>+N149/J149</f>
        <v>6.5753629150917259E-2</v>
      </c>
      <c r="Q149" s="7"/>
      <c r="R149" s="7">
        <f>+M149/J149</f>
        <v>3.8913126083888312E-2</v>
      </c>
      <c r="S149" s="1"/>
      <c r="T149" s="8"/>
    </row>
    <row r="150" spans="1:20" x14ac:dyDescent="0.3">
      <c r="A150" s="21">
        <v>194</v>
      </c>
      <c r="B150" s="23">
        <v>44044</v>
      </c>
      <c r="C150" s="22" t="s">
        <v>6</v>
      </c>
      <c r="D150" s="8"/>
      <c r="E150" s="14">
        <f>+I150*(P150/$E$3)</f>
        <v>0</v>
      </c>
      <c r="F150" s="15">
        <f t="shared" si="12"/>
        <v>0</v>
      </c>
      <c r="G150" s="8">
        <f>+J150*$G$3</f>
        <v>-1.3304680258705321</v>
      </c>
      <c r="H150" s="21">
        <v>194</v>
      </c>
      <c r="I150" s="15"/>
      <c r="J150" s="15">
        <f>+J149-G149-O149+M149</f>
        <v>-5.3218721034821286</v>
      </c>
      <c r="K150" s="1">
        <f>LOG(2)/LOG(1+R150)</f>
        <v>18.157051591821656</v>
      </c>
      <c r="L150" s="15"/>
      <c r="M150" s="10">
        <f>+$R$3*J150</f>
        <v>-0.20709068016512797</v>
      </c>
      <c r="N150" s="10">
        <f>+J150*$P$3</f>
        <v>-0.34993240468097586</v>
      </c>
      <c r="O150" s="8">
        <f>+J150*$O$3</f>
        <v>-2.6609360517410644E-2</v>
      </c>
      <c r="P150" s="7">
        <f>+N150/J150</f>
        <v>6.5753629150917259E-2</v>
      </c>
      <c r="Q150" s="7"/>
      <c r="R150" s="7">
        <f>+M150/J150</f>
        <v>3.8913126083888312E-2</v>
      </c>
      <c r="S150" s="1"/>
      <c r="T150" s="8"/>
    </row>
    <row r="151" spans="1:20" x14ac:dyDescent="0.3">
      <c r="A151" s="21">
        <v>195</v>
      </c>
      <c r="B151" s="23">
        <v>44045</v>
      </c>
      <c r="C151" s="22" t="s">
        <v>6</v>
      </c>
      <c r="D151" s="8"/>
      <c r="E151" s="14">
        <f>+I151*(P151/$E$3)</f>
        <v>0</v>
      </c>
      <c r="F151" s="15">
        <f t="shared" si="12"/>
        <v>0</v>
      </c>
      <c r="G151" s="8">
        <f>+J151*$G$3</f>
        <v>-1.0429713493148285</v>
      </c>
      <c r="H151" s="21">
        <v>195</v>
      </c>
      <c r="I151" s="15"/>
      <c r="J151" s="15">
        <f>+J150-G150-O150+M150</f>
        <v>-4.171885397259314</v>
      </c>
      <c r="K151" s="1">
        <f>LOG(2)/LOG(1+R151)</f>
        <v>18.157051591821656</v>
      </c>
      <c r="L151" s="15"/>
      <c r="M151" s="10">
        <f>+$R$3*J151</f>
        <v>-0.16234110247108416</v>
      </c>
      <c r="N151" s="10">
        <f>+J151*$P$3</f>
        <v>-0.27431660527151608</v>
      </c>
      <c r="O151" s="8">
        <f>+J151*$O$3</f>
        <v>-2.0859426986296569E-2</v>
      </c>
      <c r="P151" s="7">
        <f>+N151/J151</f>
        <v>6.5753629150917259E-2</v>
      </c>
      <c r="Q151" s="7"/>
      <c r="R151" s="7">
        <f>+M151/J151</f>
        <v>3.8913126083888312E-2</v>
      </c>
      <c r="S151" s="1"/>
      <c r="T151" s="8"/>
    </row>
    <row r="152" spans="1:20" x14ac:dyDescent="0.3">
      <c r="A152" s="21">
        <v>196</v>
      </c>
      <c r="B152" s="23">
        <v>44046</v>
      </c>
      <c r="C152" s="22" t="s">
        <v>6</v>
      </c>
      <c r="D152" s="8"/>
      <c r="E152" s="14">
        <f>+I152*(P152/$E$3)</f>
        <v>0</v>
      </c>
      <c r="F152" s="15">
        <f t="shared" si="12"/>
        <v>0</v>
      </c>
      <c r="G152" s="8">
        <f>+J152*$G$3</f>
        <v>-0.81759893085731827</v>
      </c>
      <c r="H152" s="21">
        <v>196</v>
      </c>
      <c r="I152" s="15"/>
      <c r="J152" s="15">
        <f>+J151-G151-O151+M151</f>
        <v>-3.2703957234292731</v>
      </c>
      <c r="K152" s="1">
        <f>LOG(2)/LOG(1+R152)</f>
        <v>18.157051591821656</v>
      </c>
      <c r="L152" s="15"/>
      <c r="M152" s="10">
        <f>+$R$3*J152</f>
        <v>-0.12726132113001243</v>
      </c>
      <c r="N152" s="10">
        <f>+J152*$P$3</f>
        <v>-0.21504038757511418</v>
      </c>
      <c r="O152" s="8">
        <f>+J152*$O$3</f>
        <v>-1.6351978617146365E-2</v>
      </c>
      <c r="P152" s="7">
        <f>+N152/J152</f>
        <v>6.5753629150917259E-2</v>
      </c>
      <c r="Q152" s="7"/>
      <c r="R152" s="7">
        <f>+M152/J152</f>
        <v>3.8913126083888312E-2</v>
      </c>
      <c r="S152" s="1"/>
      <c r="T152" s="8"/>
    </row>
    <row r="153" spans="1:20" x14ac:dyDescent="0.3">
      <c r="A153" s="21">
        <v>197</v>
      </c>
      <c r="B153" s="23">
        <v>44047</v>
      </c>
      <c r="C153" s="22" t="s">
        <v>6</v>
      </c>
      <c r="D153" s="8"/>
      <c r="E153" s="14">
        <f>+I153*(P153/$E$3)</f>
        <v>0</v>
      </c>
      <c r="F153" s="15">
        <f t="shared" si="12"/>
        <v>0</v>
      </c>
      <c r="G153" s="8">
        <f>+J153*$G$3</f>
        <v>-0.64092653377120534</v>
      </c>
      <c r="H153" s="21">
        <v>197</v>
      </c>
      <c r="I153" s="15"/>
      <c r="J153" s="15">
        <f>+J152-G152-O152+M152</f>
        <v>-2.5637061350848214</v>
      </c>
      <c r="K153" s="1">
        <f>LOG(2)/LOG(1+R153)</f>
        <v>18.157051591821656</v>
      </c>
      <c r="L153" s="15"/>
      <c r="M153" s="10">
        <f>+$R$3*J153</f>
        <v>-9.9761820076593649E-2</v>
      </c>
      <c r="N153" s="10">
        <f>+J153*$P$3</f>
        <v>-0.16857298245829874</v>
      </c>
      <c r="O153" s="8">
        <f>+J153*$O$3</f>
        <v>-1.2818530675424107E-2</v>
      </c>
      <c r="P153" s="7">
        <f>+N153/J153</f>
        <v>6.5753629150917259E-2</v>
      </c>
      <c r="Q153" s="7"/>
      <c r="R153" s="7">
        <f>+M153/J153</f>
        <v>3.8913126083888312E-2</v>
      </c>
      <c r="S153" s="1"/>
      <c r="T153" s="8"/>
    </row>
    <row r="154" spans="1:20" x14ac:dyDescent="0.3">
      <c r="A154" s="21">
        <v>198</v>
      </c>
      <c r="B154" s="23">
        <v>44048</v>
      </c>
      <c r="C154" s="22" t="s">
        <v>6</v>
      </c>
      <c r="D154" s="8"/>
      <c r="E154" s="14">
        <f>+I154*(P154/$E$3)</f>
        <v>0</v>
      </c>
      <c r="F154" s="15">
        <f t="shared" si="12"/>
        <v>0</v>
      </c>
      <c r="G154" s="8">
        <f>+J154*$G$3</f>
        <v>-0.50243072267869637</v>
      </c>
      <c r="H154" s="21">
        <v>198</v>
      </c>
      <c r="I154" s="15"/>
      <c r="J154" s="15">
        <f>+J153-G153-O153+M153</f>
        <v>-2.0097228907147855</v>
      </c>
      <c r="K154" s="1">
        <f>LOG(2)/LOG(1+R154)</f>
        <v>18.157051591821656</v>
      </c>
      <c r="L154" s="15"/>
      <c r="M154" s="10">
        <f>+$R$3*J154</f>
        <v>-7.8204600240060942E-2</v>
      </c>
      <c r="N154" s="10">
        <f>+J154*$P$3</f>
        <v>-0.13214657365216942</v>
      </c>
      <c r="O154" s="8">
        <f>+J154*$O$3</f>
        <v>-1.0048614453573928E-2</v>
      </c>
      <c r="P154" s="7">
        <f>+N154/J154</f>
        <v>6.5753629150917259E-2</v>
      </c>
      <c r="Q154" s="7"/>
      <c r="R154" s="7">
        <f>+M154/J154</f>
        <v>3.8913126083888312E-2</v>
      </c>
      <c r="S154" s="1"/>
      <c r="T154" s="8"/>
    </row>
    <row r="155" spans="1:20" x14ac:dyDescent="0.3">
      <c r="A155" s="21">
        <v>199</v>
      </c>
      <c r="B155" s="23">
        <v>44049</v>
      </c>
      <c r="C155" s="22" t="s">
        <v>6</v>
      </c>
      <c r="D155" s="8"/>
      <c r="E155" s="14">
        <f>+I155*(P155/$E$3)</f>
        <v>0</v>
      </c>
      <c r="F155" s="15">
        <f t="shared" si="12"/>
        <v>0</v>
      </c>
      <c r="G155" s="8">
        <f>+J155*$G$3</f>
        <v>-0.39386203845564405</v>
      </c>
      <c r="H155" s="21">
        <v>199</v>
      </c>
      <c r="I155" s="15"/>
      <c r="J155" s="15">
        <f>+J154-G154-O154+M154</f>
        <v>-1.5754481538225762</v>
      </c>
      <c r="K155" s="1">
        <f>LOG(2)/LOG(1+R155)</f>
        <v>18.157051591821656</v>
      </c>
      <c r="L155" s="15"/>
      <c r="M155" s="10">
        <f>+$R$3*J155</f>
        <v>-6.1305612648326978E-2</v>
      </c>
      <c r="N155" s="10">
        <f>+J155*$P$3</f>
        <v>-0.10359143365294693</v>
      </c>
      <c r="O155" s="8">
        <f>+J155*$O$3</f>
        <v>-7.8772407691128817E-3</v>
      </c>
      <c r="P155" s="7">
        <f>+N155/J155</f>
        <v>6.5753629150917259E-2</v>
      </c>
      <c r="Q155" s="7"/>
      <c r="R155" s="7">
        <f>+M155/J155</f>
        <v>3.8913126083888312E-2</v>
      </c>
      <c r="S155" s="1"/>
      <c r="T155" s="8"/>
    </row>
    <row r="156" spans="1:20" x14ac:dyDescent="0.3">
      <c r="A156" s="21">
        <v>200</v>
      </c>
      <c r="B156" s="23">
        <v>44050</v>
      </c>
      <c r="C156" s="22" t="s">
        <v>6</v>
      </c>
      <c r="D156" s="8"/>
      <c r="E156" s="14">
        <f>+I156*(P156/$E$3)</f>
        <v>0</v>
      </c>
      <c r="F156" s="15">
        <f t="shared" si="12"/>
        <v>0</v>
      </c>
      <c r="G156" s="8">
        <f>+J156*$G$3</f>
        <v>-0.30875362181153659</v>
      </c>
      <c r="H156" s="21">
        <v>200</v>
      </c>
      <c r="I156" s="15"/>
      <c r="J156" s="15">
        <f>+J155-G155-O155+M155</f>
        <v>-1.2350144872461464</v>
      </c>
      <c r="K156" s="1">
        <f>LOG(2)/LOG(1+R156)</f>
        <v>18.157051591821656</v>
      </c>
      <c r="L156" s="15"/>
      <c r="M156" s="10">
        <f>+$R$3*J156</f>
        <v>-4.8058274457637967E-2</v>
      </c>
      <c r="N156" s="10">
        <f>+J156*$P$3</f>
        <v>-8.1206684590393347E-2</v>
      </c>
      <c r="O156" s="8">
        <f>+J156*$O$3</f>
        <v>-6.1750724362307323E-3</v>
      </c>
      <c r="P156" s="7">
        <f>+N156/J156</f>
        <v>6.5753629150917259E-2</v>
      </c>
      <c r="Q156" s="7"/>
      <c r="R156" s="7">
        <f>+M156/J156</f>
        <v>3.8913126083888312E-2</v>
      </c>
      <c r="S156" s="1"/>
      <c r="T156" s="8"/>
    </row>
    <row r="157" spans="1:20" x14ac:dyDescent="0.3">
      <c r="A157" s="21">
        <v>201</v>
      </c>
      <c r="B157" s="23">
        <v>44051</v>
      </c>
      <c r="C157" s="22" t="s">
        <v>6</v>
      </c>
      <c r="D157" s="8"/>
      <c r="E157" s="14">
        <f>+I157*(P157/$E$3)</f>
        <v>0</v>
      </c>
      <c r="F157" s="15">
        <f t="shared" si="12"/>
        <v>0</v>
      </c>
      <c r="G157" s="8">
        <f>+J157*$G$3</f>
        <v>-0.24203601686400428</v>
      </c>
      <c r="H157" s="21">
        <v>201</v>
      </c>
      <c r="I157" s="15"/>
      <c r="J157" s="15">
        <f>+J156-G156-O156+M156</f>
        <v>-0.96814406745601711</v>
      </c>
      <c r="K157" s="1">
        <f>LOG(2)/LOG(1+R157)</f>
        <v>18.157051591821656</v>
      </c>
      <c r="L157" s="15"/>
      <c r="M157" s="10">
        <f>+$R$3*J157</f>
        <v>-3.7673512164284467E-2</v>
      </c>
      <c r="N157" s="10">
        <f>+J157*$P$3</f>
        <v>-6.3658985976163568E-2</v>
      </c>
      <c r="O157" s="8">
        <f>+J157*$O$3</f>
        <v>-4.8407203372800856E-3</v>
      </c>
      <c r="P157" s="7">
        <f>+N157/J157</f>
        <v>6.5753629150917259E-2</v>
      </c>
      <c r="Q157" s="7"/>
      <c r="R157" s="7">
        <f>+M157/J157</f>
        <v>3.8913126083888312E-2</v>
      </c>
      <c r="S157" s="1"/>
      <c r="T157" s="8"/>
    </row>
    <row r="158" spans="1:20" x14ac:dyDescent="0.3">
      <c r="A158" s="21">
        <v>202</v>
      </c>
      <c r="B158" s="23">
        <v>44052</v>
      </c>
      <c r="C158" s="22" t="s">
        <v>6</v>
      </c>
      <c r="D158" s="8"/>
      <c r="E158" s="14">
        <f>+I158*(P158/$E$3)</f>
        <v>0</v>
      </c>
      <c r="F158" s="15">
        <f t="shared" si="12"/>
        <v>0</v>
      </c>
      <c r="G158" s="8">
        <f>+J158*$G$3</f>
        <v>-0.18973521060475429</v>
      </c>
      <c r="H158" s="21">
        <v>202</v>
      </c>
      <c r="I158" s="15"/>
      <c r="J158" s="15">
        <f>+J157-G157-O157+M157</f>
        <v>-0.75894084241901716</v>
      </c>
      <c r="K158" s="1">
        <f>LOG(2)/LOG(1+R158)</f>
        <v>18.157051591821656</v>
      </c>
      <c r="L158" s="15"/>
      <c r="M158" s="10">
        <f>+$R$3*J158</f>
        <v>-2.9532760691263624E-2</v>
      </c>
      <c r="N158" s="10">
        <f>+J158*$P$3</f>
        <v>-4.9903114699904785E-2</v>
      </c>
      <c r="O158" s="8">
        <f>+J158*$O$3</f>
        <v>-3.7947042120950857E-3</v>
      </c>
      <c r="P158" s="7">
        <f>+N158/J158</f>
        <v>6.5753629150917259E-2</v>
      </c>
      <c r="Q158" s="7"/>
      <c r="R158" s="7">
        <f>+M158/J158</f>
        <v>3.8913126083888312E-2</v>
      </c>
      <c r="S158" s="1"/>
      <c r="T158" s="8"/>
    </row>
    <row r="159" spans="1:20" x14ac:dyDescent="0.3">
      <c r="A159" s="21">
        <v>203</v>
      </c>
      <c r="B159" s="23">
        <v>44053</v>
      </c>
      <c r="C159" s="22" t="s">
        <v>6</v>
      </c>
      <c r="D159" s="8"/>
      <c r="E159" s="14">
        <f>+I159*(P159/$E$3)</f>
        <v>0</v>
      </c>
      <c r="F159" s="15">
        <f t="shared" si="12"/>
        <v>0</v>
      </c>
      <c r="G159" s="8">
        <f>+J159*$G$3</f>
        <v>-0.14873592207335787</v>
      </c>
      <c r="H159" s="21">
        <v>203</v>
      </c>
      <c r="I159" s="15"/>
      <c r="J159" s="15">
        <f>+J158-G158-O158+M158</f>
        <v>-0.59494368829343147</v>
      </c>
      <c r="K159" s="1">
        <f>LOG(2)/LOG(1+R159)</f>
        <v>18.157051591821656</v>
      </c>
      <c r="L159" s="15"/>
      <c r="M159" s="10">
        <f>+$R$3*J159</f>
        <v>-2.3151118755375847E-2</v>
      </c>
      <c r="N159" s="10">
        <f>+J159*$P$3</f>
        <v>-3.9119706645725207E-2</v>
      </c>
      <c r="O159" s="8">
        <f>+J159*$O$3</f>
        <v>-2.9747184414671574E-3</v>
      </c>
      <c r="P159" s="7">
        <f>+N159/J159</f>
        <v>6.5753629150917259E-2</v>
      </c>
      <c r="Q159" s="7"/>
      <c r="R159" s="7">
        <f>+M159/J159</f>
        <v>3.8913126083888312E-2</v>
      </c>
      <c r="S159" s="1"/>
      <c r="T159" s="8"/>
    </row>
    <row r="160" spans="1:20" x14ac:dyDescent="0.3">
      <c r="A160" s="21">
        <v>204</v>
      </c>
      <c r="B160" s="23">
        <v>44054</v>
      </c>
      <c r="C160" s="22" t="s">
        <v>6</v>
      </c>
      <c r="D160" s="8"/>
      <c r="E160" s="14">
        <f>+I160*(P160/$E$3)</f>
        <v>0</v>
      </c>
      <c r="F160" s="15">
        <f t="shared" si="12"/>
        <v>0</v>
      </c>
      <c r="G160" s="8">
        <f>+J160*$G$3</f>
        <v>-0.11659604163349557</v>
      </c>
      <c r="H160" s="21">
        <v>204</v>
      </c>
      <c r="I160" s="15"/>
      <c r="J160" s="15">
        <f>+J159-G159-O159+M159</f>
        <v>-0.46638416653398229</v>
      </c>
      <c r="K160" s="1">
        <f>LOG(2)/LOG(1+R160)</f>
        <v>18.157051591821656</v>
      </c>
      <c r="L160" s="15"/>
      <c r="M160" s="10">
        <f>+$R$3*J160</f>
        <v>-1.8148465875866018E-2</v>
      </c>
      <c r="N160" s="10">
        <f>+J160*$P$3</f>
        <v>-3.0666451528135106E-2</v>
      </c>
      <c r="O160" s="8">
        <f>+J160*$O$3</f>
        <v>-2.3319208326699117E-3</v>
      </c>
      <c r="P160" s="7">
        <f>+N160/J160</f>
        <v>6.5753629150917259E-2</v>
      </c>
      <c r="Q160" s="7"/>
      <c r="R160" s="7">
        <f>+M160/J160</f>
        <v>3.8913126083888312E-2</v>
      </c>
      <c r="S160" s="1"/>
      <c r="T160" s="8"/>
    </row>
    <row r="161" spans="1:20" x14ac:dyDescent="0.3">
      <c r="A161" s="21">
        <v>205</v>
      </c>
      <c r="B161" s="23">
        <v>44055</v>
      </c>
      <c r="C161" s="22" t="s">
        <v>6</v>
      </c>
      <c r="D161" s="8"/>
      <c r="E161" s="14">
        <f>+I161*(P161/$E$3)</f>
        <v>0</v>
      </c>
      <c r="F161" s="15">
        <f t="shared" si="12"/>
        <v>0</v>
      </c>
      <c r="G161" s="8">
        <f>+J161*$G$3</f>
        <v>-9.1401167485920698E-2</v>
      </c>
      <c r="H161" s="21">
        <v>205</v>
      </c>
      <c r="I161" s="15"/>
      <c r="J161" s="15">
        <f>+J160-G160-O160+M160</f>
        <v>-0.36560466994368279</v>
      </c>
      <c r="K161" s="1">
        <f>LOG(2)/LOG(1+R161)</f>
        <v>18.157051591821656</v>
      </c>
      <c r="L161" s="15"/>
      <c r="M161" s="10">
        <f>+$R$3*J161</f>
        <v>-1.4226820618376899E-2</v>
      </c>
      <c r="N161" s="10">
        <f>+J161*$P$3</f>
        <v>-2.4039833883320424E-2</v>
      </c>
      <c r="O161" s="8">
        <f>+J161*$O$3</f>
        <v>-1.828023349718414E-3</v>
      </c>
      <c r="P161" s="7">
        <f>+N161/J161</f>
        <v>6.5753629150917259E-2</v>
      </c>
      <c r="Q161" s="7"/>
      <c r="R161" s="7">
        <f>+M161/J161</f>
        <v>3.8913126083888312E-2</v>
      </c>
      <c r="S161" s="1"/>
      <c r="T161" s="8"/>
    </row>
    <row r="162" spans="1:20" x14ac:dyDescent="0.3">
      <c r="A162" s="21">
        <v>206</v>
      </c>
      <c r="B162" s="23">
        <v>44056</v>
      </c>
      <c r="C162" s="22" t="s">
        <v>6</v>
      </c>
      <c r="D162" s="8"/>
      <c r="E162" s="14">
        <f>+I162*(P162/$E$3)</f>
        <v>0</v>
      </c>
      <c r="F162" s="15">
        <f t="shared" si="12"/>
        <v>0</v>
      </c>
      <c r="G162" s="8">
        <f>+J162*$G$3</f>
        <v>-7.1650574931605135E-2</v>
      </c>
      <c r="H162" s="21">
        <v>206</v>
      </c>
      <c r="I162" s="15"/>
      <c r="J162" s="15">
        <f>+J161-G161-O161+M161</f>
        <v>-0.28660229972642054</v>
      </c>
      <c r="K162" s="1">
        <f>LOG(2)/LOG(1+R162)</f>
        <v>18.157051591821656</v>
      </c>
      <c r="L162" s="15"/>
      <c r="M162" s="10">
        <f>+$R$3*J162</f>
        <v>-1.1152591425186551E-2</v>
      </c>
      <c r="N162" s="10">
        <f>+J162*$P$3</f>
        <v>-1.8845141330011091E-2</v>
      </c>
      <c r="O162" s="8">
        <f>+J162*$O$3</f>
        <v>-1.4330114986321027E-3</v>
      </c>
      <c r="P162" s="7">
        <f>+N162/J162</f>
        <v>6.5753629150917259E-2</v>
      </c>
      <c r="Q162" s="7"/>
      <c r="R162" s="7">
        <f>+M162/J162</f>
        <v>3.8913126083888312E-2</v>
      </c>
      <c r="S162" s="1"/>
      <c r="T162" s="8"/>
    </row>
    <row r="163" spans="1:20" x14ac:dyDescent="0.3">
      <c r="A163" s="21">
        <v>207</v>
      </c>
      <c r="B163" s="23">
        <v>44057</v>
      </c>
      <c r="C163" s="22" t="s">
        <v>6</v>
      </c>
      <c r="D163" s="8"/>
      <c r="E163" s="14">
        <f>+I163*(P163/$E$3)</f>
        <v>0</v>
      </c>
      <c r="F163" s="15">
        <f t="shared" si="12"/>
        <v>0</v>
      </c>
      <c r="G163" s="8">
        <f>+J163*$G$3</f>
        <v>-5.616782618034246E-2</v>
      </c>
      <c r="H163" s="21">
        <v>207</v>
      </c>
      <c r="I163" s="15"/>
      <c r="J163" s="15">
        <f>+J162-G162-O162+M162</f>
        <v>-0.22467130472136984</v>
      </c>
      <c r="K163" s="1">
        <f>LOG(2)/LOG(1+R163)</f>
        <v>18.157051591821656</v>
      </c>
      <c r="L163" s="15"/>
      <c r="M163" s="10">
        <f>+$R$3*J163</f>
        <v>-8.7426628080543561E-3</v>
      </c>
      <c r="N163" s="10">
        <f>+J163*$P$3</f>
        <v>-1.4772953651501679E-2</v>
      </c>
      <c r="O163" s="8">
        <f>+J163*$O$3</f>
        <v>-1.1233565236068493E-3</v>
      </c>
      <c r="P163" s="7">
        <f>+N163/J163</f>
        <v>6.5753629150917259E-2</v>
      </c>
      <c r="Q163" s="7"/>
      <c r="R163" s="7">
        <f>+M163/J163</f>
        <v>3.8913126083888312E-2</v>
      </c>
      <c r="S163" s="1"/>
      <c r="T163" s="8"/>
    </row>
    <row r="164" spans="1:20" x14ac:dyDescent="0.3">
      <c r="A164" s="21">
        <v>208</v>
      </c>
      <c r="B164" s="23">
        <v>44058</v>
      </c>
      <c r="C164" s="22" t="s">
        <v>6</v>
      </c>
      <c r="D164" s="8"/>
      <c r="E164" s="14">
        <f>+I164*(P164/$E$3)</f>
        <v>0</v>
      </c>
      <c r="F164" s="15">
        <f t="shared" si="12"/>
        <v>0</v>
      </c>
      <c r="G164" s="8">
        <f>+J164*$G$3</f>
        <v>-4.4030696206368722E-2</v>
      </c>
      <c r="H164" s="21">
        <v>208</v>
      </c>
      <c r="I164" s="15"/>
      <c r="J164" s="15">
        <f>+J163-G163-O163+M163</f>
        <v>-0.17612278482547489</v>
      </c>
      <c r="K164" s="1">
        <f>LOG(2)/LOG(1+R164)</f>
        <v>18.157051591821656</v>
      </c>
      <c r="L164" s="15"/>
      <c r="M164" s="10">
        <f>+$R$3*J164</f>
        <v>-6.8534881321592354E-3</v>
      </c>
      <c r="N164" s="10">
        <f>+J164*$P$3</f>
        <v>-1.1580712278441074E-2</v>
      </c>
      <c r="O164" s="8">
        <f>+J164*$O$3</f>
        <v>-8.8061392412737448E-4</v>
      </c>
      <c r="P164" s="7">
        <f>+N164/J164</f>
        <v>6.5753629150917259E-2</v>
      </c>
      <c r="Q164" s="7"/>
      <c r="R164" s="7">
        <f>+M164/J164</f>
        <v>3.8913126083888312E-2</v>
      </c>
      <c r="S164" s="1"/>
      <c r="T164" s="8"/>
    </row>
    <row r="165" spans="1:20" x14ac:dyDescent="0.3">
      <c r="A165" s="21">
        <v>209</v>
      </c>
      <c r="B165" s="23">
        <v>44059</v>
      </c>
      <c r="C165" s="22" t="s">
        <v>6</v>
      </c>
      <c r="D165" s="8"/>
      <c r="E165" s="14">
        <f>+I165*(P165/$E$3)</f>
        <v>0</v>
      </c>
      <c r="F165" s="15">
        <f t="shared" si="12"/>
        <v>0</v>
      </c>
      <c r="G165" s="8">
        <f>+J165*$G$3</f>
        <v>-3.4516240706784503E-2</v>
      </c>
      <c r="H165" s="21">
        <v>209</v>
      </c>
      <c r="I165" s="15"/>
      <c r="J165" s="15">
        <f>+J164-G164-O164+M164</f>
        <v>-0.13806496282713801</v>
      </c>
      <c r="K165" s="1">
        <f>LOG(2)/LOG(1+R165)</f>
        <v>18.157051591821656</v>
      </c>
      <c r="L165" s="15"/>
      <c r="M165" s="10">
        <f>+$R$3*J165</f>
        <v>-5.3725393062597744E-3</v>
      </c>
      <c r="N165" s="10">
        <f>+J165*$P$3</f>
        <v>-9.0782723644708095E-3</v>
      </c>
      <c r="O165" s="8">
        <f>+J165*$O$3</f>
        <v>-6.9032481413569004E-4</v>
      </c>
      <c r="P165" s="7">
        <f>+N165/J165</f>
        <v>6.5753629150917259E-2</v>
      </c>
      <c r="Q165" s="7"/>
      <c r="R165" s="7">
        <f>+M165/J165</f>
        <v>3.8913126083888312E-2</v>
      </c>
      <c r="S165" s="1"/>
      <c r="T165" s="8"/>
    </row>
    <row r="166" spans="1:20" x14ac:dyDescent="0.3">
      <c r="A166" s="21">
        <v>210</v>
      </c>
      <c r="B166" s="23">
        <v>44060</v>
      </c>
      <c r="C166" s="22" t="s">
        <v>6</v>
      </c>
      <c r="D166" s="8"/>
      <c r="E166" s="14">
        <f>+I166*(P166/$E$3)</f>
        <v>0</v>
      </c>
      <c r="F166" s="15">
        <f t="shared" si="12"/>
        <v>0</v>
      </c>
      <c r="G166" s="8">
        <f>+J166*$G$3</f>
        <v>-2.7057734153119399E-2</v>
      </c>
      <c r="H166" s="21">
        <v>210</v>
      </c>
      <c r="I166" s="15"/>
      <c r="J166" s="15">
        <f>+J165-G165-O165+M165</f>
        <v>-0.1082309366124776</v>
      </c>
      <c r="K166" s="1">
        <f>LOG(2)/LOG(1+R166)</f>
        <v>18.157051591821656</v>
      </c>
      <c r="L166" s="15"/>
      <c r="M166" s="10">
        <f>+$R$3*J166</f>
        <v>-4.2116040825786643E-3</v>
      </c>
      <c r="N166" s="10">
        <f>+J166*$P$3</f>
        <v>-7.1165768686732847E-3</v>
      </c>
      <c r="O166" s="8">
        <f>+J166*$O$3</f>
        <v>-5.4115468306238797E-4</v>
      </c>
      <c r="P166" s="7">
        <f>+N166/J166</f>
        <v>6.5753629150917259E-2</v>
      </c>
      <c r="Q166" s="7"/>
      <c r="R166" s="7">
        <f>+M166/J166</f>
        <v>3.8913126083888312E-2</v>
      </c>
      <c r="S166" s="1"/>
      <c r="T166" s="8"/>
    </row>
    <row r="167" spans="1:20" x14ac:dyDescent="0.3">
      <c r="A167" s="21">
        <v>211</v>
      </c>
      <c r="B167" s="23">
        <v>44061</v>
      </c>
      <c r="C167" s="22" t="s">
        <v>6</v>
      </c>
      <c r="D167" s="8"/>
      <c r="E167" s="14">
        <f>+I167*(P167/$E$3)</f>
        <v>0</v>
      </c>
      <c r="F167" s="15">
        <f t="shared" si="12"/>
        <v>0</v>
      </c>
      <c r="G167" s="8">
        <f>+J167*$G$3</f>
        <v>-2.1210912964718616E-2</v>
      </c>
      <c r="H167" s="21">
        <v>211</v>
      </c>
      <c r="I167" s="15"/>
      <c r="J167" s="15">
        <f>+J166-G166-O166+M166</f>
        <v>-8.4843651858874464E-2</v>
      </c>
      <c r="K167" s="1">
        <f>LOG(2)/LOG(1+R167)</f>
        <v>18.157051591821656</v>
      </c>
      <c r="L167" s="15"/>
      <c r="M167" s="10">
        <f>+$R$3*J167</f>
        <v>-3.3015317222019071E-3</v>
      </c>
      <c r="N167" s="10">
        <f>+J167*$P$3</f>
        <v>-5.5787780201379629E-3</v>
      </c>
      <c r="O167" s="8">
        <f>+J167*$O$3</f>
        <v>-4.2421825929437235E-4</v>
      </c>
      <c r="P167" s="7">
        <f>+N167/J167</f>
        <v>6.5753629150917259E-2</v>
      </c>
      <c r="Q167" s="7"/>
      <c r="R167" s="7">
        <f>+M167/J167</f>
        <v>3.8913126083888312E-2</v>
      </c>
      <c r="S167" s="1"/>
      <c r="T167" s="8"/>
    </row>
    <row r="168" spans="1:20" x14ac:dyDescent="0.3">
      <c r="A168" s="21">
        <v>212</v>
      </c>
      <c r="B168" s="23">
        <v>44062</v>
      </c>
      <c r="C168" s="22" t="s">
        <v>6</v>
      </c>
      <c r="D168" s="8"/>
      <c r="E168" s="14">
        <f>+I168*(P168/$E$3)</f>
        <v>0</v>
      </c>
      <c r="F168" s="15">
        <f t="shared" si="12"/>
        <v>0</v>
      </c>
      <c r="G168" s="8">
        <f>+J168*$G$3</f>
        <v>-1.6627513089265848E-2</v>
      </c>
      <c r="H168" s="21">
        <v>212</v>
      </c>
      <c r="I168" s="15"/>
      <c r="J168" s="15">
        <f>+J167-G167-O167+M167</f>
        <v>-6.6510052357063393E-2</v>
      </c>
      <c r="K168" s="1">
        <f>LOG(2)/LOG(1+R168)</f>
        <v>18.157051591821656</v>
      </c>
      <c r="L168" s="15"/>
      <c r="M168" s="10">
        <f>+$R$3*J168</f>
        <v>-2.5881140532164207E-3</v>
      </c>
      <c r="N168" s="10">
        <f>+J168*$P$3</f>
        <v>-4.3732773174944371E-3</v>
      </c>
      <c r="O168" s="8">
        <f>+J168*$O$3</f>
        <v>-3.3255026178531698E-4</v>
      </c>
      <c r="P168" s="7">
        <f>+N168/J168</f>
        <v>6.5753629150917259E-2</v>
      </c>
      <c r="Q168" s="7"/>
      <c r="R168" s="7">
        <f>+M168/J168</f>
        <v>3.8913126083888312E-2</v>
      </c>
      <c r="S168" s="1"/>
      <c r="T168" s="8"/>
    </row>
    <row r="169" spans="1:20" x14ac:dyDescent="0.3">
      <c r="A169" s="21">
        <v>213</v>
      </c>
      <c r="B169" s="23">
        <v>44063</v>
      </c>
      <c r="C169" s="22" t="s">
        <v>6</v>
      </c>
      <c r="D169" s="8"/>
      <c r="E169" s="14">
        <f>+I169*(P169/$E$3)</f>
        <v>0</v>
      </c>
      <c r="F169" s="15">
        <f t="shared" si="12"/>
        <v>0</v>
      </c>
      <c r="G169" s="8">
        <f>+J169*$G$3</f>
        <v>-1.3034525764807162E-2</v>
      </c>
      <c r="H169" s="21">
        <v>213</v>
      </c>
      <c r="I169" s="15"/>
      <c r="J169" s="15">
        <f>+J168-G168-O168+M168</f>
        <v>-5.2138103059228648E-2</v>
      </c>
      <c r="K169" s="1">
        <f>LOG(2)/LOG(1+R169)</f>
        <v>18.157051591821656</v>
      </c>
      <c r="L169" s="15"/>
      <c r="M169" s="10">
        <f>+$R$3*J169</f>
        <v>-2.0288565781185273E-3</v>
      </c>
      <c r="N169" s="10">
        <f>+J169*$P$3</f>
        <v>-3.4282694931888251E-3</v>
      </c>
      <c r="O169" s="8">
        <f>+J169*$O$3</f>
        <v>-2.6069051529614327E-4</v>
      </c>
      <c r="P169" s="7">
        <f>+N169/J169</f>
        <v>6.5753629150917259E-2</v>
      </c>
      <c r="Q169" s="7"/>
      <c r="R169" s="7">
        <f>+M169/J169</f>
        <v>3.8913126083888312E-2</v>
      </c>
      <c r="S169" s="1"/>
      <c r="T169" s="8"/>
    </row>
    <row r="170" spans="1:20" x14ac:dyDescent="0.3">
      <c r="A170" s="21">
        <v>214</v>
      </c>
      <c r="B170" s="23">
        <v>44064</v>
      </c>
      <c r="C170" s="22" t="s">
        <v>6</v>
      </c>
      <c r="D170" s="8"/>
      <c r="E170" s="14">
        <f>+I170*(P170/$E$3)</f>
        <v>0</v>
      </c>
      <c r="F170" s="15">
        <f t="shared" si="12"/>
        <v>0</v>
      </c>
      <c r="G170" s="8">
        <f>+J170*$G$3</f>
        <v>-1.0217935839310969E-2</v>
      </c>
      <c r="H170" s="21">
        <v>214</v>
      </c>
      <c r="I170" s="15"/>
      <c r="J170" s="15">
        <f>+J169-G169-O169+M169</f>
        <v>-4.0871743357243875E-2</v>
      </c>
      <c r="K170" s="1">
        <f>LOG(2)/LOG(1+R170)</f>
        <v>18.157051591821656</v>
      </c>
      <c r="L170" s="15"/>
      <c r="M170" s="10">
        <f>+$R$3*J170</f>
        <v>-1.5904473025287556E-3</v>
      </c>
      <c r="N170" s="10">
        <f>+J170*$P$3</f>
        <v>-2.6874654554636798E-3</v>
      </c>
      <c r="O170" s="8">
        <f>+J170*$O$3</f>
        <v>-2.0435871678621938E-4</v>
      </c>
      <c r="P170" s="7">
        <f>+N170/J170</f>
        <v>6.5753629150917259E-2</v>
      </c>
      <c r="Q170" s="7"/>
      <c r="R170" s="7">
        <f>+M170/J170</f>
        <v>3.8913126083888312E-2</v>
      </c>
      <c r="S170" s="1"/>
      <c r="T170" s="8"/>
    </row>
    <row r="171" spans="1:20" x14ac:dyDescent="0.3">
      <c r="A171" s="21">
        <v>215</v>
      </c>
      <c r="B171" s="23">
        <v>44065</v>
      </c>
      <c r="C171" s="22" t="s">
        <v>6</v>
      </c>
      <c r="D171" s="8"/>
      <c r="E171" s="14">
        <f>+I171*(P171/$E$3)</f>
        <v>0</v>
      </c>
      <c r="F171" s="15">
        <f t="shared" ref="F171:F234" si="13">+E171-D171</f>
        <v>0</v>
      </c>
      <c r="G171" s="8">
        <f>+J171*$G$3</f>
        <v>-8.0099740259188604E-3</v>
      </c>
      <c r="H171" s="21">
        <v>215</v>
      </c>
      <c r="I171" s="15"/>
      <c r="J171" s="15">
        <f>+J170-G170-O170+M170</f>
        <v>-3.2039896103675441E-2</v>
      </c>
      <c r="K171" s="1">
        <f>LOG(2)/LOG(1+R171)</f>
        <v>18.157051591821656</v>
      </c>
      <c r="L171" s="15"/>
      <c r="M171" s="10">
        <f>+$R$3*J171</f>
        <v>-1.2467725167970042E-3</v>
      </c>
      <c r="N171" s="10">
        <f>+J171*$P$3</f>
        <v>-2.1067394464349938E-3</v>
      </c>
      <c r="O171" s="8">
        <f>+J171*$O$3</f>
        <v>-1.6019948051837721E-4</v>
      </c>
      <c r="P171" s="7">
        <f>+N171/J171</f>
        <v>6.5753629150917259E-2</v>
      </c>
      <c r="Q171" s="7"/>
      <c r="R171" s="7">
        <f>+M171/J171</f>
        <v>3.8913126083888312E-2</v>
      </c>
      <c r="S171" s="1"/>
      <c r="T171" s="8"/>
    </row>
    <row r="172" spans="1:20" x14ac:dyDescent="0.3">
      <c r="A172" s="21">
        <v>216</v>
      </c>
      <c r="B172" s="23">
        <v>44066</v>
      </c>
      <c r="C172" s="22" t="s">
        <v>6</v>
      </c>
      <c r="D172" s="8"/>
      <c r="E172" s="14">
        <f>+I172*(P172/$E$3)</f>
        <v>0</v>
      </c>
      <c r="F172" s="15">
        <f t="shared" si="13"/>
        <v>0</v>
      </c>
      <c r="G172" s="8">
        <f>+J172*$G$3</f>
        <v>-6.2791237785088019E-3</v>
      </c>
      <c r="H172" s="21">
        <v>216</v>
      </c>
      <c r="I172" s="15"/>
      <c r="J172" s="15">
        <f>+J171-G171-O171+M171</f>
        <v>-2.5116495114035207E-2</v>
      </c>
      <c r="K172" s="1">
        <f>LOG(2)/LOG(1+R172)</f>
        <v>18.157051591821656</v>
      </c>
      <c r="L172" s="15"/>
      <c r="M172" s="10">
        <f>+$R$3*J172</f>
        <v>-9.7736134115781678E-4</v>
      </c>
      <c r="N172" s="10">
        <f>+J172*$P$3</f>
        <v>-1.6515007052990962E-3</v>
      </c>
      <c r="O172" s="8">
        <f>+J172*$O$3</f>
        <v>-1.2558247557017604E-4</v>
      </c>
      <c r="P172" s="7">
        <f>+N172/J172</f>
        <v>6.5753629150917259E-2</v>
      </c>
      <c r="Q172" s="7"/>
      <c r="R172" s="7">
        <f>+M172/J172</f>
        <v>3.8913126083888312E-2</v>
      </c>
      <c r="S172" s="1"/>
      <c r="T172" s="8"/>
    </row>
    <row r="173" spans="1:20" x14ac:dyDescent="0.3">
      <c r="A173" s="21">
        <v>217</v>
      </c>
      <c r="B173" s="23">
        <v>44067</v>
      </c>
      <c r="C173" s="22" t="s">
        <v>6</v>
      </c>
      <c r="D173" s="8"/>
      <c r="E173" s="14">
        <f>+I173*(P173/$E$3)</f>
        <v>0</v>
      </c>
      <c r="F173" s="15">
        <f t="shared" si="13"/>
        <v>0</v>
      </c>
      <c r="G173" s="8">
        <f>+J173*$G$3</f>
        <v>-4.9222875502785111E-3</v>
      </c>
      <c r="H173" s="21">
        <v>217</v>
      </c>
      <c r="I173" s="15"/>
      <c r="J173" s="15">
        <f>+J172-G172-O172+M172</f>
        <v>-1.9689150201114045E-2</v>
      </c>
      <c r="K173" s="1">
        <f>LOG(2)/LOG(1+R173)</f>
        <v>18.157051591821656</v>
      </c>
      <c r="L173" s="15"/>
      <c r="M173" s="10">
        <f>+$R$3*J173</f>
        <v>-7.6616638426056573E-4</v>
      </c>
      <c r="N173" s="10">
        <f>+J173*$P$3</f>
        <v>-1.2946330806207608E-3</v>
      </c>
      <c r="O173" s="8">
        <f>+J173*$O$3</f>
        <v>-9.8445751005570229E-5</v>
      </c>
      <c r="P173" s="7">
        <f>+N173/J173</f>
        <v>6.5753629150917259E-2</v>
      </c>
      <c r="Q173" s="7"/>
      <c r="R173" s="7">
        <f>+M173/J173</f>
        <v>3.8913126083888312E-2</v>
      </c>
      <c r="S173" s="1"/>
      <c r="T173" s="8"/>
    </row>
    <row r="174" spans="1:20" x14ac:dyDescent="0.3">
      <c r="A174" s="21">
        <v>218</v>
      </c>
      <c r="B174" s="23">
        <v>44068</v>
      </c>
      <c r="C174" s="22" t="s">
        <v>6</v>
      </c>
      <c r="D174" s="8"/>
      <c r="E174" s="14">
        <f>+I174*(P174/$E$3)</f>
        <v>0</v>
      </c>
      <c r="F174" s="15">
        <f t="shared" si="13"/>
        <v>0</v>
      </c>
      <c r="G174" s="8">
        <f>+J174*$G$3</f>
        <v>-3.8586458210226322E-3</v>
      </c>
      <c r="H174" s="21">
        <v>218</v>
      </c>
      <c r="I174" s="15"/>
      <c r="J174" s="15">
        <f>+J173-G173-O173+M173</f>
        <v>-1.5434583284090529E-2</v>
      </c>
      <c r="K174" s="1">
        <f>LOG(2)/LOG(1+R174)</f>
        <v>18.157051591821656</v>
      </c>
      <c r="L174" s="15"/>
      <c r="M174" s="10">
        <f>+$R$3*J174</f>
        <v>-6.0060788538608971E-4</v>
      </c>
      <c r="N174" s="10">
        <f>+J174*$P$3</f>
        <v>-1.0148798653610352E-3</v>
      </c>
      <c r="O174" s="8">
        <f>+J174*$O$3</f>
        <v>-7.7172916420452652E-5</v>
      </c>
      <c r="P174" s="7">
        <f>+N174/J174</f>
        <v>6.5753629150917259E-2</v>
      </c>
      <c r="Q174" s="7"/>
      <c r="R174" s="7">
        <f>+M174/J174</f>
        <v>3.8913126083888312E-2</v>
      </c>
      <c r="S174" s="1"/>
      <c r="T174" s="8"/>
    </row>
    <row r="175" spans="1:20" x14ac:dyDescent="0.3">
      <c r="A175" s="21">
        <v>219</v>
      </c>
      <c r="B175" s="23">
        <v>44069</v>
      </c>
      <c r="C175" s="22" t="s">
        <v>6</v>
      </c>
      <c r="D175" s="8"/>
      <c r="E175" s="14">
        <f>+I175*(P175/$E$3)</f>
        <v>0</v>
      </c>
      <c r="F175" s="15">
        <f t="shared" si="13"/>
        <v>0</v>
      </c>
      <c r="G175" s="8">
        <f>+J175*$G$3</f>
        <v>-3.0248431080083836E-3</v>
      </c>
      <c r="H175" s="21">
        <v>219</v>
      </c>
      <c r="I175" s="15"/>
      <c r="J175" s="15">
        <f>+J174-G174-O174+M174</f>
        <v>-1.2099372432033535E-2</v>
      </c>
      <c r="K175" s="1">
        <f>LOG(2)/LOG(1+R175)</f>
        <v>18.157051591821656</v>
      </c>
      <c r="L175" s="15"/>
      <c r="M175" s="10">
        <f>+$R$3*J175</f>
        <v>-4.708244049836433E-4</v>
      </c>
      <c r="N175" s="10">
        <f>+J175*$P$3</f>
        <v>-7.9557764785476485E-4</v>
      </c>
      <c r="O175" s="8">
        <f>+J175*$O$3</f>
        <v>-6.0496862160167672E-5</v>
      </c>
      <c r="P175" s="7">
        <f>+N175/J175</f>
        <v>6.5753629150917259E-2</v>
      </c>
      <c r="Q175" s="7"/>
      <c r="R175" s="7">
        <f>+M175/J175</f>
        <v>3.8913126083888312E-2</v>
      </c>
      <c r="S175" s="1"/>
      <c r="T175" s="8"/>
    </row>
    <row r="176" spans="1:20" x14ac:dyDescent="0.3">
      <c r="A176" s="21">
        <v>220</v>
      </c>
      <c r="B176" s="23">
        <v>44070</v>
      </c>
      <c r="C176" s="22" t="s">
        <v>6</v>
      </c>
      <c r="D176" s="8"/>
      <c r="E176" s="14">
        <f>+I176*(P176/$E$3)</f>
        <v>0</v>
      </c>
      <c r="F176" s="15">
        <f t="shared" si="13"/>
        <v>0</v>
      </c>
      <c r="G176" s="8">
        <f>+J176*$G$3</f>
        <v>-2.3712142167121569E-3</v>
      </c>
      <c r="H176" s="21">
        <v>220</v>
      </c>
      <c r="I176" s="15"/>
      <c r="J176" s="15">
        <f>+J175-G175-O175+M175</f>
        <v>-9.4848568668486274E-3</v>
      </c>
      <c r="K176" s="1">
        <f>LOG(2)/LOG(1+R176)</f>
        <v>18.157051591821656</v>
      </c>
      <c r="L176" s="15"/>
      <c r="M176" s="10">
        <f>+$R$3*J176</f>
        <v>-3.6908543114731447E-4</v>
      </c>
      <c r="N176" s="10">
        <f>+J176*$P$3</f>
        <v>-6.236637609722957E-4</v>
      </c>
      <c r="O176" s="8">
        <f>+J176*$O$3</f>
        <v>-4.742428433424314E-5</v>
      </c>
      <c r="P176" s="7">
        <f>+N176/J176</f>
        <v>6.5753629150917259E-2</v>
      </c>
      <c r="Q176" s="7"/>
      <c r="R176" s="7">
        <f>+M176/J176</f>
        <v>3.8913126083888312E-2</v>
      </c>
      <c r="S176" s="1"/>
      <c r="T176" s="8"/>
    </row>
    <row r="177" spans="1:20" x14ac:dyDescent="0.3">
      <c r="A177" s="21">
        <v>221</v>
      </c>
      <c r="B177" s="23">
        <v>44071</v>
      </c>
      <c r="C177" s="22" t="s">
        <v>6</v>
      </c>
      <c r="D177" s="8"/>
      <c r="E177" s="14">
        <f>+I177*(P177/$E$3)</f>
        <v>0</v>
      </c>
      <c r="F177" s="15">
        <f t="shared" si="13"/>
        <v>0</v>
      </c>
      <c r="G177" s="8">
        <f>+J177*$G$3</f>
        <v>-1.8588259492373855E-3</v>
      </c>
      <c r="H177" s="21">
        <v>221</v>
      </c>
      <c r="I177" s="15"/>
      <c r="J177" s="15">
        <f>+J176-G176-O176+M176</f>
        <v>-7.4353037969495418E-3</v>
      </c>
      <c r="K177" s="1">
        <f>LOG(2)/LOG(1+R177)</f>
        <v>18.157051591821656</v>
      </c>
      <c r="L177" s="15"/>
      <c r="M177" s="10">
        <f>+$R$3*J177</f>
        <v>-2.8933091412271104E-4</v>
      </c>
      <c r="N177" s="10">
        <f>+J177*$P$3</f>
        <v>-4.8889820848902713E-4</v>
      </c>
      <c r="O177" s="8">
        <f>+J177*$O$3</f>
        <v>-3.7176518984747712E-5</v>
      </c>
      <c r="P177" s="7">
        <f>+N177/J177</f>
        <v>6.5753629150917259E-2</v>
      </c>
      <c r="Q177" s="7"/>
      <c r="R177" s="7">
        <f>+M177/J177</f>
        <v>3.8913126083888312E-2</v>
      </c>
      <c r="S177" s="1"/>
      <c r="T177" s="8"/>
    </row>
    <row r="178" spans="1:20" x14ac:dyDescent="0.3">
      <c r="A178" s="21">
        <v>222</v>
      </c>
      <c r="B178" s="23">
        <v>44072</v>
      </c>
      <c r="C178" s="22" t="s">
        <v>6</v>
      </c>
      <c r="D178" s="8"/>
      <c r="E178" s="14">
        <f>+I178*(P178/$E$3)</f>
        <v>0</v>
      </c>
      <c r="F178" s="15">
        <f t="shared" si="13"/>
        <v>0</v>
      </c>
      <c r="G178" s="8">
        <f>+J178*$G$3</f>
        <v>-1.4571580607125299E-3</v>
      </c>
      <c r="H178" s="21">
        <v>222</v>
      </c>
      <c r="I178" s="15"/>
      <c r="J178" s="15">
        <f>+J177-G177-O177+M177</f>
        <v>-5.8286322428501196E-3</v>
      </c>
      <c r="K178" s="1">
        <f>LOG(2)/LOG(1+R178)</f>
        <v>18.157051591821656</v>
      </c>
      <c r="L178" s="15"/>
      <c r="M178" s="10">
        <f>+$R$3*J178</f>
        <v>-2.2681030136264342E-4</v>
      </c>
      <c r="N178" s="10">
        <f>+J178*$P$3</f>
        <v>-3.8325372295344587E-4</v>
      </c>
      <c r="O178" s="8">
        <f>+J178*$O$3</f>
        <v>-2.91431612142506E-5</v>
      </c>
      <c r="P178" s="7">
        <f>+N178/J178</f>
        <v>6.5753629150917259E-2</v>
      </c>
      <c r="Q178" s="7"/>
      <c r="R178" s="7">
        <f>+M178/J178</f>
        <v>3.8913126083888312E-2</v>
      </c>
      <c r="S178" s="1"/>
      <c r="T178" s="8"/>
    </row>
    <row r="179" spans="1:20" x14ac:dyDescent="0.3">
      <c r="A179" s="21">
        <v>223</v>
      </c>
      <c r="B179" s="23">
        <v>44073</v>
      </c>
      <c r="C179" s="22" t="s">
        <v>6</v>
      </c>
      <c r="D179" s="8"/>
      <c r="E179" s="14">
        <f>+I179*(P179/$E$3)</f>
        <v>0</v>
      </c>
      <c r="F179" s="15">
        <f t="shared" si="13"/>
        <v>0</v>
      </c>
      <c r="G179" s="8">
        <f>+J179*$G$3</f>
        <v>-1.1422853305714956E-3</v>
      </c>
      <c r="H179" s="21">
        <v>223</v>
      </c>
      <c r="I179" s="15"/>
      <c r="J179" s="15">
        <f>+J178-G178-O178+M178</f>
        <v>-4.5691413222859823E-3</v>
      </c>
      <c r="K179" s="1">
        <f>LOG(2)/LOG(1+R179)</f>
        <v>18.157051591821656</v>
      </c>
      <c r="L179" s="15"/>
      <c r="M179" s="10">
        <f>+$R$3*J179</f>
        <v>-1.7779957236921859E-4</v>
      </c>
      <c r="N179" s="10">
        <f>+J179*$P$3</f>
        <v>-3.0043762404372422E-4</v>
      </c>
      <c r="O179" s="8">
        <f>+J179*$O$3</f>
        <v>-2.2845706611429913E-5</v>
      </c>
      <c r="P179" s="7">
        <f>+N179/J179</f>
        <v>6.5753629150917259E-2</v>
      </c>
      <c r="Q179" s="7"/>
      <c r="R179" s="7">
        <f>+M179/J179</f>
        <v>3.8913126083888312E-2</v>
      </c>
      <c r="S179" s="1"/>
      <c r="T179" s="8"/>
    </row>
    <row r="180" spans="1:20" x14ac:dyDescent="0.3">
      <c r="A180" s="21">
        <v>224</v>
      </c>
      <c r="B180" s="23">
        <v>44074</v>
      </c>
      <c r="C180" s="22" t="s">
        <v>6</v>
      </c>
      <c r="D180" s="8"/>
      <c r="E180" s="14">
        <f>+I180*(P180/$E$3)</f>
        <v>0</v>
      </c>
      <c r="F180" s="15">
        <f t="shared" si="13"/>
        <v>0</v>
      </c>
      <c r="G180" s="8">
        <f>+J180*$G$3</f>
        <v>-8.9545246436806888E-4</v>
      </c>
      <c r="H180" s="21">
        <v>224</v>
      </c>
      <c r="I180" s="15"/>
      <c r="J180" s="15">
        <f>+J179-G179-O179+M179</f>
        <v>-3.5818098574722755E-3</v>
      </c>
      <c r="K180" s="1">
        <f>LOG(2)/LOG(1+R180)</f>
        <v>18.157051591821656</v>
      </c>
      <c r="L180" s="15"/>
      <c r="M180" s="10">
        <f>+$R$3*J180</f>
        <v>-1.3937941859233269E-4</v>
      </c>
      <c r="N180" s="10">
        <f>+J180*$P$3</f>
        <v>-2.3551699705733181E-4</v>
      </c>
      <c r="O180" s="8">
        <f>+J180*$O$3</f>
        <v>-1.7909049287361377E-5</v>
      </c>
      <c r="P180" s="7">
        <f>+N180/J180</f>
        <v>6.5753629150917259E-2</v>
      </c>
      <c r="Q180" s="7"/>
      <c r="R180" s="7">
        <f>+M180/J180</f>
        <v>3.8913126083888312E-2</v>
      </c>
      <c r="S180" s="1"/>
      <c r="T180" s="8"/>
    </row>
    <row r="181" spans="1:20" x14ac:dyDescent="0.3">
      <c r="A181" s="21">
        <v>225</v>
      </c>
      <c r="B181" s="23">
        <v>44075</v>
      </c>
      <c r="C181" s="22" t="s">
        <v>6</v>
      </c>
      <c r="D181" s="8"/>
      <c r="E181" s="14">
        <f>+I181*(P181/$E$3)</f>
        <v>0</v>
      </c>
      <c r="F181" s="15">
        <f t="shared" si="13"/>
        <v>0</v>
      </c>
      <c r="G181" s="8">
        <f>+J181*$G$3</f>
        <v>-7.0195694060229451E-4</v>
      </c>
      <c r="H181" s="21">
        <v>225</v>
      </c>
      <c r="I181" s="15"/>
      <c r="J181" s="15">
        <f>+J180-G180-O180+M180</f>
        <v>-2.807827762409178E-3</v>
      </c>
      <c r="K181" s="1">
        <f>LOG(2)/LOG(1+R181)</f>
        <v>18.157051591821656</v>
      </c>
      <c r="L181" s="15"/>
      <c r="M181" s="10">
        <f>+$R$3*J181</f>
        <v>-1.0926135574047034E-4</v>
      </c>
      <c r="N181" s="10">
        <f>+J181*$P$3</f>
        <v>-1.846248654091029E-4</v>
      </c>
      <c r="O181" s="8">
        <f>+J181*$O$3</f>
        <v>-1.403913881204589E-5</v>
      </c>
      <c r="P181" s="7">
        <f>+N181/J181</f>
        <v>6.5753629150917259E-2</v>
      </c>
      <c r="Q181" s="7"/>
      <c r="R181" s="7">
        <f>+M181/J181</f>
        <v>3.8913126083888312E-2</v>
      </c>
      <c r="S181" s="1"/>
      <c r="T181" s="8"/>
    </row>
    <row r="182" spans="1:20" x14ac:dyDescent="0.3">
      <c r="A182" s="21">
        <v>226</v>
      </c>
      <c r="B182" s="23">
        <v>44076</v>
      </c>
      <c r="C182" s="22" t="s">
        <v>6</v>
      </c>
      <c r="D182" s="8"/>
      <c r="E182" s="14">
        <f>+I182*(P182/$E$3)</f>
        <v>0</v>
      </c>
      <c r="F182" s="15">
        <f t="shared" si="13"/>
        <v>0</v>
      </c>
      <c r="G182" s="8">
        <f>+J182*$G$3</f>
        <v>-5.5027325968382695E-4</v>
      </c>
      <c r="H182" s="21">
        <v>226</v>
      </c>
      <c r="I182" s="15"/>
      <c r="J182" s="15">
        <f>+J181-G181-O181+M181</f>
        <v>-2.2010930387353078E-3</v>
      </c>
      <c r="K182" s="1">
        <f>LOG(2)/LOG(1+R182)</f>
        <v>18.157051591821656</v>
      </c>
      <c r="L182" s="15"/>
      <c r="M182" s="10">
        <f>+$R$3*J182</f>
        <v>-8.5651410938675893E-5</v>
      </c>
      <c r="N182" s="10">
        <f>+J182*$P$3</f>
        <v>-1.4472985539566699E-4</v>
      </c>
      <c r="O182" s="8">
        <f>+J182*$O$3</f>
        <v>-1.1005465193676539E-5</v>
      </c>
      <c r="P182" s="7">
        <f>+N182/J182</f>
        <v>6.5753629150917259E-2</v>
      </c>
      <c r="Q182" s="7"/>
      <c r="R182" s="7">
        <f>+M182/J182</f>
        <v>3.8913126083888312E-2</v>
      </c>
      <c r="S182" s="1"/>
      <c r="T182" s="8"/>
    </row>
    <row r="183" spans="1:20" x14ac:dyDescent="0.3">
      <c r="A183" s="21">
        <v>227</v>
      </c>
      <c r="B183" s="23">
        <v>44077</v>
      </c>
      <c r="C183" s="22" t="s">
        <v>6</v>
      </c>
      <c r="D183" s="8"/>
      <c r="E183" s="14">
        <f>+I183*(P183/$E$3)</f>
        <v>0</v>
      </c>
      <c r="F183" s="15">
        <f t="shared" si="13"/>
        <v>0</v>
      </c>
      <c r="G183" s="8">
        <f>+J183*$G$3</f>
        <v>-4.3136643119912006E-4</v>
      </c>
      <c r="H183" s="21">
        <v>227</v>
      </c>
      <c r="I183" s="15"/>
      <c r="J183" s="15">
        <f>+J182-G182-O182+M182</f>
        <v>-1.7254657247964802E-3</v>
      </c>
      <c r="K183" s="1">
        <f>LOG(2)/LOG(1+R183)</f>
        <v>18.157051591821656</v>
      </c>
      <c r="L183" s="15"/>
      <c r="M183" s="10">
        <f>+$R$3*J183</f>
        <v>-6.714326530243317E-5</v>
      </c>
      <c r="N183" s="10">
        <f>+J183*$P$3</f>
        <v>-1.1345563338088643E-4</v>
      </c>
      <c r="O183" s="8">
        <f>+J183*$O$3</f>
        <v>-8.6273286239824021E-6</v>
      </c>
      <c r="P183" s="7">
        <f>+N183/J183</f>
        <v>6.5753629150917259E-2</v>
      </c>
      <c r="Q183" s="7"/>
      <c r="R183" s="7">
        <f>+M183/J183</f>
        <v>3.8913126083888312E-2</v>
      </c>
      <c r="S183" s="1"/>
      <c r="T183" s="8"/>
    </row>
    <row r="184" spans="1:20" x14ac:dyDescent="0.3">
      <c r="A184" s="21">
        <v>228</v>
      </c>
      <c r="B184" s="23">
        <v>44078</v>
      </c>
      <c r="C184" s="22" t="s">
        <v>6</v>
      </c>
      <c r="D184" s="8"/>
      <c r="E184" s="14">
        <f>+I184*(P184/$E$3)</f>
        <v>0</v>
      </c>
      <c r="F184" s="15">
        <f t="shared" si="13"/>
        <v>0</v>
      </c>
      <c r="G184" s="8">
        <f>+J184*$G$3</f>
        <v>-3.3815380756895274E-4</v>
      </c>
      <c r="H184" s="21">
        <v>228</v>
      </c>
      <c r="I184" s="15"/>
      <c r="J184" s="15">
        <f>+J183-G183-O183+M183</f>
        <v>-1.3526152302758109E-3</v>
      </c>
      <c r="K184" s="1">
        <f>LOG(2)/LOG(1+R184)</f>
        <v>18.157051591821656</v>
      </c>
      <c r="L184" s="15"/>
      <c r="M184" s="10">
        <f>+$R$3*J184</f>
        <v>-5.2634486998710257E-5</v>
      </c>
      <c r="N184" s="10">
        <f>+J184*$P$3</f>
        <v>-8.8939360235438223E-5</v>
      </c>
      <c r="O184" s="8">
        <f>+J184*$O$3</f>
        <v>-6.763076151379055E-6</v>
      </c>
      <c r="P184" s="7">
        <f>+N184/J184</f>
        <v>6.5753629150917259E-2</v>
      </c>
      <c r="Q184" s="7"/>
      <c r="R184" s="7">
        <f>+M184/J184</f>
        <v>3.8913126083888312E-2</v>
      </c>
      <c r="S184" s="1"/>
      <c r="T184" s="8"/>
    </row>
    <row r="185" spans="1:20" x14ac:dyDescent="0.3">
      <c r="A185" s="21">
        <v>229</v>
      </c>
      <c r="B185" s="23">
        <v>44079</v>
      </c>
      <c r="C185" s="22" t="s">
        <v>6</v>
      </c>
      <c r="D185" s="8"/>
      <c r="E185" s="14">
        <f>+I185*(P185/$E$3)</f>
        <v>0</v>
      </c>
      <c r="F185" s="15">
        <f t="shared" si="13"/>
        <v>0</v>
      </c>
      <c r="G185" s="8">
        <f>+J185*$G$3</f>
        <v>-2.6508320838854735E-4</v>
      </c>
      <c r="H185" s="21">
        <v>229</v>
      </c>
      <c r="I185" s="15"/>
      <c r="J185" s="15">
        <f>+J184-G184-O184+M184</f>
        <v>-1.0603328335541894E-3</v>
      </c>
      <c r="K185" s="1">
        <f>LOG(2)/LOG(1+R185)</f>
        <v>18.157051591821656</v>
      </c>
      <c r="L185" s="15"/>
      <c r="M185" s="10">
        <f>+$R$3*J185</f>
        <v>-4.1260865242980733E-5</v>
      </c>
      <c r="N185" s="10">
        <f>+J185*$P$3</f>
        <v>-6.9720731914063445E-5</v>
      </c>
      <c r="O185" s="8">
        <f>+J185*$O$3</f>
        <v>-5.3016641677709471E-6</v>
      </c>
      <c r="P185" s="7">
        <f>+N185/J185</f>
        <v>6.5753629150917259E-2</v>
      </c>
      <c r="Q185" s="7"/>
      <c r="R185" s="7">
        <f>+M185/J185</f>
        <v>3.8913126083888312E-2</v>
      </c>
      <c r="S185" s="1"/>
      <c r="T185" s="8"/>
    </row>
    <row r="186" spans="1:20" x14ac:dyDescent="0.3">
      <c r="A186" s="21">
        <v>230</v>
      </c>
      <c r="B186" s="23">
        <v>44080</v>
      </c>
      <c r="C186" s="22" t="s">
        <v>6</v>
      </c>
      <c r="D186" s="8"/>
      <c r="E186" s="14">
        <f>+I186*(P186/$E$3)</f>
        <v>0</v>
      </c>
      <c r="F186" s="15">
        <f t="shared" si="13"/>
        <v>0</v>
      </c>
      <c r="G186" s="8">
        <f>+J186*$G$3</f>
        <v>-2.0780220656021299E-4</v>
      </c>
      <c r="H186" s="21">
        <v>230</v>
      </c>
      <c r="I186" s="15"/>
      <c r="J186" s="15">
        <f>+J185-G185-O185+M185</f>
        <v>-8.3120882624085194E-4</v>
      </c>
      <c r="K186" s="1">
        <f>LOG(2)/LOG(1+R186)</f>
        <v>18.157051591821656</v>
      </c>
      <c r="L186" s="15"/>
      <c r="M186" s="10">
        <f>+$R$3*J186</f>
        <v>-3.2344933857551083E-5</v>
      </c>
      <c r="N186" s="10">
        <f>+J186*$P$3</f>
        <v>-5.4654996907610203E-5</v>
      </c>
      <c r="O186" s="8">
        <f>+J186*$O$3</f>
        <v>-4.1560441312042601E-6</v>
      </c>
      <c r="P186" s="7">
        <f>+N186/J186</f>
        <v>6.5753629150917259E-2</v>
      </c>
      <c r="Q186" s="7"/>
      <c r="R186" s="7">
        <f>+M186/J186</f>
        <v>3.8913126083888312E-2</v>
      </c>
      <c r="S186" s="1"/>
      <c r="T186" s="8"/>
    </row>
    <row r="187" spans="1:20" x14ac:dyDescent="0.3">
      <c r="A187" s="21">
        <v>231</v>
      </c>
      <c r="B187" s="23">
        <v>44081</v>
      </c>
      <c r="C187" s="22" t="s">
        <v>6</v>
      </c>
      <c r="D187" s="8"/>
      <c r="E187" s="14">
        <f>+I187*(P187/$E$3)</f>
        <v>0</v>
      </c>
      <c r="F187" s="15">
        <f t="shared" si="13"/>
        <v>0</v>
      </c>
      <c r="G187" s="8">
        <f>+J187*$G$3</f>
        <v>-1.6289887735174645E-4</v>
      </c>
      <c r="H187" s="21">
        <v>231</v>
      </c>
      <c r="I187" s="15"/>
      <c r="J187" s="15">
        <f>+J186-G186-O186+M186</f>
        <v>-6.5159550940698582E-4</v>
      </c>
      <c r="K187" s="1">
        <f>LOG(2)/LOG(1+R187)</f>
        <v>18.157051591821656</v>
      </c>
      <c r="L187" s="15"/>
      <c r="M187" s="10">
        <f>+$R$3*J187</f>
        <v>-2.5355618213249473E-5</v>
      </c>
      <c r="N187" s="10">
        <f>+J187*$P$3</f>
        <v>-4.2844769481949965E-5</v>
      </c>
      <c r="O187" s="8">
        <f>+J187*$O$3</f>
        <v>-3.257977547034929E-6</v>
      </c>
      <c r="P187" s="7">
        <f>+N187/J187</f>
        <v>6.5753629150917259E-2</v>
      </c>
      <c r="Q187" s="7"/>
      <c r="R187" s="7">
        <f>+M187/J187</f>
        <v>3.8913126083888312E-2</v>
      </c>
      <c r="S187" s="1"/>
      <c r="T187" s="8"/>
    </row>
    <row r="188" spans="1:20" x14ac:dyDescent="0.3">
      <c r="A188" s="21">
        <v>232</v>
      </c>
      <c r="B188" s="23">
        <v>44082</v>
      </c>
      <c r="C188" s="22" t="s">
        <v>6</v>
      </c>
      <c r="D188" s="8"/>
      <c r="E188" s="14">
        <f>+I188*(P188/$E$3)</f>
        <v>0</v>
      </c>
      <c r="F188" s="15">
        <f t="shared" si="13"/>
        <v>0</v>
      </c>
      <c r="G188" s="8">
        <f>+J188*$G$3</f>
        <v>-1.2769856818036347E-4</v>
      </c>
      <c r="H188" s="21">
        <v>232</v>
      </c>
      <c r="I188" s="15"/>
      <c r="J188" s="15">
        <f>+J187-G187-O187+M187</f>
        <v>-5.1079427272145389E-4</v>
      </c>
      <c r="K188" s="1">
        <f>LOG(2)/LOG(1+R188)</f>
        <v>18.157051591821656</v>
      </c>
      <c r="L188" s="15"/>
      <c r="M188" s="10">
        <f>+$R$3*J188</f>
        <v>-1.9876601937337967E-5</v>
      </c>
      <c r="N188" s="10">
        <f>+J188*$P$3</f>
        <v>-3.3586577180938968E-5</v>
      </c>
      <c r="O188" s="8">
        <f>+J188*$O$3</f>
        <v>-2.5539713636072697E-6</v>
      </c>
      <c r="P188" s="7">
        <f>+N188/J188</f>
        <v>6.5753629150917259E-2</v>
      </c>
      <c r="Q188" s="7"/>
      <c r="R188" s="7">
        <f>+M188/J188</f>
        <v>3.8913126083888312E-2</v>
      </c>
      <c r="S188" s="1"/>
      <c r="T188" s="8"/>
    </row>
    <row r="189" spans="1:20" x14ac:dyDescent="0.3">
      <c r="A189" s="21">
        <v>233</v>
      </c>
      <c r="B189" s="23">
        <v>44083</v>
      </c>
      <c r="C189" s="22" t="s">
        <v>6</v>
      </c>
      <c r="D189" s="8"/>
      <c r="E189" s="14">
        <f>+I189*(P189/$E$3)</f>
        <v>0</v>
      </c>
      <c r="F189" s="15">
        <f t="shared" si="13"/>
        <v>0</v>
      </c>
      <c r="G189" s="8">
        <f>+J189*$G$3</f>
        <v>-1.0010458377870528E-4</v>
      </c>
      <c r="H189" s="21">
        <v>233</v>
      </c>
      <c r="I189" s="15"/>
      <c r="J189" s="15">
        <f>+J188-G188-O188+M188</f>
        <v>-4.0041833511482113E-4</v>
      </c>
      <c r="K189" s="1">
        <f>LOG(2)/LOG(1+R189)</f>
        <v>18.157051591821656</v>
      </c>
      <c r="L189" s="15"/>
      <c r="M189" s="10">
        <f>+$R$3*J189</f>
        <v>-1.5581529160623677E-5</v>
      </c>
      <c r="N189" s="10">
        <f>+J189*$P$3</f>
        <v>-2.6328958712367658E-5</v>
      </c>
      <c r="O189" s="8">
        <f>+J189*$O$3</f>
        <v>-2.0020916755741056E-6</v>
      </c>
      <c r="P189" s="7">
        <f>+N189/J189</f>
        <v>6.5753629150917259E-2</v>
      </c>
      <c r="Q189" s="7"/>
      <c r="R189" s="7">
        <f>+M189/J189</f>
        <v>3.8913126083888312E-2</v>
      </c>
      <c r="S189" s="1"/>
      <c r="T189" s="8"/>
    </row>
    <row r="190" spans="1:20" x14ac:dyDescent="0.3">
      <c r="A190" s="21">
        <v>234</v>
      </c>
      <c r="B190" s="23">
        <v>44084</v>
      </c>
      <c r="C190" s="22" t="s">
        <v>6</v>
      </c>
      <c r="D190" s="8"/>
      <c r="E190" s="14">
        <f>+I190*(P190/$E$3)</f>
        <v>0</v>
      </c>
      <c r="F190" s="15">
        <f t="shared" si="13"/>
        <v>0</v>
      </c>
      <c r="G190" s="8">
        <f>+J190*$G$3</f>
        <v>-7.8473297205291348E-5</v>
      </c>
      <c r="H190" s="21">
        <v>234</v>
      </c>
      <c r="I190" s="15"/>
      <c r="J190" s="15">
        <f>+J189-G189-O189+M189</f>
        <v>-3.1389318882116539E-4</v>
      </c>
      <c r="K190" s="1">
        <f>LOG(2)/LOG(1+R190)</f>
        <v>18.157051591821656</v>
      </c>
      <c r="L190" s="15"/>
      <c r="M190" s="10">
        <f>+$R$3*J190</f>
        <v>-1.221456523347177E-5</v>
      </c>
      <c r="N190" s="10">
        <f>+J190*$P$3</f>
        <v>-2.0639616330745758E-5</v>
      </c>
      <c r="O190" s="8">
        <f>+J190*$O$3</f>
        <v>-1.5694659441058269E-6</v>
      </c>
      <c r="P190" s="7">
        <f>+N190/J190</f>
        <v>6.5753629150917259E-2</v>
      </c>
      <c r="Q190" s="7"/>
      <c r="R190" s="7">
        <f>+M190/J190</f>
        <v>3.8913126083888312E-2</v>
      </c>
      <c r="S190" s="1"/>
      <c r="T190" s="8"/>
    </row>
    <row r="191" spans="1:20" x14ac:dyDescent="0.3">
      <c r="A191" s="21">
        <v>235</v>
      </c>
      <c r="B191" s="23">
        <v>44085</v>
      </c>
      <c r="C191" s="22" t="s">
        <v>6</v>
      </c>
      <c r="D191" s="8"/>
      <c r="E191" s="14">
        <f>+I191*(P191/$E$3)</f>
        <v>0</v>
      </c>
      <c r="F191" s="15">
        <f t="shared" si="13"/>
        <v>0</v>
      </c>
      <c r="G191" s="8">
        <f>+J191*$G$3</f>
        <v>-6.1516247726310004E-5</v>
      </c>
      <c r="H191" s="21">
        <v>235</v>
      </c>
      <c r="I191" s="15"/>
      <c r="J191" s="15">
        <f>+J190-G190-O190+M190</f>
        <v>-2.4606499090524002E-4</v>
      </c>
      <c r="K191" s="1">
        <f>LOG(2)/LOG(1+R191)</f>
        <v>18.157051591821656</v>
      </c>
      <c r="L191" s="15"/>
      <c r="M191" s="10">
        <f>+$R$3*J191</f>
        <v>-9.5751580159264364E-6</v>
      </c>
      <c r="N191" s="10">
        <f>+J191*$P$3</f>
        <v>-1.617966615900698E-5</v>
      </c>
      <c r="O191" s="8">
        <f>+J191*$O$3</f>
        <v>-1.2303249545262002E-6</v>
      </c>
      <c r="P191" s="7">
        <f>+N191/J191</f>
        <v>6.5753629150917259E-2</v>
      </c>
      <c r="Q191" s="7"/>
      <c r="R191" s="7">
        <f>+M191/J191</f>
        <v>3.8913126083888312E-2</v>
      </c>
      <c r="S191" s="1"/>
      <c r="T191" s="8"/>
    </row>
    <row r="192" spans="1:20" x14ac:dyDescent="0.3">
      <c r="A192" s="21">
        <v>236</v>
      </c>
      <c r="B192" s="23">
        <v>44086</v>
      </c>
      <c r="C192" s="22" t="s">
        <v>6</v>
      </c>
      <c r="D192" s="8"/>
      <c r="E192" s="14">
        <f>+I192*(P192/$E$3)</f>
        <v>0</v>
      </c>
      <c r="F192" s="15">
        <f t="shared" si="13"/>
        <v>0</v>
      </c>
      <c r="G192" s="8">
        <f>+J192*$G$3</f>
        <v>-4.8223394060082561E-5</v>
      </c>
      <c r="H192" s="21">
        <v>236</v>
      </c>
      <c r="I192" s="15"/>
      <c r="J192" s="15">
        <f>+J191-G191-O191+M191</f>
        <v>-1.9289357624033024E-4</v>
      </c>
      <c r="K192" s="1">
        <f>LOG(2)/LOG(1+R192)</f>
        <v>18.157051591821656</v>
      </c>
      <c r="L192" s="15"/>
      <c r="M192" s="10">
        <f>+$R$3*J192</f>
        <v>-7.5060920530120938E-6</v>
      </c>
      <c r="N192" s="10">
        <f>+J192*$P$3</f>
        <v>-1.268345267770086E-5</v>
      </c>
      <c r="O192" s="8">
        <f>+J192*$O$3</f>
        <v>-9.6446788120165133E-7</v>
      </c>
      <c r="P192" s="7">
        <f>+N192/J192</f>
        <v>6.5753629150917259E-2</v>
      </c>
      <c r="Q192" s="7"/>
      <c r="R192" s="7">
        <f>+M192/J192</f>
        <v>3.8913126083888312E-2</v>
      </c>
      <c r="S192" s="1"/>
      <c r="T192" s="8"/>
    </row>
    <row r="193" spans="1:20" x14ac:dyDescent="0.3">
      <c r="A193" s="21">
        <v>237</v>
      </c>
      <c r="B193" s="23">
        <v>44087</v>
      </c>
      <c r="C193" s="22" t="s">
        <v>6</v>
      </c>
      <c r="D193" s="8"/>
      <c r="E193" s="14">
        <f>+I193*(P193/$E$3)</f>
        <v>0</v>
      </c>
      <c r="F193" s="15">
        <f t="shared" si="13"/>
        <v>0</v>
      </c>
      <c r="G193" s="8">
        <f>+J193*$G$3</f>
        <v>-3.7802951588014524E-5</v>
      </c>
      <c r="H193" s="21">
        <v>237</v>
      </c>
      <c r="I193" s="15"/>
      <c r="J193" s="15">
        <f>+J192-G192-O192+M192</f>
        <v>-1.512118063520581E-4</v>
      </c>
      <c r="K193" s="1">
        <f>LOG(2)/LOG(1+R193)</f>
        <v>18.157051591821656</v>
      </c>
      <c r="L193" s="15"/>
      <c r="M193" s="10">
        <f>+$R$3*J193</f>
        <v>-5.8841240859501399E-6</v>
      </c>
      <c r="N193" s="10">
        <f>+J193*$P$3</f>
        <v>-9.9427250381135423E-6</v>
      </c>
      <c r="O193" s="8">
        <f>+J193*$O$3</f>
        <v>-7.5605903176029051E-7</v>
      </c>
      <c r="P193" s="7">
        <f>+N193/J193</f>
        <v>6.5753629150917259E-2</v>
      </c>
      <c r="Q193" s="7"/>
      <c r="R193" s="7">
        <f>+M193/J193</f>
        <v>3.8913126083888312E-2</v>
      </c>
      <c r="S193" s="1"/>
      <c r="T193" s="8"/>
    </row>
    <row r="194" spans="1:20" x14ac:dyDescent="0.3">
      <c r="A194" s="21">
        <v>238</v>
      </c>
      <c r="B194" s="23">
        <v>44088</v>
      </c>
      <c r="C194" s="22" t="s">
        <v>6</v>
      </c>
      <c r="D194" s="8"/>
      <c r="E194" s="14">
        <f>+I194*(P194/$E$3)</f>
        <v>0</v>
      </c>
      <c r="F194" s="15">
        <f t="shared" si="13"/>
        <v>0</v>
      </c>
      <c r="G194" s="8">
        <f>+J194*$G$3</f>
        <v>-2.9634229954558353E-5</v>
      </c>
      <c r="H194" s="21">
        <v>238</v>
      </c>
      <c r="I194" s="15"/>
      <c r="J194" s="15">
        <f>+J193-G193-O193+M193</f>
        <v>-1.1853691981823341E-4</v>
      </c>
      <c r="K194" s="1">
        <f>LOG(2)/LOG(1+R194)</f>
        <v>18.157051591821656</v>
      </c>
      <c r="L194" s="15"/>
      <c r="M194" s="10">
        <f>+$R$3*J194</f>
        <v>-4.6126421064826764E-6</v>
      </c>
      <c r="N194" s="10">
        <f>+J194*$P$3</f>
        <v>-7.7942326664201338E-6</v>
      </c>
      <c r="O194" s="8">
        <f>+J194*$O$3</f>
        <v>-5.926845990911671E-7</v>
      </c>
      <c r="P194" s="7">
        <f>+N194/J194</f>
        <v>6.5753629150917259E-2</v>
      </c>
      <c r="Q194" s="7"/>
      <c r="R194" s="7">
        <f>+M194/J194</f>
        <v>3.8913126083888312E-2</v>
      </c>
      <c r="S194" s="1"/>
      <c r="T194" s="8"/>
    </row>
    <row r="195" spans="1:20" x14ac:dyDescent="0.3">
      <c r="A195" s="21">
        <v>239</v>
      </c>
      <c r="B195" s="23">
        <v>44089</v>
      </c>
      <c r="C195" s="22" t="s">
        <v>6</v>
      </c>
      <c r="D195" s="8"/>
      <c r="E195" s="14">
        <f>+I195*(P195/$E$3)</f>
        <v>0</v>
      </c>
      <c r="F195" s="15">
        <f t="shared" si="13"/>
        <v>0</v>
      </c>
      <c r="G195" s="8">
        <f>+J195*$G$3</f>
        <v>-2.323066184276664E-5</v>
      </c>
      <c r="H195" s="21">
        <v>239</v>
      </c>
      <c r="I195" s="15"/>
      <c r="J195" s="15">
        <f>+J194-G194-O194+M194</f>
        <v>-9.2922647371066559E-5</v>
      </c>
      <c r="K195" s="1">
        <f>LOG(2)/LOG(1+R195)</f>
        <v>18.157051591821656</v>
      </c>
      <c r="L195" s="15"/>
      <c r="M195" s="10">
        <f>+$R$3*J195</f>
        <v>-3.6159106931990058E-6</v>
      </c>
      <c r="N195" s="10">
        <f>+J195*$P$3</f>
        <v>-6.1100012949585675E-6</v>
      </c>
      <c r="O195" s="8">
        <f>+J195*$O$3</f>
        <v>-4.6461323685533283E-7</v>
      </c>
      <c r="P195" s="7">
        <f>+N195/J195</f>
        <v>6.5753629150917259E-2</v>
      </c>
      <c r="Q195" s="7"/>
      <c r="R195" s="7">
        <f>+M195/J195</f>
        <v>3.8913126083888312E-2</v>
      </c>
      <c r="S195" s="1"/>
      <c r="T195" s="8"/>
    </row>
    <row r="196" spans="1:20" x14ac:dyDescent="0.3">
      <c r="A196" s="21">
        <v>240</v>
      </c>
      <c r="B196" s="23">
        <v>44090</v>
      </c>
      <c r="C196" s="22" t="s">
        <v>6</v>
      </c>
      <c r="D196" s="8"/>
      <c r="E196" s="14">
        <f>+I196*(P196/$E$3)</f>
        <v>0</v>
      </c>
      <c r="F196" s="15">
        <f t="shared" si="13"/>
        <v>0</v>
      </c>
      <c r="G196" s="8">
        <f>+J196*$G$3</f>
        <v>-1.8210820746160901E-5</v>
      </c>
      <c r="H196" s="21">
        <v>240</v>
      </c>
      <c r="I196" s="15"/>
      <c r="J196" s="15">
        <f>+J195-G195-O195+M195</f>
        <v>-7.2843282984643606E-5</v>
      </c>
      <c r="K196" s="1">
        <f>LOG(2)/LOG(1+R196)</f>
        <v>18.157051591821656</v>
      </c>
      <c r="L196" s="15"/>
      <c r="M196" s="10">
        <f>+$R$3*J196</f>
        <v>-2.8345598551457927E-6</v>
      </c>
      <c r="N196" s="10">
        <f>+J196*$P$3</f>
        <v>-4.7897102155075773E-6</v>
      </c>
      <c r="O196" s="8">
        <f>+J196*$O$3</f>
        <v>-3.6421641492321803E-7</v>
      </c>
      <c r="P196" s="7">
        <f>+N196/J196</f>
        <v>6.5753629150917259E-2</v>
      </c>
      <c r="Q196" s="7"/>
      <c r="R196" s="7">
        <f>+M196/J196</f>
        <v>3.8913126083888312E-2</v>
      </c>
      <c r="S196" s="1"/>
      <c r="T196" s="8"/>
    </row>
    <row r="197" spans="1:20" x14ac:dyDescent="0.3">
      <c r="A197" s="21">
        <v>241</v>
      </c>
      <c r="B197" s="23">
        <v>44091</v>
      </c>
      <c r="C197" s="22" t="s">
        <v>6</v>
      </c>
      <c r="D197" s="8"/>
      <c r="E197" s="14">
        <f>+I197*(P197/$E$3)</f>
        <v>0</v>
      </c>
      <c r="F197" s="15">
        <f t="shared" si="13"/>
        <v>0</v>
      </c>
      <c r="G197" s="8">
        <f>+J197*$G$3</f>
        <v>-1.427570141967632E-5</v>
      </c>
      <c r="H197" s="21">
        <v>241</v>
      </c>
      <c r="I197" s="15"/>
      <c r="J197" s="15">
        <f>+J196-G196-O196+M196</f>
        <v>-5.710280567870528E-5</v>
      </c>
      <c r="K197" s="1">
        <f>LOG(2)/LOG(1+R197)</f>
        <v>18.157051591821656</v>
      </c>
      <c r="L197" s="15"/>
      <c r="M197" s="10">
        <f>+$R$3*J197</f>
        <v>-2.2220486771192321E-6</v>
      </c>
      <c r="N197" s="10">
        <f>+J197*$P$3</f>
        <v>-3.754716708074479E-6</v>
      </c>
      <c r="O197" s="8">
        <f>+J197*$O$3</f>
        <v>-2.8551402839352639E-7</v>
      </c>
      <c r="P197" s="7">
        <f>+N197/J197</f>
        <v>6.5753629150917259E-2</v>
      </c>
      <c r="Q197" s="7"/>
      <c r="R197" s="7">
        <f>+M197/J197</f>
        <v>3.8913126083888312E-2</v>
      </c>
      <c r="S197" s="1"/>
      <c r="T197" s="8"/>
    </row>
    <row r="198" spans="1:20" x14ac:dyDescent="0.3">
      <c r="A198" s="21">
        <v>242</v>
      </c>
      <c r="B198" s="23">
        <v>44092</v>
      </c>
      <c r="C198" s="22" t="s">
        <v>6</v>
      </c>
      <c r="D198" s="8"/>
      <c r="E198" s="14">
        <f>+I198*(P198/$E$3)</f>
        <v>0</v>
      </c>
      <c r="F198" s="15">
        <f t="shared" si="13"/>
        <v>0</v>
      </c>
      <c r="G198" s="8">
        <f>+J198*$G$3</f>
        <v>-1.1190909726938666E-5</v>
      </c>
      <c r="H198" s="21">
        <v>242</v>
      </c>
      <c r="I198" s="15"/>
      <c r="J198" s="15">
        <f>+J197-G197-O197+M197</f>
        <v>-4.4763638907754662E-5</v>
      </c>
      <c r="K198" s="1">
        <f>LOG(2)/LOG(1+R198)</f>
        <v>18.157051591821656</v>
      </c>
      <c r="L198" s="15"/>
      <c r="M198" s="10">
        <f>+$R$3*J198</f>
        <v>-1.7418931247911057E-6</v>
      </c>
      <c r="N198" s="10">
        <f>+J198*$P$3</f>
        <v>-2.9433717121860711E-6</v>
      </c>
      <c r="O198" s="8">
        <f>+J198*$O$3</f>
        <v>-2.2381819453877332E-7</v>
      </c>
      <c r="P198" s="7">
        <f>+N198/J198</f>
        <v>6.5753629150917259E-2</v>
      </c>
      <c r="Q198" s="7"/>
      <c r="R198" s="7">
        <f>+M198/J198</f>
        <v>3.8913126083888312E-2</v>
      </c>
      <c r="S198" s="1"/>
      <c r="T198" s="8"/>
    </row>
    <row r="199" spans="1:20" x14ac:dyDescent="0.3">
      <c r="A199" s="21">
        <v>243</v>
      </c>
      <c r="B199" s="23">
        <v>44093</v>
      </c>
      <c r="C199" s="22" t="s">
        <v>6</v>
      </c>
      <c r="D199" s="8"/>
      <c r="E199" s="14">
        <f>+I199*(P199/$E$3)</f>
        <v>0</v>
      </c>
      <c r="F199" s="15">
        <f t="shared" si="13"/>
        <v>0</v>
      </c>
      <c r="G199" s="8">
        <f>+J199*$G$3</f>
        <v>-8.7727010277670827E-6</v>
      </c>
      <c r="H199" s="21">
        <v>243</v>
      </c>
      <c r="I199" s="15"/>
      <c r="J199" s="15">
        <f>+J198-G198-O198+M198</f>
        <v>-3.5090804111068331E-5</v>
      </c>
      <c r="K199" s="1">
        <f>LOG(2)/LOG(1+R199)</f>
        <v>18.157051591821656</v>
      </c>
      <c r="L199" s="15"/>
      <c r="M199" s="10">
        <f>+$R$3*J199</f>
        <v>-1.3654928847590282E-6</v>
      </c>
      <c r="N199" s="10">
        <f>+J199*$P$3</f>
        <v>-2.3073477201266698E-6</v>
      </c>
      <c r="O199" s="8">
        <f>+J199*$O$3</f>
        <v>-1.7545402055534166E-7</v>
      </c>
      <c r="P199" s="7">
        <f>+N199/J199</f>
        <v>6.5753629150917259E-2</v>
      </c>
      <c r="Q199" s="7"/>
      <c r="R199" s="7">
        <f>+M199/J199</f>
        <v>3.8913126083888312E-2</v>
      </c>
      <c r="S199" s="1"/>
      <c r="T199" s="8"/>
    </row>
    <row r="200" spans="1:20" x14ac:dyDescent="0.3">
      <c r="A200" s="21">
        <v>244</v>
      </c>
      <c r="B200" s="23">
        <v>44094</v>
      </c>
      <c r="C200" s="22" t="s">
        <v>6</v>
      </c>
      <c r="D200" s="8"/>
      <c r="E200" s="14">
        <f>+I200*(P200/$E$3)</f>
        <v>0</v>
      </c>
      <c r="F200" s="15">
        <f t="shared" si="13"/>
        <v>0</v>
      </c>
      <c r="G200" s="8">
        <f>+J200*$G$3</f>
        <v>-6.8770354868762341E-6</v>
      </c>
      <c r="H200" s="21">
        <v>244</v>
      </c>
      <c r="I200" s="15"/>
      <c r="J200" s="15">
        <f>+J199-G199-O199+M199</f>
        <v>-2.7508141947504937E-5</v>
      </c>
      <c r="K200" s="1">
        <f>LOG(2)/LOG(1+R200)</f>
        <v>18.157051591821755</v>
      </c>
      <c r="L200" s="15"/>
      <c r="M200" s="10">
        <f>+$R$3*J200</f>
        <v>-1.0704277959367565E-6</v>
      </c>
      <c r="N200" s="10">
        <f>+J200*$P$3</f>
        <v>-1.8087601642470305E-6</v>
      </c>
      <c r="O200" s="8">
        <f>+J200*$O$3</f>
        <v>-1.3754070973752469E-7</v>
      </c>
      <c r="P200" s="7">
        <f>+N200/J200</f>
        <v>6.5753629150917259E-2</v>
      </c>
      <c r="Q200" s="7"/>
      <c r="R200" s="7">
        <f>+M200/J200</f>
        <v>3.8913126083888305E-2</v>
      </c>
      <c r="S200" s="1"/>
      <c r="T200" s="8"/>
    </row>
    <row r="201" spans="1:20" x14ac:dyDescent="0.3">
      <c r="A201" s="21">
        <v>245</v>
      </c>
      <c r="B201" s="23">
        <v>44095</v>
      </c>
      <c r="C201" s="22" t="s">
        <v>6</v>
      </c>
      <c r="D201" s="8"/>
      <c r="E201" s="14">
        <f>+I201*(P201/$E$3)</f>
        <v>0</v>
      </c>
      <c r="F201" s="15">
        <f t="shared" si="13"/>
        <v>0</v>
      </c>
      <c r="G201" s="8">
        <f>+J201*$G$3</f>
        <v>-5.3909983867069833E-6</v>
      </c>
      <c r="H201" s="21">
        <v>245</v>
      </c>
      <c r="I201" s="15"/>
      <c r="J201" s="15">
        <f>+J200-G200-O200+M200</f>
        <v>-2.1563993546827933E-5</v>
      </c>
      <c r="K201" s="1">
        <f>LOG(2)/LOG(1+R201)</f>
        <v>18.157051591821656</v>
      </c>
      <c r="L201" s="15"/>
      <c r="M201" s="10">
        <f>+$R$3*J201</f>
        <v>-8.3912239975986932E-7</v>
      </c>
      <c r="N201" s="10">
        <f>+J201*$P$3</f>
        <v>-1.4179108346908967E-6</v>
      </c>
      <c r="O201" s="8">
        <f>+J201*$O$3</f>
        <v>-1.0781996773413966E-7</v>
      </c>
      <c r="P201" s="7">
        <f>+N201/J201</f>
        <v>6.5753629150917259E-2</v>
      </c>
      <c r="Q201" s="7"/>
      <c r="R201" s="7">
        <f>+M201/J201</f>
        <v>3.8913126083888312E-2</v>
      </c>
      <c r="S201" s="1"/>
      <c r="T201" s="8"/>
    </row>
    <row r="202" spans="1:20" x14ac:dyDescent="0.3">
      <c r="A202" s="21">
        <v>246</v>
      </c>
      <c r="B202" s="23">
        <v>44096</v>
      </c>
      <c r="C202" s="22" t="s">
        <v>6</v>
      </c>
      <c r="D202" s="8"/>
      <c r="E202" s="14">
        <f>+I202*(P202/$E$3)</f>
        <v>0</v>
      </c>
      <c r="F202" s="15">
        <f t="shared" si="13"/>
        <v>0</v>
      </c>
      <c r="G202" s="8">
        <f>+J202*$G$3</f>
        <v>-4.2260743980366695E-6</v>
      </c>
      <c r="H202" s="21">
        <v>246</v>
      </c>
      <c r="I202" s="15"/>
      <c r="J202" s="15">
        <f>+J201-G201-O201+M201</f>
        <v>-1.6904297592146678E-5</v>
      </c>
      <c r="K202" s="1">
        <f>LOG(2)/LOG(1+R202)</f>
        <v>18.157051591821656</v>
      </c>
      <c r="L202" s="15"/>
      <c r="M202" s="10">
        <f>+$R$3*J202</f>
        <v>-6.5779906356277331E-7</v>
      </c>
      <c r="N202" s="10">
        <f>+J202*$P$3</f>
        <v>-1.1115189149307563E-6</v>
      </c>
      <c r="O202" s="8">
        <f>+J202*$O$3</f>
        <v>-8.4521487960733395E-8</v>
      </c>
      <c r="P202" s="7">
        <f>+N202/J202</f>
        <v>6.5753629150917259E-2</v>
      </c>
      <c r="Q202" s="7"/>
      <c r="R202" s="7">
        <f>+M202/J202</f>
        <v>3.8913126083888312E-2</v>
      </c>
      <c r="S202" s="1"/>
      <c r="T202" s="8"/>
    </row>
    <row r="203" spans="1:20" x14ac:dyDescent="0.3">
      <c r="A203" s="21">
        <v>247</v>
      </c>
      <c r="B203" s="23">
        <v>44097</v>
      </c>
      <c r="C203" s="22" t="s">
        <v>6</v>
      </c>
      <c r="D203" s="8"/>
      <c r="E203" s="14">
        <f>+I203*(P203/$E$3)</f>
        <v>0</v>
      </c>
      <c r="F203" s="15">
        <f t="shared" si="13"/>
        <v>0</v>
      </c>
      <c r="G203" s="8">
        <f>+J203*$G$3</f>
        <v>-3.312875192428012E-6</v>
      </c>
      <c r="H203" s="21">
        <v>247</v>
      </c>
      <c r="I203" s="15"/>
      <c r="J203" s="15">
        <f>+J202-G202-O202+M202</f>
        <v>-1.3251500769712048E-5</v>
      </c>
      <c r="K203" s="1">
        <f>LOG(2)/LOG(1+R203)</f>
        <v>18.157051591821656</v>
      </c>
      <c r="L203" s="15"/>
      <c r="M203" s="10">
        <f>+$R$3*J203</f>
        <v>-5.1565732025254792E-7</v>
      </c>
      <c r="N203" s="10">
        <f>+J203*$P$3</f>
        <v>-8.7133426730474057E-7</v>
      </c>
      <c r="O203" s="8">
        <f>+J203*$O$3</f>
        <v>-6.6257503848560247E-8</v>
      </c>
      <c r="P203" s="7">
        <f>+N203/J203</f>
        <v>6.5753629150917259E-2</v>
      </c>
      <c r="Q203" s="7"/>
      <c r="R203" s="7">
        <f>+M203/J203</f>
        <v>3.8913126083888312E-2</v>
      </c>
      <c r="S203" s="1"/>
      <c r="T203" s="8"/>
    </row>
    <row r="204" spans="1:20" x14ac:dyDescent="0.3">
      <c r="A204" s="21">
        <v>248</v>
      </c>
      <c r="B204" s="23">
        <v>44098</v>
      </c>
      <c r="C204" s="22" t="s">
        <v>6</v>
      </c>
      <c r="D204" s="8"/>
      <c r="E204" s="14">
        <f>+I204*(P204/$E$3)</f>
        <v>0</v>
      </c>
      <c r="F204" s="15">
        <f t="shared" si="13"/>
        <v>0</v>
      </c>
      <c r="G204" s="8">
        <f>+J204*$G$3</f>
        <v>-2.5970063484220058E-6</v>
      </c>
      <c r="H204" s="21">
        <v>248</v>
      </c>
      <c r="I204" s="15"/>
      <c r="J204" s="15">
        <f>+J203-G203-O203+M203</f>
        <v>-1.0388025393688023E-5</v>
      </c>
      <c r="K204" s="1">
        <f>LOG(2)/LOG(1+R204)</f>
        <v>18.157051591821656</v>
      </c>
      <c r="L204" s="15"/>
      <c r="M204" s="10">
        <f>+$R$3*J204</f>
        <v>-4.0423054190721556E-7</v>
      </c>
      <c r="N204" s="10">
        <f>+J204*$P$3</f>
        <v>-6.8305036934687358E-7</v>
      </c>
      <c r="O204" s="8">
        <f>+J204*$O$3</f>
        <v>-5.194012696844012E-8</v>
      </c>
      <c r="P204" s="7">
        <f>+N204/J204</f>
        <v>6.5753629150917259E-2</v>
      </c>
      <c r="Q204" s="7"/>
      <c r="R204" s="7">
        <f>+M204/J204</f>
        <v>3.8913126083888312E-2</v>
      </c>
      <c r="S204" s="1"/>
      <c r="T204" s="8"/>
    </row>
    <row r="205" spans="1:20" x14ac:dyDescent="0.3">
      <c r="A205" s="21">
        <v>249</v>
      </c>
      <c r="B205" s="23">
        <v>44099</v>
      </c>
      <c r="C205" s="22" t="s">
        <v>6</v>
      </c>
      <c r="D205" s="8"/>
      <c r="E205" s="14">
        <f>+I205*(P205/$E$3)</f>
        <v>0</v>
      </c>
      <c r="F205" s="15">
        <f t="shared" si="13"/>
        <v>0</v>
      </c>
      <c r="G205" s="8">
        <f>+J205*$G$3</f>
        <v>-2.0358273650511986E-6</v>
      </c>
      <c r="H205" s="21">
        <v>249</v>
      </c>
      <c r="I205" s="15"/>
      <c r="J205" s="15">
        <f>+J204-G204-O204+M204</f>
        <v>-8.1433094602047944E-6</v>
      </c>
      <c r="K205" s="1">
        <f>LOG(2)/LOG(1+R205)</f>
        <v>18.157051591821656</v>
      </c>
      <c r="L205" s="15"/>
      <c r="M205" s="10">
        <f>+$R$3*J205</f>
        <v>-3.1688162776506963E-7</v>
      </c>
      <c r="N205" s="10">
        <f>+J205*$P$3</f>
        <v>-5.3545215030746222E-7</v>
      </c>
      <c r="O205" s="8">
        <f>+J205*$O$3</f>
        <v>-4.0716547301023973E-8</v>
      </c>
      <c r="P205" s="7">
        <f>+N205/J205</f>
        <v>6.5753629150917259E-2</v>
      </c>
      <c r="Q205" s="7"/>
      <c r="R205" s="7">
        <f>+M205/J205</f>
        <v>3.8913126083888312E-2</v>
      </c>
      <c r="S205" s="1"/>
      <c r="T205" s="8"/>
    </row>
    <row r="206" spans="1:20" x14ac:dyDescent="0.3">
      <c r="A206" s="21">
        <v>250</v>
      </c>
      <c r="B206" s="23">
        <v>44100</v>
      </c>
      <c r="C206" s="22" t="s">
        <v>6</v>
      </c>
      <c r="D206" s="8"/>
      <c r="E206" s="14">
        <f>+I206*(P206/$E$3)</f>
        <v>0</v>
      </c>
      <c r="F206" s="15">
        <f t="shared" si="13"/>
        <v>0</v>
      </c>
      <c r="G206" s="8">
        <f>+J206*$G$3</f>
        <v>-1.5959117939044103E-6</v>
      </c>
      <c r="H206" s="21">
        <v>250</v>
      </c>
      <c r="I206" s="15"/>
      <c r="J206" s="15">
        <f>+J205-G205-O205+M205</f>
        <v>-6.3836471756176411E-6</v>
      </c>
      <c r="K206" s="1">
        <f>LOG(2)/LOG(1+R206)</f>
        <v>18.157051591821656</v>
      </c>
      <c r="L206" s="15"/>
      <c r="M206" s="10">
        <f>+$R$3*J206</f>
        <v>-2.4840766741986676E-7</v>
      </c>
      <c r="N206" s="10">
        <f>+J206*$P$3</f>
        <v>-4.1974796901586273E-7</v>
      </c>
      <c r="O206" s="8">
        <f>+J206*$O$3</f>
        <v>-3.1918235878088206E-8</v>
      </c>
      <c r="P206" s="7">
        <f>+N206/J206</f>
        <v>6.5753629150917259E-2</v>
      </c>
      <c r="Q206" s="7"/>
      <c r="R206" s="7">
        <f>+M206/J206</f>
        <v>3.8913126083888312E-2</v>
      </c>
      <c r="S206" s="1"/>
      <c r="T206" s="8"/>
    </row>
    <row r="207" spans="1:20" x14ac:dyDescent="0.3">
      <c r="A207" s="21">
        <v>251</v>
      </c>
      <c r="B207" s="23">
        <v>44101</v>
      </c>
      <c r="C207" s="22" t="s">
        <v>6</v>
      </c>
      <c r="D207" s="8"/>
      <c r="E207" s="14">
        <f>+I207*(P207/$E$3)</f>
        <v>0</v>
      </c>
      <c r="F207" s="15">
        <f t="shared" si="13"/>
        <v>0</v>
      </c>
      <c r="G207" s="8">
        <f>+J207*$G$3</f>
        <v>-1.2510562033137523E-6</v>
      </c>
      <c r="H207" s="21">
        <v>251</v>
      </c>
      <c r="I207" s="15"/>
      <c r="J207" s="15">
        <f>+J206-G206-O206+M206</f>
        <v>-5.004224813255009E-6</v>
      </c>
      <c r="K207" s="1">
        <f>LOG(2)/LOG(1+R207)</f>
        <v>18.157051591821656</v>
      </c>
      <c r="L207" s="15"/>
      <c r="M207" s="10">
        <f>+$R$3*J207</f>
        <v>-1.9473003111031461E-7</v>
      </c>
      <c r="N207" s="10">
        <f>+J207*$P$3</f>
        <v>-3.2904594255858805E-7</v>
      </c>
      <c r="O207" s="8">
        <f>+J207*$O$3</f>
        <v>-2.5021124066275047E-8</v>
      </c>
      <c r="P207" s="7">
        <f>+N207/J207</f>
        <v>6.5753629150917259E-2</v>
      </c>
      <c r="Q207" s="7"/>
      <c r="R207" s="7">
        <f>+M207/J207</f>
        <v>3.8913126083888312E-2</v>
      </c>
      <c r="S207" s="1"/>
      <c r="T207" s="8"/>
    </row>
    <row r="208" spans="1:20" x14ac:dyDescent="0.3">
      <c r="A208" s="21">
        <v>252</v>
      </c>
      <c r="B208" s="23">
        <v>44102</v>
      </c>
      <c r="C208" s="22" t="s">
        <v>6</v>
      </c>
      <c r="D208" s="8"/>
      <c r="E208" s="14">
        <f>+I208*(P208/$E$3)</f>
        <v>0</v>
      </c>
      <c r="F208" s="15">
        <f t="shared" si="13"/>
        <v>0</v>
      </c>
      <c r="G208" s="8">
        <f>+J208*$G$3</f>
        <v>-9.8071937924632404E-7</v>
      </c>
      <c r="H208" s="21">
        <v>252</v>
      </c>
      <c r="I208" s="15"/>
      <c r="J208" s="15">
        <f>+J207-G207-O207+M207</f>
        <v>-3.9228775169852962E-6</v>
      </c>
      <c r="K208" s="1">
        <f>LOG(2)/LOG(1+R208)</f>
        <v>18.157051591821656</v>
      </c>
      <c r="L208" s="15"/>
      <c r="M208" s="10">
        <f>+$R$3*J208</f>
        <v>-1.5265142743009956E-7</v>
      </c>
      <c r="N208" s="10">
        <f>+J208*$P$3</f>
        <v>-2.5794343345632228E-7</v>
      </c>
      <c r="O208" s="8">
        <f>+J208*$O$3</f>
        <v>-1.961438758492648E-8</v>
      </c>
      <c r="P208" s="7">
        <f>+N208/J208</f>
        <v>6.5753629150917259E-2</v>
      </c>
      <c r="Q208" s="7"/>
      <c r="R208" s="7">
        <f>+M208/J208</f>
        <v>3.8913126083888312E-2</v>
      </c>
      <c r="S208" s="1"/>
      <c r="T208" s="8"/>
    </row>
    <row r="209" spans="1:20" x14ac:dyDescent="0.3">
      <c r="A209" s="21">
        <v>253</v>
      </c>
      <c r="B209" s="23">
        <v>44103</v>
      </c>
      <c r="C209" s="22" t="s">
        <v>6</v>
      </c>
      <c r="D209" s="8"/>
      <c r="E209" s="14">
        <f>+I209*(P209/$E$3)</f>
        <v>0</v>
      </c>
      <c r="F209" s="15">
        <f t="shared" si="13"/>
        <v>0</v>
      </c>
      <c r="G209" s="8">
        <f>+J209*$G$3</f>
        <v>-7.6879879439603631E-7</v>
      </c>
      <c r="H209" s="21">
        <v>253</v>
      </c>
      <c r="I209" s="15"/>
      <c r="J209" s="15">
        <f>+J208-G208-O208+M208</f>
        <v>-3.0751951775841452E-6</v>
      </c>
      <c r="K209" s="1">
        <f>LOG(2)/LOG(1+R209)</f>
        <v>18.157051591821755</v>
      </c>
      <c r="L209" s="15"/>
      <c r="M209" s="10">
        <f>+$R$3*J209</f>
        <v>-1.1966545767789714E-7</v>
      </c>
      <c r="N209" s="10">
        <f>+J209*$P$3</f>
        <v>-2.0220524327355703E-7</v>
      </c>
      <c r="O209" s="8">
        <f>+J209*$O$3</f>
        <v>-1.5375975887920727E-8</v>
      </c>
      <c r="P209" s="7">
        <f>+N209/J209</f>
        <v>6.5753629150917259E-2</v>
      </c>
      <c r="Q209" s="7"/>
      <c r="R209" s="7">
        <f>+M209/J209</f>
        <v>3.8913126083888305E-2</v>
      </c>
      <c r="S209" s="1"/>
      <c r="T209" s="8"/>
    </row>
    <row r="210" spans="1:20" x14ac:dyDescent="0.3">
      <c r="A210" s="21">
        <v>254</v>
      </c>
      <c r="B210" s="23">
        <v>44104</v>
      </c>
      <c r="C210" s="22" t="s">
        <v>6</v>
      </c>
      <c r="D210" s="8"/>
      <c r="E210" s="14">
        <f>+I210*(P210/$E$3)</f>
        <v>0</v>
      </c>
      <c r="F210" s="15">
        <f t="shared" si="13"/>
        <v>0</v>
      </c>
      <c r="G210" s="8">
        <f>+J210*$G$3</f>
        <v>-6.0267146624452137E-7</v>
      </c>
      <c r="H210" s="21">
        <v>254</v>
      </c>
      <c r="I210" s="15"/>
      <c r="J210" s="15">
        <f>+J209-G209-O209+M209</f>
        <v>-2.4106858649780855E-6</v>
      </c>
      <c r="K210" s="1">
        <f>LOG(2)/LOG(1+R210)</f>
        <v>18.157051591821656</v>
      </c>
      <c r="L210" s="15"/>
      <c r="M210" s="10">
        <f>+$R$3*J210</f>
        <v>-9.3807323012539603E-8</v>
      </c>
      <c r="N210" s="10">
        <f>+J210*$P$3</f>
        <v>-1.5851134436512722E-7</v>
      </c>
      <c r="O210" s="8">
        <f>+J210*$O$3</f>
        <v>-1.2053429324890427E-8</v>
      </c>
      <c r="P210" s="7">
        <f>+N210/J210</f>
        <v>6.5753629150917259E-2</v>
      </c>
      <c r="Q210" s="7"/>
      <c r="R210" s="7">
        <f>+M210/J210</f>
        <v>3.8913126083888312E-2</v>
      </c>
      <c r="S210" s="1"/>
      <c r="T210" s="8"/>
    </row>
    <row r="211" spans="1:20" x14ac:dyDescent="0.3">
      <c r="A211" s="21">
        <v>255</v>
      </c>
      <c r="B211" s="23">
        <v>44105</v>
      </c>
      <c r="C211" s="22" t="s">
        <v>6</v>
      </c>
      <c r="D211" s="8"/>
      <c r="E211" s="14">
        <f>+I211*(P211/$E$3)</f>
        <v>0</v>
      </c>
      <c r="F211" s="15">
        <f t="shared" si="13"/>
        <v>0</v>
      </c>
      <c r="G211" s="8">
        <f>+J211*$G$3</f>
        <v>-4.7244207310530331E-7</v>
      </c>
      <c r="H211" s="21">
        <v>255</v>
      </c>
      <c r="I211" s="15"/>
      <c r="J211" s="15">
        <f>+J210-G210-O210+M210</f>
        <v>-1.8897682924212132E-6</v>
      </c>
      <c r="K211" s="1">
        <f>LOG(2)/LOG(1+R211)</f>
        <v>18.157051591821656</v>
      </c>
      <c r="L211" s="15"/>
      <c r="M211" s="10">
        <f>+$R$3*J211</f>
        <v>-7.3536791832320992E-8</v>
      </c>
      <c r="N211" s="10">
        <f>+J211*$P$3</f>
        <v>-1.2425912348102662E-7</v>
      </c>
      <c r="O211" s="8">
        <f>+J211*$O$3</f>
        <v>-9.4488414621060669E-9</v>
      </c>
      <c r="P211" s="7">
        <f>+N211/J211</f>
        <v>6.5753629150917259E-2</v>
      </c>
      <c r="Q211" s="7"/>
      <c r="R211" s="7">
        <f>+M211/J211</f>
        <v>3.8913126083888312E-2</v>
      </c>
      <c r="S211" s="1"/>
      <c r="T211" s="8"/>
    </row>
    <row r="212" spans="1:20" x14ac:dyDescent="0.3">
      <c r="A212" s="21">
        <v>256</v>
      </c>
      <c r="B212" s="23">
        <v>44106</v>
      </c>
      <c r="C212" s="22" t="s">
        <v>6</v>
      </c>
      <c r="D212" s="8"/>
      <c r="E212" s="14">
        <f>+I212*(P212/$E$3)</f>
        <v>0</v>
      </c>
      <c r="F212" s="15">
        <f t="shared" si="13"/>
        <v>0</v>
      </c>
      <c r="G212" s="8">
        <f>+J212*$G$3</f>
        <v>-3.703535424215312E-7</v>
      </c>
      <c r="H212" s="21">
        <v>256</v>
      </c>
      <c r="I212" s="15"/>
      <c r="J212" s="15">
        <f>+J211-G211-O211+M211</f>
        <v>-1.4814141696861248E-6</v>
      </c>
      <c r="K212" s="1">
        <f>LOG(2)/LOG(1+R212)</f>
        <v>18.157051591821656</v>
      </c>
      <c r="L212" s="15"/>
      <c r="M212" s="10">
        <f>+$R$3*J212</f>
        <v>-5.7646456367454889E-8</v>
      </c>
      <c r="N212" s="10">
        <f>+J212*$P$3</f>
        <v>-9.7408357932455458E-8</v>
      </c>
      <c r="O212" s="8">
        <f>+J212*$O$3</f>
        <v>-7.4070708484306241E-9</v>
      </c>
      <c r="P212" s="7">
        <f>+N212/J212</f>
        <v>6.5753629150917259E-2</v>
      </c>
      <c r="Q212" s="7"/>
      <c r="R212" s="7">
        <f>+M212/J212</f>
        <v>3.8913126083888312E-2</v>
      </c>
      <c r="S212" s="1"/>
      <c r="T212" s="8"/>
    </row>
    <row r="213" spans="1:20" x14ac:dyDescent="0.3">
      <c r="A213" s="21">
        <v>257</v>
      </c>
      <c r="B213" s="23">
        <v>44107</v>
      </c>
      <c r="C213" s="22" t="s">
        <v>6</v>
      </c>
      <c r="D213" s="8"/>
      <c r="E213" s="14">
        <f>+I213*(P213/$E$3)</f>
        <v>0</v>
      </c>
      <c r="F213" s="15">
        <f t="shared" si="13"/>
        <v>0</v>
      </c>
      <c r="G213" s="8">
        <f>+J213*$G$3</f>
        <v>-2.9032500319590444E-7</v>
      </c>
      <c r="H213" s="21">
        <v>257</v>
      </c>
      <c r="I213" s="15"/>
      <c r="J213" s="15">
        <f>+J212-G212-O212+M212</f>
        <v>-1.1613000127836178E-6</v>
      </c>
      <c r="K213" s="1">
        <f>LOG(2)/LOG(1+R213)</f>
        <v>18.157051591821656</v>
      </c>
      <c r="L213" s="15"/>
      <c r="M213" s="10">
        <f>+$R$3*J213</f>
        <v>-4.5189813818670029E-8</v>
      </c>
      <c r="N213" s="10">
        <f>+J213*$P$3</f>
        <v>-7.6359690373529477E-8</v>
      </c>
      <c r="O213" s="8">
        <f>+J213*$O$3</f>
        <v>-5.8065000639180886E-9</v>
      </c>
      <c r="P213" s="7">
        <f>+N213/J213</f>
        <v>6.5753629150917259E-2</v>
      </c>
      <c r="Q213" s="7"/>
      <c r="R213" s="7">
        <f>+M213/J213</f>
        <v>3.8913126083888312E-2</v>
      </c>
      <c r="S213" s="1"/>
      <c r="T213" s="8"/>
    </row>
    <row r="214" spans="1:20" x14ac:dyDescent="0.3">
      <c r="A214" s="21">
        <v>258</v>
      </c>
      <c r="B214" s="23">
        <v>44108</v>
      </c>
      <c r="C214" s="22" t="s">
        <v>6</v>
      </c>
      <c r="D214" s="8"/>
      <c r="E214" s="14">
        <f>+I214*(P214/$E$3)</f>
        <v>0</v>
      </c>
      <c r="F214" s="15">
        <f t="shared" si="13"/>
        <v>0</v>
      </c>
      <c r="G214" s="8">
        <f>+J214*$G$3</f>
        <v>-2.2758958083561632E-7</v>
      </c>
      <c r="H214" s="21">
        <v>258</v>
      </c>
      <c r="I214" s="15"/>
      <c r="J214" s="15">
        <f>+J213-G213-O213+M213</f>
        <v>-9.1035832334246528E-7</v>
      </c>
      <c r="K214" s="1">
        <f>LOG(2)/LOG(1+R214)</f>
        <v>18.157051591821656</v>
      </c>
      <c r="L214" s="15"/>
      <c r="M214" s="10">
        <f>+$R$3*J214</f>
        <v>-3.5424888217742517E-8</v>
      </c>
      <c r="N214" s="10">
        <f>+J214*$P$3</f>
        <v>-5.985936358751129E-8</v>
      </c>
      <c r="O214" s="8">
        <f>+J214*$O$3</f>
        <v>-4.5517916167123262E-9</v>
      </c>
      <c r="P214" s="7">
        <f>+N214/J214</f>
        <v>6.5753629150917259E-2</v>
      </c>
      <c r="Q214" s="7"/>
      <c r="R214" s="7">
        <f>+M214/J214</f>
        <v>3.8913126083888312E-2</v>
      </c>
      <c r="S214" s="1"/>
      <c r="T214" s="8"/>
    </row>
    <row r="215" spans="1:20" x14ac:dyDescent="0.3">
      <c r="A215" s="21">
        <v>259</v>
      </c>
      <c r="B215" s="23">
        <v>44109</v>
      </c>
      <c r="C215" s="22" t="s">
        <v>6</v>
      </c>
      <c r="D215" s="8"/>
      <c r="E215" s="14">
        <f>+I215*(P215/$E$3)</f>
        <v>0</v>
      </c>
      <c r="F215" s="15">
        <f t="shared" si="13"/>
        <v>0</v>
      </c>
      <c r="G215" s="8">
        <f>+J215*$G$3</f>
        <v>-1.7841045977696979E-7</v>
      </c>
      <c r="H215" s="21">
        <v>259</v>
      </c>
      <c r="I215" s="15"/>
      <c r="J215" s="15">
        <f>+J214-G214-O214+M214</f>
        <v>-7.1364183910787915E-7</v>
      </c>
      <c r="K215" s="1">
        <f>LOG(2)/LOG(1+R215)</f>
        <v>18.157051591821656</v>
      </c>
      <c r="L215" s="15"/>
      <c r="M215" s="10">
        <f>+$R$3*J215</f>
        <v>-2.7770034863942839E-8</v>
      </c>
      <c r="N215" s="10">
        <f>+J215*$P$3</f>
        <v>-4.6924540835278046E-8</v>
      </c>
      <c r="O215" s="8">
        <f>+J215*$O$3</f>
        <v>-3.5682091955393956E-9</v>
      </c>
      <c r="P215" s="7">
        <f>+N215/J215</f>
        <v>6.5753629150917259E-2</v>
      </c>
      <c r="Q215" s="7"/>
      <c r="R215" s="7">
        <f>+M215/J215</f>
        <v>3.8913126083888312E-2</v>
      </c>
      <c r="S215" s="1"/>
      <c r="T215" s="8"/>
    </row>
    <row r="216" spans="1:20" x14ac:dyDescent="0.3">
      <c r="A216" s="21">
        <v>260</v>
      </c>
      <c r="B216" s="23">
        <v>44110</v>
      </c>
      <c r="C216" s="22" t="s">
        <v>6</v>
      </c>
      <c r="D216" s="8"/>
      <c r="E216" s="14">
        <f>+I216*(P216/$E$3)</f>
        <v>0</v>
      </c>
      <c r="F216" s="15">
        <f t="shared" si="13"/>
        <v>0</v>
      </c>
      <c r="G216" s="8">
        <f>+J216*$G$3</f>
        <v>-1.398583012498282E-7</v>
      </c>
      <c r="H216" s="21">
        <v>260</v>
      </c>
      <c r="I216" s="15"/>
      <c r="J216" s="15">
        <f>+J215-G215-O215+M215</f>
        <v>-5.594332049993128E-7</v>
      </c>
      <c r="K216" s="1">
        <f>LOG(2)/LOG(1+R216)</f>
        <v>18.157051591821656</v>
      </c>
      <c r="L216" s="15"/>
      <c r="M216" s="10">
        <f>+$R$3*J216</f>
        <v>-2.1769294841651997E-8</v>
      </c>
      <c r="N216" s="10">
        <f>+J216*$P$3</f>
        <v>-3.6784763496233884E-8</v>
      </c>
      <c r="O216" s="8">
        <f>+J216*$O$3</f>
        <v>-2.797166024996564E-9</v>
      </c>
      <c r="P216" s="7">
        <f>+N216/J216</f>
        <v>6.5753629150917259E-2</v>
      </c>
      <c r="Q216" s="7"/>
      <c r="R216" s="7">
        <f>+M216/J216</f>
        <v>3.8913126083888312E-2</v>
      </c>
      <c r="S216" s="1"/>
      <c r="T216" s="8"/>
    </row>
    <row r="217" spans="1:20" x14ac:dyDescent="0.3">
      <c r="A217" s="21">
        <v>261</v>
      </c>
      <c r="B217" s="23">
        <v>44111</v>
      </c>
      <c r="C217" s="22" t="s">
        <v>6</v>
      </c>
      <c r="D217" s="8"/>
      <c r="E217" s="14">
        <f>+I217*(P217/$E$3)</f>
        <v>0</v>
      </c>
      <c r="F217" s="15">
        <f t="shared" si="13"/>
        <v>0</v>
      </c>
      <c r="G217" s="8">
        <f>+J217*$G$3</f>
        <v>-1.0963675814153501E-7</v>
      </c>
      <c r="H217" s="21">
        <v>261</v>
      </c>
      <c r="I217" s="15"/>
      <c r="J217" s="15">
        <f>+J216-G216-O216+M216</f>
        <v>-4.3854703256614004E-7</v>
      </c>
      <c r="K217" s="1">
        <f>LOG(2)/LOG(1+R217)</f>
        <v>18.157051591821656</v>
      </c>
      <c r="L217" s="15"/>
      <c r="M217" s="10">
        <f>+$R$3*J217</f>
        <v>-1.7065235971961281E-8</v>
      </c>
      <c r="N217" s="10">
        <f>+J217*$P$3</f>
        <v>-2.8836058944589206E-8</v>
      </c>
      <c r="O217" s="8">
        <f>+J217*$O$3</f>
        <v>-2.1927351628307001E-9</v>
      </c>
      <c r="P217" s="7">
        <f>+N217/J217</f>
        <v>6.5753629150917259E-2</v>
      </c>
      <c r="Q217" s="7"/>
      <c r="R217" s="7">
        <f>+M217/J217</f>
        <v>3.8913126083888312E-2</v>
      </c>
      <c r="S217" s="1"/>
      <c r="T217" s="8"/>
    </row>
    <row r="218" spans="1:20" x14ac:dyDescent="0.3">
      <c r="A218" s="21">
        <v>262</v>
      </c>
      <c r="B218" s="23">
        <v>44112</v>
      </c>
      <c r="C218" s="22" t="s">
        <v>6</v>
      </c>
      <c r="D218" s="8"/>
      <c r="E218" s="14">
        <f>+I218*(P218/$E$3)</f>
        <v>0</v>
      </c>
      <c r="F218" s="15">
        <f t="shared" si="13"/>
        <v>0</v>
      </c>
      <c r="G218" s="8">
        <f>+J218*$G$3</f>
        <v>-8.59456938084339E-8</v>
      </c>
      <c r="H218" s="21">
        <v>262</v>
      </c>
      <c r="I218" s="15"/>
      <c r="J218" s="15">
        <f>+J217-G217-O217+M217</f>
        <v>-3.437827752337356E-7</v>
      </c>
      <c r="K218" s="1">
        <f>LOG(2)/LOG(1+R218)</f>
        <v>18.157051591821656</v>
      </c>
      <c r="L218" s="15"/>
      <c r="M218" s="10">
        <f>+$R$3*J218</f>
        <v>-1.3377662478139389E-8</v>
      </c>
      <c r="N218" s="10">
        <f>+J218*$P$3</f>
        <v>-2.2604965111192194E-8</v>
      </c>
      <c r="O218" s="8">
        <f>+J218*$O$3</f>
        <v>-1.718913876168678E-9</v>
      </c>
      <c r="P218" s="7">
        <f>+N218/J218</f>
        <v>6.5753629150917259E-2</v>
      </c>
      <c r="Q218" s="7"/>
      <c r="R218" s="7">
        <f>+M218/J218</f>
        <v>3.8913126083888312E-2</v>
      </c>
      <c r="S218" s="1"/>
      <c r="T218" s="8"/>
    </row>
    <row r="219" spans="1:20" x14ac:dyDescent="0.3">
      <c r="A219" s="21">
        <v>263</v>
      </c>
      <c r="B219" s="23">
        <v>44113</v>
      </c>
      <c r="C219" s="22" t="s">
        <v>6</v>
      </c>
      <c r="D219" s="8"/>
      <c r="E219" s="14">
        <f>+I219*(P219/$E$3)</f>
        <v>0</v>
      </c>
      <c r="F219" s="15">
        <f t="shared" si="13"/>
        <v>0</v>
      </c>
      <c r="G219" s="8">
        <f>+J219*$G$3</f>
        <v>-6.7373957506818095E-8</v>
      </c>
      <c r="H219" s="21">
        <v>263</v>
      </c>
      <c r="I219" s="15"/>
      <c r="J219" s="15">
        <f>+J218-G218-O218+M218</f>
        <v>-2.6949583002727238E-7</v>
      </c>
      <c r="K219" s="1">
        <f>LOG(2)/LOG(1+R219)</f>
        <v>18.157051591821656</v>
      </c>
      <c r="L219" s="15"/>
      <c r="M219" s="10">
        <f>+$R$3*J219</f>
        <v>-1.0486925212933383E-8</v>
      </c>
      <c r="N219" s="10">
        <f>+J219*$P$3</f>
        <v>-1.7720328865331901E-8</v>
      </c>
      <c r="O219" s="8">
        <f>+J219*$O$3</f>
        <v>-1.3474791501363619E-9</v>
      </c>
      <c r="P219" s="7">
        <f>+N219/J219</f>
        <v>6.5753629150917259E-2</v>
      </c>
      <c r="Q219" s="7"/>
      <c r="R219" s="7">
        <f>+M219/J219</f>
        <v>3.8913126083888312E-2</v>
      </c>
      <c r="S219" s="1"/>
      <c r="T219" s="8"/>
    </row>
    <row r="220" spans="1:20" x14ac:dyDescent="0.3">
      <c r="A220" s="21">
        <v>264</v>
      </c>
      <c r="B220" s="23">
        <v>44114</v>
      </c>
      <c r="C220" s="22" t="s">
        <v>6</v>
      </c>
      <c r="D220" s="8"/>
      <c r="E220" s="14">
        <f>+I220*(P220/$E$3)</f>
        <v>0</v>
      </c>
      <c r="F220" s="15">
        <f t="shared" si="13"/>
        <v>0</v>
      </c>
      <c r="G220" s="8">
        <f>+J220*$G$3</f>
        <v>-5.2815329645812828E-8</v>
      </c>
      <c r="H220" s="21">
        <v>264</v>
      </c>
      <c r="I220" s="15"/>
      <c r="J220" s="15">
        <f>+J219-G219-O219+M219</f>
        <v>-2.1126131858325131E-7</v>
      </c>
      <c r="K220" s="1">
        <f>LOG(2)/LOG(1+R220)</f>
        <v>18.157051591821656</v>
      </c>
      <c r="L220" s="15"/>
      <c r="M220" s="10">
        <f>+$R$3*J220</f>
        <v>-8.2208383266785561E-9</v>
      </c>
      <c r="N220" s="10">
        <f>+J220*$P$3</f>
        <v>-1.3891198396056892E-8</v>
      </c>
      <c r="O220" s="8">
        <f>+J220*$O$3</f>
        <v>-1.0563065929162566E-9</v>
      </c>
      <c r="P220" s="7">
        <f>+N220/J220</f>
        <v>6.5753629150917259E-2</v>
      </c>
      <c r="Q220" s="7"/>
      <c r="R220" s="7">
        <f>+M220/J220</f>
        <v>3.8913126083888319E-2</v>
      </c>
      <c r="S220" s="1"/>
      <c r="T220" s="8"/>
    </row>
    <row r="221" spans="1:20" x14ac:dyDescent="0.3">
      <c r="A221" s="21">
        <v>265</v>
      </c>
      <c r="B221" s="23">
        <v>44115</v>
      </c>
      <c r="C221" s="22" t="s">
        <v>6</v>
      </c>
      <c r="D221" s="8"/>
      <c r="E221" s="14">
        <f>+I221*(P221/$E$3)</f>
        <v>0</v>
      </c>
      <c r="F221" s="15">
        <f t="shared" si="13"/>
        <v>0</v>
      </c>
      <c r="G221" s="8">
        <f>+J221*$G$3</f>
        <v>-4.1402630167800196E-8</v>
      </c>
      <c r="H221" s="21">
        <v>265</v>
      </c>
      <c r="I221" s="15"/>
      <c r="J221" s="15">
        <f>+J220-G220-O220+M220</f>
        <v>-1.6561052067120078E-7</v>
      </c>
      <c r="K221" s="1">
        <f>LOG(2)/LOG(1+R221)</f>
        <v>18.157051591821656</v>
      </c>
      <c r="L221" s="15"/>
      <c r="M221" s="10">
        <f>+$R$3*J221</f>
        <v>-6.444423071696828E-9</v>
      </c>
      <c r="N221" s="10">
        <f>+J221*$P$3</f>
        <v>-1.0889492759704453E-8</v>
      </c>
      <c r="O221" s="8">
        <f>+J221*$O$3</f>
        <v>-8.2805260335600394E-10</v>
      </c>
      <c r="P221" s="7">
        <f>+N221/J221</f>
        <v>6.5753629150917259E-2</v>
      </c>
      <c r="Q221" s="7"/>
      <c r="R221" s="7">
        <f>+M221/J221</f>
        <v>3.8913126083888312E-2</v>
      </c>
      <c r="S221" s="1"/>
      <c r="T221" s="8"/>
    </row>
    <row r="222" spans="1:20" x14ac:dyDescent="0.3">
      <c r="A222" s="21">
        <v>266</v>
      </c>
      <c r="B222" s="23">
        <v>44116</v>
      </c>
      <c r="C222" s="22" t="s">
        <v>6</v>
      </c>
      <c r="D222" s="8"/>
      <c r="E222" s="14">
        <f>+I222*(P222/$E$3)</f>
        <v>0</v>
      </c>
      <c r="F222" s="15">
        <f t="shared" si="13"/>
        <v>0</v>
      </c>
      <c r="G222" s="8">
        <f>+J222*$G$3</f>
        <v>-3.2456065242935356E-8</v>
      </c>
      <c r="H222" s="21">
        <v>266</v>
      </c>
      <c r="I222" s="15"/>
      <c r="J222" s="15">
        <f>+J221-G221-O221+M221</f>
        <v>-1.2982426097174142E-7</v>
      </c>
      <c r="K222" s="1">
        <f>LOG(2)/LOG(1+R222)</f>
        <v>18.157051591821656</v>
      </c>
      <c r="L222" s="15"/>
      <c r="M222" s="10">
        <f>+$R$3*J222</f>
        <v>-5.0518678359409947E-9</v>
      </c>
      <c r="N222" s="10">
        <f>+J222*$P$3</f>
        <v>-8.5364163107277863E-9</v>
      </c>
      <c r="O222" s="8">
        <f>+J222*$O$3</f>
        <v>-6.4912130485870716E-10</v>
      </c>
      <c r="P222" s="7">
        <f>+N222/J222</f>
        <v>6.5753629150917259E-2</v>
      </c>
      <c r="Q222" s="7"/>
      <c r="R222" s="7">
        <f>+M222/J222</f>
        <v>3.8913126083888312E-2</v>
      </c>
      <c r="S222" s="1"/>
      <c r="T222" s="8"/>
    </row>
    <row r="223" spans="1:20" x14ac:dyDescent="0.3">
      <c r="A223" s="21">
        <v>267</v>
      </c>
      <c r="B223" s="23">
        <v>44117</v>
      </c>
      <c r="C223" s="22" t="s">
        <v>6</v>
      </c>
      <c r="D223" s="8"/>
      <c r="E223" s="14">
        <f>+I223*(P223/$E$3)</f>
        <v>0</v>
      </c>
      <c r="F223" s="15">
        <f t="shared" si="13"/>
        <v>0</v>
      </c>
      <c r="G223" s="8">
        <f>+J223*$G$3</f>
        <v>-2.5442735564972087E-8</v>
      </c>
      <c r="H223" s="21">
        <v>267</v>
      </c>
      <c r="I223" s="15"/>
      <c r="J223" s="15">
        <f>+J222-G222-O222+M222</f>
        <v>-1.0177094225988835E-7</v>
      </c>
      <c r="K223" s="1">
        <f>LOG(2)/LOG(1+R223)</f>
        <v>18.157051591821656</v>
      </c>
      <c r="L223" s="15"/>
      <c r="M223" s="10">
        <f>+$R$3*J223</f>
        <v>-3.9602255078351527E-9</v>
      </c>
      <c r="N223" s="10">
        <f>+J223*$P$3</f>
        <v>-6.6918087956961113E-9</v>
      </c>
      <c r="O223" s="8">
        <f>+J223*$O$3</f>
        <v>-5.0885471129944175E-10</v>
      </c>
      <c r="P223" s="7">
        <f>+N223/J223</f>
        <v>6.5753629150917259E-2</v>
      </c>
      <c r="Q223" s="7"/>
      <c r="R223" s="7">
        <f>+M223/J223</f>
        <v>3.8913126083888312E-2</v>
      </c>
      <c r="S223" s="1"/>
      <c r="T223" s="8"/>
    </row>
    <row r="224" spans="1:20" x14ac:dyDescent="0.3">
      <c r="A224" s="21">
        <v>268</v>
      </c>
      <c r="B224" s="23">
        <v>44118</v>
      </c>
      <c r="C224" s="22" t="s">
        <v>6</v>
      </c>
      <c r="D224" s="8"/>
      <c r="E224" s="14">
        <f>+I224*(P224/$E$3)</f>
        <v>0</v>
      </c>
      <c r="F224" s="15">
        <f t="shared" si="13"/>
        <v>0</v>
      </c>
      <c r="G224" s="8">
        <f>+J224*$G$3</f>
        <v>-1.994489437286299E-8</v>
      </c>
      <c r="H224" s="21">
        <v>268</v>
      </c>
      <c r="I224" s="15"/>
      <c r="J224" s="15">
        <f>+J223-G223-O223+M223</f>
        <v>-7.9779577491451962E-8</v>
      </c>
      <c r="K224" s="1">
        <f>LOG(2)/LOG(1+R224)</f>
        <v>18.157051591821656</v>
      </c>
      <c r="L224" s="15"/>
      <c r="M224" s="10">
        <f>+$R$3*J224</f>
        <v>-3.1044727578442081E-9</v>
      </c>
      <c r="N224" s="10">
        <f>+J224*$P$3</f>
        <v>-5.2457967521897977E-9</v>
      </c>
      <c r="O224" s="8">
        <f>+J224*$O$3</f>
        <v>-3.9889788745725982E-10</v>
      </c>
      <c r="P224" s="7">
        <f>+N224/J224</f>
        <v>6.5753629150917259E-2</v>
      </c>
      <c r="Q224" s="7"/>
      <c r="R224" s="7">
        <f>+M224/J224</f>
        <v>3.8913126083888312E-2</v>
      </c>
      <c r="S224" s="1"/>
      <c r="T224" s="8"/>
    </row>
    <row r="225" spans="1:20" x14ac:dyDescent="0.3">
      <c r="A225" s="21">
        <v>269</v>
      </c>
      <c r="B225" s="23">
        <v>44119</v>
      </c>
      <c r="C225" s="22" t="s">
        <v>6</v>
      </c>
      <c r="D225" s="8"/>
      <c r="E225" s="14">
        <f>+I225*(P225/$E$3)</f>
        <v>0</v>
      </c>
      <c r="F225" s="15">
        <f t="shared" si="13"/>
        <v>0</v>
      </c>
      <c r="G225" s="8">
        <f>+J225*$G$3</f>
        <v>-1.5635064497243983E-8</v>
      </c>
      <c r="H225" s="21">
        <v>269</v>
      </c>
      <c r="I225" s="15"/>
      <c r="J225" s="15">
        <f>+J224-G224-O224+M224</f>
        <v>-6.2540257988975931E-8</v>
      </c>
      <c r="K225" s="1">
        <f>LOG(2)/LOG(1+R225)</f>
        <v>18.157051591821656</v>
      </c>
      <c r="L225" s="15"/>
      <c r="M225" s="10">
        <f>+$R$3*J225</f>
        <v>-2.4336369444439235E-9</v>
      </c>
      <c r="N225" s="10">
        <f>+J225*$P$3</f>
        <v>-4.1122489308098141E-9</v>
      </c>
      <c r="O225" s="8">
        <f>+J225*$O$3</f>
        <v>-3.1270128994487965E-10</v>
      </c>
      <c r="P225" s="7">
        <f>+N225/J225</f>
        <v>6.5753629150917259E-2</v>
      </c>
      <c r="Q225" s="7"/>
      <c r="R225" s="7">
        <f>+M225/J225</f>
        <v>3.8913126083888312E-2</v>
      </c>
      <c r="S225" s="1"/>
      <c r="T225" s="8"/>
    </row>
    <row r="226" spans="1:20" x14ac:dyDescent="0.3">
      <c r="A226" s="21">
        <v>270</v>
      </c>
      <c r="B226" s="23">
        <v>44120</v>
      </c>
      <c r="C226" s="22" t="s">
        <v>6</v>
      </c>
      <c r="D226" s="8"/>
      <c r="E226" s="14">
        <f>+I226*(P226/$E$3)</f>
        <v>0</v>
      </c>
      <c r="F226" s="15">
        <f t="shared" si="13"/>
        <v>0</v>
      </c>
      <c r="G226" s="8">
        <f>+J226*$G$3</f>
        <v>-1.2256532286557748E-8</v>
      </c>
      <c r="H226" s="21">
        <v>270</v>
      </c>
      <c r="I226" s="15"/>
      <c r="J226" s="15">
        <f>+J225-G225-O225+M225</f>
        <v>-4.902612914623099E-8</v>
      </c>
      <c r="K226" s="1">
        <f>LOG(2)/LOG(1+R226)</f>
        <v>18.157051591821656</v>
      </c>
      <c r="L226" s="15"/>
      <c r="M226" s="10">
        <f>+$R$3*J226</f>
        <v>-1.907759944872278E-9</v>
      </c>
      <c r="N226" s="10">
        <f>+J226*$P$3</f>
        <v>-3.2236459145862482E-9</v>
      </c>
      <c r="O226" s="8">
        <f>+J226*$O$3</f>
        <v>-2.4513064573115496E-10</v>
      </c>
      <c r="P226" s="7">
        <f>+N226/J226</f>
        <v>6.5753629150917259E-2</v>
      </c>
      <c r="Q226" s="7"/>
      <c r="R226" s="7">
        <f>+M226/J226</f>
        <v>3.8913126083888312E-2</v>
      </c>
      <c r="S226" s="1"/>
      <c r="T226" s="8"/>
    </row>
    <row r="227" spans="1:20" x14ac:dyDescent="0.3">
      <c r="A227" s="21">
        <v>271</v>
      </c>
      <c r="B227" s="23">
        <v>44121</v>
      </c>
      <c r="C227" s="22" t="s">
        <v>6</v>
      </c>
      <c r="D227" s="8"/>
      <c r="E227" s="14">
        <f>+I227*(P227/$E$3)</f>
        <v>0</v>
      </c>
      <c r="F227" s="15">
        <f t="shared" si="13"/>
        <v>0</v>
      </c>
      <c r="G227" s="8">
        <f>+J227*$G$3</f>
        <v>-9.6080565397035913E-9</v>
      </c>
      <c r="H227" s="21">
        <v>271</v>
      </c>
      <c r="I227" s="15"/>
      <c r="J227" s="15">
        <f>+J226-G226-O226+M226</f>
        <v>-3.8432226158814365E-8</v>
      </c>
      <c r="K227" s="1">
        <f>LOG(2)/LOG(1+R227)</f>
        <v>18.157051591821656</v>
      </c>
      <c r="L227" s="15"/>
      <c r="M227" s="10">
        <f>+$R$3*J227</f>
        <v>-1.4955180622024541E-9</v>
      </c>
      <c r="N227" s="10">
        <f>+J227*$P$3</f>
        <v>-2.527058346290861E-9</v>
      </c>
      <c r="O227" s="8">
        <f>+J227*$O$3</f>
        <v>-1.9216113079407183E-10</v>
      </c>
      <c r="P227" s="7">
        <f>+N227/J227</f>
        <v>6.5753629150917259E-2</v>
      </c>
      <c r="Q227" s="7"/>
      <c r="R227" s="7">
        <f>+M227/J227</f>
        <v>3.8913126083888312E-2</v>
      </c>
      <c r="S227" s="1"/>
      <c r="T227" s="8"/>
    </row>
    <row r="228" spans="1:20" x14ac:dyDescent="0.3">
      <c r="A228" s="21">
        <v>272</v>
      </c>
      <c r="B228" s="23">
        <v>44122</v>
      </c>
      <c r="C228" s="22" t="s">
        <v>6</v>
      </c>
      <c r="D228" s="8"/>
      <c r="E228" s="14">
        <f>+I228*(P228/$E$3)</f>
        <v>0</v>
      </c>
      <c r="F228" s="15">
        <f t="shared" si="13"/>
        <v>0</v>
      </c>
      <c r="G228" s="8">
        <f>+J228*$G$3</f>
        <v>-7.5318816376297889E-9</v>
      </c>
      <c r="H228" s="21">
        <v>272</v>
      </c>
      <c r="I228" s="15"/>
      <c r="J228" s="15">
        <f>+J227-G227-O227+M227</f>
        <v>-3.0127526550519156E-8</v>
      </c>
      <c r="K228" s="1">
        <f>LOG(2)/LOG(1+R228)</f>
        <v>18.157051591821656</v>
      </c>
      <c r="L228" s="15"/>
      <c r="M228" s="10">
        <f>+$R$3*J228</f>
        <v>-1.1723562392560446E-9</v>
      </c>
      <c r="N228" s="10">
        <f>+J228*$P$3</f>
        <v>-1.9809942080372499E-9</v>
      </c>
      <c r="O228" s="8">
        <f>+J228*$O$3</f>
        <v>-1.5063763275259579E-10</v>
      </c>
      <c r="P228" s="7">
        <f>+N228/J228</f>
        <v>6.5753629150917259E-2</v>
      </c>
      <c r="Q228" s="7"/>
      <c r="R228" s="7">
        <f>+M228/J228</f>
        <v>3.8913126083888312E-2</v>
      </c>
      <c r="S228" s="1"/>
      <c r="T228" s="8"/>
    </row>
    <row r="229" spans="1:20" x14ac:dyDescent="0.3">
      <c r="A229" s="21">
        <v>273</v>
      </c>
      <c r="B229" s="23">
        <v>44123</v>
      </c>
      <c r="C229" s="22" t="s">
        <v>6</v>
      </c>
      <c r="D229" s="8"/>
      <c r="E229" s="14">
        <f>+I229*(P229/$E$3)</f>
        <v>0</v>
      </c>
      <c r="F229" s="15">
        <f t="shared" si="13"/>
        <v>0</v>
      </c>
      <c r="G229" s="8">
        <f>+J229*$G$3</f>
        <v>-5.9043408798482034E-9</v>
      </c>
      <c r="H229" s="21">
        <v>273</v>
      </c>
      <c r="I229" s="15"/>
      <c r="J229" s="15">
        <f>+J228-G228-O228+M228</f>
        <v>-2.3617363519392813E-8</v>
      </c>
      <c r="K229" s="1">
        <f>LOG(2)/LOG(1+R229)</f>
        <v>18.157051591821656</v>
      </c>
      <c r="L229" s="15"/>
      <c r="M229" s="10">
        <f>+$R$3*J229</f>
        <v>-9.1902544439915674E-10</v>
      </c>
      <c r="N229" s="10">
        <f>+J229*$P$3</f>
        <v>-1.5529273623765571E-9</v>
      </c>
      <c r="O229" s="8">
        <f>+J229*$O$3</f>
        <v>-1.1808681759696407E-10</v>
      </c>
      <c r="P229" s="7">
        <f>+N229/J229</f>
        <v>6.5753629150917259E-2</v>
      </c>
      <c r="Q229" s="7"/>
      <c r="R229" s="7">
        <f>+M229/J229</f>
        <v>3.8913126083888312E-2</v>
      </c>
      <c r="S229" s="1"/>
      <c r="T229" s="8"/>
    </row>
    <row r="230" spans="1:20" x14ac:dyDescent="0.3">
      <c r="A230" s="21">
        <v>274</v>
      </c>
      <c r="B230" s="23">
        <v>44124</v>
      </c>
      <c r="C230" s="22" t="s">
        <v>6</v>
      </c>
      <c r="D230" s="8"/>
      <c r="E230" s="14">
        <f>+I230*(P230/$E$3)</f>
        <v>0</v>
      </c>
      <c r="F230" s="15">
        <f t="shared" si="13"/>
        <v>0</v>
      </c>
      <c r="G230" s="8">
        <f>+J230*$G$3</f>
        <v>-4.628490316586701E-9</v>
      </c>
      <c r="H230" s="21">
        <v>274</v>
      </c>
      <c r="I230" s="15"/>
      <c r="J230" s="15">
        <f>+J229-G229-O229+M229</f>
        <v>-1.8513961266346804E-8</v>
      </c>
      <c r="K230" s="1">
        <f>LOG(2)/LOG(1+R230)</f>
        <v>18.157051591821656</v>
      </c>
      <c r="L230" s="15"/>
      <c r="M230" s="10">
        <f>+$R$3*J230</f>
        <v>-7.2043610906957772E-10</v>
      </c>
      <c r="N230" s="10">
        <f>+J230*$P$3</f>
        <v>-1.2173601432218141E-9</v>
      </c>
      <c r="O230" s="8">
        <f>+J230*$O$3</f>
        <v>-9.2569806331734026E-11</v>
      </c>
      <c r="P230" s="7">
        <f>+N230/J230</f>
        <v>6.5753629150917259E-2</v>
      </c>
      <c r="Q230" s="7"/>
      <c r="R230" s="7">
        <f>+M230/J230</f>
        <v>3.8913126083888312E-2</v>
      </c>
      <c r="S230" s="1"/>
      <c r="T230" s="8"/>
    </row>
    <row r="231" spans="1:20" x14ac:dyDescent="0.3">
      <c r="A231" s="21">
        <v>275</v>
      </c>
      <c r="B231" s="23">
        <v>44125</v>
      </c>
      <c r="C231" s="22" t="s">
        <v>6</v>
      </c>
      <c r="D231" s="8"/>
      <c r="E231" s="14">
        <f>+I231*(P231/$E$3)</f>
        <v>0</v>
      </c>
      <c r="F231" s="15">
        <f t="shared" si="13"/>
        <v>0</v>
      </c>
      <c r="G231" s="8">
        <f>+J231*$G$3</f>
        <v>-3.6283343131244866E-9</v>
      </c>
      <c r="H231" s="21">
        <v>275</v>
      </c>
      <c r="I231" s="15"/>
      <c r="J231" s="15">
        <f>+J230-G230-O230+M230</f>
        <v>-1.4513337252497946E-8</v>
      </c>
      <c r="K231" s="1">
        <f>LOG(2)/LOG(1+R231)</f>
        <v>18.157051591821656</v>
      </c>
      <c r="L231" s="15"/>
      <c r="M231" s="10">
        <f>+$R$3*J231</f>
        <v>-5.647593224044458E-10</v>
      </c>
      <c r="N231" s="10">
        <f>+J231*$P$3</f>
        <v>-9.543045954429424E-10</v>
      </c>
      <c r="O231" s="8">
        <f>+J231*$O$3</f>
        <v>-7.2566686262489729E-11</v>
      </c>
      <c r="P231" s="7">
        <f>+N231/J231</f>
        <v>6.5753629150917259E-2</v>
      </c>
      <c r="Q231" s="7"/>
      <c r="R231" s="7">
        <f>+M231/J231</f>
        <v>3.8913126083888312E-2</v>
      </c>
      <c r="S231" s="1"/>
      <c r="T231" s="8"/>
    </row>
    <row r="232" spans="1:20" x14ac:dyDescent="0.3">
      <c r="A232" s="21">
        <v>276</v>
      </c>
      <c r="B232" s="23">
        <v>44126</v>
      </c>
      <c r="C232" s="22" t="s">
        <v>6</v>
      </c>
      <c r="D232" s="8"/>
      <c r="E232" s="14">
        <f>+I232*(P232/$E$3)</f>
        <v>0</v>
      </c>
      <c r="F232" s="15">
        <f t="shared" si="13"/>
        <v>0</v>
      </c>
      <c r="G232" s="8">
        <f>+J232*$G$3</f>
        <v>-2.8442988938788542E-9</v>
      </c>
      <c r="H232" s="21">
        <v>276</v>
      </c>
      <c r="I232" s="15"/>
      <c r="J232" s="15">
        <f>+J231-G231-O231+M231</f>
        <v>-1.1377195575515417E-8</v>
      </c>
      <c r="K232" s="1">
        <f>LOG(2)/LOG(1+R232)</f>
        <v>18.157051591821656</v>
      </c>
      <c r="L232" s="15"/>
      <c r="M232" s="10">
        <f>+$R$3*J232</f>
        <v>-4.4272224591108766E-10</v>
      </c>
      <c r="N232" s="10">
        <f>+J232*$P$3</f>
        <v>-7.4809189864989735E-10</v>
      </c>
      <c r="O232" s="8">
        <f>+J232*$O$3</f>
        <v>-5.6885977877577084E-11</v>
      </c>
      <c r="P232" s="7">
        <f>+N232/J232</f>
        <v>6.5753629150917259E-2</v>
      </c>
      <c r="Q232" s="7"/>
      <c r="R232" s="7">
        <f>+M232/J232</f>
        <v>3.8913126083888312E-2</v>
      </c>
      <c r="S232" s="1"/>
      <c r="T232" s="8"/>
    </row>
    <row r="233" spans="1:20" x14ac:dyDescent="0.3">
      <c r="A233" s="21">
        <v>277</v>
      </c>
      <c r="B233" s="23">
        <v>44127</v>
      </c>
      <c r="C233" s="22" t="s">
        <v>6</v>
      </c>
      <c r="D233" s="8"/>
      <c r="E233" s="14">
        <f>+I233*(P233/$E$3)</f>
        <v>0</v>
      </c>
      <c r="F233" s="15">
        <f t="shared" si="13"/>
        <v>0</v>
      </c>
      <c r="G233" s="8">
        <f>+J233*$G$3</f>
        <v>-2.2296832374175186E-9</v>
      </c>
      <c r="H233" s="21">
        <v>277</v>
      </c>
      <c r="I233" s="15"/>
      <c r="J233" s="15">
        <f>+J232-G232-O232+M232</f>
        <v>-8.9187329496700744E-9</v>
      </c>
      <c r="K233" s="1">
        <f>LOG(2)/LOG(1+R233)</f>
        <v>18.157051591821656</v>
      </c>
      <c r="L233" s="15"/>
      <c r="M233" s="10">
        <f>+$R$3*J233</f>
        <v>-3.4705577977904073E-10</v>
      </c>
      <c r="N233" s="10">
        <f>+J233*$P$3</f>
        <v>-5.8643905886867246E-10</v>
      </c>
      <c r="O233" s="8">
        <f>+J233*$O$3</f>
        <v>-4.4593664748350371E-11</v>
      </c>
      <c r="P233" s="7">
        <f>+N233/J233</f>
        <v>6.5753629150917259E-2</v>
      </c>
      <c r="Q233" s="7"/>
      <c r="R233" s="7">
        <f>+M233/J233</f>
        <v>3.8913126083888312E-2</v>
      </c>
      <c r="S233" s="1"/>
      <c r="T233" s="8"/>
    </row>
    <row r="234" spans="1:20" x14ac:dyDescent="0.3">
      <c r="A234" s="21">
        <v>278</v>
      </c>
      <c r="B234" s="23">
        <v>44128</v>
      </c>
      <c r="C234" s="22" t="s">
        <v>6</v>
      </c>
      <c r="D234" s="8"/>
      <c r="E234" s="14">
        <f>+I234*(P234/$E$3)</f>
        <v>0</v>
      </c>
      <c r="F234" s="15">
        <f t="shared" si="13"/>
        <v>0</v>
      </c>
      <c r="G234" s="8">
        <f>+J234*$G$3</f>
        <v>-1.7478779568208115E-9</v>
      </c>
      <c r="H234" s="21">
        <v>278</v>
      </c>
      <c r="I234" s="15"/>
      <c r="J234" s="15">
        <f>+J233-G233-O233+M233</f>
        <v>-6.9915118272832461E-9</v>
      </c>
      <c r="K234" s="1">
        <f>LOG(2)/LOG(1+R234)</f>
        <v>18.157051591821656</v>
      </c>
      <c r="L234" s="15"/>
      <c r="M234" s="10">
        <f>+$R$3*J234</f>
        <v>-2.7206158125206932E-10</v>
      </c>
      <c r="N234" s="10">
        <f>+J234*$P$3</f>
        <v>-4.5971727589543444E-10</v>
      </c>
      <c r="O234" s="8">
        <f>+J234*$O$3</f>
        <v>-3.495755913641623E-11</v>
      </c>
      <c r="P234" s="7">
        <f>+N234/J234</f>
        <v>6.5753629150917259E-2</v>
      </c>
      <c r="Q234" s="7"/>
      <c r="R234" s="7">
        <f>+M234/J234</f>
        <v>3.8913126083888312E-2</v>
      </c>
      <c r="S234" s="1"/>
      <c r="T234" s="8"/>
    </row>
    <row r="235" spans="1:20" x14ac:dyDescent="0.3">
      <c r="A235" s="21">
        <v>279</v>
      </c>
      <c r="B235" s="23">
        <v>44129</v>
      </c>
      <c r="C235" s="22" t="s">
        <v>6</v>
      </c>
      <c r="D235" s="8"/>
      <c r="E235" s="14">
        <f>+I235*(P235/$E$3)</f>
        <v>0</v>
      </c>
      <c r="F235" s="15">
        <f t="shared" ref="F235:F298" si="14">+E235-D235</f>
        <v>0</v>
      </c>
      <c r="G235" s="8">
        <f>+J235*$G$3</f>
        <v>-1.3701844731445219E-9</v>
      </c>
      <c r="H235" s="21">
        <v>279</v>
      </c>
      <c r="I235" s="15"/>
      <c r="J235" s="15">
        <f>+J234-G234-O234+M234</f>
        <v>-5.4807378925780876E-9</v>
      </c>
      <c r="K235" s="1">
        <f>LOG(2)/LOG(1+R235)</f>
        <v>18.157051591821656</v>
      </c>
      <c r="L235" s="15"/>
      <c r="M235" s="10">
        <f>+$R$3*J235</f>
        <v>-2.1327264464663545E-10</v>
      </c>
      <c r="N235" s="10">
        <f>+J235*$P$3</f>
        <v>-3.6037840686195934E-10</v>
      </c>
      <c r="O235" s="8">
        <f>+J235*$O$3</f>
        <v>-2.7403689462890439E-11</v>
      </c>
      <c r="P235" s="7">
        <f>+N235/J235</f>
        <v>6.5753629150917259E-2</v>
      </c>
      <c r="Q235" s="7"/>
      <c r="R235" s="7">
        <f>+M235/J235</f>
        <v>3.8913126083888312E-2</v>
      </c>
      <c r="S235" s="1"/>
      <c r="T235" s="8"/>
    </row>
    <row r="236" spans="1:20" x14ac:dyDescent="0.3">
      <c r="A236" s="21">
        <v>280</v>
      </c>
      <c r="B236" s="23">
        <v>44130</v>
      </c>
      <c r="C236" s="22" t="s">
        <v>6</v>
      </c>
      <c r="D236" s="8"/>
      <c r="E236" s="14">
        <f>+I236*(P236/$E$3)</f>
        <v>0</v>
      </c>
      <c r="F236" s="15">
        <f t="shared" si="14"/>
        <v>0</v>
      </c>
      <c r="G236" s="8">
        <f>+J236*$G$3</f>
        <v>-1.0741055936543275E-9</v>
      </c>
      <c r="H236" s="21">
        <v>280</v>
      </c>
      <c r="I236" s="15"/>
      <c r="J236" s="15">
        <f>+J235-G235-O235+M235</f>
        <v>-4.2964223746173101E-9</v>
      </c>
      <c r="K236" s="1">
        <f>LOG(2)/LOG(1+R236)</f>
        <v>18.157051591821656</v>
      </c>
      <c r="L236" s="15"/>
      <c r="M236" s="10">
        <f>+$R$3*J236</f>
        <v>-1.6718722557312221E-10</v>
      </c>
      <c r="N236" s="10">
        <f>+J236*$P$3</f>
        <v>-2.8250536349628989E-10</v>
      </c>
      <c r="O236" s="8">
        <f>+J236*$O$3</f>
        <v>-2.1482111873086552E-11</v>
      </c>
      <c r="P236" s="7">
        <f>+N236/J236</f>
        <v>6.5753629150917259E-2</v>
      </c>
      <c r="Q236" s="7"/>
      <c r="R236" s="7">
        <f>+M236/J236</f>
        <v>3.8913126083888312E-2</v>
      </c>
      <c r="S236" s="1"/>
      <c r="T236" s="8"/>
    </row>
    <row r="237" spans="1:20" x14ac:dyDescent="0.3">
      <c r="A237" s="21">
        <v>281</v>
      </c>
      <c r="B237" s="23">
        <v>44131</v>
      </c>
      <c r="C237" s="22" t="s">
        <v>6</v>
      </c>
      <c r="D237" s="8"/>
      <c r="E237" s="14">
        <f>+I237*(P237/$E$3)</f>
        <v>0</v>
      </c>
      <c r="F237" s="15">
        <f t="shared" si="14"/>
        <v>0</v>
      </c>
      <c r="G237" s="8">
        <f>+J237*$G$3</f>
        <v>-8.4200547366575444E-10</v>
      </c>
      <c r="H237" s="21">
        <v>281</v>
      </c>
      <c r="I237" s="15"/>
      <c r="J237" s="15">
        <f>+J236-G236-O236+M236</f>
        <v>-3.3680218946630178E-9</v>
      </c>
      <c r="K237" s="1">
        <f>LOG(2)/LOG(1+R237)</f>
        <v>18.157051591821755</v>
      </c>
      <c r="L237" s="15"/>
      <c r="M237" s="10">
        <f>+$R$3*J237</f>
        <v>-1.310602606403184E-10</v>
      </c>
      <c r="N237" s="10">
        <f>+J237*$P$3</f>
        <v>-2.2145966263384178E-10</v>
      </c>
      <c r="O237" s="8">
        <f>+J237*$O$3</f>
        <v>-1.6840109473315091E-11</v>
      </c>
      <c r="P237" s="7">
        <f>+N237/J237</f>
        <v>6.5753629150917259E-2</v>
      </c>
      <c r="Q237" s="7"/>
      <c r="R237" s="7">
        <f>+M237/J237</f>
        <v>3.8913126083888305E-2</v>
      </c>
      <c r="S237" s="1"/>
      <c r="T237" s="8"/>
    </row>
    <row r="238" spans="1:20" x14ac:dyDescent="0.3">
      <c r="A238" s="21">
        <v>282</v>
      </c>
      <c r="B238" s="23">
        <v>44132</v>
      </c>
      <c r="C238" s="22" t="s">
        <v>6</v>
      </c>
      <c r="D238" s="8"/>
      <c r="E238" s="14">
        <f>+I238*(P238/$E$3)</f>
        <v>0</v>
      </c>
      <c r="F238" s="15">
        <f t="shared" si="14"/>
        <v>0</v>
      </c>
      <c r="G238" s="8">
        <f>+J238*$G$3</f>
        <v>-6.6005914304106675E-10</v>
      </c>
      <c r="H238" s="21">
        <v>282</v>
      </c>
      <c r="I238" s="15"/>
      <c r="J238" s="15">
        <f>+J237-G237-O237+M237</f>
        <v>-2.640236572164267E-9</v>
      </c>
      <c r="K238" s="1">
        <f>LOG(2)/LOG(1+R238)</f>
        <v>18.157051591821656</v>
      </c>
      <c r="L238" s="15"/>
      <c r="M238" s="10">
        <f>+$R$3*J238</f>
        <v>-1.027398586239212E-10</v>
      </c>
      <c r="N238" s="10">
        <f>+J238*$P$3</f>
        <v>-1.7360513643677821E-10</v>
      </c>
      <c r="O238" s="8">
        <f>+J238*$O$3</f>
        <v>-1.3201182860821335E-11</v>
      </c>
      <c r="P238" s="7">
        <f>+N238/J238</f>
        <v>6.5753629150917259E-2</v>
      </c>
      <c r="Q238" s="7"/>
      <c r="R238" s="7">
        <f>+M238/J238</f>
        <v>3.8913126083888312E-2</v>
      </c>
      <c r="S238" s="1"/>
      <c r="T238" s="8"/>
    </row>
    <row r="239" spans="1:20" x14ac:dyDescent="0.3">
      <c r="A239" s="21">
        <v>283</v>
      </c>
      <c r="B239" s="23">
        <v>44133</v>
      </c>
      <c r="C239" s="22" t="s">
        <v>6</v>
      </c>
      <c r="D239" s="8"/>
      <c r="E239" s="14">
        <f>+I239*(P239/$E$3)</f>
        <v>0</v>
      </c>
      <c r="F239" s="15">
        <f t="shared" si="14"/>
        <v>0</v>
      </c>
      <c r="G239" s="8">
        <f>+J239*$G$3</f>
        <v>-5.1742902622157499E-10</v>
      </c>
      <c r="H239" s="21">
        <v>283</v>
      </c>
      <c r="I239" s="15"/>
      <c r="J239" s="15">
        <f>+J238-G238-O238+M238</f>
        <v>-2.0697161048863E-9</v>
      </c>
      <c r="K239" s="1">
        <f>LOG(2)/LOG(1+R239)</f>
        <v>18.157051591821656</v>
      </c>
      <c r="L239" s="15"/>
      <c r="M239" s="10">
        <f>+$R$3*J239</f>
        <v>-8.0539123747294797E-11</v>
      </c>
      <c r="N239" s="10">
        <f>+J239*$P$3</f>
        <v>-1.3609134520837474E-10</v>
      </c>
      <c r="O239" s="8">
        <f>+J239*$O$3</f>
        <v>-1.03485805244315E-11</v>
      </c>
      <c r="P239" s="7">
        <f>+N239/J239</f>
        <v>6.5753629150917259E-2</v>
      </c>
      <c r="Q239" s="7"/>
      <c r="R239" s="7">
        <f>+M239/J239</f>
        <v>3.8913126083888312E-2</v>
      </c>
      <c r="S239" s="1"/>
      <c r="T239" s="8"/>
    </row>
    <row r="240" spans="1:20" x14ac:dyDescent="0.3">
      <c r="A240" s="21">
        <v>284</v>
      </c>
      <c r="B240" s="23">
        <v>44134</v>
      </c>
      <c r="C240" s="22" t="s">
        <v>6</v>
      </c>
      <c r="D240" s="8"/>
      <c r="E240" s="14">
        <f>+I240*(P240/$E$3)</f>
        <v>0</v>
      </c>
      <c r="F240" s="15">
        <f t="shared" si="14"/>
        <v>0</v>
      </c>
      <c r="G240" s="8">
        <f>+J240*$G$3</f>
        <v>-4.0561940547189711E-10</v>
      </c>
      <c r="H240" s="21">
        <v>284</v>
      </c>
      <c r="I240" s="15"/>
      <c r="J240" s="15">
        <f>+J239-G239-O239+M239</f>
        <v>-1.6224776218875884E-9</v>
      </c>
      <c r="K240" s="1">
        <f>LOG(2)/LOG(1+R240)</f>
        <v>18.157051591821656</v>
      </c>
      <c r="L240" s="15"/>
      <c r="M240" s="10">
        <f>+$R$3*J240</f>
        <v>-6.3135676268798996E-11</v>
      </c>
      <c r="N240" s="10">
        <f>+J240*$P$3</f>
        <v>-1.0668379185525865E-10</v>
      </c>
      <c r="O240" s="8">
        <f>+J240*$O$3</f>
        <v>-8.1123881094379422E-12</v>
      </c>
      <c r="P240" s="7">
        <f>+N240/J240</f>
        <v>6.5753629150917259E-2</v>
      </c>
      <c r="Q240" s="7"/>
      <c r="R240" s="7">
        <f>+M240/J240</f>
        <v>3.8913126083888312E-2</v>
      </c>
      <c r="S240" s="1"/>
      <c r="T240" s="8"/>
    </row>
    <row r="241" spans="1:20" x14ac:dyDescent="0.3">
      <c r="A241" s="21">
        <v>285</v>
      </c>
      <c r="B241" s="23">
        <v>44135</v>
      </c>
      <c r="C241" s="22" t="s">
        <v>6</v>
      </c>
      <c r="D241" s="8"/>
      <c r="E241" s="14">
        <f>+I241*(P241/$E$3)</f>
        <v>0</v>
      </c>
      <c r="F241" s="15">
        <f t="shared" si="14"/>
        <v>0</v>
      </c>
      <c r="G241" s="8">
        <f>+J241*$G$3</f>
        <v>-3.1797037614376311E-10</v>
      </c>
      <c r="H241" s="21">
        <v>285</v>
      </c>
      <c r="I241" s="15"/>
      <c r="J241" s="15">
        <f>+J240-G240-O240+M240</f>
        <v>-1.2718815045750524E-9</v>
      </c>
      <c r="K241" s="1">
        <f>LOG(2)/LOG(1+R241)</f>
        <v>18.157051591821656</v>
      </c>
      <c r="L241" s="15"/>
      <c r="M241" s="10">
        <f>+$R$3*J241</f>
        <v>-4.9492885351294585E-11</v>
      </c>
      <c r="N241" s="10">
        <f>+J241*$P$3</f>
        <v>-8.3630824775738674E-11</v>
      </c>
      <c r="O241" s="8">
        <f>+J241*$O$3</f>
        <v>-6.3594075228752622E-12</v>
      </c>
      <c r="P241" s="7">
        <f>+N241/J241</f>
        <v>6.5753629150917259E-2</v>
      </c>
      <c r="Q241" s="7"/>
      <c r="R241" s="7">
        <f>+M241/J241</f>
        <v>3.8913126083888312E-2</v>
      </c>
      <c r="S241" s="1"/>
      <c r="T241" s="8"/>
    </row>
    <row r="242" spans="1:20" x14ac:dyDescent="0.3">
      <c r="A242" s="21">
        <v>286</v>
      </c>
      <c r="B242" s="23">
        <v>44136</v>
      </c>
      <c r="C242" s="22" t="s">
        <v>6</v>
      </c>
      <c r="D242" s="8"/>
      <c r="E242" s="14">
        <f>+I242*(P242/$E$3)</f>
        <v>0</v>
      </c>
      <c r="F242" s="15">
        <f t="shared" si="14"/>
        <v>0</v>
      </c>
      <c r="G242" s="8">
        <f>+J242*$G$3</f>
        <v>-2.4926115156492716E-10</v>
      </c>
      <c r="H242" s="21">
        <v>286</v>
      </c>
      <c r="I242" s="15"/>
      <c r="J242" s="15">
        <f>+J241-G241-O241+M241</f>
        <v>-9.9704460625970864E-10</v>
      </c>
      <c r="K242" s="1">
        <f>LOG(2)/LOG(1+R242)</f>
        <v>18.157051591821656</v>
      </c>
      <c r="L242" s="15"/>
      <c r="M242" s="10">
        <f>+$R$3*J242</f>
        <v>-3.8798122474644823E-11</v>
      </c>
      <c r="N242" s="10">
        <f>+J242*$P$3</f>
        <v>-6.5559301286923203E-11</v>
      </c>
      <c r="O242" s="8">
        <f>+J242*$O$3</f>
        <v>-4.9852230312985431E-12</v>
      </c>
      <c r="P242" s="7">
        <f>+N242/J242</f>
        <v>6.5753629150917259E-2</v>
      </c>
      <c r="Q242" s="7"/>
      <c r="R242" s="7">
        <f>+M242/J242</f>
        <v>3.8913126083888312E-2</v>
      </c>
      <c r="S242" s="1"/>
      <c r="T242" s="8"/>
    </row>
    <row r="243" spans="1:20" x14ac:dyDescent="0.3">
      <c r="A243" s="21">
        <v>287</v>
      </c>
      <c r="B243" s="23">
        <v>44137</v>
      </c>
      <c r="C243" s="22" t="s">
        <v>6</v>
      </c>
      <c r="D243" s="8"/>
      <c r="E243" s="14">
        <f>+I243*(P243/$E$3)</f>
        <v>0</v>
      </c>
      <c r="F243" s="15">
        <f t="shared" si="14"/>
        <v>0</v>
      </c>
      <c r="G243" s="8">
        <f>+J243*$G$3</f>
        <v>-1.9539908853453193E-10</v>
      </c>
      <c r="H243" s="21">
        <v>287</v>
      </c>
      <c r="I243" s="15"/>
      <c r="J243" s="15">
        <f>+J242-G242-O242+M242</f>
        <v>-7.8159635413812771E-10</v>
      </c>
      <c r="K243" s="1">
        <f>LOG(2)/LOG(1+R243)</f>
        <v>18.157051591821656</v>
      </c>
      <c r="L243" s="15"/>
      <c r="M243" s="10">
        <f>+$R$3*J243</f>
        <v>-3.0414357475284386E-11</v>
      </c>
      <c r="N243" s="10">
        <f>+J243*$P$3</f>
        <v>-5.1392796815707444E-11</v>
      </c>
      <c r="O243" s="8">
        <f>+J243*$O$3</f>
        <v>-3.9079817706906385E-12</v>
      </c>
      <c r="P243" s="7">
        <f>+N243/J243</f>
        <v>6.5753629150917259E-2</v>
      </c>
      <c r="Q243" s="7"/>
      <c r="R243" s="7">
        <f>+M243/J243</f>
        <v>3.8913126083888312E-2</v>
      </c>
      <c r="S243" s="1"/>
      <c r="T243" s="8"/>
    </row>
    <row r="244" spans="1:20" x14ac:dyDescent="0.3">
      <c r="A244" s="21">
        <v>288</v>
      </c>
      <c r="B244" s="23">
        <v>44138</v>
      </c>
      <c r="C244" s="22" t="s">
        <v>6</v>
      </c>
      <c r="D244" s="8"/>
      <c r="E244" s="14">
        <f>+I244*(P244/$E$3)</f>
        <v>0</v>
      </c>
      <c r="F244" s="15">
        <f t="shared" si="14"/>
        <v>0</v>
      </c>
      <c r="G244" s="8">
        <f>+J244*$G$3</f>
        <v>-1.5317591032704737E-10</v>
      </c>
      <c r="H244" s="21">
        <v>288</v>
      </c>
      <c r="I244" s="15"/>
      <c r="J244" s="15">
        <f>+J243-G243-O243+M243</f>
        <v>-6.1270364130818949E-10</v>
      </c>
      <c r="K244" s="1">
        <f>LOG(2)/LOG(1+R244)</f>
        <v>18.157051591821656</v>
      </c>
      <c r="L244" s="15"/>
      <c r="M244" s="10">
        <f>+$R$3*J244</f>
        <v>-2.3842214046283056E-11</v>
      </c>
      <c r="N244" s="10">
        <f>+J244*$P$3</f>
        <v>-4.0287488009995322E-11</v>
      </c>
      <c r="O244" s="8">
        <f>+J244*$O$3</f>
        <v>-3.0635182065409477E-12</v>
      </c>
      <c r="P244" s="7">
        <f>+N244/J244</f>
        <v>6.5753629150917259E-2</v>
      </c>
      <c r="Q244" s="7"/>
      <c r="R244" s="7">
        <f>+M244/J244</f>
        <v>3.8913126083888312E-2</v>
      </c>
      <c r="S244" s="1"/>
      <c r="T244" s="8"/>
    </row>
    <row r="245" spans="1:20" x14ac:dyDescent="0.3">
      <c r="A245" s="21">
        <v>289</v>
      </c>
      <c r="B245" s="23">
        <v>44139</v>
      </c>
      <c r="C245" s="22" t="s">
        <v>6</v>
      </c>
      <c r="D245" s="8"/>
      <c r="E245" s="14">
        <f>+I245*(P245/$E$3)</f>
        <v>0</v>
      </c>
      <c r="F245" s="15">
        <f t="shared" si="14"/>
        <v>0</v>
      </c>
      <c r="G245" s="8">
        <f>+J245*$G$3</f>
        <v>-1.2007660670522106E-10</v>
      </c>
      <c r="H245" s="21">
        <v>289</v>
      </c>
      <c r="I245" s="15"/>
      <c r="J245" s="15">
        <f>+J244-G244-O244+M244</f>
        <v>-4.8030642682088423E-10</v>
      </c>
      <c r="K245" s="1">
        <f>LOG(2)/LOG(1+R245)</f>
        <v>18.157051591821656</v>
      </c>
      <c r="L245" s="15"/>
      <c r="M245" s="10">
        <f>+$R$3*J245</f>
        <v>-1.8690224545782944E-11</v>
      </c>
      <c r="N245" s="10">
        <f>+J245*$P$3</f>
        <v>-3.1581890667982603E-11</v>
      </c>
      <c r="O245" s="8">
        <f>+J245*$O$3</f>
        <v>-2.4015321341044214E-12</v>
      </c>
      <c r="P245" s="7">
        <f>+N245/J245</f>
        <v>6.5753629150917259E-2</v>
      </c>
      <c r="Q245" s="7"/>
      <c r="R245" s="7">
        <f>+M245/J245</f>
        <v>3.8913126083888312E-2</v>
      </c>
      <c r="S245" s="1"/>
      <c r="T245" s="8"/>
    </row>
    <row r="246" spans="1:20" x14ac:dyDescent="0.3">
      <c r="A246" s="21">
        <v>290</v>
      </c>
      <c r="B246" s="23">
        <v>44140</v>
      </c>
      <c r="C246" s="22" t="s">
        <v>6</v>
      </c>
      <c r="D246" s="8"/>
      <c r="E246" s="14">
        <f>+I246*(P246/$E$3)</f>
        <v>0</v>
      </c>
      <c r="F246" s="15">
        <f t="shared" si="14"/>
        <v>0</v>
      </c>
      <c r="G246" s="8">
        <f>+J246*$G$3</f>
        <v>-9.412962813183542E-11</v>
      </c>
      <c r="H246" s="21">
        <v>290</v>
      </c>
      <c r="I246" s="15"/>
      <c r="J246" s="15">
        <f>+J245-G245-O245+M245</f>
        <v>-3.7651851252734168E-10</v>
      </c>
      <c r="K246" s="1">
        <f>LOG(2)/LOG(1+R246)</f>
        <v>18.157051591821656</v>
      </c>
      <c r="L246" s="15"/>
      <c r="M246" s="10">
        <f>+$R$3*J246</f>
        <v>-1.4651512350894529E-11</v>
      </c>
      <c r="N246" s="10">
        <f>+J246*$P$3</f>
        <v>-2.475745864117782E-11</v>
      </c>
      <c r="O246" s="8">
        <f>+J246*$O$3</f>
        <v>-1.8825925626367084E-12</v>
      </c>
      <c r="P246" s="7">
        <f>+N246/J246</f>
        <v>6.5753629150917259E-2</v>
      </c>
      <c r="Q246" s="7"/>
      <c r="R246" s="7">
        <f>+M246/J246</f>
        <v>3.8913126083888319E-2</v>
      </c>
      <c r="S246" s="1"/>
      <c r="T246" s="8"/>
    </row>
    <row r="247" spans="1:20" x14ac:dyDescent="0.3">
      <c r="A247" s="21">
        <v>291</v>
      </c>
      <c r="B247" s="23">
        <v>44141</v>
      </c>
      <c r="C247" s="22" t="s">
        <v>6</v>
      </c>
      <c r="D247" s="8"/>
      <c r="E247" s="14">
        <f>+I247*(P247/$E$3)</f>
        <v>0</v>
      </c>
      <c r="F247" s="15">
        <f t="shared" si="14"/>
        <v>0</v>
      </c>
      <c r="G247" s="8">
        <f>+J247*$G$3</f>
        <v>-7.3789451045941027E-11</v>
      </c>
      <c r="H247" s="21">
        <v>291</v>
      </c>
      <c r="I247" s="15"/>
      <c r="J247" s="15">
        <f>+J246-G246-O246+M246</f>
        <v>-2.9515780418376411E-10</v>
      </c>
      <c r="K247" s="1">
        <f>LOG(2)/LOG(1+R247)</f>
        <v>18.157051591821656</v>
      </c>
      <c r="L247" s="15"/>
      <c r="M247" s="10">
        <f>+$R$3*J247</f>
        <v>-1.148551284884643E-11</v>
      </c>
      <c r="N247" s="10">
        <f>+J247*$P$3</f>
        <v>-1.9407696797298279E-11</v>
      </c>
      <c r="O247" s="8">
        <f>+J247*$O$3</f>
        <v>-1.4757890209188207E-12</v>
      </c>
      <c r="P247" s="7">
        <f>+N247/J247</f>
        <v>6.5753629150917259E-2</v>
      </c>
      <c r="Q247" s="7"/>
      <c r="R247" s="7">
        <f>+M247/J247</f>
        <v>3.8913126083888312E-2</v>
      </c>
      <c r="S247" s="1"/>
      <c r="T247" s="8"/>
    </row>
    <row r="248" spans="1:20" x14ac:dyDescent="0.3">
      <c r="A248" s="21">
        <v>292</v>
      </c>
      <c r="B248" s="23">
        <v>44142</v>
      </c>
      <c r="C248" s="22" t="s">
        <v>6</v>
      </c>
      <c r="D248" s="8"/>
      <c r="E248" s="14">
        <f>+I248*(P248/$E$3)</f>
        <v>0</v>
      </c>
      <c r="F248" s="15">
        <f t="shared" si="14"/>
        <v>0</v>
      </c>
      <c r="G248" s="8">
        <f>+J248*$G$3</f>
        <v>-5.7844519241437673E-11</v>
      </c>
      <c r="H248" s="21">
        <v>292</v>
      </c>
      <c r="I248" s="15"/>
      <c r="J248" s="15">
        <f>+J247-G247-O247+M247</f>
        <v>-2.3137807696575069E-10</v>
      </c>
      <c r="K248" s="1">
        <f>LOG(2)/LOG(1+R248)</f>
        <v>18.157051591821656</v>
      </c>
      <c r="L248" s="15"/>
      <c r="M248" s="10">
        <f>+$R$3*J248</f>
        <v>-9.0036442820158703E-12</v>
      </c>
      <c r="N248" s="10">
        <f>+J248*$P$3</f>
        <v>-1.5213948266458362E-11</v>
      </c>
      <c r="O248" s="8">
        <f>+J248*$O$3</f>
        <v>-1.1568903848287534E-12</v>
      </c>
      <c r="P248" s="7">
        <f>+N248/J248</f>
        <v>6.5753629150917259E-2</v>
      </c>
      <c r="Q248" s="7"/>
      <c r="R248" s="7">
        <f>+M248/J248</f>
        <v>3.8913126083888312E-2</v>
      </c>
      <c r="S248" s="1"/>
      <c r="T248" s="8"/>
    </row>
    <row r="249" spans="1:20" x14ac:dyDescent="0.3">
      <c r="A249" s="21">
        <v>293</v>
      </c>
      <c r="B249" s="23">
        <v>44143</v>
      </c>
      <c r="C249" s="22" t="s">
        <v>6</v>
      </c>
      <c r="D249" s="8"/>
      <c r="E249" s="14">
        <f>+I249*(P249/$E$3)</f>
        <v>0</v>
      </c>
      <c r="F249" s="15">
        <f t="shared" si="14"/>
        <v>0</v>
      </c>
      <c r="G249" s="8">
        <f>+J249*$G$3</f>
        <v>-4.5345077905375035E-11</v>
      </c>
      <c r="H249" s="21">
        <v>293</v>
      </c>
      <c r="I249" s="15"/>
      <c r="J249" s="15">
        <f>+J248-G248-O248+M248</f>
        <v>-1.8138031162150014E-10</v>
      </c>
      <c r="K249" s="1">
        <f>LOG(2)/LOG(1+R249)</f>
        <v>18.157051591821656</v>
      </c>
      <c r="L249" s="15"/>
      <c r="M249" s="10">
        <f>+$R$3*J249</f>
        <v>-7.0580749352623876E-12</v>
      </c>
      <c r="N249" s="10">
        <f>+J249*$P$3</f>
        <v>-1.1926413745637928E-11</v>
      </c>
      <c r="O249" s="8">
        <f>+J249*$O$3</f>
        <v>-9.069015581075007E-13</v>
      </c>
      <c r="P249" s="7">
        <f>+N249/J249</f>
        <v>6.5753629150917259E-2</v>
      </c>
      <c r="Q249" s="7"/>
      <c r="R249" s="7">
        <f>+M249/J249</f>
        <v>3.8913126083888312E-2</v>
      </c>
      <c r="S249" s="1"/>
      <c r="T249" s="8"/>
    </row>
    <row r="250" spans="1:20" x14ac:dyDescent="0.3">
      <c r="A250" s="21">
        <v>294</v>
      </c>
      <c r="B250" s="23">
        <v>44144</v>
      </c>
      <c r="C250" s="22" t="s">
        <v>6</v>
      </c>
      <c r="D250" s="8"/>
      <c r="E250" s="14">
        <f>+I250*(P250/$E$3)</f>
        <v>0</v>
      </c>
      <c r="F250" s="15">
        <f t="shared" si="14"/>
        <v>0</v>
      </c>
      <c r="G250" s="8">
        <f>+J250*$G$3</f>
        <v>-3.5546601773319999E-11</v>
      </c>
      <c r="H250" s="21">
        <v>294</v>
      </c>
      <c r="I250" s="15"/>
      <c r="J250" s="15">
        <f>+J249-G249-O249+M249</f>
        <v>-1.4218640709328E-10</v>
      </c>
      <c r="K250" s="1">
        <f>LOG(2)/LOG(1+R250)</f>
        <v>18.157051591821656</v>
      </c>
      <c r="L250" s="15"/>
      <c r="M250" s="10">
        <f>+$R$3*J250</f>
        <v>-5.5329175866358762E-12</v>
      </c>
      <c r="N250" s="10">
        <f>+J250*$P$3</f>
        <v>-9.3492722823128836E-12</v>
      </c>
      <c r="O250" s="8">
        <f>+J250*$O$3</f>
        <v>-7.1093203546640004E-13</v>
      </c>
      <c r="P250" s="7">
        <f>+N250/J250</f>
        <v>6.5753629150917259E-2</v>
      </c>
      <c r="Q250" s="7"/>
      <c r="R250" s="7">
        <f>+M250/J250</f>
        <v>3.8913126083888312E-2</v>
      </c>
      <c r="S250" s="1"/>
      <c r="T250" s="8"/>
    </row>
    <row r="251" spans="1:20" x14ac:dyDescent="0.3">
      <c r="A251" s="21">
        <v>295</v>
      </c>
      <c r="B251" s="23">
        <v>44145</v>
      </c>
      <c r="C251" s="22" t="s">
        <v>6</v>
      </c>
      <c r="D251" s="8"/>
      <c r="E251" s="14">
        <f>+I251*(P251/$E$3)</f>
        <v>0</v>
      </c>
      <c r="F251" s="15">
        <f t="shared" si="14"/>
        <v>0</v>
      </c>
      <c r="G251" s="8">
        <f>+J251*$G$3</f>
        <v>-2.7865447717782366E-11</v>
      </c>
      <c r="H251" s="21">
        <v>295</v>
      </c>
      <c r="I251" s="15"/>
      <c r="J251" s="15">
        <f>+J250-G250-O250+M250</f>
        <v>-1.1146179087112946E-10</v>
      </c>
      <c r="K251" s="1">
        <f>LOG(2)/LOG(1+R251)</f>
        <v>18.157051591821656</v>
      </c>
      <c r="L251" s="15"/>
      <c r="M251" s="10">
        <f>+$R$3*J251</f>
        <v>-4.3373267217042517E-12</v>
      </c>
      <c r="N251" s="10">
        <f>+J251*$P$3</f>
        <v>-7.3290172614373409E-12</v>
      </c>
      <c r="O251" s="8">
        <f>+J251*$O$3</f>
        <v>-5.5730895435564732E-13</v>
      </c>
      <c r="P251" s="7">
        <f>+N251/J251</f>
        <v>6.5753629150917259E-2</v>
      </c>
      <c r="Q251" s="7"/>
      <c r="R251" s="7">
        <f>+M251/J251</f>
        <v>3.8913126083888312E-2</v>
      </c>
      <c r="S251" s="1"/>
      <c r="T251" s="8"/>
    </row>
    <row r="252" spans="1:20" x14ac:dyDescent="0.3">
      <c r="A252" s="21">
        <v>296</v>
      </c>
      <c r="B252" s="23">
        <v>44146</v>
      </c>
      <c r="C252" s="22" t="s">
        <v>6</v>
      </c>
      <c r="D252" s="8"/>
      <c r="E252" s="14">
        <f>+I252*(P252/$E$3)</f>
        <v>0</v>
      </c>
      <c r="F252" s="15">
        <f t="shared" si="14"/>
        <v>0</v>
      </c>
      <c r="G252" s="8">
        <f>+J252*$G$3</f>
        <v>-2.1844090230173928E-11</v>
      </c>
      <c r="H252" s="21">
        <v>296</v>
      </c>
      <c r="I252" s="15"/>
      <c r="J252" s="15">
        <f>+J251-G251-O251+M251</f>
        <v>-8.7376360920695712E-11</v>
      </c>
      <c r="K252" s="1">
        <f>LOG(2)/LOG(1+R252)</f>
        <v>18.157051591821656</v>
      </c>
      <c r="L252" s="15"/>
      <c r="M252" s="10">
        <f>+$R$3*J252</f>
        <v>-3.4000873492583639E-12</v>
      </c>
      <c r="N252" s="10">
        <f>+J252*$P$3</f>
        <v>-5.745312832536125E-12</v>
      </c>
      <c r="O252" s="8">
        <f>+J252*$O$3</f>
        <v>-4.3688180460347855E-13</v>
      </c>
      <c r="P252" s="7">
        <f>+N252/J252</f>
        <v>6.5753629150917259E-2</v>
      </c>
      <c r="Q252" s="7"/>
      <c r="R252" s="7">
        <f>+M252/J252</f>
        <v>3.8913126083888312E-2</v>
      </c>
      <c r="S252" s="1"/>
      <c r="T252" s="8"/>
    </row>
    <row r="253" spans="1:20" x14ac:dyDescent="0.3">
      <c r="A253" s="21">
        <v>297</v>
      </c>
      <c r="B253" s="23">
        <v>44147</v>
      </c>
      <c r="C253" s="22" t="s">
        <v>6</v>
      </c>
      <c r="D253" s="8"/>
      <c r="E253" s="14">
        <f>+I253*(P253/$E$3)</f>
        <v>0</v>
      </c>
      <c r="F253" s="15">
        <f t="shared" si="14"/>
        <v>0</v>
      </c>
      <c r="G253" s="8">
        <f>+J253*$G$3</f>
        <v>-1.7123869058794165E-11</v>
      </c>
      <c r="H253" s="21">
        <v>297</v>
      </c>
      <c r="I253" s="15"/>
      <c r="J253" s="15">
        <f>+J252-G252-O252+M252</f>
        <v>-6.8495476235176659E-11</v>
      </c>
      <c r="K253" s="1">
        <f>LOG(2)/LOG(1+R253)</f>
        <v>18.157051591821656</v>
      </c>
      <c r="L253" s="15"/>
      <c r="M253" s="10">
        <f>+$R$3*J253</f>
        <v>-2.6653731029154047E-12</v>
      </c>
      <c r="N253" s="10">
        <f>+J253*$P$3</f>
        <v>-4.5038261428832724E-12</v>
      </c>
      <c r="O253" s="8">
        <f>+J253*$O$3</f>
        <v>-3.424773811758833E-13</v>
      </c>
      <c r="P253" s="7">
        <f>+N253/J253</f>
        <v>6.5753629150917259E-2</v>
      </c>
      <c r="Q253" s="7"/>
      <c r="R253" s="7">
        <f>+M253/J253</f>
        <v>3.8913126083888312E-2</v>
      </c>
      <c r="S253" s="1"/>
      <c r="T253" s="8"/>
    </row>
    <row r="254" spans="1:20" x14ac:dyDescent="0.3">
      <c r="A254" s="21">
        <v>298</v>
      </c>
      <c r="B254" s="23">
        <v>44148</v>
      </c>
      <c r="C254" s="22" t="s">
        <v>6</v>
      </c>
      <c r="D254" s="8"/>
      <c r="E254" s="14">
        <f>+I254*(P254/$E$3)</f>
        <v>0</v>
      </c>
      <c r="F254" s="15">
        <f t="shared" si="14"/>
        <v>0</v>
      </c>
      <c r="G254" s="8">
        <f>+J254*$G$3</f>
        <v>-1.3423625724530503E-11</v>
      </c>
      <c r="H254" s="21">
        <v>298</v>
      </c>
      <c r="I254" s="15"/>
      <c r="J254" s="15">
        <f>+J253-G253-O253+M253</f>
        <v>-5.3694502898122012E-11</v>
      </c>
      <c r="K254" s="1">
        <f>LOG(2)/LOG(1+R254)</f>
        <v>18.157051591821656</v>
      </c>
      <c r="L254" s="15"/>
      <c r="M254" s="10">
        <f>+$R$3*J254</f>
        <v>-2.0894209612863281E-12</v>
      </c>
      <c r="N254" s="10">
        <f>+J254*$P$3</f>
        <v>-3.5306084310059669E-12</v>
      </c>
      <c r="O254" s="8">
        <f>+J254*$O$3</f>
        <v>-2.6847251449061005E-13</v>
      </c>
      <c r="P254" s="7">
        <f>+N254/J254</f>
        <v>6.5753629150917259E-2</v>
      </c>
      <c r="Q254" s="7"/>
      <c r="R254" s="7">
        <f>+M254/J254</f>
        <v>3.8913126083888312E-2</v>
      </c>
      <c r="S254" s="1"/>
      <c r="T254" s="8"/>
    </row>
    <row r="255" spans="1:20" x14ac:dyDescent="0.3">
      <c r="A255" s="21">
        <v>299</v>
      </c>
      <c r="B255" s="23">
        <v>44149</v>
      </c>
      <c r="C255" s="22" t="s">
        <v>6</v>
      </c>
      <c r="D255" s="8"/>
      <c r="E255" s="14">
        <f>+I255*(P255/$E$3)</f>
        <v>0</v>
      </c>
      <c r="F255" s="15">
        <f t="shared" si="14"/>
        <v>0</v>
      </c>
      <c r="G255" s="8">
        <f>+J255*$G$3</f>
        <v>-1.0522956405096806E-11</v>
      </c>
      <c r="H255" s="21">
        <v>299</v>
      </c>
      <c r="I255" s="15"/>
      <c r="J255" s="15">
        <f>+J254-G254-O254+M254</f>
        <v>-4.2091825620387224E-11</v>
      </c>
      <c r="K255" s="1">
        <f>LOG(2)/LOG(1+R255)</f>
        <v>18.157051591821656</v>
      </c>
      <c r="L255" s="15"/>
      <c r="M255" s="10">
        <f>+$R$3*J255</f>
        <v>-1.6379245174671684E-12</v>
      </c>
      <c r="N255" s="10">
        <f>+J255*$P$3</f>
        <v>-2.7676902921280194E-12</v>
      </c>
      <c r="O255" s="8">
        <f>+J255*$O$3</f>
        <v>-2.1045912810193613E-13</v>
      </c>
      <c r="P255" s="7">
        <f>+N255/J255</f>
        <v>6.5753629150917259E-2</v>
      </c>
      <c r="Q255" s="7"/>
      <c r="R255" s="7">
        <f>+M255/J255</f>
        <v>3.8913126083888312E-2</v>
      </c>
      <c r="S255" s="1"/>
      <c r="T255" s="8"/>
    </row>
    <row r="256" spans="1:20" x14ac:dyDescent="0.3">
      <c r="A256" s="21">
        <v>300</v>
      </c>
      <c r="B256" s="23">
        <v>44150</v>
      </c>
      <c r="C256" s="22" t="s">
        <v>6</v>
      </c>
      <c r="D256" s="8"/>
      <c r="E256" s="14">
        <f>+I256*(P256/$E$3)</f>
        <v>0</v>
      </c>
      <c r="F256" s="15">
        <f t="shared" si="14"/>
        <v>0</v>
      </c>
      <c r="G256" s="8">
        <f>+J256*$G$3</f>
        <v>-8.2490836511639109E-12</v>
      </c>
      <c r="H256" s="21">
        <v>300</v>
      </c>
      <c r="I256" s="15"/>
      <c r="J256" s="15">
        <f>+J255-G255-O255+M255</f>
        <v>-3.2996334604655644E-11</v>
      </c>
      <c r="K256" s="1">
        <f>LOG(2)/LOG(1+R256)</f>
        <v>18.157051591821656</v>
      </c>
      <c r="L256" s="15"/>
      <c r="M256" s="10">
        <f>+$R$3*J256</f>
        <v>-1.283990528777132E-12</v>
      </c>
      <c r="N256" s="10">
        <f>+J256*$P$3</f>
        <v>-2.1696287489341051E-12</v>
      </c>
      <c r="O256" s="8">
        <f>+J256*$O$3</f>
        <v>-1.6498167302327823E-13</v>
      </c>
      <c r="P256" s="7">
        <f>+N256/J256</f>
        <v>6.5753629150917259E-2</v>
      </c>
      <c r="Q256" s="7"/>
      <c r="R256" s="7">
        <f>+M256/J256</f>
        <v>3.8913126083888312E-2</v>
      </c>
      <c r="S256" s="1"/>
      <c r="T256" s="8"/>
    </row>
    <row r="257" spans="1:20" x14ac:dyDescent="0.3">
      <c r="A257" s="21">
        <v>301</v>
      </c>
      <c r="B257" s="23">
        <v>44151</v>
      </c>
      <c r="C257" s="22" t="s">
        <v>6</v>
      </c>
      <c r="D257" s="8"/>
      <c r="E257" s="14">
        <f>+I257*(P257/$E$3)</f>
        <v>0</v>
      </c>
      <c r="F257" s="15">
        <f t="shared" si="14"/>
        <v>0</v>
      </c>
      <c r="G257" s="8">
        <f>+J257*$G$3</f>
        <v>-6.466564952311397E-12</v>
      </c>
      <c r="H257" s="21">
        <v>301</v>
      </c>
      <c r="I257" s="15"/>
      <c r="J257" s="15">
        <f>+J256-G256-O256+M256</f>
        <v>-2.5866259809245588E-11</v>
      </c>
      <c r="K257" s="1">
        <f>LOG(2)/LOG(1+R257)</f>
        <v>18.157051591821656</v>
      </c>
      <c r="L257" s="15"/>
      <c r="M257" s="10">
        <f>+$R$3*J257</f>
        <v>-1.0065370292757864E-12</v>
      </c>
      <c r="N257" s="10">
        <f>+J257*$P$3</f>
        <v>-1.7008004550184101E-12</v>
      </c>
      <c r="O257" s="8">
        <f>+J257*$O$3</f>
        <v>-1.2933129904622795E-13</v>
      </c>
      <c r="P257" s="7">
        <f>+N257/J257</f>
        <v>6.5753629150917259E-2</v>
      </c>
      <c r="Q257" s="7"/>
      <c r="R257" s="7">
        <f>+M257/J257</f>
        <v>3.8913126083888312E-2</v>
      </c>
      <c r="S257" s="1"/>
      <c r="T257" s="8"/>
    </row>
    <row r="258" spans="1:20" x14ac:dyDescent="0.3">
      <c r="A258" s="21">
        <v>302</v>
      </c>
      <c r="B258" s="23">
        <v>44152</v>
      </c>
      <c r="C258" s="22" t="s">
        <v>6</v>
      </c>
      <c r="D258" s="8"/>
      <c r="E258" s="14">
        <f>+I258*(P258/$E$3)</f>
        <v>0</v>
      </c>
      <c r="F258" s="15">
        <f t="shared" si="14"/>
        <v>0</v>
      </c>
      <c r="G258" s="8">
        <f>+J258*$G$3</f>
        <v>-5.0692251467909377E-12</v>
      </c>
      <c r="H258" s="21">
        <v>302</v>
      </c>
      <c r="I258" s="15"/>
      <c r="J258" s="15">
        <f>+J257-G257-O257+M257</f>
        <v>-2.0276900587163751E-11</v>
      </c>
      <c r="K258" s="1">
        <f>LOG(2)/LOG(1+R258)</f>
        <v>18.157051591821656</v>
      </c>
      <c r="L258" s="15"/>
      <c r="M258" s="10">
        <f>+$R$3*J258</f>
        <v>-7.8903758913877198E-13</v>
      </c>
      <c r="N258" s="10">
        <f>+J258*$P$3</f>
        <v>-1.3332798015383817E-12</v>
      </c>
      <c r="O258" s="8">
        <f>+J258*$O$3</f>
        <v>-1.0138450293581875E-13</v>
      </c>
      <c r="P258" s="7">
        <f>+N258/J258</f>
        <v>6.5753629150917259E-2</v>
      </c>
      <c r="Q258" s="7"/>
      <c r="R258" s="7">
        <f>+M258/J258</f>
        <v>3.8913126083888312E-2</v>
      </c>
      <c r="S258" s="1"/>
      <c r="T258" s="8"/>
    </row>
    <row r="259" spans="1:20" x14ac:dyDescent="0.3">
      <c r="A259" s="21">
        <v>303</v>
      </c>
      <c r="B259" s="23">
        <v>44153</v>
      </c>
      <c r="C259" s="22" t="s">
        <v>6</v>
      </c>
      <c r="D259" s="8"/>
      <c r="E259" s="14">
        <f>+I259*(P259/$E$3)</f>
        <v>0</v>
      </c>
      <c r="F259" s="15">
        <f t="shared" si="14"/>
        <v>0</v>
      </c>
      <c r="G259" s="8">
        <f>+J259*$G$3</f>
        <v>-3.9738321316439412E-12</v>
      </c>
      <c r="H259" s="21">
        <v>303</v>
      </c>
      <c r="I259" s="15"/>
      <c r="J259" s="15">
        <f>+J258-G258-O258+M258</f>
        <v>-1.5895328526575765E-11</v>
      </c>
      <c r="K259" s="1">
        <f>LOG(2)/LOG(1+R259)</f>
        <v>18.157051591821656</v>
      </c>
      <c r="L259" s="15"/>
      <c r="M259" s="10">
        <f>+$R$3*J259</f>
        <v>-6.1853692309946939E-13</v>
      </c>
      <c r="N259" s="10">
        <f>+J259*$P$3</f>
        <v>-1.0451755371684589E-12</v>
      </c>
      <c r="O259" s="8">
        <f>+J259*$O$3</f>
        <v>-7.9476642632878824E-14</v>
      </c>
      <c r="P259" s="7">
        <f>+N259/J259</f>
        <v>6.5753629150917259E-2</v>
      </c>
      <c r="Q259" s="7"/>
      <c r="R259" s="7">
        <f>+M259/J259</f>
        <v>3.8913126083888312E-2</v>
      </c>
      <c r="S259" s="1"/>
      <c r="T259" s="8"/>
    </row>
    <row r="260" spans="1:20" x14ac:dyDescent="0.3">
      <c r="A260" s="21">
        <v>304</v>
      </c>
      <c r="B260" s="23">
        <v>44154</v>
      </c>
      <c r="C260" s="22" t="s">
        <v>6</v>
      </c>
      <c r="D260" s="8"/>
      <c r="E260" s="14">
        <f>+I260*(P260/$E$3)</f>
        <v>0</v>
      </c>
      <c r="F260" s="15">
        <f t="shared" si="14"/>
        <v>0</v>
      </c>
      <c r="G260" s="8">
        <f>+J260*$G$3</f>
        <v>-3.1151391688496035E-12</v>
      </c>
      <c r="H260" s="21">
        <v>304</v>
      </c>
      <c r="I260" s="15"/>
      <c r="J260" s="15">
        <f>+J259-G259-O259+M259</f>
        <v>-1.2460556675398414E-11</v>
      </c>
      <c r="K260" s="1">
        <f>LOG(2)/LOG(1+R260)</f>
        <v>18.157051591821656</v>
      </c>
      <c r="L260" s="15"/>
      <c r="M260" s="10">
        <f>+$R$3*J260</f>
        <v>-4.8487921298521464E-13</v>
      </c>
      <c r="N260" s="10">
        <f>+J260*$P$3</f>
        <v>-8.1932682264813376E-13</v>
      </c>
      <c r="O260" s="8">
        <f>+J260*$O$3</f>
        <v>-6.2302783376992077E-14</v>
      </c>
      <c r="P260" s="7">
        <f>+N260/J260</f>
        <v>6.5753629150917259E-2</v>
      </c>
      <c r="Q260" s="7"/>
      <c r="R260" s="7">
        <f>+M260/J260</f>
        <v>3.8913126083888312E-2</v>
      </c>
      <c r="S260" s="1"/>
      <c r="T260" s="8"/>
    </row>
    <row r="261" spans="1:20" x14ac:dyDescent="0.3">
      <c r="A261" s="21">
        <v>305</v>
      </c>
      <c r="B261" s="23">
        <v>44155</v>
      </c>
      <c r="C261" s="22" t="s">
        <v>6</v>
      </c>
      <c r="D261" s="8"/>
      <c r="E261" s="14">
        <f>+I261*(P261/$E$3)</f>
        <v>0</v>
      </c>
      <c r="F261" s="15">
        <f t="shared" si="14"/>
        <v>0</v>
      </c>
      <c r="G261" s="8">
        <f>+J261*$G$3</f>
        <v>-2.4419984840392583E-12</v>
      </c>
      <c r="H261" s="21">
        <v>305</v>
      </c>
      <c r="I261" s="15"/>
      <c r="J261" s="15">
        <f>+J260-G260-O260+M260</f>
        <v>-9.7679939361570332E-12</v>
      </c>
      <c r="K261" s="1">
        <f>LOG(2)/LOG(1+R261)</f>
        <v>18.157051591821656</v>
      </c>
      <c r="L261" s="15"/>
      <c r="M261" s="10">
        <f>+$R$3*J261</f>
        <v>-3.8010317962433512E-13</v>
      </c>
      <c r="N261" s="10">
        <f>+J261*$P$3</f>
        <v>-6.422810508264781E-13</v>
      </c>
      <c r="O261" s="8">
        <f>+J261*$O$3</f>
        <v>-4.8839969680785165E-14</v>
      </c>
      <c r="P261" s="7">
        <f>+N261/J261</f>
        <v>6.5753629150917259E-2</v>
      </c>
      <c r="Q261" s="7"/>
      <c r="R261" s="7">
        <f>+M261/J261</f>
        <v>3.8913126083888312E-2</v>
      </c>
      <c r="S261" s="1"/>
      <c r="T261" s="8"/>
    </row>
    <row r="262" spans="1:20" x14ac:dyDescent="0.3">
      <c r="A262" s="21">
        <v>306</v>
      </c>
      <c r="B262" s="23">
        <v>44156</v>
      </c>
      <c r="C262" s="22" t="s">
        <v>6</v>
      </c>
      <c r="D262" s="8"/>
      <c r="E262" s="14">
        <f>+I262*(P262/$E$3)</f>
        <v>0</v>
      </c>
      <c r="F262" s="15">
        <f t="shared" si="14"/>
        <v>0</v>
      </c>
      <c r="G262" s="8">
        <f>+J262*$G$3</f>
        <v>-1.9143146655153314E-12</v>
      </c>
      <c r="H262" s="21">
        <v>306</v>
      </c>
      <c r="I262" s="15"/>
      <c r="J262" s="15">
        <f>+J261-G261-O261+M261</f>
        <v>-7.6572586620613257E-12</v>
      </c>
      <c r="K262" s="1">
        <f>LOG(2)/LOG(1+R262)</f>
        <v>18.157051591821656</v>
      </c>
      <c r="L262" s="15"/>
      <c r="M262" s="10">
        <f>+$R$3*J262</f>
        <v>-2.9796787177373831E-13</v>
      </c>
      <c r="N262" s="10">
        <f>+J262*$P$3</f>
        <v>-5.0349254637782928E-13</v>
      </c>
      <c r="O262" s="8">
        <f>+J262*$O$3</f>
        <v>-3.8286293310306627E-14</v>
      </c>
      <c r="P262" s="7">
        <f>+N262/J262</f>
        <v>6.5753629150917259E-2</v>
      </c>
      <c r="Q262" s="7"/>
      <c r="R262" s="7">
        <f>+M262/J262</f>
        <v>3.8913126083888312E-2</v>
      </c>
      <c r="S262" s="1"/>
      <c r="T262" s="8"/>
    </row>
    <row r="263" spans="1:20" x14ac:dyDescent="0.3">
      <c r="A263" s="21">
        <v>307</v>
      </c>
      <c r="B263" s="23">
        <v>44157</v>
      </c>
      <c r="C263" s="22" t="s">
        <v>6</v>
      </c>
      <c r="D263" s="8"/>
      <c r="E263" s="14">
        <f>+I263*(P263/$E$3)</f>
        <v>0</v>
      </c>
      <c r="F263" s="15">
        <f t="shared" si="14"/>
        <v>0</v>
      </c>
      <c r="G263" s="8">
        <f>+J263*$G$3</f>
        <v>-1.5006563937523565E-12</v>
      </c>
      <c r="H263" s="21">
        <v>307</v>
      </c>
      <c r="I263" s="15"/>
      <c r="J263" s="15">
        <f>+J262-G262-O262+M262</f>
        <v>-6.0026255750094259E-12</v>
      </c>
      <c r="K263" s="1">
        <f>LOG(2)/LOG(1+R263)</f>
        <v>18.157051591821656</v>
      </c>
      <c r="L263" s="15"/>
      <c r="M263" s="10">
        <f>+$R$3*J263</f>
        <v>-2.3358092583471438E-13</v>
      </c>
      <c r="N263" s="10">
        <f>+J263*$P$3</f>
        <v>-3.9469441599098126E-13</v>
      </c>
      <c r="O263" s="8">
        <f>+J263*$O$3</f>
        <v>-3.0013127875047129E-14</v>
      </c>
      <c r="P263" s="7">
        <f>+N263/J263</f>
        <v>6.5753629150917259E-2</v>
      </c>
      <c r="Q263" s="7"/>
      <c r="R263" s="7">
        <f>+M263/J263</f>
        <v>3.8913126083888312E-2</v>
      </c>
      <c r="S263" s="1"/>
      <c r="T263" s="8"/>
    </row>
    <row r="264" spans="1:20" x14ac:dyDescent="0.3">
      <c r="A264" s="21">
        <v>308</v>
      </c>
      <c r="B264" s="23">
        <v>44158</v>
      </c>
      <c r="C264" s="22" t="s">
        <v>6</v>
      </c>
      <c r="D264" s="8"/>
      <c r="E264" s="14">
        <f>+I264*(P264/$E$3)</f>
        <v>0</v>
      </c>
      <c r="F264" s="15">
        <f t="shared" si="14"/>
        <v>0</v>
      </c>
      <c r="G264" s="8">
        <f>+J264*$G$3</f>
        <v>-1.1763842448041842E-12</v>
      </c>
      <c r="H264" s="21">
        <v>308</v>
      </c>
      <c r="I264" s="15"/>
      <c r="J264" s="15">
        <f>+J263-G263-O263+M263</f>
        <v>-4.705536979216737E-12</v>
      </c>
      <c r="K264" s="1">
        <f>LOG(2)/LOG(1+R264)</f>
        <v>18.157051591821656</v>
      </c>
      <c r="L264" s="15"/>
      <c r="M264" s="10">
        <f>+$R$3*J264</f>
        <v>-1.8310715376465983E-13</v>
      </c>
      <c r="N264" s="10">
        <f>+J264*$P$3</f>
        <v>-3.0940613348734476E-13</v>
      </c>
      <c r="O264" s="8">
        <f>+J264*$O$3</f>
        <v>-2.3527684896083686E-14</v>
      </c>
      <c r="P264" s="7">
        <f>+N264/J264</f>
        <v>6.5753629150917259E-2</v>
      </c>
      <c r="Q264" s="7"/>
      <c r="R264" s="7">
        <f>+M264/J264</f>
        <v>3.8913126083888312E-2</v>
      </c>
      <c r="S264" s="1"/>
      <c r="T264" s="8"/>
    </row>
    <row r="265" spans="1:20" x14ac:dyDescent="0.3">
      <c r="A265" s="21">
        <v>309</v>
      </c>
      <c r="B265" s="23">
        <v>44159</v>
      </c>
      <c r="C265" s="22" t="s">
        <v>6</v>
      </c>
      <c r="D265" s="8"/>
      <c r="E265" s="14">
        <f>+I265*(P265/$E$3)</f>
        <v>0</v>
      </c>
      <c r="F265" s="15">
        <f t="shared" si="14"/>
        <v>0</v>
      </c>
      <c r="G265" s="8">
        <f>+J265*$G$3</f>
        <v>-9.2218305082028222E-13</v>
      </c>
      <c r="H265" s="21">
        <v>309</v>
      </c>
      <c r="I265" s="15"/>
      <c r="J265" s="15">
        <f>+J264-G264-O264+M264</f>
        <v>-3.6887322032811289E-12</v>
      </c>
      <c r="K265" s="1">
        <f>LOG(2)/LOG(1+R265)</f>
        <v>18.157051591821656</v>
      </c>
      <c r="L265" s="15"/>
      <c r="M265" s="10">
        <f>+$R$3*J265</f>
        <v>-1.4354010131597771E-13</v>
      </c>
      <c r="N265" s="10">
        <f>+J265*$P$3</f>
        <v>-2.4254752933159327E-13</v>
      </c>
      <c r="O265" s="8">
        <f>+J265*$O$3</f>
        <v>-1.8443661016405645E-14</v>
      </c>
      <c r="P265" s="7">
        <f>+N265/J265</f>
        <v>6.5753629150917259E-2</v>
      </c>
      <c r="Q265" s="7"/>
      <c r="R265" s="7">
        <f>+M265/J265</f>
        <v>3.8913126083888312E-2</v>
      </c>
      <c r="S265" s="1"/>
      <c r="T265" s="8"/>
    </row>
    <row r="266" spans="1:20" x14ac:dyDescent="0.3">
      <c r="A266" s="21">
        <v>310</v>
      </c>
      <c r="B266" s="23">
        <v>44160</v>
      </c>
      <c r="C266" s="22" t="s">
        <v>6</v>
      </c>
      <c r="D266" s="8"/>
      <c r="E266" s="14">
        <f>+I266*(P266/$E$3)</f>
        <v>0</v>
      </c>
      <c r="F266" s="15">
        <f t="shared" si="14"/>
        <v>0</v>
      </c>
      <c r="G266" s="8">
        <f>+J266*$G$3</f>
        <v>-7.2291139819010468E-13</v>
      </c>
      <c r="H266" s="21">
        <v>310</v>
      </c>
      <c r="I266" s="15"/>
      <c r="J266" s="15">
        <f>+J265-G265-O265+M265</f>
        <v>-2.8916455927604187E-12</v>
      </c>
      <c r="K266" s="1">
        <f>LOG(2)/LOG(1+R266)</f>
        <v>18.157051591821656</v>
      </c>
      <c r="L266" s="15"/>
      <c r="M266" s="10">
        <f>+$R$3*J266</f>
        <v>-1.1252296954100613E-13</v>
      </c>
      <c r="N266" s="10">
        <f>+J266*$P$3</f>
        <v>-1.901361919422529E-13</v>
      </c>
      <c r="O266" s="8">
        <f>+J266*$O$3</f>
        <v>-1.4458227963802094E-14</v>
      </c>
      <c r="P266" s="7">
        <f>+N266/J266</f>
        <v>6.5753629150917259E-2</v>
      </c>
      <c r="Q266" s="7"/>
      <c r="R266" s="7">
        <f>+M266/J266</f>
        <v>3.8913126083888312E-2</v>
      </c>
      <c r="S266" s="1"/>
      <c r="T266" s="8"/>
    </row>
    <row r="267" spans="1:20" x14ac:dyDescent="0.3">
      <c r="A267" s="21">
        <v>311</v>
      </c>
      <c r="B267" s="23">
        <v>44161</v>
      </c>
      <c r="C267" s="22" t="s">
        <v>6</v>
      </c>
      <c r="D267" s="8"/>
      <c r="E267" s="14">
        <f>+I267*(P267/$E$3)</f>
        <v>0</v>
      </c>
      <c r="F267" s="15">
        <f t="shared" si="14"/>
        <v>0</v>
      </c>
      <c r="G267" s="8">
        <f>+J267*$G$3</f>
        <v>-5.6669973403687957E-13</v>
      </c>
      <c r="H267" s="21">
        <v>311</v>
      </c>
      <c r="I267" s="15"/>
      <c r="J267" s="15">
        <f>+J266-G266-O266+M266</f>
        <v>-2.2667989361475183E-12</v>
      </c>
      <c r="K267" s="1">
        <f>LOG(2)/LOG(1+R267)</f>
        <v>18.157051591821656</v>
      </c>
      <c r="L267" s="15"/>
      <c r="M267" s="10">
        <f>+$R$3*J267</f>
        <v>-8.820823280913227E-14</v>
      </c>
      <c r="N267" s="10">
        <f>+J267*$P$3</f>
        <v>-1.4905025660713768E-13</v>
      </c>
      <c r="O267" s="8">
        <f>+J267*$O$3</f>
        <v>-1.1333994680737592E-14</v>
      </c>
      <c r="P267" s="7">
        <f>+N267/J267</f>
        <v>6.5753629150917259E-2</v>
      </c>
      <c r="Q267" s="7"/>
      <c r="R267" s="7">
        <f>+M267/J267</f>
        <v>3.8913126083888312E-2</v>
      </c>
      <c r="S267" s="1"/>
      <c r="T267" s="8"/>
    </row>
    <row r="268" spans="1:20" x14ac:dyDescent="0.3">
      <c r="A268" s="21">
        <v>312</v>
      </c>
      <c r="B268" s="23">
        <v>44162</v>
      </c>
      <c r="C268" s="22" t="s">
        <v>6</v>
      </c>
      <c r="D268" s="8"/>
      <c r="E268" s="14">
        <f>+I268*(P268/$E$3)</f>
        <v>0</v>
      </c>
      <c r="F268" s="15">
        <f t="shared" si="14"/>
        <v>0</v>
      </c>
      <c r="G268" s="8">
        <f>+J268*$G$3</f>
        <v>-4.4424336005975838E-13</v>
      </c>
      <c r="H268" s="21">
        <v>312</v>
      </c>
      <c r="I268" s="15"/>
      <c r="J268" s="15">
        <f>+J267-G267-O267+M267</f>
        <v>-1.7769734402390335E-12</v>
      </c>
      <c r="K268" s="1">
        <f>LOG(2)/LOG(1+R268)</f>
        <v>18.157051591821656</v>
      </c>
      <c r="L268" s="15"/>
      <c r="M268" s="10">
        <f>+$R$3*J268</f>
        <v>-6.914759152774229E-14</v>
      </c>
      <c r="N268" s="10">
        <f>+J268*$P$3</f>
        <v>-1.1684245260050705E-13</v>
      </c>
      <c r="O268" s="8">
        <f>+J268*$O$3</f>
        <v>-8.8848672011951685E-15</v>
      </c>
      <c r="P268" s="7">
        <f>+N268/J268</f>
        <v>6.5753629150917259E-2</v>
      </c>
      <c r="Q268" s="7"/>
      <c r="R268" s="7">
        <f>+M268/J268</f>
        <v>3.8913126083888312E-2</v>
      </c>
      <c r="S268" s="1"/>
      <c r="T268" s="8"/>
    </row>
    <row r="269" spans="1:20" x14ac:dyDescent="0.3">
      <c r="A269" s="21">
        <v>313</v>
      </c>
      <c r="B269" s="23">
        <v>44163</v>
      </c>
      <c r="C269" s="22" t="s">
        <v>6</v>
      </c>
      <c r="D269" s="8"/>
      <c r="E269" s="14">
        <f>+I269*(P269/$E$3)</f>
        <v>0</v>
      </c>
      <c r="F269" s="15">
        <f t="shared" si="14"/>
        <v>0</v>
      </c>
      <c r="G269" s="8">
        <f>+J269*$G$3</f>
        <v>-3.4824820112645558E-13</v>
      </c>
      <c r="H269" s="21">
        <v>313</v>
      </c>
      <c r="I269" s="15"/>
      <c r="J269" s="15">
        <f>+J268-G268-O268+M268</f>
        <v>-1.3929928045058223E-12</v>
      </c>
      <c r="K269" s="1">
        <f>LOG(2)/LOG(1+R269)</f>
        <v>18.157051591821656</v>
      </c>
      <c r="L269" s="15"/>
      <c r="M269" s="10">
        <f>+$R$3*J269</f>
        <v>-5.420570463568425E-14</v>
      </c>
      <c r="N269" s="10">
        <f>+J269*$P$3</f>
        <v>-9.1594332277372021E-14</v>
      </c>
      <c r="O269" s="8">
        <f>+J269*$O$3</f>
        <v>-6.9649640225291121E-15</v>
      </c>
      <c r="P269" s="7">
        <f>+N269/J269</f>
        <v>6.5753629150917259E-2</v>
      </c>
      <c r="Q269" s="7"/>
      <c r="R269" s="7">
        <f>+M269/J269</f>
        <v>3.8913126083888312E-2</v>
      </c>
      <c r="S269" s="1"/>
      <c r="T269" s="8"/>
    </row>
    <row r="270" spans="1:20" x14ac:dyDescent="0.3">
      <c r="A270" s="21">
        <v>314</v>
      </c>
      <c r="B270" s="23">
        <v>44164</v>
      </c>
      <c r="C270" s="22" t="s">
        <v>6</v>
      </c>
      <c r="D270" s="8"/>
      <c r="E270" s="14">
        <f>+I270*(P270/$E$3)</f>
        <v>0</v>
      </c>
      <c r="F270" s="15">
        <f t="shared" si="14"/>
        <v>0</v>
      </c>
      <c r="G270" s="8">
        <f>+J270*$G$3</f>
        <v>-2.7299633599813046E-13</v>
      </c>
      <c r="H270" s="21">
        <v>314</v>
      </c>
      <c r="I270" s="15"/>
      <c r="J270" s="15">
        <f>+J269-G269-O269+M269</f>
        <v>-1.0919853439925219E-12</v>
      </c>
      <c r="K270" s="1">
        <f>LOG(2)/LOG(1+R270)</f>
        <v>18.157051591821656</v>
      </c>
      <c r="L270" s="15"/>
      <c r="M270" s="10">
        <f>+$R$3*J270</f>
        <v>-4.2492563372539155E-14</v>
      </c>
      <c r="N270" s="10">
        <f>+J270*$P$3</f>
        <v>-7.1801999347121095E-14</v>
      </c>
      <c r="O270" s="8">
        <f>+J270*$O$3</f>
        <v>-5.4599267199626097E-15</v>
      </c>
      <c r="P270" s="7">
        <f>+N270/J270</f>
        <v>6.5753629150917259E-2</v>
      </c>
      <c r="Q270" s="7"/>
      <c r="R270" s="7">
        <f>+M270/J270</f>
        <v>3.8913126083888312E-2</v>
      </c>
      <c r="S270" s="1"/>
      <c r="T270" s="8"/>
    </row>
    <row r="271" spans="1:20" x14ac:dyDescent="0.3">
      <c r="A271" s="21">
        <v>315</v>
      </c>
      <c r="B271" s="23">
        <v>44165</v>
      </c>
      <c r="C271" s="22" t="s">
        <v>6</v>
      </c>
      <c r="D271" s="8"/>
      <c r="E271" s="14">
        <f>+I271*(P271/$E$3)</f>
        <v>0</v>
      </c>
      <c r="F271" s="15">
        <f t="shared" si="14"/>
        <v>0</v>
      </c>
      <c r="G271" s="8">
        <f>+J271*$G$3</f>
        <v>-2.14005411161742E-13</v>
      </c>
      <c r="H271" s="21">
        <v>315</v>
      </c>
      <c r="I271" s="15"/>
      <c r="J271" s="15">
        <f>+J270-G270-O270+M270</f>
        <v>-8.5602164464696798E-13</v>
      </c>
      <c r="K271" s="1">
        <f>LOG(2)/LOG(1+R271)</f>
        <v>18.157051591821656</v>
      </c>
      <c r="L271" s="15"/>
      <c r="M271" s="10">
        <f>+$R$3*J271</f>
        <v>-3.3310478188684902E-14</v>
      </c>
      <c r="N271" s="10">
        <f>+J271*$P$3</f>
        <v>-5.6286529767275007E-14</v>
      </c>
      <c r="O271" s="8">
        <f>+J271*$O$3</f>
        <v>-4.2801082232348397E-15</v>
      </c>
      <c r="P271" s="7">
        <f>+N271/J271</f>
        <v>6.5753629150917259E-2</v>
      </c>
      <c r="Q271" s="7"/>
      <c r="R271" s="7">
        <f>+M271/J271</f>
        <v>3.8913126083888312E-2</v>
      </c>
      <c r="S271" s="1"/>
      <c r="T271" s="8"/>
    </row>
    <row r="272" spans="1:20" x14ac:dyDescent="0.3">
      <c r="A272" s="21">
        <v>316</v>
      </c>
      <c r="B272" s="23">
        <v>44166</v>
      </c>
      <c r="C272" s="22" t="s">
        <v>6</v>
      </c>
      <c r="D272" s="8"/>
      <c r="E272" s="14">
        <f>+I272*(P272/$E$3)</f>
        <v>0</v>
      </c>
      <c r="F272" s="15">
        <f t="shared" si="14"/>
        <v>0</v>
      </c>
      <c r="G272" s="8">
        <f>+J272*$G$3</f>
        <v>-1.6776165086266901E-13</v>
      </c>
      <c r="H272" s="21">
        <v>316</v>
      </c>
      <c r="I272" s="15"/>
      <c r="J272" s="15">
        <f>+J271-G271-O271+M271</f>
        <v>-6.7104660345067602E-13</v>
      </c>
      <c r="K272" s="1">
        <f>LOG(2)/LOG(1+R272)</f>
        <v>18.157051591821656</v>
      </c>
      <c r="L272" s="15"/>
      <c r="M272" s="10">
        <f>+$R$3*J272</f>
        <v>-2.6112521088241156E-14</v>
      </c>
      <c r="N272" s="10">
        <f>+J272*$P$3</f>
        <v>-4.4123749506278382E-14</v>
      </c>
      <c r="O272" s="8">
        <f>+J272*$O$3</f>
        <v>-3.3552330172533801E-15</v>
      </c>
      <c r="P272" s="7">
        <f>+N272/J272</f>
        <v>6.5753629150917259E-2</v>
      </c>
      <c r="Q272" s="7"/>
      <c r="R272" s="7">
        <f>+M272/J272</f>
        <v>3.8913126083888312E-2</v>
      </c>
      <c r="S272" s="1"/>
      <c r="T272" s="8"/>
    </row>
    <row r="273" spans="1:20" x14ac:dyDescent="0.3">
      <c r="A273" s="21">
        <v>317</v>
      </c>
      <c r="B273" s="23">
        <v>44167</v>
      </c>
      <c r="C273" s="22" t="s">
        <v>6</v>
      </c>
      <c r="D273" s="8"/>
      <c r="E273" s="14">
        <f>+I273*(P273/$E$3)</f>
        <v>0</v>
      </c>
      <c r="F273" s="15">
        <f t="shared" si="14"/>
        <v>0</v>
      </c>
      <c r="G273" s="8">
        <f>+J273*$G$3</f>
        <v>-1.315105601647487E-13</v>
      </c>
      <c r="H273" s="21">
        <v>317</v>
      </c>
      <c r="I273" s="15"/>
      <c r="J273" s="15">
        <f>+J272-G272-O272+M272</f>
        <v>-5.2604224065899481E-13</v>
      </c>
      <c r="K273" s="1">
        <f>LOG(2)/LOG(1+R273)</f>
        <v>18.157051591821656</v>
      </c>
      <c r="L273" s="15"/>
      <c r="M273" s="10">
        <f>+$R$3*J273</f>
        <v>-2.0469948036214585E-14</v>
      </c>
      <c r="N273" s="10">
        <f>+J273*$P$3</f>
        <v>-3.4589186410009113E-14</v>
      </c>
      <c r="O273" s="8">
        <f>+J273*$O$3</f>
        <v>-2.6302112032949742E-15</v>
      </c>
      <c r="P273" s="7">
        <f>+N273/J273</f>
        <v>6.5753629150917259E-2</v>
      </c>
      <c r="Q273" s="7"/>
      <c r="R273" s="7">
        <f>+M273/J273</f>
        <v>3.8913126083888312E-2</v>
      </c>
      <c r="S273" s="1"/>
      <c r="T273" s="8"/>
    </row>
    <row r="274" spans="1:20" x14ac:dyDescent="0.3">
      <c r="A274" s="21">
        <v>318</v>
      </c>
      <c r="B274" s="23">
        <v>44168</v>
      </c>
      <c r="C274" s="22" t="s">
        <v>6</v>
      </c>
      <c r="D274" s="8"/>
      <c r="E274" s="14">
        <f>+I274*(P274/$E$3)</f>
        <v>0</v>
      </c>
      <c r="F274" s="15">
        <f t="shared" si="14"/>
        <v>0</v>
      </c>
      <c r="G274" s="8">
        <f>+J274*$G$3</f>
        <v>-1.0309285433179143E-13</v>
      </c>
      <c r="H274" s="21">
        <v>318</v>
      </c>
      <c r="I274" s="15"/>
      <c r="J274" s="15">
        <f>+J273-G273-O273+M273</f>
        <v>-4.1237141732716574E-13</v>
      </c>
      <c r="K274" s="1">
        <f>LOG(2)/LOG(1+R274)</f>
        <v>18.157051591821656</v>
      </c>
      <c r="L274" s="15"/>
      <c r="M274" s="10">
        <f>+$R$3*J274</f>
        <v>-1.6046660955843726E-14</v>
      </c>
      <c r="N274" s="10">
        <f>+J274*$P$3</f>
        <v>-2.7114917247368591E-14</v>
      </c>
      <c r="O274" s="8">
        <f>+J274*$O$3</f>
        <v>-2.0618570866358286E-15</v>
      </c>
      <c r="P274" s="7">
        <f>+N274/J274</f>
        <v>6.5753629150917259E-2</v>
      </c>
      <c r="Q274" s="7"/>
      <c r="R274" s="7">
        <f>+M274/J274</f>
        <v>3.8913126083888312E-2</v>
      </c>
      <c r="S274" s="1"/>
      <c r="T274" s="8"/>
    </row>
    <row r="275" spans="1:20" x14ac:dyDescent="0.3">
      <c r="A275" s="21">
        <v>319</v>
      </c>
      <c r="B275" s="23">
        <v>44169</v>
      </c>
      <c r="C275" s="22" t="s">
        <v>6</v>
      </c>
      <c r="D275" s="8"/>
      <c r="E275" s="14">
        <f>+I275*(P275/$E$3)</f>
        <v>0</v>
      </c>
      <c r="F275" s="15">
        <f t="shared" si="14"/>
        <v>0</v>
      </c>
      <c r="G275" s="8">
        <f>+J275*$G$3</f>
        <v>-8.0815841716145551E-14</v>
      </c>
      <c r="H275" s="21">
        <v>319</v>
      </c>
      <c r="I275" s="15"/>
      <c r="J275" s="15">
        <f>+J274-G274-O274+M274</f>
        <v>-3.232633668645822E-13</v>
      </c>
      <c r="K275" s="1">
        <f>LOG(2)/LOG(1+R275)</f>
        <v>18.157051591821656</v>
      </c>
      <c r="L275" s="15"/>
      <c r="M275" s="10">
        <f>+$R$3*J275</f>
        <v>-1.257918815310373E-14</v>
      </c>
      <c r="N275" s="10">
        <f>+J275*$P$3</f>
        <v>-2.1255739542890654E-14</v>
      </c>
      <c r="O275" s="8">
        <f>+J275*$O$3</f>
        <v>-1.616316834322911E-15</v>
      </c>
      <c r="P275" s="7">
        <f>+N275/J275</f>
        <v>6.5753629150917259E-2</v>
      </c>
      <c r="Q275" s="7"/>
      <c r="R275" s="7">
        <f>+M275/J275</f>
        <v>3.8913126083888312E-2</v>
      </c>
      <c r="S275" s="1"/>
      <c r="T275" s="8"/>
    </row>
    <row r="276" spans="1:20" x14ac:dyDescent="0.3">
      <c r="A276" s="21">
        <v>320</v>
      </c>
      <c r="B276" s="23">
        <v>44170</v>
      </c>
      <c r="C276" s="22" t="s">
        <v>6</v>
      </c>
      <c r="D276" s="8"/>
      <c r="E276" s="14">
        <f>+I276*(P276/$E$3)</f>
        <v>0</v>
      </c>
      <c r="F276" s="15">
        <f t="shared" si="14"/>
        <v>0</v>
      </c>
      <c r="G276" s="8">
        <f>+J276*$G$3</f>
        <v>-6.335259911680437E-14</v>
      </c>
      <c r="H276" s="21">
        <v>320</v>
      </c>
      <c r="I276" s="15"/>
      <c r="J276" s="15">
        <f>+J275-G275-O275+M275</f>
        <v>-2.5341039646721748E-13</v>
      </c>
      <c r="K276" s="1">
        <f>LOG(2)/LOG(1+R276)</f>
        <v>18.157051591821656</v>
      </c>
      <c r="L276" s="15"/>
      <c r="M276" s="10">
        <f>+$R$3*J276</f>
        <v>-9.8609907086969596E-15</v>
      </c>
      <c r="N276" s="10">
        <f>+J276*$P$3</f>
        <v>-1.6662653232292331E-14</v>
      </c>
      <c r="O276" s="8">
        <f>+J276*$O$3</f>
        <v>-1.2670519823360875E-15</v>
      </c>
      <c r="P276" s="7">
        <f>+N276/J276</f>
        <v>6.5753629150917259E-2</v>
      </c>
      <c r="Q276" s="7"/>
      <c r="R276" s="7">
        <f>+M276/J276</f>
        <v>3.8913126083888312E-2</v>
      </c>
      <c r="S276" s="1"/>
      <c r="T276" s="8"/>
    </row>
    <row r="277" spans="1:20" x14ac:dyDescent="0.3">
      <c r="A277" s="21">
        <v>321</v>
      </c>
      <c r="B277" s="23">
        <v>44171</v>
      </c>
      <c r="C277" s="22" t="s">
        <v>6</v>
      </c>
      <c r="D277" s="8"/>
      <c r="E277" s="14">
        <f>+I277*(P277/$E$3)</f>
        <v>0</v>
      </c>
      <c r="F277" s="15">
        <f t="shared" si="14"/>
        <v>0</v>
      </c>
      <c r="G277" s="8">
        <f>+J277*$G$3</f>
        <v>-4.9662934019193499E-14</v>
      </c>
      <c r="H277" s="21">
        <v>321</v>
      </c>
      <c r="I277" s="15"/>
      <c r="J277" s="15">
        <f>+J276-G276-O276+M276</f>
        <v>-1.98651736076774E-13</v>
      </c>
      <c r="K277" s="1">
        <f>LOG(2)/LOG(1+R277)</f>
        <v>18.157051591821656</v>
      </c>
      <c r="L277" s="15"/>
      <c r="M277" s="10">
        <f>+$R$3*J277</f>
        <v>-7.7301600527388116E-15</v>
      </c>
      <c r="N277" s="10">
        <f>+J277*$P$3</f>
        <v>-1.3062072584178089E-14</v>
      </c>
      <c r="O277" s="8">
        <f>+J277*$O$3</f>
        <v>-9.9325868038386991E-16</v>
      </c>
      <c r="P277" s="7">
        <f>+N277/J277</f>
        <v>6.5753629150917259E-2</v>
      </c>
      <c r="Q277" s="7"/>
      <c r="R277" s="7">
        <f>+M277/J277</f>
        <v>3.8913126083888312E-2</v>
      </c>
      <c r="S277" s="1"/>
      <c r="T277" s="8"/>
    </row>
    <row r="278" spans="1:20" x14ac:dyDescent="0.3">
      <c r="A278" s="21">
        <v>322</v>
      </c>
      <c r="B278" s="23">
        <v>44172</v>
      </c>
      <c r="C278" s="22" t="s">
        <v>6</v>
      </c>
      <c r="D278" s="8"/>
      <c r="E278" s="14">
        <f>+I278*(P278/$E$3)</f>
        <v>0</v>
      </c>
      <c r="F278" s="15">
        <f t="shared" si="14"/>
        <v>0</v>
      </c>
      <c r="G278" s="8">
        <f>+J278*$G$3</f>
        <v>-3.8931425857483859E-14</v>
      </c>
      <c r="H278" s="21">
        <v>322</v>
      </c>
      <c r="I278" s="15"/>
      <c r="J278" s="15">
        <f>+J277-G277-O277+M277</f>
        <v>-1.5572570342993543E-13</v>
      </c>
      <c r="K278" s="1">
        <f>LOG(2)/LOG(1+R278)</f>
        <v>18.157051591821656</v>
      </c>
      <c r="L278" s="15"/>
      <c r="M278" s="10">
        <f>+$R$3*J278</f>
        <v>-6.0597739320712761E-15</v>
      </c>
      <c r="N278" s="10">
        <f>+J278*$P$3</f>
        <v>-1.0239530152597699E-14</v>
      </c>
      <c r="O278" s="8">
        <f>+J278*$O$3</f>
        <v>-7.7862851714967719E-16</v>
      </c>
      <c r="P278" s="7">
        <f>+N278/J278</f>
        <v>6.5753629150917259E-2</v>
      </c>
      <c r="Q278" s="7"/>
      <c r="R278" s="7">
        <f>+M278/J278</f>
        <v>3.8913126083888312E-2</v>
      </c>
      <c r="S278" s="1"/>
      <c r="T278" s="8"/>
    </row>
    <row r="279" spans="1:20" x14ac:dyDescent="0.3">
      <c r="A279" s="21">
        <v>323</v>
      </c>
      <c r="B279" s="23">
        <v>44173</v>
      </c>
      <c r="C279" s="22" t="s">
        <v>6</v>
      </c>
      <c r="D279" s="8"/>
      <c r="E279" s="14">
        <f>+I279*(P279/$E$3)</f>
        <v>0</v>
      </c>
      <c r="F279" s="15">
        <f t="shared" si="14"/>
        <v>0</v>
      </c>
      <c r="G279" s="8">
        <f>+J279*$G$3</f>
        <v>-3.0518855746843292E-14</v>
      </c>
      <c r="H279" s="21">
        <v>323</v>
      </c>
      <c r="I279" s="15"/>
      <c r="J279" s="15">
        <f>+J278-G278-O278+M278</f>
        <v>-1.2207542298737317E-13</v>
      </c>
      <c r="K279" s="1">
        <f>LOG(2)/LOG(1+R279)</f>
        <v>18.157051591821656</v>
      </c>
      <c r="L279" s="15"/>
      <c r="M279" s="10">
        <f>+$R$3*J279</f>
        <v>-4.7503363264516497E-15</v>
      </c>
      <c r="N279" s="10">
        <f>+J279*$P$3</f>
        <v>-8.0269020915530959E-15</v>
      </c>
      <c r="O279" s="8">
        <f>+J279*$O$3</f>
        <v>-6.1037711493686588E-16</v>
      </c>
      <c r="P279" s="7">
        <f>+N279/J279</f>
        <v>6.5753629150917259E-2</v>
      </c>
      <c r="Q279" s="7"/>
      <c r="R279" s="7">
        <f>+M279/J279</f>
        <v>3.8913126083888312E-2</v>
      </c>
      <c r="S279" s="1"/>
      <c r="T279" s="8"/>
    </row>
    <row r="280" spans="1:20" x14ac:dyDescent="0.3">
      <c r="A280" s="21">
        <v>324</v>
      </c>
      <c r="B280" s="23">
        <v>44174</v>
      </c>
      <c r="C280" s="22" t="s">
        <v>6</v>
      </c>
      <c r="D280" s="8"/>
      <c r="E280" s="14">
        <f>+I280*(P280/$E$3)</f>
        <v>0</v>
      </c>
      <c r="F280" s="15">
        <f t="shared" si="14"/>
        <v>0</v>
      </c>
      <c r="G280" s="8">
        <f>+J280*$G$3</f>
        <v>-2.3924131613011167E-14</v>
      </c>
      <c r="H280" s="21">
        <v>324</v>
      </c>
      <c r="I280" s="15"/>
      <c r="J280" s="15">
        <f>+J279-G279-O279+M279</f>
        <v>-9.5696526452044668E-14</v>
      </c>
      <c r="K280" s="1">
        <f>LOG(2)/LOG(1+R280)</f>
        <v>18.157051591821656</v>
      </c>
      <c r="L280" s="15"/>
      <c r="M280" s="10">
        <f>+$R$3*J280</f>
        <v>-3.7238509996185674E-15</v>
      </c>
      <c r="N280" s="10">
        <f>+J280*$P$3</f>
        <v>-6.2923939113586888E-15</v>
      </c>
      <c r="O280" s="8">
        <f>+J280*$O$3</f>
        <v>-4.7848263226022332E-16</v>
      </c>
      <c r="P280" s="7">
        <f>+N280/J280</f>
        <v>6.5753629150917259E-2</v>
      </c>
      <c r="Q280" s="7"/>
      <c r="R280" s="7">
        <f>+M280/J280</f>
        <v>3.8913126083888312E-2</v>
      </c>
      <c r="S280" s="1"/>
      <c r="T280" s="8"/>
    </row>
    <row r="281" spans="1:20" x14ac:dyDescent="0.3">
      <c r="A281" s="21">
        <v>325</v>
      </c>
      <c r="B281" s="23">
        <v>44175</v>
      </c>
      <c r="C281" s="22" t="s">
        <v>6</v>
      </c>
      <c r="D281" s="8"/>
      <c r="E281" s="14">
        <f>+I281*(P281/$E$3)</f>
        <v>0</v>
      </c>
      <c r="F281" s="15">
        <f t="shared" si="14"/>
        <v>0</v>
      </c>
      <c r="G281" s="8">
        <f>+J281*$G$3</f>
        <v>-1.8754440801597962E-14</v>
      </c>
      <c r="H281" s="21">
        <v>325</v>
      </c>
      <c r="I281" s="15"/>
      <c r="J281" s="15">
        <f>+J280-G280-O280+M280</f>
        <v>-7.5017763206391847E-14</v>
      </c>
      <c r="K281" s="1">
        <f>LOG(2)/LOG(1+R281)</f>
        <v>18.157051591821656</v>
      </c>
      <c r="L281" s="15"/>
      <c r="M281" s="10">
        <f>+$R$3*J281</f>
        <v>-2.9191756781816037E-15</v>
      </c>
      <c r="N281" s="10">
        <f>+J281*$P$3</f>
        <v>-4.9326901816044153E-15</v>
      </c>
      <c r="O281" s="8">
        <f>+J281*$O$3</f>
        <v>-3.7508881603195925E-16</v>
      </c>
      <c r="P281" s="7">
        <f>+N281/J281</f>
        <v>6.5753629150917259E-2</v>
      </c>
      <c r="Q281" s="7"/>
      <c r="R281" s="7">
        <f>+M281/J281</f>
        <v>3.8913126083888312E-2</v>
      </c>
      <c r="S281" s="1"/>
      <c r="T281" s="8"/>
    </row>
    <row r="282" spans="1:20" x14ac:dyDescent="0.3">
      <c r="A282" s="21">
        <v>326</v>
      </c>
      <c r="B282" s="23">
        <v>44176</v>
      </c>
      <c r="C282" s="22" t="s">
        <v>6</v>
      </c>
      <c r="D282" s="8"/>
      <c r="E282" s="14">
        <f>+I282*(P282/$E$3)</f>
        <v>0</v>
      </c>
      <c r="F282" s="15">
        <f t="shared" si="14"/>
        <v>0</v>
      </c>
      <c r="G282" s="8">
        <f>+J282*$G$3</f>
        <v>-1.4701852316735884E-14</v>
      </c>
      <c r="H282" s="21">
        <v>326</v>
      </c>
      <c r="I282" s="15"/>
      <c r="J282" s="15">
        <f>+J281-G281-O281+M281</f>
        <v>-5.8807409266943535E-14</v>
      </c>
      <c r="K282" s="1">
        <f>LOG(2)/LOG(1+R282)</f>
        <v>18.157051591821656</v>
      </c>
      <c r="L282" s="15"/>
      <c r="M282" s="10">
        <f>+$R$3*J282</f>
        <v>-2.2883801314713959E-15</v>
      </c>
      <c r="N282" s="10">
        <f>+J282*$P$3</f>
        <v>-3.8668005802648201E-15</v>
      </c>
      <c r="O282" s="8">
        <f>+J282*$O$3</f>
        <v>-2.9403704633471768E-16</v>
      </c>
      <c r="P282" s="7">
        <f>+N282/J282</f>
        <v>6.5753629150917259E-2</v>
      </c>
      <c r="Q282" s="7"/>
      <c r="R282" s="7">
        <f>+M282/J282</f>
        <v>3.8913126083888312E-2</v>
      </c>
      <c r="S282" s="1"/>
      <c r="T282" s="8"/>
    </row>
    <row r="283" spans="1:20" x14ac:dyDescent="0.3">
      <c r="A283" s="21">
        <v>327</v>
      </c>
      <c r="B283" s="23">
        <v>44177</v>
      </c>
      <c r="C283" s="22" t="s">
        <v>6</v>
      </c>
      <c r="D283" s="8"/>
      <c r="E283" s="14">
        <f>+I283*(P283/$E$3)</f>
        <v>0</v>
      </c>
      <c r="F283" s="15">
        <f t="shared" si="14"/>
        <v>0</v>
      </c>
      <c r="G283" s="8">
        <f>+J283*$G$3</f>
        <v>-1.1524975008836083E-14</v>
      </c>
      <c r="H283" s="21">
        <v>327</v>
      </c>
      <c r="I283" s="15"/>
      <c r="J283" s="15">
        <f>+J282-G282-O282+M282</f>
        <v>-4.6099900035344332E-14</v>
      </c>
      <c r="K283" s="1">
        <f>LOG(2)/LOG(1+R283)</f>
        <v>18.157051591821656</v>
      </c>
      <c r="L283" s="15"/>
      <c r="M283" s="10">
        <f>+$R$3*J283</f>
        <v>-1.7938912225300014E-15</v>
      </c>
      <c r="N283" s="10">
        <f>+J283*$P$3</f>
        <v>-3.0312357308183887E-15</v>
      </c>
      <c r="O283" s="8">
        <f>+J283*$O$3</f>
        <v>-2.3049950017672165E-16</v>
      </c>
      <c r="P283" s="7">
        <f>+N283/J283</f>
        <v>6.5753629150917259E-2</v>
      </c>
      <c r="Q283" s="7"/>
      <c r="R283" s="7">
        <f>+M283/J283</f>
        <v>3.8913126083888312E-2</v>
      </c>
      <c r="S283" s="1"/>
      <c r="T283" s="8"/>
    </row>
    <row r="284" spans="1:20" x14ac:dyDescent="0.3">
      <c r="A284" s="21">
        <v>328</v>
      </c>
      <c r="B284" s="23">
        <v>44178</v>
      </c>
      <c r="C284" s="22" t="s">
        <v>6</v>
      </c>
      <c r="D284" s="8"/>
      <c r="E284" s="14">
        <f>+I284*(P284/$E$3)</f>
        <v>0</v>
      </c>
      <c r="F284" s="15">
        <f t="shared" si="14"/>
        <v>0</v>
      </c>
      <c r="G284" s="8">
        <f>+J284*$G$3</f>
        <v>-9.0345791872153836E-15</v>
      </c>
      <c r="H284" s="21">
        <v>328</v>
      </c>
      <c r="I284" s="15"/>
      <c r="J284" s="15">
        <f>+J283-G283-O283+M283</f>
        <v>-3.6138316748861535E-14</v>
      </c>
      <c r="K284" s="1">
        <f>LOG(2)/LOG(1+R284)</f>
        <v>18.157051591821656</v>
      </c>
      <c r="L284" s="15"/>
      <c r="M284" s="10">
        <f>+$R$3*J284</f>
        <v>-1.4062548761079416E-15</v>
      </c>
      <c r="N284" s="10">
        <f>+J284*$P$3</f>
        <v>-2.3762254776430232E-15</v>
      </c>
      <c r="O284" s="8">
        <f>+J284*$O$3</f>
        <v>-1.8069158374430767E-16</v>
      </c>
      <c r="P284" s="7">
        <f>+N284/J284</f>
        <v>6.5753629150917259E-2</v>
      </c>
      <c r="Q284" s="7"/>
      <c r="R284" s="7">
        <f>+M284/J284</f>
        <v>3.8913126083888312E-2</v>
      </c>
      <c r="S284" s="1"/>
      <c r="T284" s="8"/>
    </row>
    <row r="285" spans="1:20" x14ac:dyDescent="0.3">
      <c r="A285" s="21">
        <v>329</v>
      </c>
      <c r="B285" s="23">
        <v>44179</v>
      </c>
      <c r="C285" s="22" t="s">
        <v>6</v>
      </c>
      <c r="D285" s="8"/>
      <c r="E285" s="14">
        <f>+I285*(P285/$E$3)</f>
        <v>0</v>
      </c>
      <c r="F285" s="15">
        <f t="shared" si="14"/>
        <v>0</v>
      </c>
      <c r="G285" s="8">
        <f>+J285*$G$3</f>
        <v>-7.0823252135024471E-15</v>
      </c>
      <c r="H285" s="21">
        <v>329</v>
      </c>
      <c r="I285" s="15"/>
      <c r="J285" s="15">
        <f>+J284-G284-O284+M284</f>
        <v>-2.8329300854009788E-14</v>
      </c>
      <c r="K285" s="1">
        <f>LOG(2)/LOG(1+R285)</f>
        <v>18.157051591821656</v>
      </c>
      <c r="L285" s="15"/>
      <c r="M285" s="10">
        <f>+$R$3*J285</f>
        <v>-1.1023816560004877E-15</v>
      </c>
      <c r="N285" s="10">
        <f>+J285*$P$3</f>
        <v>-1.8627543424593233E-15</v>
      </c>
      <c r="O285" s="8">
        <f>+J285*$O$3</f>
        <v>-1.4164650427004894E-16</v>
      </c>
      <c r="P285" s="7">
        <f>+N285/J285</f>
        <v>6.5753629150917259E-2</v>
      </c>
      <c r="Q285" s="7"/>
      <c r="R285" s="7">
        <f>+M285/J285</f>
        <v>3.8913126083888312E-2</v>
      </c>
      <c r="S285" s="1"/>
      <c r="T285" s="8"/>
    </row>
    <row r="286" spans="1:20" x14ac:dyDescent="0.3">
      <c r="A286" s="21">
        <v>330</v>
      </c>
      <c r="B286" s="23">
        <v>44180</v>
      </c>
      <c r="C286" s="22" t="s">
        <v>6</v>
      </c>
      <c r="D286" s="8"/>
      <c r="E286" s="14">
        <f>+I286*(P286/$E$3)</f>
        <v>0</v>
      </c>
      <c r="F286" s="15">
        <f t="shared" si="14"/>
        <v>0</v>
      </c>
      <c r="G286" s="8">
        <f>+J286*$G$3</f>
        <v>-5.5519276980594455E-15</v>
      </c>
      <c r="H286" s="21">
        <v>330</v>
      </c>
      <c r="I286" s="15"/>
      <c r="J286" s="15">
        <f>+J285-G285-O285+M285</f>
        <v>-2.2207710792237782E-14</v>
      </c>
      <c r="K286" s="1">
        <f>LOG(2)/LOG(1+R286)</f>
        <v>18.157051591821656</v>
      </c>
      <c r="L286" s="15"/>
      <c r="M286" s="10">
        <f>+$R$3*J286</f>
        <v>-8.6417145009287598E-16</v>
      </c>
      <c r="N286" s="10">
        <f>+J286*$P$3</f>
        <v>-1.460237579723626E-15</v>
      </c>
      <c r="O286" s="8">
        <f>+J286*$O$3</f>
        <v>-1.110385539611889E-16</v>
      </c>
      <c r="P286" s="7">
        <f>+N286/J286</f>
        <v>6.5753629150917259E-2</v>
      </c>
      <c r="Q286" s="7"/>
      <c r="R286" s="7">
        <f>+M286/J286</f>
        <v>3.8913126083888312E-2</v>
      </c>
      <c r="S286" s="1"/>
      <c r="T286" s="8"/>
    </row>
    <row r="287" spans="1:20" x14ac:dyDescent="0.3">
      <c r="A287" s="21">
        <v>331</v>
      </c>
      <c r="B287" s="23">
        <v>44181</v>
      </c>
      <c r="C287" s="22" t="s">
        <v>6</v>
      </c>
      <c r="D287" s="8"/>
      <c r="E287" s="14">
        <f>+I287*(P287/$E$3)</f>
        <v>0</v>
      </c>
      <c r="F287" s="15">
        <f t="shared" si="14"/>
        <v>0</v>
      </c>
      <c r="G287" s="8">
        <f>+J287*$G$3</f>
        <v>-4.3522289975775055E-15</v>
      </c>
      <c r="H287" s="21">
        <v>331</v>
      </c>
      <c r="I287" s="15"/>
      <c r="J287" s="15">
        <f>+J286-G286-O286+M286</f>
        <v>-1.7408915990310022E-14</v>
      </c>
      <c r="K287" s="1">
        <f>LOG(2)/LOG(1+R287)</f>
        <v>18.157051591821656</v>
      </c>
      <c r="L287" s="15"/>
      <c r="M287" s="10">
        <f>+$R$3*J287</f>
        <v>-6.7743534291475325E-16</v>
      </c>
      <c r="N287" s="10">
        <f>+J287*$P$3</f>
        <v>-1.1446994059463187E-15</v>
      </c>
      <c r="O287" s="8">
        <f>+J287*$O$3</f>
        <v>-8.7044579951550117E-17</v>
      </c>
      <c r="P287" s="7">
        <f>+N287/J287</f>
        <v>6.5753629150917259E-2</v>
      </c>
      <c r="Q287" s="7"/>
      <c r="R287" s="7">
        <f>+M287/J287</f>
        <v>3.8913126083888312E-2</v>
      </c>
      <c r="S287" s="1"/>
      <c r="T287" s="8"/>
    </row>
    <row r="288" spans="1:20" x14ac:dyDescent="0.3">
      <c r="A288" s="21">
        <v>332</v>
      </c>
      <c r="B288" s="23">
        <v>44182</v>
      </c>
      <c r="C288" s="22" t="s">
        <v>6</v>
      </c>
      <c r="D288" s="8"/>
      <c r="E288" s="14">
        <f>+I288*(P288/$E$3)</f>
        <v>0</v>
      </c>
      <c r="F288" s="15">
        <f t="shared" si="14"/>
        <v>0</v>
      </c>
      <c r="G288" s="8">
        <f>+J288*$G$3</f>
        <v>-3.4117694389239301E-15</v>
      </c>
      <c r="H288" s="21">
        <v>332</v>
      </c>
      <c r="I288" s="15"/>
      <c r="J288" s="15">
        <f>+J287-G287-O287+M287</f>
        <v>-1.3647077755695721E-14</v>
      </c>
      <c r="K288" s="1">
        <f>LOG(2)/LOG(1+R288)</f>
        <v>18.157051591821656</v>
      </c>
      <c r="L288" s="15"/>
      <c r="M288" s="10">
        <f>+$R$3*J288</f>
        <v>-5.310504573840151E-16</v>
      </c>
      <c r="N288" s="10">
        <f>+J288*$P$3</f>
        <v>-8.9734488974174864E-16</v>
      </c>
      <c r="O288" s="8">
        <f>+J288*$O$3</f>
        <v>-6.8235388778478598E-17</v>
      </c>
      <c r="P288" s="7">
        <f>+N288/J288</f>
        <v>6.5753629150917259E-2</v>
      </c>
      <c r="Q288" s="7"/>
      <c r="R288" s="7">
        <f>+M288/J288</f>
        <v>3.8913126083888312E-2</v>
      </c>
      <c r="S288" s="1"/>
      <c r="T288" s="8"/>
    </row>
    <row r="289" spans="1:20" x14ac:dyDescent="0.3">
      <c r="A289" s="21">
        <v>333</v>
      </c>
      <c r="B289" s="23">
        <v>44183</v>
      </c>
      <c r="C289" s="22" t="s">
        <v>6</v>
      </c>
      <c r="D289" s="8"/>
      <c r="E289" s="14">
        <f>+I289*(P289/$E$3)</f>
        <v>0</v>
      </c>
      <c r="F289" s="15">
        <f t="shared" si="14"/>
        <v>0</v>
      </c>
      <c r="G289" s="8">
        <f>+J289*$G$3</f>
        <v>-2.6745308463443317E-15</v>
      </c>
      <c r="H289" s="21">
        <v>333</v>
      </c>
      <c r="I289" s="15"/>
      <c r="J289" s="15">
        <f>+J288-G288-O288+M288</f>
        <v>-1.0698123385377327E-14</v>
      </c>
      <c r="K289" s="1">
        <f>LOG(2)/LOG(1+R289)</f>
        <v>18.157051591821656</v>
      </c>
      <c r="L289" s="15"/>
      <c r="M289" s="10">
        <f>+$R$3*J289</f>
        <v>-4.1629742415618202E-16</v>
      </c>
      <c r="N289" s="10">
        <f>+J289*$P$3</f>
        <v>-7.0344043769285625E-16</v>
      </c>
      <c r="O289" s="8">
        <f>+J289*$O$3</f>
        <v>-5.3490616926886637E-17</v>
      </c>
      <c r="P289" s="7">
        <f>+N289/J289</f>
        <v>6.5753629150917259E-2</v>
      </c>
      <c r="Q289" s="7"/>
      <c r="R289" s="7">
        <f>+M289/J289</f>
        <v>3.8913126083888312E-2</v>
      </c>
      <c r="S289" s="1"/>
      <c r="T289" s="8"/>
    </row>
    <row r="290" spans="1:20" x14ac:dyDescent="0.3">
      <c r="A290" s="21">
        <v>334</v>
      </c>
      <c r="B290" s="23">
        <v>44184</v>
      </c>
      <c r="C290" s="22" t="s">
        <v>6</v>
      </c>
      <c r="D290" s="8"/>
      <c r="E290" s="14">
        <f>+I290*(P290/$E$3)</f>
        <v>0</v>
      </c>
      <c r="F290" s="15">
        <f t="shared" si="14"/>
        <v>0</v>
      </c>
      <c r="G290" s="8">
        <f>+J290*$G$3</f>
        <v>-2.0965998365655728E-15</v>
      </c>
      <c r="H290" s="21">
        <v>334</v>
      </c>
      <c r="I290" s="15"/>
      <c r="J290" s="15">
        <f>+J289-G289-O289+M289</f>
        <v>-8.3863993462622911E-15</v>
      </c>
      <c r="K290" s="1">
        <f>LOG(2)/LOG(1+R290)</f>
        <v>18.157051591821656</v>
      </c>
      <c r="L290" s="15"/>
      <c r="M290" s="10">
        <f>+$R$3*J290</f>
        <v>-3.2634101515094307E-16</v>
      </c>
      <c r="N290" s="10">
        <f>+J290*$P$3</f>
        <v>-5.5143619252562559E-16</v>
      </c>
      <c r="O290" s="8">
        <f>+J290*$O$3</f>
        <v>-4.193199673131146E-17</v>
      </c>
      <c r="P290" s="7">
        <f>+N290/J290</f>
        <v>6.5753629150917259E-2</v>
      </c>
      <c r="Q290" s="7"/>
      <c r="R290" s="7">
        <f>+M290/J290</f>
        <v>3.8913126083888312E-2</v>
      </c>
      <c r="S290" s="1"/>
      <c r="T290" s="8"/>
    </row>
    <row r="291" spans="1:20" x14ac:dyDescent="0.3">
      <c r="A291" s="21">
        <v>335</v>
      </c>
      <c r="B291" s="23">
        <v>44185</v>
      </c>
      <c r="C291" s="22" t="s">
        <v>6</v>
      </c>
      <c r="D291" s="8"/>
      <c r="E291" s="14">
        <f>+I291*(P291/$E$3)</f>
        <v>0</v>
      </c>
      <c r="F291" s="15">
        <f t="shared" si="14"/>
        <v>0</v>
      </c>
      <c r="G291" s="8">
        <f>+J291*$G$3</f>
        <v>-1.6435521320290876E-15</v>
      </c>
      <c r="H291" s="21">
        <v>335</v>
      </c>
      <c r="I291" s="15"/>
      <c r="J291" s="15">
        <f>+J290-G290-O290+M290</f>
        <v>-6.5742085281163503E-15</v>
      </c>
      <c r="K291" s="1">
        <f>LOG(2)/LOG(1+R291)</f>
        <v>18.157051591821656</v>
      </c>
      <c r="L291" s="15"/>
      <c r="M291" s="10">
        <f>+$R$3*J291</f>
        <v>-2.5582300535636534E-16</v>
      </c>
      <c r="N291" s="10">
        <f>+J291*$P$3</f>
        <v>-4.3227806951856011E-16</v>
      </c>
      <c r="O291" s="8">
        <f>+J291*$O$3</f>
        <v>-3.2871042640581751E-17</v>
      </c>
      <c r="P291" s="7">
        <f>+N291/J291</f>
        <v>6.5753629150917259E-2</v>
      </c>
      <c r="Q291" s="7"/>
      <c r="R291" s="7">
        <f>+M291/J291</f>
        <v>3.8913126083888312E-2</v>
      </c>
      <c r="S291" s="1"/>
      <c r="T291" s="8"/>
    </row>
    <row r="292" spans="1:20" x14ac:dyDescent="0.3">
      <c r="A292" s="21">
        <v>336</v>
      </c>
      <c r="B292" s="23">
        <v>44186</v>
      </c>
      <c r="C292" s="22" t="s">
        <v>6</v>
      </c>
      <c r="D292" s="8"/>
      <c r="E292" s="14">
        <f>+I292*(P292/$E$3)</f>
        <v>0</v>
      </c>
      <c r="F292" s="15">
        <f t="shared" si="14"/>
        <v>0</v>
      </c>
      <c r="G292" s="8">
        <f>+J292*$G$3</f>
        <v>-1.2884020897007616E-15</v>
      </c>
      <c r="H292" s="21">
        <v>336</v>
      </c>
      <c r="I292" s="15"/>
      <c r="J292" s="15">
        <f>+J291-G291-O291+M291</f>
        <v>-5.1536083588030464E-15</v>
      </c>
      <c r="K292" s="1">
        <f>LOG(2)/LOG(1+R292)</f>
        <v>18.157051591821656</v>
      </c>
      <c r="L292" s="15"/>
      <c r="M292" s="10">
        <f>+$R$3*J292</f>
        <v>-2.0054301185308367E-16</v>
      </c>
      <c r="N292" s="10">
        <f>+J292*$P$3</f>
        <v>-3.3886845281380286E-16</v>
      </c>
      <c r="O292" s="8">
        <f>+J292*$O$3</f>
        <v>-2.5768041794015233E-17</v>
      </c>
      <c r="P292" s="7">
        <f>+N292/J292</f>
        <v>6.5753629150917259E-2</v>
      </c>
      <c r="Q292" s="7"/>
      <c r="R292" s="7">
        <f>+M292/J292</f>
        <v>3.8913126083888312E-2</v>
      </c>
      <c r="S292" s="1"/>
      <c r="T292" s="8"/>
    </row>
    <row r="293" spans="1:20" x14ac:dyDescent="0.3">
      <c r="A293" s="21">
        <v>337</v>
      </c>
      <c r="B293" s="23">
        <v>44187</v>
      </c>
      <c r="C293" s="22" t="s">
        <v>6</v>
      </c>
      <c r="D293" s="8"/>
      <c r="E293" s="14">
        <f>+I293*(P293/$E$3)</f>
        <v>0</v>
      </c>
      <c r="F293" s="15">
        <f t="shared" si="14"/>
        <v>0</v>
      </c>
      <c r="G293" s="8">
        <f>+J293*$G$3</f>
        <v>-1.009995309790338E-15</v>
      </c>
      <c r="H293" s="21">
        <v>337</v>
      </c>
      <c r="I293" s="15"/>
      <c r="J293" s="15">
        <f>+J292-G292-O292+M292</f>
        <v>-4.0399812391613521E-15</v>
      </c>
      <c r="K293" s="1">
        <f>LOG(2)/LOG(1+R293)</f>
        <v>18.157051591821656</v>
      </c>
      <c r="L293" s="15"/>
      <c r="M293" s="10">
        <f>+$R$3*J293</f>
        <v>-1.5720829933602904E-16</v>
      </c>
      <c r="N293" s="10">
        <f>+J293*$P$3</f>
        <v>-2.6564342817647873E-16</v>
      </c>
      <c r="O293" s="8">
        <f>+J293*$O$3</f>
        <v>-2.0199906195806761E-17</v>
      </c>
      <c r="P293" s="7">
        <f>+N293/J293</f>
        <v>6.5753629150917259E-2</v>
      </c>
      <c r="Q293" s="7"/>
      <c r="R293" s="7">
        <f>+M293/J293</f>
        <v>3.8913126083888312E-2</v>
      </c>
      <c r="S293" s="1"/>
      <c r="T293" s="8"/>
    </row>
    <row r="294" spans="1:20" x14ac:dyDescent="0.3">
      <c r="A294" s="21">
        <v>338</v>
      </c>
      <c r="B294" s="23">
        <v>44188</v>
      </c>
      <c r="C294" s="22" t="s">
        <v>6</v>
      </c>
      <c r="D294" s="8"/>
      <c r="E294" s="14">
        <f>+I294*(P294/$E$3)</f>
        <v>0</v>
      </c>
      <c r="F294" s="15">
        <f t="shared" si="14"/>
        <v>0</v>
      </c>
      <c r="G294" s="8">
        <f>+J294*$G$3</f>
        <v>-7.9174858062780909E-16</v>
      </c>
      <c r="H294" s="21">
        <v>338</v>
      </c>
      <c r="I294" s="15"/>
      <c r="J294" s="15">
        <f>+J293-G293-O293+M293</f>
        <v>-3.1669943225112364E-15</v>
      </c>
      <c r="K294" s="1">
        <f>LOG(2)/LOG(1+R294)</f>
        <v>18.157051591821656</v>
      </c>
      <c r="L294" s="15"/>
      <c r="M294" s="10">
        <f>+$R$3*J294</f>
        <v>-1.2323764937883819E-16</v>
      </c>
      <c r="N294" s="10">
        <f>+J294*$P$3</f>
        <v>-2.0824137020546428E-16</v>
      </c>
      <c r="O294" s="8">
        <f>+J294*$O$3</f>
        <v>-1.5834971612556181E-17</v>
      </c>
      <c r="P294" s="7">
        <f>+N294/J294</f>
        <v>6.5753629150917259E-2</v>
      </c>
      <c r="Q294" s="7"/>
      <c r="R294" s="7">
        <f>+M294/J294</f>
        <v>3.8913126083888312E-2</v>
      </c>
      <c r="S294" s="1"/>
      <c r="T294" s="8"/>
    </row>
    <row r="295" spans="1:20" x14ac:dyDescent="0.3">
      <c r="A295" s="21">
        <v>339</v>
      </c>
      <c r="B295" s="23">
        <v>44189</v>
      </c>
      <c r="C295" s="22" t="s">
        <v>6</v>
      </c>
      <c r="D295" s="8"/>
      <c r="E295" s="14">
        <f>+I295*(P295/$E$3)</f>
        <v>0</v>
      </c>
      <c r="F295" s="15">
        <f t="shared" si="14"/>
        <v>0</v>
      </c>
      <c r="G295" s="8">
        <f>+J295*$G$3</f>
        <v>-6.206621049124273E-16</v>
      </c>
      <c r="H295" s="21">
        <v>339</v>
      </c>
      <c r="I295" s="15"/>
      <c r="J295" s="15">
        <f>+J294-G294-O294+M294</f>
        <v>-2.4826484196497092E-15</v>
      </c>
      <c r="K295" s="1">
        <f>LOG(2)/LOG(1+R295)</f>
        <v>18.157051591821656</v>
      </c>
      <c r="L295" s="15"/>
      <c r="M295" s="10">
        <f>+$R$3*J295</f>
        <v>-9.6607610975795196E-17</v>
      </c>
      <c r="N295" s="10">
        <f>+J295*$P$3</f>
        <v>-1.6324314349775777E-16</v>
      </c>
      <c r="O295" s="8">
        <f>+J295*$O$3</f>
        <v>-1.2413242098248546E-17</v>
      </c>
      <c r="P295" s="7">
        <f>+N295/J295</f>
        <v>6.5753629150917259E-2</v>
      </c>
      <c r="Q295" s="7"/>
      <c r="R295" s="7">
        <f>+M295/J295</f>
        <v>3.8913126083888312E-2</v>
      </c>
      <c r="S295" s="1"/>
      <c r="T295" s="8"/>
    </row>
    <row r="296" spans="1:20" x14ac:dyDescent="0.3">
      <c r="A296" s="21">
        <v>340</v>
      </c>
      <c r="B296" s="23">
        <v>44190</v>
      </c>
      <c r="C296" s="22" t="s">
        <v>6</v>
      </c>
      <c r="D296" s="8"/>
      <c r="E296" s="14">
        <f>+I296*(P296/$E$3)</f>
        <v>0</v>
      </c>
      <c r="F296" s="15">
        <f t="shared" si="14"/>
        <v>0</v>
      </c>
      <c r="G296" s="8">
        <f>+J296*$G$3</f>
        <v>-4.8654517090370709E-16</v>
      </c>
      <c r="H296" s="21">
        <v>340</v>
      </c>
      <c r="I296" s="15"/>
      <c r="J296" s="15">
        <f>+J295-G295-O295+M295</f>
        <v>-1.9461806836148284E-15</v>
      </c>
      <c r="K296" s="1">
        <f>LOG(2)/LOG(1+R296)</f>
        <v>18.157051591821656</v>
      </c>
      <c r="L296" s="15"/>
      <c r="M296" s="10">
        <f>+$R$3*J296</f>
        <v>-7.5731974323531771E-17</v>
      </c>
      <c r="N296" s="10">
        <f>+J296*$P$3</f>
        <v>-1.2796844293108805E-16</v>
      </c>
      <c r="O296" s="8">
        <f>+J296*$O$3</f>
        <v>-9.730903418074142E-18</v>
      </c>
      <c r="P296" s="7">
        <f>+N296/J296</f>
        <v>6.5753629150917259E-2</v>
      </c>
      <c r="Q296" s="7"/>
      <c r="R296" s="7">
        <f>+M296/J296</f>
        <v>3.8913126083888312E-2</v>
      </c>
      <c r="S296" s="1"/>
      <c r="T296" s="8"/>
    </row>
    <row r="297" spans="1:20" x14ac:dyDescent="0.3">
      <c r="A297" s="21">
        <v>341</v>
      </c>
      <c r="B297" s="23">
        <v>44191</v>
      </c>
      <c r="C297" s="22" t="s">
        <v>6</v>
      </c>
      <c r="D297" s="8"/>
      <c r="E297" s="14">
        <f>+I297*(P297/$E$3)</f>
        <v>0</v>
      </c>
      <c r="F297" s="15">
        <f t="shared" si="14"/>
        <v>0</v>
      </c>
      <c r="G297" s="8">
        <f>+J297*$G$3</f>
        <v>-3.8140914590414477E-16</v>
      </c>
      <c r="H297" s="21">
        <v>341</v>
      </c>
      <c r="I297" s="15"/>
      <c r="J297" s="15">
        <f>+J296-G296-O296+M296</f>
        <v>-1.5256365836165791E-15</v>
      </c>
      <c r="K297" s="1">
        <f>LOG(2)/LOG(1+R297)</f>
        <v>18.157051591821656</v>
      </c>
      <c r="L297" s="15"/>
      <c r="M297" s="10">
        <f>+$R$3*J297</f>
        <v>-5.9367288736464551E-17</v>
      </c>
      <c r="N297" s="10">
        <f>+J297*$P$3</f>
        <v>-1.0031614213819691E-16</v>
      </c>
      <c r="O297" s="8">
        <f>+J297*$O$3</f>
        <v>-7.6281829180828961E-18</v>
      </c>
      <c r="P297" s="7">
        <f>+N297/J297</f>
        <v>6.5753629150917259E-2</v>
      </c>
      <c r="Q297" s="7"/>
      <c r="R297" s="7">
        <f>+M297/J297</f>
        <v>3.8913126083888312E-2</v>
      </c>
      <c r="S297" s="1"/>
      <c r="T297" s="8"/>
    </row>
    <row r="298" spans="1:20" x14ac:dyDescent="0.3">
      <c r="A298" s="21">
        <v>342</v>
      </c>
      <c r="B298" s="23">
        <v>44192</v>
      </c>
      <c r="C298" s="22" t="s">
        <v>6</v>
      </c>
      <c r="D298" s="8"/>
      <c r="E298" s="14">
        <f>+I298*(P298/$E$3)</f>
        <v>0</v>
      </c>
      <c r="F298" s="15">
        <f t="shared" si="14"/>
        <v>0</v>
      </c>
      <c r="G298" s="8">
        <f>+J298*$G$3</f>
        <v>-2.98991635882704E-16</v>
      </c>
      <c r="H298" s="21">
        <v>342</v>
      </c>
      <c r="I298" s="15"/>
      <c r="J298" s="15">
        <f>+J297-G297-O297+M297</f>
        <v>-1.195966543530816E-15</v>
      </c>
      <c r="K298" s="1">
        <f>LOG(2)/LOG(1+R298)</f>
        <v>18.157051591821656</v>
      </c>
      <c r="L298" s="15"/>
      <c r="M298" s="10">
        <f>+$R$3*J298</f>
        <v>-4.6538796900526745E-17</v>
      </c>
      <c r="N298" s="10">
        <f>+J298*$P$3</f>
        <v>-7.8639140580229618E-17</v>
      </c>
      <c r="O298" s="8">
        <f>+J298*$O$3</f>
        <v>-5.9798327176540799E-18</v>
      </c>
      <c r="P298" s="7">
        <f>+N298/J298</f>
        <v>6.5753629150917259E-2</v>
      </c>
      <c r="Q298" s="7"/>
      <c r="R298" s="7">
        <f>+M298/J298</f>
        <v>3.8913126083888312E-2</v>
      </c>
      <c r="S298" s="1"/>
      <c r="T298" s="8"/>
    </row>
    <row r="299" spans="1:20" x14ac:dyDescent="0.3">
      <c r="A299" s="21">
        <v>343</v>
      </c>
      <c r="B299" s="23">
        <v>44193</v>
      </c>
      <c r="C299" s="22" t="s">
        <v>6</v>
      </c>
      <c r="D299" s="8"/>
      <c r="E299" s="14">
        <f>+I299*(P299/$E$3)</f>
        <v>0</v>
      </c>
      <c r="F299" s="15">
        <f t="shared" ref="F299:F306" si="15">+E299-D299</f>
        <v>0</v>
      </c>
      <c r="G299" s="8">
        <f>+J299*$G$3</f>
        <v>-2.343834679577462E-16</v>
      </c>
      <c r="H299" s="21">
        <v>343</v>
      </c>
      <c r="I299" s="15"/>
      <c r="J299" s="15">
        <f>+J298-G298-O298+M298</f>
        <v>-9.3753387183098478E-16</v>
      </c>
      <c r="K299" s="1">
        <f>LOG(2)/LOG(1+R299)</f>
        <v>18.157051591821656</v>
      </c>
      <c r="L299" s="15"/>
      <c r="M299" s="10">
        <f>+$R$3*J299</f>
        <v>-3.6482373762475097E-17</v>
      </c>
      <c r="N299" s="10">
        <f>+J299*$P$3</f>
        <v>-6.1646254524798163E-17</v>
      </c>
      <c r="O299" s="8">
        <f>+J299*$O$3</f>
        <v>-4.6876693591549239E-18</v>
      </c>
      <c r="P299" s="7">
        <f>+N299/J299</f>
        <v>6.5753629150917259E-2</v>
      </c>
      <c r="Q299" s="7"/>
      <c r="R299" s="7">
        <f>+M299/J299</f>
        <v>3.8913126083888312E-2</v>
      </c>
      <c r="S299" s="1"/>
      <c r="T299" s="8"/>
    </row>
    <row r="300" spans="1:20" x14ac:dyDescent="0.3">
      <c r="A300" s="21">
        <v>344</v>
      </c>
      <c r="B300" s="23">
        <v>44194</v>
      </c>
      <c r="C300" s="22" t="s">
        <v>6</v>
      </c>
      <c r="D300" s="8"/>
      <c r="E300" s="14">
        <f>+I300*(P300/$E$3)</f>
        <v>0</v>
      </c>
      <c r="F300" s="15">
        <f t="shared" si="15"/>
        <v>0</v>
      </c>
      <c r="G300" s="8">
        <f>+J300*$G$3</f>
        <v>-1.8373627706913966E-16</v>
      </c>
      <c r="H300" s="21">
        <v>344</v>
      </c>
      <c r="I300" s="15"/>
      <c r="J300" s="15">
        <f>+J299-G299-O299+M299</f>
        <v>-7.3494510827655865E-16</v>
      </c>
      <c r="K300" s="1">
        <f>LOG(2)/LOG(1+R300)</f>
        <v>18.157051591821656</v>
      </c>
      <c r="L300" s="15"/>
      <c r="M300" s="10">
        <f>+$R$3*J300</f>
        <v>-2.8599011663102677E-17</v>
      </c>
      <c r="N300" s="10">
        <f>+J300*$P$3</f>
        <v>-4.8325308095897567E-17</v>
      </c>
      <c r="O300" s="8">
        <f>+J300*$O$3</f>
        <v>-3.6747255413827934E-18</v>
      </c>
      <c r="P300" s="7">
        <f>+N300/J300</f>
        <v>6.5753629150917259E-2</v>
      </c>
      <c r="Q300" s="7"/>
      <c r="R300" s="7">
        <f>+M300/J300</f>
        <v>3.8913126083888319E-2</v>
      </c>
      <c r="S300" s="1"/>
      <c r="T300" s="8"/>
    </row>
    <row r="301" spans="1:20" x14ac:dyDescent="0.3">
      <c r="A301" s="21">
        <v>345</v>
      </c>
      <c r="B301" s="23">
        <v>44195</v>
      </c>
      <c r="C301" s="22" t="s">
        <v>6</v>
      </c>
      <c r="D301" s="8"/>
      <c r="E301" s="14">
        <f>+I301*(P301/$E$3)</f>
        <v>0</v>
      </c>
      <c r="F301" s="15">
        <f t="shared" si="15"/>
        <v>0</v>
      </c>
      <c r="G301" s="8">
        <f>+J301*$G$3</f>
        <v>-1.4403327933228473E-16</v>
      </c>
      <c r="H301" s="21">
        <v>345</v>
      </c>
      <c r="I301" s="15"/>
      <c r="J301" s="15">
        <f>+J300-G300-O300+M300</f>
        <v>-5.7613311732913893E-16</v>
      </c>
      <c r="K301" s="1">
        <f>LOG(2)/LOG(1+R301)</f>
        <v>18.157051591821656</v>
      </c>
      <c r="L301" s="15"/>
      <c r="M301" s="10">
        <f>+$R$3*J301</f>
        <v>-2.24191406357324E-17</v>
      </c>
      <c r="N301" s="10">
        <f>+J301*$P$3</f>
        <v>-3.7882843338422101E-17</v>
      </c>
      <c r="O301" s="8">
        <f>+J301*$O$3</f>
        <v>-2.8806655866456945E-18</v>
      </c>
      <c r="P301" s="7">
        <f>+N301/J301</f>
        <v>6.5753629150917259E-2</v>
      </c>
      <c r="Q301" s="7"/>
      <c r="R301" s="7">
        <f>+M301/J301</f>
        <v>3.8913126083888312E-2</v>
      </c>
      <c r="S301" s="1"/>
      <c r="T301" s="8"/>
    </row>
    <row r="302" spans="1:20" x14ac:dyDescent="0.3">
      <c r="A302" s="21">
        <v>346</v>
      </c>
      <c r="B302" s="23">
        <v>44196</v>
      </c>
      <c r="C302" s="22" t="s">
        <v>6</v>
      </c>
      <c r="D302" s="8"/>
      <c r="E302" s="14">
        <f>+I302*(P302/$E$3)</f>
        <v>0</v>
      </c>
      <c r="F302" s="15">
        <f t="shared" si="15"/>
        <v>0</v>
      </c>
      <c r="G302" s="8">
        <f>+J302*$G$3</f>
        <v>-1.1290957826148521E-16</v>
      </c>
      <c r="H302" s="21">
        <v>346</v>
      </c>
      <c r="I302" s="15"/>
      <c r="J302" s="15">
        <f>+J301-G301-O301+M301</f>
        <v>-4.5163831304594084E-16</v>
      </c>
      <c r="K302" s="1">
        <f>LOG(2)/LOG(1+R302)</f>
        <v>18.157051591821656</v>
      </c>
      <c r="L302" s="15"/>
      <c r="M302" s="10">
        <f>+$R$3*J302</f>
        <v>-1.7574658619871315E-17</v>
      </c>
      <c r="N302" s="10">
        <f>+J302*$P$3</f>
        <v>-2.969685814636867E-17</v>
      </c>
      <c r="O302" s="8">
        <f>+J302*$O$3</f>
        <v>-2.2581915652297041E-18</v>
      </c>
      <c r="P302" s="7">
        <f>+N302/J302</f>
        <v>6.5753629150917259E-2</v>
      </c>
      <c r="Q302" s="7"/>
      <c r="R302" s="7">
        <f>+M302/J302</f>
        <v>3.8913126083888312E-2</v>
      </c>
      <c r="S302" s="1"/>
      <c r="T302" s="8"/>
    </row>
    <row r="303" spans="1:20" x14ac:dyDescent="0.3">
      <c r="A303" s="21">
        <v>347</v>
      </c>
      <c r="B303" s="23">
        <v>44197</v>
      </c>
      <c r="C303" s="22" t="s">
        <v>6</v>
      </c>
      <c r="D303" s="8"/>
      <c r="E303" s="14">
        <f>+I303*(P303/$E$3)</f>
        <v>0</v>
      </c>
      <c r="F303" s="15">
        <f t="shared" si="15"/>
        <v>0</v>
      </c>
      <c r="G303" s="8">
        <f>+J303*$G$3</f>
        <v>-8.8511300459774311E-17</v>
      </c>
      <c r="H303" s="21">
        <v>347</v>
      </c>
      <c r="I303" s="15"/>
      <c r="J303" s="15">
        <f>+J302-G302-O302+M302</f>
        <v>-3.5404520183909724E-16</v>
      </c>
      <c r="K303" s="1">
        <f>LOG(2)/LOG(1+R303)</f>
        <v>18.157051591821656</v>
      </c>
      <c r="L303" s="15"/>
      <c r="M303" s="10">
        <f>+$R$3*J303</f>
        <v>-1.3777005578560477E-17</v>
      </c>
      <c r="N303" s="10">
        <f>+J303*$P$3</f>
        <v>-2.3279756904389648E-17</v>
      </c>
      <c r="O303" s="8">
        <f>+J303*$O$3</f>
        <v>-1.7702260091954862E-18</v>
      </c>
      <c r="P303" s="7">
        <f>+N303/J303</f>
        <v>6.5753629150917259E-2</v>
      </c>
      <c r="Q303" s="7"/>
      <c r="R303" s="7">
        <f>+M303/J303</f>
        <v>3.8913126083888312E-2</v>
      </c>
      <c r="S303" s="1"/>
      <c r="T303" s="8"/>
    </row>
    <row r="304" spans="1:20" x14ac:dyDescent="0.3">
      <c r="A304" s="21">
        <v>348</v>
      </c>
      <c r="B304" s="23">
        <v>44198</v>
      </c>
      <c r="C304" s="22" t="s">
        <v>6</v>
      </c>
      <c r="D304" s="8"/>
      <c r="E304" s="14">
        <f>+I304*(P304/$E$3)</f>
        <v>0</v>
      </c>
      <c r="F304" s="15">
        <f t="shared" si="15"/>
        <v>0</v>
      </c>
      <c r="G304" s="8">
        <f>+J304*$G$3</f>
        <v>-6.9385170237171979E-17</v>
      </c>
      <c r="H304" s="21">
        <v>348</v>
      </c>
      <c r="I304" s="15"/>
      <c r="J304" s="15">
        <f>+J303-G303-O303+M303</f>
        <v>-2.7754068094868792E-16</v>
      </c>
      <c r="K304" s="1">
        <f>LOG(2)/LOG(1+R304)</f>
        <v>18.157051591821656</v>
      </c>
      <c r="L304" s="15"/>
      <c r="M304" s="10">
        <f>+$R$3*J304</f>
        <v>-1.0799975511164511E-17</v>
      </c>
      <c r="N304" s="10">
        <f>+J304*$P$3</f>
        <v>-1.8249307009393073E-17</v>
      </c>
      <c r="O304" s="8">
        <f>+J304*$O$3</f>
        <v>-1.3877034047434396E-18</v>
      </c>
      <c r="P304" s="7">
        <f>+N304/J304</f>
        <v>6.5753629150917259E-2</v>
      </c>
      <c r="Q304" s="7"/>
      <c r="R304" s="7">
        <f>+M304/J304</f>
        <v>3.8913126083888312E-2</v>
      </c>
      <c r="S304" s="1"/>
      <c r="T304" s="8"/>
    </row>
    <row r="305" spans="1:20" x14ac:dyDescent="0.3">
      <c r="A305" s="21">
        <v>349</v>
      </c>
      <c r="B305" s="23">
        <v>44199</v>
      </c>
      <c r="C305" s="22" t="s">
        <v>6</v>
      </c>
      <c r="D305" s="8"/>
      <c r="E305" s="14">
        <f>+I305*(P305/$E$3)</f>
        <v>0</v>
      </c>
      <c r="F305" s="15">
        <f t="shared" si="15"/>
        <v>0</v>
      </c>
      <c r="G305" s="8">
        <f>+J305*$G$3</f>
        <v>-5.4391945704484252E-17</v>
      </c>
      <c r="H305" s="21">
        <v>349</v>
      </c>
      <c r="I305" s="15"/>
      <c r="J305" s="15">
        <f>+J304-G304-O304+M304</f>
        <v>-2.1756778281793701E-16</v>
      </c>
      <c r="K305" s="1">
        <f>LOG(2)/LOG(1+R305)</f>
        <v>18.157051591821656</v>
      </c>
      <c r="L305" s="15"/>
      <c r="M305" s="10">
        <f>+$R$3*J305</f>
        <v>-8.4662425645864125E-18</v>
      </c>
      <c r="N305" s="10">
        <f>+J305*$P$3</f>
        <v>-1.4305871306597937E-17</v>
      </c>
      <c r="O305" s="8">
        <f>+J305*$O$3</f>
        <v>-1.0878389140896851E-18</v>
      </c>
      <c r="P305" s="7">
        <f>+N305/J305</f>
        <v>6.5753629150917259E-2</v>
      </c>
      <c r="Q305" s="7"/>
      <c r="R305" s="7">
        <f>+M305/J305</f>
        <v>3.8913126083888312E-2</v>
      </c>
      <c r="S305" s="1"/>
      <c r="T305" s="8"/>
    </row>
    <row r="306" spans="1:20" x14ac:dyDescent="0.3">
      <c r="A306" s="21">
        <v>350</v>
      </c>
      <c r="B306" s="23">
        <v>44200</v>
      </c>
      <c r="C306" s="22" t="s">
        <v>6</v>
      </c>
      <c r="D306" s="8"/>
      <c r="E306" s="14">
        <f>+I306*(P306/$E$3)</f>
        <v>0</v>
      </c>
      <c r="F306" s="15">
        <f t="shared" si="15"/>
        <v>0</v>
      </c>
      <c r="G306" s="8">
        <f>+J306*$G$3</f>
        <v>-4.2638560190987374E-17</v>
      </c>
      <c r="H306" s="21">
        <v>350</v>
      </c>
      <c r="I306" s="15"/>
      <c r="J306" s="15">
        <f>+J305-G305-O305+M305</f>
        <v>-1.705542407639495E-16</v>
      </c>
      <c r="K306" s="1">
        <f>LOG(2)/LOG(1+R306)</f>
        <v>18.157051591821656</v>
      </c>
      <c r="L306" s="15"/>
      <c r="M306" s="10">
        <f>+$R$3*J306</f>
        <v>-6.6367986749894108E-18</v>
      </c>
      <c r="N306" s="10">
        <f>+J306*$P$3</f>
        <v>-1.121456029730899E-17</v>
      </c>
      <c r="O306" s="8">
        <f>+J306*$O$3</f>
        <v>-8.5277120381974747E-19</v>
      </c>
      <c r="P306" s="7">
        <f>+N306/J306</f>
        <v>6.5753629150917259E-2</v>
      </c>
      <c r="Q306" s="7"/>
      <c r="R306" s="7">
        <f>+M306/J306</f>
        <v>3.8913126083888312E-2</v>
      </c>
      <c r="S306" s="1"/>
      <c r="T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Status'!J6</f>
        <v>32778</v>
      </c>
      <c r="C7" s="33">
        <f>+'Global Status'!M6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Status'!J7</f>
        <v>37364</v>
      </c>
      <c r="C8" s="33">
        <f>+'Global Status'!M7</f>
        <v>4589</v>
      </c>
      <c r="D8" s="29">
        <f>+'Global Status'!T7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Status'!J8</f>
        <v>44279</v>
      </c>
      <c r="C9" s="33">
        <f>+'Global Status'!M8</f>
        <v>6915</v>
      </c>
      <c r="D9" s="29">
        <f>+'Global Status'!T8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Status'!J9</f>
        <v>51767</v>
      </c>
      <c r="C10" s="33">
        <f>+'Global Status'!M9</f>
        <v>7488</v>
      </c>
      <c r="D10" s="29">
        <f>+'Global Status'!T9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Status'!J10</f>
        <v>61513</v>
      </c>
      <c r="C11" s="33">
        <f>+'Global Status'!M10</f>
        <v>9746</v>
      </c>
      <c r="D11" s="29">
        <f>+'Global Status'!T10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Status'!J11</f>
        <v>72469</v>
      </c>
      <c r="C12" s="33">
        <f>+'Global Status'!M11</f>
        <v>10955</v>
      </c>
      <c r="D12" s="29">
        <f>+'Global Status'!T11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Status'!J12</f>
        <v>167515</v>
      </c>
      <c r="C13" s="33">
        <f>+'Global Status'!M12</f>
        <v>13903</v>
      </c>
      <c r="D13" s="29">
        <f>+'Global Status'!T12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Status'!J13</f>
        <v>179111</v>
      </c>
      <c r="C14" s="33">
        <f>+'Global Status'!M13</f>
        <v>11525</v>
      </c>
      <c r="D14" s="29">
        <f>+'Global Status'!T13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Status'!J14</f>
        <v>191127</v>
      </c>
      <c r="C15" s="33">
        <f>+'Global Status'!M14</f>
        <v>15123</v>
      </c>
      <c r="D15" s="29">
        <f>+'Global Status'!T14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Status'!J15</f>
        <v>209839</v>
      </c>
      <c r="C16" s="33">
        <f>+'Global Status'!M15</f>
        <v>16556</v>
      </c>
      <c r="D16" s="29">
        <f>+'Global Status'!T15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Status'!J16</f>
        <v>234073</v>
      </c>
      <c r="C17" s="33">
        <f>+'Global Status'!M16</f>
        <v>24247</v>
      </c>
      <c r="D17" s="29">
        <f>+'Global Status'!T16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Status'!J17</f>
        <v>266073</v>
      </c>
      <c r="C18" s="33">
        <f>+'Global Status'!M17</f>
        <v>32000</v>
      </c>
      <c r="D18" s="29">
        <f>+'Global Status'!T17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Status'!J18</f>
        <v>292142</v>
      </c>
      <c r="C19" s="33">
        <f>+'Global Status'!M18</f>
        <v>26069</v>
      </c>
      <c r="D19" s="29">
        <f>+'Global Status'!T18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Status'!J19</f>
        <v>332930</v>
      </c>
      <c r="C20" s="33">
        <f>+'Global Status'!M19</f>
        <v>40788</v>
      </c>
      <c r="D20" s="29">
        <f>+'Global Status'!T19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Status'!J20</f>
        <v>372755</v>
      </c>
      <c r="C21" s="33">
        <f>+'Global Status'!M20</f>
        <v>39825</v>
      </c>
      <c r="D21" s="29">
        <f>+'Global Status'!T20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Status'!J21</f>
        <v>413467</v>
      </c>
      <c r="C22" s="33">
        <f>+'Global Status'!M21</f>
        <v>40712</v>
      </c>
      <c r="D22" s="29">
        <f>+'Global Status'!T21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Status'!J22</f>
        <v>462684</v>
      </c>
      <c r="C23" s="33">
        <f>+'Global Status'!M22</f>
        <v>49219</v>
      </c>
      <c r="D23" s="29">
        <f>+'Global Status'!T22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Status'!J23</f>
        <v>509164</v>
      </c>
      <c r="C24" s="33">
        <f>+'Global Status'!M23</f>
        <v>46484</v>
      </c>
      <c r="D24" s="29">
        <f>+'Global Status'!T23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Status'!J24</f>
        <v>570968</v>
      </c>
      <c r="C25" s="33">
        <f>+'Global Status'!M24</f>
        <v>62514</v>
      </c>
      <c r="D25" s="29">
        <f>+'Global Status'!T24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Status'!J25</f>
        <v>634835</v>
      </c>
      <c r="C26" s="33">
        <f>+'Global Status'!M25</f>
        <v>63159</v>
      </c>
      <c r="D26" s="29">
        <f>+'Global Status'!T25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Status'!J26</f>
        <v>693282</v>
      </c>
      <c r="C27" s="33">
        <f>+'Global Status'!M26</f>
        <v>58469</v>
      </c>
      <c r="D27" s="29">
        <f>+'Global Status'!T26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Status'!J27</f>
        <v>750890</v>
      </c>
      <c r="C28" s="33">
        <f>+'Global Status'!M27</f>
        <v>57610</v>
      </c>
      <c r="D28" s="29">
        <f>+'Global Status'!T27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Status'!J28</f>
        <v>823626</v>
      </c>
      <c r="C29" s="33">
        <f>+'Global Status'!M28</f>
        <v>72736</v>
      </c>
      <c r="D29" s="29">
        <f>+'Global Status'!T28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Status'!J29</f>
        <v>896450</v>
      </c>
      <c r="C30" s="33">
        <f>+'Global Status'!M29</f>
        <v>72839</v>
      </c>
      <c r="D30" s="29">
        <f>+'Global Status'!T29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Status'!J30</f>
        <v>972303</v>
      </c>
      <c r="C31" s="33">
        <f>+'Global Status'!M30</f>
        <v>75853</v>
      </c>
      <c r="D31" s="29">
        <f>+'Global Status'!T30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Status'!J31</f>
        <v>1051697</v>
      </c>
      <c r="C32" s="33">
        <f>+'Global Status'!M31</f>
        <v>79394</v>
      </c>
      <c r="D32" s="29">
        <f>+'Global Status'!T31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Status'!J32</f>
        <v>1133758</v>
      </c>
      <c r="C33" s="33">
        <f>+'Global Status'!M32</f>
        <v>82061</v>
      </c>
      <c r="D33" s="29">
        <f>+'Global Status'!T32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Status'!J33</f>
        <v>1210956</v>
      </c>
      <c r="C34" s="33">
        <f>+'Global Status'!M33</f>
        <v>77200</v>
      </c>
      <c r="D34" s="29">
        <f>+'Global Status'!T33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Status'!J34</f>
        <v>1279722</v>
      </c>
      <c r="C35" s="33">
        <f>+'Global Status'!M34</f>
        <v>68766</v>
      </c>
      <c r="D35" s="29">
        <f>+'Global Status'!T34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Status'!J35</f>
        <v>1353361</v>
      </c>
      <c r="C36" s="33">
        <f>+'Global Status'!M35</f>
        <v>73639</v>
      </c>
      <c r="D36" s="29">
        <f>+'Global Status'!T35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Status'!J36</f>
        <v>1436198</v>
      </c>
      <c r="C37" s="33">
        <f>+'Global Status'!M36</f>
        <v>82837</v>
      </c>
      <c r="D37" s="29">
        <f>+'Global Status'!T36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Status'!J37</f>
        <v>1521252</v>
      </c>
      <c r="C38" s="33">
        <f>+'Global Status'!M37</f>
        <v>85054</v>
      </c>
      <c r="D38" s="29">
        <f>+'Global Status'!T37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Status'!J38</f>
        <v>1610909</v>
      </c>
      <c r="C39" s="33">
        <f>+'Global Status'!M38</f>
        <v>89657</v>
      </c>
      <c r="D39" s="29">
        <f>+'Global Status'!T38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Status'!J39</f>
        <v>1696588</v>
      </c>
      <c r="C40" s="33">
        <f>+'Global Status'!M39</f>
        <v>85679</v>
      </c>
      <c r="D40" s="29">
        <f>+'Global Status'!T39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Status'!J40</f>
        <v>1773084</v>
      </c>
      <c r="C41" s="33">
        <f>+'Global Status'!M40</f>
        <v>76498</v>
      </c>
      <c r="D41" s="29">
        <f>+'Global Status'!T40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Status'!J41</f>
        <v>1844863</v>
      </c>
      <c r="C42" s="33">
        <f>+'Global Status'!M41</f>
        <v>71779</v>
      </c>
      <c r="D42" s="29">
        <f>+'Global Status'!T41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Status'!J42</f>
        <v>1914916</v>
      </c>
      <c r="C43" s="33">
        <f>+'Global Status'!M42</f>
        <v>70082</v>
      </c>
      <c r="D43" s="29">
        <f>+'Global Status'!T42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Status'!J43</f>
        <v>1991562</v>
      </c>
      <c r="C44" s="33">
        <f>+'Global Status'!M43</f>
        <v>76647</v>
      </c>
      <c r="D44" s="29">
        <f>+'Global Status'!T43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Status'!J44</f>
        <v>2074529</v>
      </c>
      <c r="C45" s="33">
        <f>+'Global Status'!M44</f>
        <v>82967</v>
      </c>
      <c r="D45" s="29">
        <f>+'Global Status'!T44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2020-04-20T07:07:39Z</dcterms:modified>
</cp:coreProperties>
</file>