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GitHub\World-Covid-Status-Notes\"/>
    </mc:Choice>
  </mc:AlternateContent>
  <bookViews>
    <workbookView xWindow="0" yWindow="0" windowWidth="23040" windowHeight="11232"/>
  </bookViews>
  <sheets>
    <sheet name="Global Status" sheetId="1" r:id="rId1"/>
    <sheet name="Pie Charts" sheetId="4" r:id="rId2"/>
    <sheet name="Phase" sheetId="9" r:id="rId3"/>
    <sheet name="Normal Logistic" sheetId="7" r:id="rId4"/>
    <sheet name="USA Counties" sheetId="2" r:id="rId5"/>
    <sheet name="Terminal" sheetId="3" r:id="rId6"/>
    <sheet name="CDC Deaths" sheetId="5" r:id="rId7"/>
    <sheet name="Provisional_Death_CDC" sheetId="6" r:id="rId8"/>
  </sheets>
  <definedNames>
    <definedName name="DeathsPerInfected" localSheetId="2">Phase!$E$15</definedName>
    <definedName name="DeathsPerUntreated">Phase!$E$8</definedName>
    <definedName name="Peak_Day" localSheetId="2">Phase!$C$16</definedName>
    <definedName name="solver_adj" localSheetId="0" hidden="1">'Global Status'!$AL$20:$AP$20</definedName>
    <definedName name="solver_adj" localSheetId="3" hidden="1">'Normal Logistic'!$I$1:$I$3</definedName>
    <definedName name="solver_adj" localSheetId="2" hidden="1">Phase!$F$15:$F$17</definedName>
    <definedName name="solver_cvg" localSheetId="0" hidden="1">0.0001</definedName>
    <definedName name="solver_cvg" localSheetId="3" hidden="1">0.0001</definedName>
    <definedName name="solver_cvg" localSheetId="2" hidden="1">0.0001</definedName>
    <definedName name="solver_drv" localSheetId="0" hidden="1">1</definedName>
    <definedName name="solver_drv" localSheetId="3" hidden="1">1</definedName>
    <definedName name="solver_drv" localSheetId="2" hidden="1">1</definedName>
    <definedName name="solver_eng" localSheetId="0" hidden="1">1</definedName>
    <definedName name="solver_eng" localSheetId="3" hidden="1">1</definedName>
    <definedName name="solver_eng" localSheetId="2" hidden="1">1</definedName>
    <definedName name="solver_est" localSheetId="0" hidden="1">1</definedName>
    <definedName name="solver_est" localSheetId="3" hidden="1">1</definedName>
    <definedName name="solver_est" localSheetId="2" hidden="1">1</definedName>
    <definedName name="solver_itr" localSheetId="0" hidden="1">2147483647</definedName>
    <definedName name="solver_itr" localSheetId="3" hidden="1">2147483647</definedName>
    <definedName name="solver_itr" localSheetId="2" hidden="1">2147483647</definedName>
    <definedName name="solver_mip" localSheetId="0" hidden="1">2147483647</definedName>
    <definedName name="solver_mip" localSheetId="3" hidden="1">2147483647</definedName>
    <definedName name="solver_mip" localSheetId="2" hidden="1">2147483647</definedName>
    <definedName name="solver_mni" localSheetId="0" hidden="1">30</definedName>
    <definedName name="solver_mni" localSheetId="3" hidden="1">30</definedName>
    <definedName name="solver_mni" localSheetId="2" hidden="1">30</definedName>
    <definedName name="solver_mrt" localSheetId="0" hidden="1">0.075</definedName>
    <definedName name="solver_mrt" localSheetId="3" hidden="1">0.075</definedName>
    <definedName name="solver_mrt" localSheetId="2" hidden="1">0.075</definedName>
    <definedName name="solver_msl" localSheetId="0" hidden="1">2</definedName>
    <definedName name="solver_msl" localSheetId="3" hidden="1">2</definedName>
    <definedName name="solver_msl" localSheetId="2" hidden="1">2</definedName>
    <definedName name="solver_neg" localSheetId="0" hidden="1">2</definedName>
    <definedName name="solver_neg" localSheetId="3" hidden="1">1</definedName>
    <definedName name="solver_neg" localSheetId="2" hidden="1">1</definedName>
    <definedName name="solver_nod" localSheetId="0" hidden="1">2147483647</definedName>
    <definedName name="solver_nod" localSheetId="3" hidden="1">2147483647</definedName>
    <definedName name="solver_nod" localSheetId="2" hidden="1">2147483647</definedName>
    <definedName name="solver_num" localSheetId="0" hidden="1">0</definedName>
    <definedName name="solver_num" localSheetId="3" hidden="1">0</definedName>
    <definedName name="solver_num" localSheetId="2" hidden="1">0</definedName>
    <definedName name="solver_nwt" localSheetId="0" hidden="1">1</definedName>
    <definedName name="solver_nwt" localSheetId="3" hidden="1">1</definedName>
    <definedName name="solver_nwt" localSheetId="2" hidden="1">1</definedName>
    <definedName name="solver_opt" localSheetId="0" hidden="1">'Global Status'!$O$1</definedName>
    <definedName name="solver_opt" localSheetId="3" hidden="1">'Normal Logistic'!$I$4</definedName>
    <definedName name="solver_opt" localSheetId="2" hidden="1">Phase!$F$18</definedName>
    <definedName name="solver_pre" localSheetId="0" hidden="1">0.000001</definedName>
    <definedName name="solver_pre" localSheetId="3" hidden="1">0.000001</definedName>
    <definedName name="solver_pre" localSheetId="2" hidden="1">0.000001</definedName>
    <definedName name="solver_rbv" localSheetId="0" hidden="1">1</definedName>
    <definedName name="solver_rbv" localSheetId="3" hidden="1">1</definedName>
    <definedName name="solver_rbv" localSheetId="2" hidden="1">1</definedName>
    <definedName name="solver_rlx" localSheetId="0" hidden="1">2</definedName>
    <definedName name="solver_rlx" localSheetId="3" hidden="1">2</definedName>
    <definedName name="solver_rlx" localSheetId="2" hidden="1">2</definedName>
    <definedName name="solver_rsd" localSheetId="0" hidden="1">0</definedName>
    <definedName name="solver_rsd" localSheetId="3" hidden="1">0</definedName>
    <definedName name="solver_rsd" localSheetId="2" hidden="1">0</definedName>
    <definedName name="solver_scl" localSheetId="0" hidden="1">1</definedName>
    <definedName name="solver_scl" localSheetId="3" hidden="1">1</definedName>
    <definedName name="solver_scl" localSheetId="2" hidden="1">1</definedName>
    <definedName name="solver_sho" localSheetId="0" hidden="1">2</definedName>
    <definedName name="solver_sho" localSheetId="3" hidden="1">2</definedName>
    <definedName name="solver_sho" localSheetId="2" hidden="1">2</definedName>
    <definedName name="solver_ssz" localSheetId="0" hidden="1">100</definedName>
    <definedName name="solver_ssz" localSheetId="3" hidden="1">100</definedName>
    <definedName name="solver_ssz" localSheetId="2" hidden="1">100</definedName>
    <definedName name="solver_tim" localSheetId="0" hidden="1">2147483647</definedName>
    <definedName name="solver_tim" localSheetId="3" hidden="1">2147483647</definedName>
    <definedName name="solver_tim" localSheetId="2" hidden="1">2147483647</definedName>
    <definedName name="solver_tol" localSheetId="0" hidden="1">0.01</definedName>
    <definedName name="solver_tol" localSheetId="3" hidden="1">0.01</definedName>
    <definedName name="solver_tol" localSheetId="2" hidden="1">0.01</definedName>
    <definedName name="solver_typ" localSheetId="0" hidden="1">2</definedName>
    <definedName name="solver_typ" localSheetId="3" hidden="1">2</definedName>
    <definedName name="solver_typ" localSheetId="2" hidden="1">2</definedName>
    <definedName name="solver_val" localSheetId="0" hidden="1">0</definedName>
    <definedName name="solver_val" localSheetId="3" hidden="1">0</definedName>
    <definedName name="solver_val" localSheetId="2" hidden="1">0</definedName>
    <definedName name="solver_ver" localSheetId="0" hidden="1">3</definedName>
    <definedName name="solver_ver" localSheetId="3" hidden="1">3</definedName>
    <definedName name="solver_ver" localSheetId="2" hidden="1">3</definedName>
    <definedName name="Speed" localSheetId="2">Phase!$C$17</definedName>
    <definedName name="Total_Cases" localSheetId="2">Phase!$C$15</definedName>
    <definedName name="WorldPop">'Global Status'!$D$1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4" i="7" l="1"/>
  <c r="H64" i="7"/>
  <c r="F64" i="7"/>
  <c r="C64" i="7"/>
  <c r="J62" i="7"/>
  <c r="J63" i="7"/>
  <c r="H62" i="7"/>
  <c r="H63" i="7"/>
  <c r="F62" i="7"/>
  <c r="F63" i="7"/>
  <c r="C62" i="7"/>
  <c r="C63" i="7"/>
  <c r="E3" i="1"/>
  <c r="B141" i="4"/>
  <c r="B140" i="4"/>
  <c r="B139" i="4"/>
  <c r="B146" i="4"/>
  <c r="B145" i="4"/>
  <c r="B150" i="4"/>
  <c r="P60" i="1"/>
  <c r="E60" i="1"/>
  <c r="D60" i="1" s="1"/>
  <c r="B147" i="4" l="1"/>
  <c r="B148" i="4"/>
  <c r="M13" i="9"/>
  <c r="L11" i="9"/>
  <c r="L13" i="9" s="1"/>
  <c r="K13" i="9"/>
  <c r="E15" i="9"/>
  <c r="F15" i="9"/>
  <c r="C10" i="9"/>
  <c r="C11" i="9"/>
  <c r="N4" i="9"/>
  <c r="N5" i="9"/>
  <c r="N6" i="9"/>
  <c r="N7" i="9"/>
  <c r="N8" i="9"/>
  <c r="N9" i="9"/>
  <c r="N10" i="9"/>
  <c r="N11" i="9"/>
  <c r="N3" i="9"/>
  <c r="M4" i="9"/>
  <c r="M5" i="9"/>
  <c r="M6" i="9"/>
  <c r="M7" i="9"/>
  <c r="M8" i="9"/>
  <c r="M9" i="9"/>
  <c r="M10" i="9"/>
  <c r="M3" i="9"/>
  <c r="M11" i="9"/>
  <c r="K11" i="9"/>
  <c r="C6" i="9"/>
  <c r="C3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12" i="9"/>
  <c r="F16" i="9"/>
  <c r="D62" i="9"/>
  <c r="A61" i="9"/>
  <c r="D61" i="9" s="1"/>
  <c r="A63" i="9"/>
  <c r="A64" i="9" s="1"/>
  <c r="D64" i="9" s="1"/>
  <c r="B149" i="4" l="1"/>
  <c r="B151" i="4" s="1"/>
  <c r="D63" i="9"/>
  <c r="A60" i="9"/>
  <c r="D60" i="9" s="1"/>
  <c r="A65" i="9"/>
  <c r="A59" i="9" l="1"/>
  <c r="D59" i="9" s="1"/>
  <c r="A66" i="9"/>
  <c r="A67" i="9" s="1"/>
  <c r="D65" i="9"/>
  <c r="A58" i="9" l="1"/>
  <c r="D58" i="9" s="1"/>
  <c r="D67" i="9"/>
  <c r="D66" i="9"/>
  <c r="A68" i="9"/>
  <c r="A57" i="9" l="1"/>
  <c r="D68" i="9"/>
  <c r="D57" i="9"/>
  <c r="A56" i="9"/>
  <c r="A69" i="9"/>
  <c r="D69" i="9" l="1"/>
  <c r="D56" i="9"/>
  <c r="A55" i="9"/>
  <c r="A70" i="9"/>
  <c r="D70" i="9" l="1"/>
  <c r="D55" i="9"/>
  <c r="A54" i="9"/>
  <c r="A71" i="9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J60" i="7"/>
  <c r="J61" i="7"/>
  <c r="F60" i="7"/>
  <c r="F61" i="7"/>
  <c r="C60" i="7"/>
  <c r="C61" i="7"/>
  <c r="B124" i="4"/>
  <c r="B129" i="4" s="1"/>
  <c r="B122" i="4"/>
  <c r="B107" i="4"/>
  <c r="B128" i="4"/>
  <c r="B123" i="4"/>
  <c r="V57" i="1"/>
  <c r="V58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D54" i="9" l="1"/>
  <c r="D71" i="9"/>
  <c r="A53" i="9"/>
  <c r="A72" i="9"/>
  <c r="B131" i="4"/>
  <c r="B130" i="4"/>
  <c r="B133" i="4"/>
  <c r="J59" i="7"/>
  <c r="F59" i="7"/>
  <c r="C59" i="7"/>
  <c r="B113" i="4"/>
  <c r="B106" i="4"/>
  <c r="B105" i="4"/>
  <c r="B111" i="4"/>
  <c r="V56" i="1"/>
  <c r="P56" i="1"/>
  <c r="D53" i="9" l="1"/>
  <c r="D72" i="9"/>
  <c r="A52" i="9"/>
  <c r="A73" i="9"/>
  <c r="B132" i="4"/>
  <c r="B134" i="4" s="1"/>
  <c r="B112" i="4"/>
  <c r="B114" i="4" s="1"/>
  <c r="B115" i="4" s="1"/>
  <c r="C115" i="4" s="1"/>
  <c r="B116" i="4"/>
  <c r="J58" i="7"/>
  <c r="F58" i="7"/>
  <c r="C58" i="7"/>
  <c r="B90" i="4"/>
  <c r="B95" i="4" s="1"/>
  <c r="B89" i="4"/>
  <c r="B88" i="4"/>
  <c r="B94" i="4"/>
  <c r="V55" i="1"/>
  <c r="D52" i="9" l="1"/>
  <c r="D73" i="9"/>
  <c r="A51" i="9"/>
  <c r="A74" i="9"/>
  <c r="C116" i="4"/>
  <c r="B117" i="4"/>
  <c r="C117" i="4" s="1"/>
  <c r="B96" i="4"/>
  <c r="B97" i="4"/>
  <c r="B98" i="4"/>
  <c r="C98" i="4" s="1"/>
  <c r="B99" i="4"/>
  <c r="J56" i="7"/>
  <c r="J57" i="7"/>
  <c r="F56" i="7"/>
  <c r="F57" i="7"/>
  <c r="C56" i="7"/>
  <c r="C57" i="7"/>
  <c r="V53" i="1"/>
  <c r="V54" i="1"/>
  <c r="U53" i="1"/>
  <c r="U54" i="1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9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E111" i="7"/>
  <c r="D111" i="7"/>
  <c r="E110" i="7"/>
  <c r="D110" i="7"/>
  <c r="E109" i="7"/>
  <c r="D109" i="7"/>
  <c r="E108" i="7"/>
  <c r="D108" i="7"/>
  <c r="E107" i="7"/>
  <c r="D107" i="7"/>
  <c r="E106" i="7"/>
  <c r="D106" i="7"/>
  <c r="E105" i="7"/>
  <c r="D105" i="7"/>
  <c r="E104" i="7"/>
  <c r="D104" i="7"/>
  <c r="E103" i="7"/>
  <c r="D103" i="7"/>
  <c r="E102" i="7"/>
  <c r="D102" i="7"/>
  <c r="E101" i="7"/>
  <c r="D101" i="7"/>
  <c r="E100" i="7"/>
  <c r="D100" i="7"/>
  <c r="E99" i="7"/>
  <c r="D99" i="7"/>
  <c r="E98" i="7"/>
  <c r="D98" i="7"/>
  <c r="E97" i="7"/>
  <c r="D97" i="7"/>
  <c r="E96" i="7"/>
  <c r="D96" i="7"/>
  <c r="E95" i="7"/>
  <c r="D95" i="7"/>
  <c r="E94" i="7"/>
  <c r="D94" i="7"/>
  <c r="E93" i="7"/>
  <c r="D93" i="7"/>
  <c r="E92" i="7"/>
  <c r="D92" i="7"/>
  <c r="E91" i="7"/>
  <c r="D91" i="7"/>
  <c r="E90" i="7"/>
  <c r="D90" i="7"/>
  <c r="E89" i="7"/>
  <c r="D89" i="7"/>
  <c r="E88" i="7"/>
  <c r="D88" i="7"/>
  <c r="E87" i="7"/>
  <c r="D87" i="7"/>
  <c r="E86" i="7"/>
  <c r="D86" i="7"/>
  <c r="E85" i="7"/>
  <c r="D85" i="7"/>
  <c r="E84" i="7"/>
  <c r="D84" i="7"/>
  <c r="E83" i="7"/>
  <c r="D83" i="7"/>
  <c r="E82" i="7"/>
  <c r="D82" i="7"/>
  <c r="E81" i="7"/>
  <c r="D81" i="7"/>
  <c r="E80" i="7"/>
  <c r="D80" i="7"/>
  <c r="E79" i="7"/>
  <c r="D79" i="7"/>
  <c r="E78" i="7"/>
  <c r="D78" i="7"/>
  <c r="E77" i="7"/>
  <c r="D77" i="7"/>
  <c r="E76" i="7"/>
  <c r="D76" i="7"/>
  <c r="E75" i="7"/>
  <c r="D75" i="7"/>
  <c r="E74" i="7"/>
  <c r="D74" i="7"/>
  <c r="E73" i="7"/>
  <c r="D73" i="7"/>
  <c r="E72" i="7"/>
  <c r="D72" i="7"/>
  <c r="E71" i="7"/>
  <c r="D71" i="7"/>
  <c r="E70" i="7"/>
  <c r="D70" i="7"/>
  <c r="E69" i="7"/>
  <c r="D69" i="7"/>
  <c r="E68" i="7"/>
  <c r="D68" i="7"/>
  <c r="E67" i="7"/>
  <c r="D67" i="7"/>
  <c r="E66" i="7"/>
  <c r="D66" i="7"/>
  <c r="E65" i="7"/>
  <c r="D65" i="7"/>
  <c r="E64" i="7"/>
  <c r="D64" i="7"/>
  <c r="E63" i="7"/>
  <c r="D63" i="7"/>
  <c r="E62" i="7"/>
  <c r="D62" i="7"/>
  <c r="E61" i="7"/>
  <c r="D61" i="7"/>
  <c r="E60" i="7"/>
  <c r="D60" i="7"/>
  <c r="E59" i="7"/>
  <c r="D59" i="7"/>
  <c r="E58" i="7"/>
  <c r="D58" i="7"/>
  <c r="E57" i="7"/>
  <c r="D57" i="7"/>
  <c r="E56" i="7"/>
  <c r="D56" i="7"/>
  <c r="E55" i="7"/>
  <c r="D55" i="7"/>
  <c r="E54" i="7"/>
  <c r="D54" i="7"/>
  <c r="E53" i="7"/>
  <c r="D53" i="7"/>
  <c r="E52" i="7"/>
  <c r="D52" i="7"/>
  <c r="E51" i="7"/>
  <c r="D51" i="7"/>
  <c r="E50" i="7"/>
  <c r="D50" i="7"/>
  <c r="E49" i="7"/>
  <c r="D49" i="7"/>
  <c r="E48" i="7"/>
  <c r="D48" i="7"/>
  <c r="E47" i="7"/>
  <c r="D47" i="7"/>
  <c r="E46" i="7"/>
  <c r="D46" i="7"/>
  <c r="E45" i="7"/>
  <c r="D45" i="7"/>
  <c r="E44" i="7"/>
  <c r="D44" i="7"/>
  <c r="E43" i="7"/>
  <c r="D43" i="7"/>
  <c r="E42" i="7"/>
  <c r="D42" i="7"/>
  <c r="E41" i="7"/>
  <c r="D41" i="7"/>
  <c r="E40" i="7"/>
  <c r="D40" i="7"/>
  <c r="E39" i="7"/>
  <c r="D39" i="7"/>
  <c r="E38" i="7"/>
  <c r="D38" i="7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D4" i="7" l="1"/>
  <c r="D74" i="9"/>
  <c r="D51" i="9"/>
  <c r="A50" i="9"/>
  <c r="A75" i="9"/>
  <c r="B100" i="4"/>
  <c r="C100" i="4" s="1"/>
  <c r="C99" i="4"/>
  <c r="M6" i="1"/>
  <c r="O6" i="1"/>
  <c r="AU26" i="1"/>
  <c r="AY26" i="1" s="1"/>
  <c r="AV26" i="1"/>
  <c r="AZ26" i="1" s="1"/>
  <c r="AW26" i="1"/>
  <c r="BA26" i="1" s="1"/>
  <c r="AX26" i="1"/>
  <c r="BC26" i="1"/>
  <c r="V51" i="1"/>
  <c r="V52" i="1"/>
  <c r="J14" i="5"/>
  <c r="J15" i="5"/>
  <c r="J16" i="5"/>
  <c r="J17" i="5"/>
  <c r="J18" i="5"/>
  <c r="J13" i="5"/>
  <c r="L9" i="5"/>
  <c r="I8" i="5"/>
  <c r="I9" i="5"/>
  <c r="I10" i="5"/>
  <c r="I11" i="5"/>
  <c r="I12" i="5"/>
  <c r="I13" i="5"/>
  <c r="I14" i="5"/>
  <c r="I15" i="5"/>
  <c r="I16" i="5"/>
  <c r="I17" i="5"/>
  <c r="I18" i="5"/>
  <c r="I7" i="5"/>
  <c r="H8" i="5"/>
  <c r="H9" i="5"/>
  <c r="H10" i="5"/>
  <c r="H11" i="5"/>
  <c r="H12" i="5"/>
  <c r="H13" i="5"/>
  <c r="H14" i="5"/>
  <c r="H15" i="5"/>
  <c r="H16" i="5"/>
  <c r="H17" i="5"/>
  <c r="H18" i="5"/>
  <c r="H7" i="5"/>
  <c r="B72" i="4"/>
  <c r="B71" i="4"/>
  <c r="B76" i="4"/>
  <c r="D75" i="9" l="1"/>
  <c r="D50" i="9"/>
  <c r="A49" i="9"/>
  <c r="A76" i="9"/>
  <c r="B78" i="4"/>
  <c r="B81" i="4"/>
  <c r="C81" i="4" s="1"/>
  <c r="BB26" i="1"/>
  <c r="B77" i="4"/>
  <c r="B79" i="4" s="1"/>
  <c r="B55" i="4"/>
  <c r="B54" i="4"/>
  <c r="B59" i="4"/>
  <c r="BC25" i="1"/>
  <c r="AX25" i="1"/>
  <c r="AW25" i="1"/>
  <c r="BA25" i="1" s="1"/>
  <c r="AV25" i="1"/>
  <c r="AZ25" i="1" s="1"/>
  <c r="AU25" i="1"/>
  <c r="AY25" i="1" s="1"/>
  <c r="D49" i="9" l="1"/>
  <c r="D76" i="9"/>
  <c r="A48" i="9"/>
  <c r="A77" i="9"/>
  <c r="B80" i="4"/>
  <c r="B82" i="4" s="1"/>
  <c r="B60" i="4"/>
  <c r="B62" i="4" s="1"/>
  <c r="B61" i="4"/>
  <c r="B63" i="4" s="1"/>
  <c r="B64" i="4"/>
  <c r="BB25" i="1"/>
  <c r="B37" i="4"/>
  <c r="B43" i="4" s="1"/>
  <c r="B36" i="4"/>
  <c r="B41" i="4"/>
  <c r="I3" i="1"/>
  <c r="L3" i="1"/>
  <c r="J3" i="1"/>
  <c r="AU24" i="1"/>
  <c r="AY24" i="1" s="1"/>
  <c r="AV24" i="1"/>
  <c r="AZ24" i="1" s="1"/>
  <c r="AW24" i="1"/>
  <c r="BA24" i="1" s="1"/>
  <c r="AX24" i="1"/>
  <c r="BC24" i="1"/>
  <c r="AU23" i="1"/>
  <c r="AY23" i="1" s="1"/>
  <c r="AV23" i="1"/>
  <c r="AZ23" i="1" s="1"/>
  <c r="AW23" i="1"/>
  <c r="BA23" i="1" s="1"/>
  <c r="AX23" i="1"/>
  <c r="BC23" i="1"/>
  <c r="V50" i="1"/>
  <c r="D77" i="9" l="1"/>
  <c r="D48" i="9"/>
  <c r="A47" i="9"/>
  <c r="A78" i="9"/>
  <c r="C80" i="4"/>
  <c r="C82" i="4"/>
  <c r="B65" i="4"/>
  <c r="B42" i="4"/>
  <c r="B44" i="4" s="1"/>
  <c r="B46" i="4"/>
  <c r="BB23" i="1"/>
  <c r="BB24" i="1"/>
  <c r="BC22" i="1"/>
  <c r="AX22" i="1"/>
  <c r="AW22" i="1"/>
  <c r="BA22" i="1" s="1"/>
  <c r="AV22" i="1"/>
  <c r="AZ22" i="1" s="1"/>
  <c r="AU22" i="1"/>
  <c r="AY22" i="1" s="1"/>
  <c r="D78" i="9" l="1"/>
  <c r="D47" i="9"/>
  <c r="A46" i="9"/>
  <c r="A79" i="9"/>
  <c r="E54" i="1"/>
  <c r="D54" i="1" s="1"/>
  <c r="E57" i="1"/>
  <c r="D57" i="1" s="1"/>
  <c r="B45" i="4"/>
  <c r="B47" i="4" s="1"/>
  <c r="BB22" i="1"/>
  <c r="V47" i="1"/>
  <c r="V48" i="1"/>
  <c r="V49" i="1"/>
  <c r="D79" i="9" l="1"/>
  <c r="D46" i="9"/>
  <c r="A45" i="9"/>
  <c r="A80" i="9"/>
  <c r="BC21" i="1"/>
  <c r="AX21" i="1"/>
  <c r="AW21" i="1"/>
  <c r="BA21" i="1" s="1"/>
  <c r="AV21" i="1"/>
  <c r="AZ21" i="1" s="1"/>
  <c r="AU21" i="1"/>
  <c r="AY21" i="1" s="1"/>
  <c r="D45" i="9" l="1"/>
  <c r="D80" i="9"/>
  <c r="A44" i="9"/>
  <c r="A81" i="9"/>
  <c r="BB21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K7" i="1"/>
  <c r="D81" i="9" l="1"/>
  <c r="D44" i="9"/>
  <c r="A43" i="9"/>
  <c r="A82" i="9"/>
  <c r="M7" i="1"/>
  <c r="O7" i="1"/>
  <c r="K8" i="1"/>
  <c r="D43" i="9" l="1"/>
  <c r="D82" i="9"/>
  <c r="A42" i="9"/>
  <c r="A83" i="9"/>
  <c r="M8" i="1"/>
  <c r="O8" i="1"/>
  <c r="K9" i="1"/>
  <c r="BC19" i="1"/>
  <c r="BC20" i="1"/>
  <c r="AU20" i="1"/>
  <c r="AY20" i="1" s="1"/>
  <c r="AV20" i="1"/>
  <c r="AZ20" i="1" s="1"/>
  <c r="AW20" i="1"/>
  <c r="BA20" i="1" s="1"/>
  <c r="AX20" i="1"/>
  <c r="AX19" i="1"/>
  <c r="AW19" i="1"/>
  <c r="BA19" i="1" s="1"/>
  <c r="AV19" i="1"/>
  <c r="AZ19" i="1" s="1"/>
  <c r="AU19" i="1"/>
  <c r="AY19" i="1" s="1"/>
  <c r="T44" i="1"/>
  <c r="T45" i="1"/>
  <c r="T46" i="1"/>
  <c r="V45" i="1"/>
  <c r="V46" i="1"/>
  <c r="U46" i="1"/>
  <c r="R46" i="1"/>
  <c r="R25" i="1"/>
  <c r="R34" i="1"/>
  <c r="R35" i="1"/>
  <c r="R36" i="1"/>
  <c r="R37" i="1"/>
  <c r="R38" i="1"/>
  <c r="R39" i="1"/>
  <c r="R40" i="1"/>
  <c r="R41" i="1"/>
  <c r="R42" i="1"/>
  <c r="R43" i="1"/>
  <c r="R44" i="1"/>
  <c r="R45" i="1"/>
  <c r="R7" i="1"/>
  <c r="R8" i="1"/>
  <c r="R9" i="1"/>
  <c r="R6" i="1"/>
  <c r="D83" i="9" l="1"/>
  <c r="D42" i="9"/>
  <c r="A41" i="9"/>
  <c r="A84" i="9"/>
  <c r="O9" i="1"/>
  <c r="M9" i="1"/>
  <c r="BB19" i="1"/>
  <c r="K10" i="1"/>
  <c r="BB20" i="1"/>
  <c r="H64" i="1"/>
  <c r="H62" i="1"/>
  <c r="H63" i="1"/>
  <c r="H55" i="1"/>
  <c r="H56" i="1"/>
  <c r="H57" i="1"/>
  <c r="H58" i="1"/>
  <c r="H59" i="1"/>
  <c r="H60" i="1"/>
  <c r="H61" i="1"/>
  <c r="H53" i="1"/>
  <c r="H54" i="1"/>
  <c r="U45" i="1"/>
  <c r="A40" i="9" l="1"/>
  <c r="D41" i="9"/>
  <c r="D84" i="9"/>
  <c r="A85" i="9"/>
  <c r="O10" i="1"/>
  <c r="M10" i="1"/>
  <c r="K11" i="1"/>
  <c r="H45" i="1"/>
  <c r="H46" i="1"/>
  <c r="W46" i="1" s="1"/>
  <c r="H47" i="1"/>
  <c r="W47" i="1" s="1"/>
  <c r="H48" i="1"/>
  <c r="W48" i="1" s="1"/>
  <c r="H49" i="1"/>
  <c r="W49" i="1" s="1"/>
  <c r="H50" i="1"/>
  <c r="H51" i="1"/>
  <c r="B53" i="4" s="1"/>
  <c r="H52" i="1"/>
  <c r="B70" i="4" s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6" i="1"/>
  <c r="T5" i="1"/>
  <c r="D85" i="9" l="1"/>
  <c r="A39" i="9"/>
  <c r="D40" i="9"/>
  <c r="A86" i="9"/>
  <c r="O11" i="1"/>
  <c r="M11" i="1"/>
  <c r="W50" i="1"/>
  <c r="B35" i="4"/>
  <c r="K12" i="1"/>
  <c r="R47" i="1"/>
  <c r="U47" i="1"/>
  <c r="R50" i="1"/>
  <c r="U8" i="1"/>
  <c r="D9" i="3" s="1"/>
  <c r="U9" i="1"/>
  <c r="D10" i="3" s="1"/>
  <c r="U10" i="1"/>
  <c r="D11" i="3" s="1"/>
  <c r="U11" i="1"/>
  <c r="D12" i="3" s="1"/>
  <c r="U12" i="1"/>
  <c r="D13" i="3" s="1"/>
  <c r="U13" i="1"/>
  <c r="D14" i="3" s="1"/>
  <c r="U14" i="1"/>
  <c r="D15" i="3" s="1"/>
  <c r="U15" i="1"/>
  <c r="D16" i="3" s="1"/>
  <c r="U16" i="1"/>
  <c r="D17" i="3" s="1"/>
  <c r="U17" i="1"/>
  <c r="D18" i="3" s="1"/>
  <c r="U18" i="1"/>
  <c r="D19" i="3" s="1"/>
  <c r="U19" i="1"/>
  <c r="D20" i="3" s="1"/>
  <c r="U20" i="1"/>
  <c r="D21" i="3" s="1"/>
  <c r="U21" i="1"/>
  <c r="D22" i="3" s="1"/>
  <c r="U22" i="1"/>
  <c r="D23" i="3" s="1"/>
  <c r="U23" i="1"/>
  <c r="D24" i="3" s="1"/>
  <c r="U24" i="1"/>
  <c r="D25" i="3" s="1"/>
  <c r="U25" i="1"/>
  <c r="D26" i="3" s="1"/>
  <c r="U26" i="1"/>
  <c r="D27" i="3" s="1"/>
  <c r="U27" i="1"/>
  <c r="D28" i="3" s="1"/>
  <c r="U28" i="1"/>
  <c r="D29" i="3" s="1"/>
  <c r="U29" i="1"/>
  <c r="D30" i="3" s="1"/>
  <c r="U30" i="1"/>
  <c r="D31" i="3" s="1"/>
  <c r="U31" i="1"/>
  <c r="D32" i="3" s="1"/>
  <c r="U32" i="1"/>
  <c r="D33" i="3" s="1"/>
  <c r="U33" i="1"/>
  <c r="D34" i="3" s="1"/>
  <c r="U34" i="1"/>
  <c r="D35" i="3" s="1"/>
  <c r="U35" i="1"/>
  <c r="D36" i="3" s="1"/>
  <c r="U36" i="1"/>
  <c r="D37" i="3" s="1"/>
  <c r="U37" i="1"/>
  <c r="D38" i="3" s="1"/>
  <c r="U38" i="1"/>
  <c r="D39" i="3" s="1"/>
  <c r="U39" i="1"/>
  <c r="D40" i="3" s="1"/>
  <c r="U40" i="1"/>
  <c r="D41" i="3" s="1"/>
  <c r="U41" i="1"/>
  <c r="D42" i="3" s="1"/>
  <c r="U42" i="1"/>
  <c r="D43" i="3" s="1"/>
  <c r="U43" i="1"/>
  <c r="D44" i="3" s="1"/>
  <c r="U44" i="1"/>
  <c r="D45" i="3" s="1"/>
  <c r="U7" i="1"/>
  <c r="D8" i="3" s="1"/>
  <c r="E8" i="3" s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7" i="3"/>
  <c r="H24" i="1"/>
  <c r="H25" i="1"/>
  <c r="H26" i="1"/>
  <c r="H27" i="1"/>
  <c r="V44" i="1"/>
  <c r="S6" i="1"/>
  <c r="P6" i="1" s="1"/>
  <c r="Q6" i="1"/>
  <c r="E6" i="1" s="1"/>
  <c r="D6" i="1" s="1"/>
  <c r="V6" i="1"/>
  <c r="S7" i="1"/>
  <c r="P7" i="1" s="1"/>
  <c r="Q7" i="1"/>
  <c r="E7" i="1" s="1"/>
  <c r="D7" i="1" s="1"/>
  <c r="V7" i="1"/>
  <c r="S8" i="1"/>
  <c r="P8" i="1" s="1"/>
  <c r="Q8" i="1"/>
  <c r="E8" i="1" s="1"/>
  <c r="D8" i="1" s="1"/>
  <c r="V8" i="1"/>
  <c r="S9" i="1"/>
  <c r="P9" i="1" s="1"/>
  <c r="Q9" i="1"/>
  <c r="E9" i="1" s="1"/>
  <c r="D9" i="1" s="1"/>
  <c r="V9" i="1"/>
  <c r="N10" i="1"/>
  <c r="R10" i="1" s="1"/>
  <c r="H44" i="1"/>
  <c r="A38" i="9" l="1"/>
  <c r="D39" i="9"/>
  <c r="D86" i="9"/>
  <c r="A87" i="9"/>
  <c r="F26" i="1"/>
  <c r="F25" i="1"/>
  <c r="F27" i="1"/>
  <c r="F24" i="1"/>
  <c r="O12" i="1"/>
  <c r="M12" i="1"/>
  <c r="K13" i="1"/>
  <c r="R49" i="1"/>
  <c r="U49" i="1"/>
  <c r="R48" i="1"/>
  <c r="U48" i="1"/>
  <c r="U50" i="1"/>
  <c r="F45" i="3"/>
  <c r="G45" i="3" s="1"/>
  <c r="F37" i="3"/>
  <c r="G37" i="3" s="1"/>
  <c r="F38" i="3"/>
  <c r="G38" i="3" s="1"/>
  <c r="F30" i="3"/>
  <c r="G30" i="3" s="1"/>
  <c r="F22" i="3"/>
  <c r="G22" i="3" s="1"/>
  <c r="F14" i="3"/>
  <c r="G14" i="3" s="1"/>
  <c r="F29" i="3"/>
  <c r="G29" i="3" s="1"/>
  <c r="F21" i="3"/>
  <c r="G21" i="3" s="1"/>
  <c r="F13" i="3"/>
  <c r="G13" i="3" s="1"/>
  <c r="E26" i="3"/>
  <c r="F39" i="3"/>
  <c r="G39" i="3" s="1"/>
  <c r="F31" i="3"/>
  <c r="G31" i="3" s="1"/>
  <c r="F23" i="3"/>
  <c r="G23" i="3" s="1"/>
  <c r="F15" i="3"/>
  <c r="G15" i="3" s="1"/>
  <c r="F41" i="3"/>
  <c r="G41" i="3" s="1"/>
  <c r="F33" i="3"/>
  <c r="G33" i="3" s="1"/>
  <c r="F25" i="3"/>
  <c r="G25" i="3" s="1"/>
  <c r="F17" i="3"/>
  <c r="G17" i="3" s="1"/>
  <c r="F9" i="3"/>
  <c r="G9" i="3" s="1"/>
  <c r="F42" i="3"/>
  <c r="G42" i="3" s="1"/>
  <c r="F34" i="3"/>
  <c r="G34" i="3" s="1"/>
  <c r="F26" i="3"/>
  <c r="G26" i="3" s="1"/>
  <c r="F18" i="3"/>
  <c r="G18" i="3" s="1"/>
  <c r="F10" i="3"/>
  <c r="G10" i="3" s="1"/>
  <c r="D2" i="3"/>
  <c r="F44" i="3"/>
  <c r="G44" i="3" s="1"/>
  <c r="F36" i="3"/>
  <c r="G36" i="3" s="1"/>
  <c r="F28" i="3"/>
  <c r="G28" i="3" s="1"/>
  <c r="F20" i="3"/>
  <c r="G20" i="3" s="1"/>
  <c r="F12" i="3"/>
  <c r="G12" i="3" s="1"/>
  <c r="F43" i="3"/>
  <c r="G43" i="3" s="1"/>
  <c r="F35" i="3"/>
  <c r="G35" i="3" s="1"/>
  <c r="F27" i="3"/>
  <c r="G27" i="3" s="1"/>
  <c r="F19" i="3"/>
  <c r="G19" i="3" s="1"/>
  <c r="F11" i="3"/>
  <c r="G11" i="3" s="1"/>
  <c r="F40" i="3"/>
  <c r="G40" i="3" s="1"/>
  <c r="F32" i="3"/>
  <c r="G32" i="3" s="1"/>
  <c r="F24" i="3"/>
  <c r="G24" i="3" s="1"/>
  <c r="F16" i="3"/>
  <c r="G16" i="3" s="1"/>
  <c r="F8" i="3"/>
  <c r="G8" i="3" s="1"/>
  <c r="E34" i="3"/>
  <c r="E10" i="3"/>
  <c r="E42" i="3"/>
  <c r="E27" i="3"/>
  <c r="E18" i="3"/>
  <c r="E17" i="3"/>
  <c r="E9" i="3"/>
  <c r="E45" i="3"/>
  <c r="E37" i="3"/>
  <c r="E29" i="3"/>
  <c r="E21" i="3"/>
  <c r="E13" i="3"/>
  <c r="E43" i="3"/>
  <c r="E35" i="3"/>
  <c r="E19" i="3"/>
  <c r="E11" i="3"/>
  <c r="E41" i="3"/>
  <c r="E33" i="3"/>
  <c r="E25" i="3"/>
  <c r="E40" i="3"/>
  <c r="E32" i="3"/>
  <c r="E24" i="3"/>
  <c r="E16" i="3"/>
  <c r="E39" i="3"/>
  <c r="E31" i="3"/>
  <c r="E23" i="3"/>
  <c r="E15" i="3"/>
  <c r="E38" i="3"/>
  <c r="E30" i="3"/>
  <c r="E22" i="3"/>
  <c r="E14" i="3"/>
  <c r="E44" i="3"/>
  <c r="E36" i="3"/>
  <c r="E28" i="3"/>
  <c r="E20" i="3"/>
  <c r="E12" i="3"/>
  <c r="C2" i="3"/>
  <c r="BQ1408" i="2"/>
  <c r="BQ1382" i="2"/>
  <c r="BQ1383" i="2"/>
  <c r="BQ1384" i="2"/>
  <c r="BQ1385" i="2"/>
  <c r="BQ1386" i="2"/>
  <c r="BQ1387" i="2"/>
  <c r="BQ1388" i="2"/>
  <c r="BQ1389" i="2"/>
  <c r="BQ1390" i="2"/>
  <c r="BQ1391" i="2"/>
  <c r="BQ1392" i="2"/>
  <c r="BQ1393" i="2"/>
  <c r="BQ1394" i="2"/>
  <c r="BQ1395" i="2"/>
  <c r="BQ1396" i="2"/>
  <c r="BQ1397" i="2"/>
  <c r="BQ1398" i="2"/>
  <c r="BQ1399" i="2"/>
  <c r="BQ1400" i="2"/>
  <c r="BQ1401" i="2"/>
  <c r="BQ1402" i="2"/>
  <c r="BQ1403" i="2"/>
  <c r="BQ1404" i="2"/>
  <c r="BQ1405" i="2"/>
  <c r="BQ1406" i="2"/>
  <c r="BQ1407" i="2"/>
  <c r="BQ332" i="2"/>
  <c r="BQ147" i="2"/>
  <c r="BQ58" i="2"/>
  <c r="BQ200" i="2"/>
  <c r="BQ201" i="2"/>
  <c r="BQ175" i="2"/>
  <c r="BQ100" i="2"/>
  <c r="BQ14" i="2"/>
  <c r="BQ101" i="2"/>
  <c r="BQ202" i="2"/>
  <c r="BQ12" i="2"/>
  <c r="BQ21" i="2"/>
  <c r="BQ35" i="2"/>
  <c r="BQ77" i="2"/>
  <c r="BQ203" i="2"/>
  <c r="BQ102" i="2"/>
  <c r="BQ260" i="2"/>
  <c r="BQ36" i="2"/>
  <c r="BQ28" i="2"/>
  <c r="BQ59" i="2"/>
  <c r="BQ78" i="2"/>
  <c r="BQ43" i="2"/>
  <c r="BQ79" i="2"/>
  <c r="BQ261" i="2"/>
  <c r="BQ103" i="2"/>
  <c r="BQ9" i="2"/>
  <c r="BQ104" i="2"/>
  <c r="BQ29" i="2"/>
  <c r="BQ80" i="2"/>
  <c r="BQ204" i="2"/>
  <c r="BQ148" i="2"/>
  <c r="BQ205" i="2"/>
  <c r="BQ105" i="2"/>
  <c r="BQ15" i="2"/>
  <c r="BQ106" i="2"/>
  <c r="BQ30" i="2"/>
  <c r="BQ10" i="2"/>
  <c r="BQ32" i="2"/>
  <c r="BQ107" i="2"/>
  <c r="BQ262" i="2"/>
  <c r="BQ44" i="2"/>
  <c r="BQ206" i="2"/>
  <c r="BQ333" i="2"/>
  <c r="BQ586" i="2"/>
  <c r="BQ60" i="2"/>
  <c r="BQ45" i="2"/>
  <c r="BQ149" i="2"/>
  <c r="BQ207" i="2"/>
  <c r="BQ263" i="2"/>
  <c r="BQ208" i="2"/>
  <c r="BQ209" i="2"/>
  <c r="BQ210" i="2"/>
  <c r="BQ18" i="2"/>
  <c r="BQ108" i="2"/>
  <c r="BQ46" i="2"/>
  <c r="BQ37" i="2"/>
  <c r="BQ176" i="2"/>
  <c r="BQ150" i="2"/>
  <c r="BQ177" i="2"/>
  <c r="BQ22" i="2"/>
  <c r="BQ264" i="2"/>
  <c r="BQ109" i="2"/>
  <c r="BQ61" i="2"/>
  <c r="BQ151" i="2"/>
  <c r="BQ334" i="2"/>
  <c r="BQ211" i="2"/>
  <c r="BQ400" i="2"/>
  <c r="BQ110" i="2"/>
  <c r="BQ212" i="2"/>
  <c r="BQ265" i="2"/>
  <c r="BQ38" i="2"/>
  <c r="BQ81" i="2"/>
  <c r="BQ31" i="2"/>
  <c r="BQ62" i="2"/>
  <c r="BQ213" i="2"/>
  <c r="BQ111" i="2"/>
  <c r="BQ82" i="2"/>
  <c r="BQ112" i="2"/>
  <c r="BQ266" i="2"/>
  <c r="BQ214" i="2"/>
  <c r="BQ47" i="2"/>
  <c r="BQ335" i="2"/>
  <c r="BQ48" i="2"/>
  <c r="BQ267" i="2"/>
  <c r="BQ63" i="2"/>
  <c r="BQ64" i="2"/>
  <c r="BQ178" i="2"/>
  <c r="BQ268" i="2"/>
  <c r="BQ336" i="2"/>
  <c r="BQ337" i="2"/>
  <c r="BQ179" i="2"/>
  <c r="BQ65" i="2"/>
  <c r="BQ83" i="2"/>
  <c r="BQ215" i="2"/>
  <c r="BQ338" i="2"/>
  <c r="BQ84" i="2"/>
  <c r="BQ113" i="2"/>
  <c r="BQ85" i="2"/>
  <c r="BQ152" i="2"/>
  <c r="BQ86" i="2"/>
  <c r="BQ153" i="2"/>
  <c r="BQ154" i="2"/>
  <c r="BQ516" i="2"/>
  <c r="BQ269" i="2"/>
  <c r="BQ155" i="2"/>
  <c r="BQ156" i="2"/>
  <c r="BQ270" i="2"/>
  <c r="BQ157" i="2"/>
  <c r="BQ216" i="2"/>
  <c r="BQ271" i="2"/>
  <c r="BQ339" i="2"/>
  <c r="BQ114" i="2"/>
  <c r="BQ272" i="2"/>
  <c r="BQ87" i="2"/>
  <c r="BQ115" i="2"/>
  <c r="BQ401" i="2"/>
  <c r="BQ88" i="2"/>
  <c r="BQ340" i="2"/>
  <c r="BQ116" i="2"/>
  <c r="BQ341" i="2"/>
  <c r="BQ273" i="2"/>
  <c r="BQ117" i="2"/>
  <c r="BQ49" i="2"/>
  <c r="BQ118" i="2"/>
  <c r="BQ517" i="2"/>
  <c r="BQ23" i="2"/>
  <c r="BQ518" i="2"/>
  <c r="BQ119" i="2"/>
  <c r="BQ180" i="2"/>
  <c r="BQ158" i="2"/>
  <c r="BQ24" i="2"/>
  <c r="BQ181" i="2"/>
  <c r="BQ217" i="2"/>
  <c r="BQ66" i="2"/>
  <c r="BQ182" i="2"/>
  <c r="BQ519" i="2"/>
  <c r="BQ274" i="2"/>
  <c r="BQ402" i="2"/>
  <c r="BQ403" i="2"/>
  <c r="BQ218" i="2"/>
  <c r="BQ120" i="2"/>
  <c r="BQ121" i="2"/>
  <c r="BQ275" i="2"/>
  <c r="BQ122" i="2"/>
  <c r="BQ39" i="2"/>
  <c r="BQ453" i="2"/>
  <c r="BQ89" i="2"/>
  <c r="BQ219" i="2"/>
  <c r="BQ123" i="2"/>
  <c r="BQ124" i="2"/>
  <c r="BQ587" i="2"/>
  <c r="BQ125" i="2"/>
  <c r="BQ50" i="2"/>
  <c r="BQ220" i="2"/>
  <c r="BQ221" i="2"/>
  <c r="BQ183" i="2"/>
  <c r="BQ454" i="2"/>
  <c r="BQ276" i="2"/>
  <c r="BQ942" i="2"/>
  <c r="BQ25" i="2"/>
  <c r="BQ222" i="2"/>
  <c r="BQ67" i="2"/>
  <c r="BQ342" i="2"/>
  <c r="BQ343" i="2"/>
  <c r="BQ277" i="2"/>
  <c r="BQ68" i="2"/>
  <c r="BQ344" i="2"/>
  <c r="BQ13" i="2"/>
  <c r="BQ126" i="2"/>
  <c r="BQ223" i="2"/>
  <c r="BQ455" i="2"/>
  <c r="BQ404" i="2"/>
  <c r="BQ184" i="2"/>
  <c r="BQ185" i="2"/>
  <c r="BQ278" i="2"/>
  <c r="BQ90" i="2"/>
  <c r="BQ345" i="2"/>
  <c r="BQ224" i="2"/>
  <c r="BQ40" i="2"/>
  <c r="BQ346" i="2"/>
  <c r="BQ347" i="2"/>
  <c r="BQ520" i="2"/>
  <c r="BQ405" i="2"/>
  <c r="BQ91" i="2"/>
  <c r="BQ279" i="2"/>
  <c r="BQ348" i="2"/>
  <c r="BQ588" i="2"/>
  <c r="BQ51" i="2"/>
  <c r="BQ159" i="2"/>
  <c r="BQ160" i="2"/>
  <c r="BQ225" i="2"/>
  <c r="BQ280" i="2"/>
  <c r="BQ521" i="2"/>
  <c r="BQ127" i="2"/>
  <c r="BQ186" i="2"/>
  <c r="BQ456" i="2"/>
  <c r="BQ281" i="2"/>
  <c r="BQ406" i="2"/>
  <c r="BQ128" i="2"/>
  <c r="BQ407" i="2"/>
  <c r="BQ282" i="2"/>
  <c r="BQ1063" i="2"/>
  <c r="BQ408" i="2"/>
  <c r="BQ283" i="2"/>
  <c r="BQ284" i="2"/>
  <c r="BQ349" i="2"/>
  <c r="BQ285" i="2"/>
  <c r="BQ69" i="2"/>
  <c r="BQ187" i="2"/>
  <c r="BQ161" i="2"/>
  <c r="BQ129" i="2"/>
  <c r="BQ130" i="2"/>
  <c r="BQ409" i="2"/>
  <c r="BQ647" i="2"/>
  <c r="BQ522" i="2"/>
  <c r="BQ410" i="2"/>
  <c r="BQ226" i="2"/>
  <c r="BQ523" i="2"/>
  <c r="BQ131" i="2"/>
  <c r="BQ227" i="2"/>
  <c r="BQ350" i="2"/>
  <c r="BQ228" i="2"/>
  <c r="BQ411" i="2"/>
  <c r="BQ229" i="2"/>
  <c r="BQ589" i="2"/>
  <c r="BQ524" i="2"/>
  <c r="BQ525" i="2"/>
  <c r="BQ526" i="2"/>
  <c r="BQ412" i="2"/>
  <c r="BQ286" i="2"/>
  <c r="BQ162" i="2"/>
  <c r="BQ230" i="2"/>
  <c r="BQ231" i="2"/>
  <c r="BQ413" i="2"/>
  <c r="BQ287" i="2"/>
  <c r="BQ789" i="2"/>
  <c r="BQ414" i="2"/>
  <c r="BQ351" i="2"/>
  <c r="BQ288" i="2"/>
  <c r="BQ92" i="2"/>
  <c r="BQ70" i="2"/>
  <c r="BQ188" i="2"/>
  <c r="BQ527" i="2"/>
  <c r="BQ457" i="2"/>
  <c r="BQ189" i="2"/>
  <c r="BQ232" i="2"/>
  <c r="BQ132" i="2"/>
  <c r="BQ352" i="2"/>
  <c r="BQ133" i="2"/>
  <c r="BQ790" i="2"/>
  <c r="BQ590" i="2"/>
  <c r="BQ528" i="2"/>
  <c r="BQ19" i="2"/>
  <c r="BQ163" i="2"/>
  <c r="BQ415" i="2"/>
  <c r="BQ93" i="2"/>
  <c r="BQ289" i="2"/>
  <c r="BQ190" i="2"/>
  <c r="BQ164" i="2"/>
  <c r="BQ416" i="2"/>
  <c r="BQ417" i="2"/>
  <c r="BQ290" i="2"/>
  <c r="BQ353" i="2"/>
  <c r="BQ418" i="2"/>
  <c r="BQ233" i="2"/>
  <c r="BQ291" i="2"/>
  <c r="BQ354" i="2"/>
  <c r="BQ191" i="2"/>
  <c r="BQ71" i="2"/>
  <c r="BQ791" i="2"/>
  <c r="BQ458" i="2"/>
  <c r="BQ94" i="2"/>
  <c r="BQ419" i="2"/>
  <c r="BQ234" i="2"/>
  <c r="BQ420" i="2"/>
  <c r="BQ591" i="2"/>
  <c r="BQ355" i="2"/>
  <c r="BQ648" i="2"/>
  <c r="BQ459" i="2"/>
  <c r="BQ52" i="2"/>
  <c r="BQ192" i="2"/>
  <c r="BQ95" i="2"/>
  <c r="BQ235" i="2"/>
  <c r="BQ529" i="2"/>
  <c r="BQ292" i="2"/>
  <c r="BQ649" i="2"/>
  <c r="BQ592" i="2"/>
  <c r="BQ53" i="2"/>
  <c r="BQ460" i="2"/>
  <c r="BQ356" i="2"/>
  <c r="BQ650" i="2"/>
  <c r="BQ357" i="2"/>
  <c r="BQ293" i="2"/>
  <c r="BQ651" i="2"/>
  <c r="BQ294" i="2"/>
  <c r="BQ236" i="2"/>
  <c r="BQ461" i="2"/>
  <c r="BQ165" i="2"/>
  <c r="BQ652" i="2"/>
  <c r="BQ166" i="2"/>
  <c r="BQ462" i="2"/>
  <c r="BQ358" i="2"/>
  <c r="BQ530" i="2"/>
  <c r="BQ295" i="2"/>
  <c r="BQ296" i="2"/>
  <c r="BQ593" i="2"/>
  <c r="BQ359" i="2"/>
  <c r="BQ653" i="2"/>
  <c r="BQ167" i="2"/>
  <c r="BQ531" i="2"/>
  <c r="BQ594" i="2"/>
  <c r="BQ297" i="2"/>
  <c r="BQ532" i="2"/>
  <c r="BQ360" i="2"/>
  <c r="BQ463" i="2"/>
  <c r="BQ298" i="2"/>
  <c r="BQ237" i="2"/>
  <c r="BQ595" i="2"/>
  <c r="BQ361" i="2"/>
  <c r="BQ72" i="2"/>
  <c r="BQ362" i="2"/>
  <c r="BQ533" i="2"/>
  <c r="BQ363" i="2"/>
  <c r="BQ421" i="2"/>
  <c r="BQ464" i="2"/>
  <c r="BQ238" i="2"/>
  <c r="BQ168" i="2"/>
  <c r="BQ422" i="2"/>
  <c r="BQ465" i="2"/>
  <c r="BQ364" i="2"/>
  <c r="BQ299" i="2"/>
  <c r="BQ300" i="2"/>
  <c r="BQ654" i="2"/>
  <c r="BQ301" i="2"/>
  <c r="BQ655" i="2"/>
  <c r="BQ423" i="2"/>
  <c r="BQ365" i="2"/>
  <c r="BQ366" i="2"/>
  <c r="BQ596" i="2"/>
  <c r="BQ367" i="2"/>
  <c r="BQ534" i="2"/>
  <c r="BQ424" i="2"/>
  <c r="BQ656" i="2"/>
  <c r="BQ193" i="2"/>
  <c r="BQ169" i="2"/>
  <c r="BQ96" i="2"/>
  <c r="BQ466" i="2"/>
  <c r="BQ97" i="2"/>
  <c r="BQ368" i="2"/>
  <c r="BQ194" i="2"/>
  <c r="BQ425" i="2"/>
  <c r="BQ239" i="2"/>
  <c r="BQ657" i="2"/>
  <c r="BQ535" i="2"/>
  <c r="BQ536" i="2"/>
  <c r="BQ658" i="2"/>
  <c r="BQ302" i="2"/>
  <c r="BQ303" i="2"/>
  <c r="BQ369" i="2"/>
  <c r="BQ426" i="2"/>
  <c r="BQ370" i="2"/>
  <c r="BQ597" i="2"/>
  <c r="BQ537" i="2"/>
  <c r="BQ371" i="2"/>
  <c r="BQ372" i="2"/>
  <c r="BQ467" i="2"/>
  <c r="BQ427" i="2"/>
  <c r="BQ468" i="2"/>
  <c r="BQ469" i="2"/>
  <c r="BQ134" i="2"/>
  <c r="BQ304" i="2"/>
  <c r="BQ538" i="2"/>
  <c r="BQ240" i="2"/>
  <c r="BQ373" i="2"/>
  <c r="BQ241" i="2"/>
  <c r="BQ598" i="2"/>
  <c r="BQ539" i="2"/>
  <c r="BQ54" i="2"/>
  <c r="BQ374" i="2"/>
  <c r="BQ599" i="2"/>
  <c r="BQ792" i="2"/>
  <c r="BQ242" i="2"/>
  <c r="BQ305" i="2"/>
  <c r="BQ16" i="2"/>
  <c r="BQ600" i="2"/>
  <c r="BQ243" i="2"/>
  <c r="BQ601" i="2"/>
  <c r="BQ540" i="2"/>
  <c r="BQ26" i="2"/>
  <c r="BQ659" i="2"/>
  <c r="BQ660" i="2"/>
  <c r="BQ428" i="2"/>
  <c r="BQ73" i="2"/>
  <c r="BQ661" i="2"/>
  <c r="BQ429" i="2"/>
  <c r="BQ306" i="2"/>
  <c r="BQ470" i="2"/>
  <c r="BQ41" i="2"/>
  <c r="BQ471" i="2"/>
  <c r="BQ472" i="2"/>
  <c r="BQ473" i="2"/>
  <c r="BQ541" i="2"/>
  <c r="BQ375" i="2"/>
  <c r="BQ542" i="2"/>
  <c r="BQ662" i="2"/>
  <c r="BQ793" i="2"/>
  <c r="BQ602" i="2"/>
  <c r="BQ55" i="2"/>
  <c r="BQ430" i="2"/>
  <c r="BQ1162" i="2"/>
  <c r="BQ474" i="2"/>
  <c r="BQ475" i="2"/>
  <c r="BQ307" i="2"/>
  <c r="BQ794" i="2"/>
  <c r="BQ244" i="2"/>
  <c r="BQ663" i="2"/>
  <c r="BQ74" i="2"/>
  <c r="BQ376" i="2"/>
  <c r="BQ431" i="2"/>
  <c r="BQ795" i="2"/>
  <c r="BQ476" i="2"/>
  <c r="BQ664" i="2"/>
  <c r="BQ543" i="2"/>
  <c r="BQ477" i="2"/>
  <c r="BQ665" i="2"/>
  <c r="BQ666" i="2"/>
  <c r="BQ478" i="2"/>
  <c r="BQ308" i="2"/>
  <c r="BQ603" i="2"/>
  <c r="BQ796" i="2"/>
  <c r="BQ479" i="2"/>
  <c r="BQ195" i="2"/>
  <c r="BQ309" i="2"/>
  <c r="BQ310" i="2"/>
  <c r="BQ245" i="2"/>
  <c r="BQ604" i="2"/>
  <c r="BQ480" i="2"/>
  <c r="BQ246" i="2"/>
  <c r="BQ247" i="2"/>
  <c r="BQ667" i="2"/>
  <c r="BQ797" i="2"/>
  <c r="BQ798" i="2"/>
  <c r="BQ799" i="2"/>
  <c r="BQ432" i="2"/>
  <c r="BQ668" i="2"/>
  <c r="BQ481" i="2"/>
  <c r="BQ433" i="2"/>
  <c r="BQ482" i="2"/>
  <c r="BQ483" i="2"/>
  <c r="BQ669" i="2"/>
  <c r="BQ377" i="2"/>
  <c r="BQ484" i="2"/>
  <c r="BQ378" i="2"/>
  <c r="BQ248" i="2"/>
  <c r="BQ544" i="2"/>
  <c r="BQ670" i="2"/>
  <c r="BQ434" i="2"/>
  <c r="BQ605" i="2"/>
  <c r="BQ545" i="2"/>
  <c r="BQ485" i="2"/>
  <c r="BQ546" i="2"/>
  <c r="BQ671" i="2"/>
  <c r="BQ672" i="2"/>
  <c r="BQ486" i="2"/>
  <c r="BQ673" i="2"/>
  <c r="BQ547" i="2"/>
  <c r="BQ435" i="2"/>
  <c r="BQ800" i="2"/>
  <c r="BQ487" i="2"/>
  <c r="BQ674" i="2"/>
  <c r="BQ196" i="2"/>
  <c r="BQ379" i="2"/>
  <c r="BQ675" i="2"/>
  <c r="BQ56" i="2"/>
  <c r="BQ943" i="2"/>
  <c r="BQ311" i="2"/>
  <c r="BQ312" i="2"/>
  <c r="BQ135" i="2"/>
  <c r="BQ436" i="2"/>
  <c r="BQ249" i="2"/>
  <c r="BQ313" i="2"/>
  <c r="BQ488" i="2"/>
  <c r="BQ250" i="2"/>
  <c r="BQ314" i="2"/>
  <c r="BQ801" i="2"/>
  <c r="BQ98" i="2"/>
  <c r="BQ676" i="2"/>
  <c r="BQ315" i="2"/>
  <c r="BQ548" i="2"/>
  <c r="BQ136" i="2"/>
  <c r="BQ489" i="2"/>
  <c r="BQ677" i="2"/>
  <c r="BQ549" i="2"/>
  <c r="BQ550" i="2"/>
  <c r="BQ678" i="2"/>
  <c r="BQ679" i="2"/>
  <c r="BQ606" i="2"/>
  <c r="BQ170" i="2"/>
  <c r="BQ607" i="2"/>
  <c r="BQ802" i="2"/>
  <c r="BQ437" i="2"/>
  <c r="BQ551" i="2"/>
  <c r="BQ944" i="2"/>
  <c r="BQ316" i="2"/>
  <c r="BQ552" i="2"/>
  <c r="BQ608" i="2"/>
  <c r="BQ438" i="2"/>
  <c r="BQ680" i="2"/>
  <c r="BQ251" i="2"/>
  <c r="BQ137" i="2"/>
  <c r="BQ317" i="2"/>
  <c r="BQ803" i="2"/>
  <c r="BQ490" i="2"/>
  <c r="BQ491" i="2"/>
  <c r="BQ553" i="2"/>
  <c r="BQ492" i="2"/>
  <c r="BQ681" i="2"/>
  <c r="BQ804" i="2"/>
  <c r="BQ609" i="2"/>
  <c r="BQ493" i="2"/>
  <c r="BQ380" i="2"/>
  <c r="BQ610" i="2"/>
  <c r="BQ682" i="2"/>
  <c r="BQ138" i="2"/>
  <c r="BQ318" i="2"/>
  <c r="BQ494" i="2"/>
  <c r="BQ945" i="2"/>
  <c r="BQ554" i="2"/>
  <c r="BQ439" i="2"/>
  <c r="BQ555" i="2"/>
  <c r="BQ805" i="2"/>
  <c r="BQ683" i="2"/>
  <c r="BQ806" i="2"/>
  <c r="BQ807" i="2"/>
  <c r="BQ611" i="2"/>
  <c r="BQ139" i="2"/>
  <c r="BQ140" i="2"/>
  <c r="BQ684" i="2"/>
  <c r="BQ685" i="2"/>
  <c r="BQ946" i="2"/>
  <c r="BQ319" i="2"/>
  <c r="BQ686" i="2"/>
  <c r="BQ612" i="2"/>
  <c r="BQ613" i="2"/>
  <c r="BQ252" i="2"/>
  <c r="BQ440" i="2"/>
  <c r="BQ495" i="2"/>
  <c r="BQ808" i="2"/>
  <c r="BQ687" i="2"/>
  <c r="BQ809" i="2"/>
  <c r="BQ556" i="2"/>
  <c r="BQ381" i="2"/>
  <c r="BQ688" i="2"/>
  <c r="BQ614" i="2"/>
  <c r="BQ382" i="2"/>
  <c r="BQ320" i="2"/>
  <c r="BQ689" i="2"/>
  <c r="BQ441" i="2"/>
  <c r="BQ442" i="2"/>
  <c r="BQ947" i="2"/>
  <c r="BQ496" i="2"/>
  <c r="BQ497" i="2"/>
  <c r="BQ810" i="2"/>
  <c r="BQ253" i="2"/>
  <c r="BQ498" i="2"/>
  <c r="BQ690" i="2"/>
  <c r="BQ383" i="2"/>
  <c r="BQ75" i="2"/>
  <c r="BQ197" i="2"/>
  <c r="BQ948" i="2"/>
  <c r="BQ811" i="2"/>
  <c r="BQ557" i="2"/>
  <c r="BQ691" i="2"/>
  <c r="BQ384" i="2"/>
  <c r="BQ558" i="2"/>
  <c r="BQ443" i="2"/>
  <c r="BQ812" i="2"/>
  <c r="BQ813" i="2"/>
  <c r="BQ321" i="2"/>
  <c r="BQ559" i="2"/>
  <c r="BQ385" i="2"/>
  <c r="BQ949" i="2"/>
  <c r="BQ560" i="2"/>
  <c r="BQ814" i="2"/>
  <c r="BQ99" i="2"/>
  <c r="BQ171" i="2"/>
  <c r="BQ386" i="2"/>
  <c r="BQ172" i="2"/>
  <c r="BQ561" i="2"/>
  <c r="BQ562" i="2"/>
  <c r="BQ563" i="2"/>
  <c r="BQ615" i="2"/>
  <c r="BQ692" i="2"/>
  <c r="BQ693" i="2"/>
  <c r="BQ387" i="2"/>
  <c r="BQ141" i="2"/>
  <c r="BQ388" i="2"/>
  <c r="BQ142" i="2"/>
  <c r="BQ444" i="2"/>
  <c r="BQ499" i="2"/>
  <c r="BQ322" i="2"/>
  <c r="BQ616" i="2"/>
  <c r="BQ617" i="2"/>
  <c r="BQ618" i="2"/>
  <c r="BQ198" i="2"/>
  <c r="BQ564" i="2"/>
  <c r="BQ143" i="2"/>
  <c r="BQ815" i="2"/>
  <c r="BQ144" i="2"/>
  <c r="BQ950" i="2"/>
  <c r="BQ565" i="2"/>
  <c r="BQ816" i="2"/>
  <c r="BQ566" i="2"/>
  <c r="BQ694" i="2"/>
  <c r="BQ567" i="2"/>
  <c r="BQ695" i="2"/>
  <c r="BQ323" i="2"/>
  <c r="BQ696" i="2"/>
  <c r="BQ568" i="2"/>
  <c r="BQ697" i="2"/>
  <c r="BQ500" i="2"/>
  <c r="BQ817" i="2"/>
  <c r="BQ698" i="2"/>
  <c r="BQ173" i="2"/>
  <c r="BQ699" i="2"/>
  <c r="BQ818" i="2"/>
  <c r="BQ619" i="2"/>
  <c r="BQ501" i="2"/>
  <c r="BQ819" i="2"/>
  <c r="BQ502" i="2"/>
  <c r="BQ445" i="2"/>
  <c r="BQ174" i="2"/>
  <c r="BQ820" i="2"/>
  <c r="BQ951" i="2"/>
  <c r="BQ389" i="2"/>
  <c r="BQ952" i="2"/>
  <c r="BQ620" i="2"/>
  <c r="BQ700" i="2"/>
  <c r="BQ503" i="2"/>
  <c r="BQ504" i="2"/>
  <c r="BQ199" i="2"/>
  <c r="BQ1245" i="2"/>
  <c r="BQ701" i="2"/>
  <c r="BQ821" i="2"/>
  <c r="BQ505" i="2"/>
  <c r="BQ822" i="2"/>
  <c r="BQ569" i="2"/>
  <c r="BQ823" i="2"/>
  <c r="BQ702" i="2"/>
  <c r="BQ703" i="2"/>
  <c r="BQ446" i="2"/>
  <c r="BQ324" i="2"/>
  <c r="BQ390" i="2"/>
  <c r="BQ506" i="2"/>
  <c r="BQ391" i="2"/>
  <c r="BQ507" i="2"/>
  <c r="BQ508" i="2"/>
  <c r="BQ704" i="2"/>
  <c r="BQ621" i="2"/>
  <c r="BQ705" i="2"/>
  <c r="BQ706" i="2"/>
  <c r="BQ824" i="2"/>
  <c r="BQ825" i="2"/>
  <c r="BQ447" i="2"/>
  <c r="BQ254" i="2"/>
  <c r="BQ325" i="2"/>
  <c r="BQ570" i="2"/>
  <c r="BQ255" i="2"/>
  <c r="BQ953" i="2"/>
  <c r="BQ954" i="2"/>
  <c r="BQ955" i="2"/>
  <c r="BQ956" i="2"/>
  <c r="BQ707" i="2"/>
  <c r="BQ826" i="2"/>
  <c r="BQ256" i="2"/>
  <c r="BQ571" i="2"/>
  <c r="BQ957" i="2"/>
  <c r="BQ827" i="2"/>
  <c r="BQ622" i="2"/>
  <c r="BQ623" i="2"/>
  <c r="BQ708" i="2"/>
  <c r="BQ709" i="2"/>
  <c r="BQ257" i="2"/>
  <c r="BQ958" i="2"/>
  <c r="BQ828" i="2"/>
  <c r="BQ710" i="2"/>
  <c r="BQ258" i="2"/>
  <c r="BQ829" i="2"/>
  <c r="BQ711" i="2"/>
  <c r="BQ326" i="2"/>
  <c r="BQ259" i="2"/>
  <c r="BQ509" i="2"/>
  <c r="BQ830" i="2"/>
  <c r="BQ831" i="2"/>
  <c r="BQ832" i="2"/>
  <c r="BQ712" i="2"/>
  <c r="BQ624" i="2"/>
  <c r="BQ713" i="2"/>
  <c r="BQ714" i="2"/>
  <c r="BQ959" i="2"/>
  <c r="BQ510" i="2"/>
  <c r="BQ715" i="2"/>
  <c r="BQ716" i="2"/>
  <c r="BQ960" i="2"/>
  <c r="BQ717" i="2"/>
  <c r="BQ833" i="2"/>
  <c r="BQ834" i="2"/>
  <c r="BQ572" i="2"/>
  <c r="BQ835" i="2"/>
  <c r="BQ718" i="2"/>
  <c r="BQ719" i="2"/>
  <c r="BQ720" i="2"/>
  <c r="BQ392" i="2"/>
  <c r="BQ721" i="2"/>
  <c r="BQ573" i="2"/>
  <c r="BQ393" i="2"/>
  <c r="BQ448" i="2"/>
  <c r="BQ836" i="2"/>
  <c r="BQ961" i="2"/>
  <c r="BQ837" i="2"/>
  <c r="BQ1064" i="2"/>
  <c r="BQ327" i="2"/>
  <c r="BQ328" i="2"/>
  <c r="BQ1065" i="2"/>
  <c r="BQ722" i="2"/>
  <c r="BQ394" i="2"/>
  <c r="BQ838" i="2"/>
  <c r="BQ839" i="2"/>
  <c r="BQ723" i="2"/>
  <c r="BQ962" i="2"/>
  <c r="BQ329" i="2"/>
  <c r="BQ330" i="2"/>
  <c r="BQ331" i="2"/>
  <c r="BQ840" i="2"/>
  <c r="BQ841" i="2"/>
  <c r="BQ842" i="2"/>
  <c r="BQ724" i="2"/>
  <c r="BQ725" i="2"/>
  <c r="BQ843" i="2"/>
  <c r="BQ963" i="2"/>
  <c r="BQ726" i="2"/>
  <c r="BQ625" i="2"/>
  <c r="BQ844" i="2"/>
  <c r="BQ845" i="2"/>
  <c r="BQ846" i="2"/>
  <c r="BQ395" i="2"/>
  <c r="BQ574" i="2"/>
  <c r="BQ847" i="2"/>
  <c r="BQ848" i="2"/>
  <c r="BQ849" i="2"/>
  <c r="BQ727" i="2"/>
  <c r="BQ396" i="2"/>
  <c r="BQ511" i="2"/>
  <c r="BQ397" i="2"/>
  <c r="BQ964" i="2"/>
  <c r="BQ728" i="2"/>
  <c r="BQ729" i="2"/>
  <c r="BQ398" i="2"/>
  <c r="BQ626" i="2"/>
  <c r="BQ850" i="2"/>
  <c r="BQ851" i="2"/>
  <c r="BQ852" i="2"/>
  <c r="BQ399" i="2"/>
  <c r="BQ1066" i="2"/>
  <c r="BQ627" i="2"/>
  <c r="BQ730" i="2"/>
  <c r="BQ628" i="2"/>
  <c r="BQ853" i="2"/>
  <c r="BQ1067" i="2"/>
  <c r="BQ731" i="2"/>
  <c r="BQ965" i="2"/>
  <c r="BQ966" i="2"/>
  <c r="BQ732" i="2"/>
  <c r="BQ854" i="2"/>
  <c r="BQ629" i="2"/>
  <c r="BQ630" i="2"/>
  <c r="BQ733" i="2"/>
  <c r="BQ631" i="2"/>
  <c r="BQ449" i="2"/>
  <c r="BQ855" i="2"/>
  <c r="BQ1068" i="2"/>
  <c r="BQ450" i="2"/>
  <c r="BQ967" i="2"/>
  <c r="BQ734" i="2"/>
  <c r="BQ968" i="2"/>
  <c r="BQ735" i="2"/>
  <c r="BQ736" i="2"/>
  <c r="BQ1069" i="2"/>
  <c r="BQ969" i="2"/>
  <c r="BQ856" i="2"/>
  <c r="BQ857" i="2"/>
  <c r="BQ1070" i="2"/>
  <c r="BQ1071" i="2"/>
  <c r="BQ575" i="2"/>
  <c r="BQ858" i="2"/>
  <c r="BQ859" i="2"/>
  <c r="BQ576" i="2"/>
  <c r="BQ737" i="2"/>
  <c r="BQ860" i="2"/>
  <c r="BQ512" i="2"/>
  <c r="BQ451" i="2"/>
  <c r="BQ861" i="2"/>
  <c r="BQ452" i="2"/>
  <c r="BQ862" i="2"/>
  <c r="BQ738" i="2"/>
  <c r="BQ863" i="2"/>
  <c r="BQ970" i="2"/>
  <c r="BQ864" i="2"/>
  <c r="BQ865" i="2"/>
  <c r="BQ577" i="2"/>
  <c r="BQ866" i="2"/>
  <c r="BQ867" i="2"/>
  <c r="BQ578" i="2"/>
  <c r="BQ971" i="2"/>
  <c r="BQ513" i="2"/>
  <c r="BQ739" i="2"/>
  <c r="BQ740" i="2"/>
  <c r="BQ741" i="2"/>
  <c r="BQ742" i="2"/>
  <c r="BQ632" i="2"/>
  <c r="BQ1163" i="2"/>
  <c r="BQ514" i="2"/>
  <c r="BQ743" i="2"/>
  <c r="BQ868" i="2"/>
  <c r="BQ744" i="2"/>
  <c r="BQ1072" i="2"/>
  <c r="BQ633" i="2"/>
  <c r="BQ972" i="2"/>
  <c r="BQ1073" i="2"/>
  <c r="BQ869" i="2"/>
  <c r="BQ870" i="2"/>
  <c r="BQ515" i="2"/>
  <c r="BQ871" i="2"/>
  <c r="BQ872" i="2"/>
  <c r="BQ745" i="2"/>
  <c r="BQ634" i="2"/>
  <c r="BQ579" i="2"/>
  <c r="BQ973" i="2"/>
  <c r="BQ746" i="2"/>
  <c r="BQ747" i="2"/>
  <c r="BQ748" i="2"/>
  <c r="BQ580" i="2"/>
  <c r="BQ749" i="2"/>
  <c r="BQ750" i="2"/>
  <c r="BQ873" i="2"/>
  <c r="BQ751" i="2"/>
  <c r="BQ974" i="2"/>
  <c r="BQ874" i="2"/>
  <c r="BQ752" i="2"/>
  <c r="BQ581" i="2"/>
  <c r="BQ753" i="2"/>
  <c r="BQ975" i="2"/>
  <c r="BQ875" i="2"/>
  <c r="BQ976" i="2"/>
  <c r="BQ754" i="2"/>
  <c r="BQ876" i="2"/>
  <c r="BQ1164" i="2"/>
  <c r="BQ755" i="2"/>
  <c r="BQ977" i="2"/>
  <c r="BQ978" i="2"/>
  <c r="BQ877" i="2"/>
  <c r="BQ582" i="2"/>
  <c r="BQ979" i="2"/>
  <c r="BQ635" i="2"/>
  <c r="BQ583" i="2"/>
  <c r="BQ878" i="2"/>
  <c r="BQ980" i="2"/>
  <c r="BQ879" i="2"/>
  <c r="BQ981" i="2"/>
  <c r="BQ636" i="2"/>
  <c r="BQ584" i="2"/>
  <c r="BQ982" i="2"/>
  <c r="BQ983" i="2"/>
  <c r="BQ637" i="2"/>
  <c r="BQ984" i="2"/>
  <c r="BQ585" i="2"/>
  <c r="BQ756" i="2"/>
  <c r="BQ880" i="2"/>
  <c r="BQ881" i="2"/>
  <c r="BQ882" i="2"/>
  <c r="BQ1074" i="2"/>
  <c r="BQ1075" i="2"/>
  <c r="BQ638" i="2"/>
  <c r="BQ985" i="2"/>
  <c r="BQ883" i="2"/>
  <c r="BQ884" i="2"/>
  <c r="BQ986" i="2"/>
  <c r="BQ639" i="2"/>
  <c r="BQ757" i="2"/>
  <c r="BQ1076" i="2"/>
  <c r="BQ1077" i="2"/>
  <c r="BQ885" i="2"/>
  <c r="BQ640" i="2"/>
  <c r="BQ758" i="2"/>
  <c r="BQ759" i="2"/>
  <c r="BQ886" i="2"/>
  <c r="BQ1078" i="2"/>
  <c r="BQ760" i="2"/>
  <c r="BQ887" i="2"/>
  <c r="BQ987" i="2"/>
  <c r="BQ988" i="2"/>
  <c r="BQ641" i="2"/>
  <c r="BQ1079" i="2"/>
  <c r="BQ642" i="2"/>
  <c r="BQ1080" i="2"/>
  <c r="BQ989" i="2"/>
  <c r="BQ761" i="2"/>
  <c r="BQ762" i="2"/>
  <c r="BQ643" i="2"/>
  <c r="BQ644" i="2"/>
  <c r="BQ763" i="2"/>
  <c r="BQ1081" i="2"/>
  <c r="BQ1082" i="2"/>
  <c r="BQ888" i="2"/>
  <c r="BQ990" i="2"/>
  <c r="BQ991" i="2"/>
  <c r="BQ645" i="2"/>
  <c r="BQ646" i="2"/>
  <c r="BQ992" i="2"/>
  <c r="BQ993" i="2"/>
  <c r="BQ994" i="2"/>
  <c r="BQ889" i="2"/>
  <c r="BQ995" i="2"/>
  <c r="BQ890" i="2"/>
  <c r="BQ996" i="2"/>
  <c r="BQ891" i="2"/>
  <c r="BQ1083" i="2"/>
  <c r="BQ997" i="2"/>
  <c r="BQ892" i="2"/>
  <c r="BQ998" i="2"/>
  <c r="BQ1165" i="2"/>
  <c r="BQ764" i="2"/>
  <c r="BQ765" i="2"/>
  <c r="BQ1084" i="2"/>
  <c r="BQ893" i="2"/>
  <c r="BQ766" i="2"/>
  <c r="BQ767" i="2"/>
  <c r="BQ768" i="2"/>
  <c r="BQ1246" i="2"/>
  <c r="BQ769" i="2"/>
  <c r="BQ1085" i="2"/>
  <c r="BQ770" i="2"/>
  <c r="BQ999" i="2"/>
  <c r="BQ1000" i="2"/>
  <c r="BQ894" i="2"/>
  <c r="BQ895" i="2"/>
  <c r="BQ896" i="2"/>
  <c r="BQ1001" i="2"/>
  <c r="BQ1166" i="2"/>
  <c r="BQ1167" i="2"/>
  <c r="BQ897" i="2"/>
  <c r="BQ1002" i="2"/>
  <c r="BQ1003" i="2"/>
  <c r="BQ771" i="2"/>
  <c r="BQ772" i="2"/>
  <c r="BQ898" i="2"/>
  <c r="BQ773" i="2"/>
  <c r="BQ774" i="2"/>
  <c r="BQ1168" i="2"/>
  <c r="BQ899" i="2"/>
  <c r="BQ775" i="2"/>
  <c r="BQ776" i="2"/>
  <c r="BQ777" i="2"/>
  <c r="BQ778" i="2"/>
  <c r="BQ779" i="2"/>
  <c r="BQ1086" i="2"/>
  <c r="BQ900" i="2"/>
  <c r="BQ780" i="2"/>
  <c r="BQ781" i="2"/>
  <c r="BQ782" i="2"/>
  <c r="BQ783" i="2"/>
  <c r="BQ1087" i="2"/>
  <c r="BQ784" i="2"/>
  <c r="BQ901" i="2"/>
  <c r="BQ785" i="2"/>
  <c r="BQ902" i="2"/>
  <c r="BQ1004" i="2"/>
  <c r="BQ786" i="2"/>
  <c r="BQ1005" i="2"/>
  <c r="BQ903" i="2"/>
  <c r="BQ787" i="2"/>
  <c r="BQ788" i="2"/>
  <c r="BQ904" i="2"/>
  <c r="BQ905" i="2"/>
  <c r="BQ906" i="2"/>
  <c r="BQ1006" i="2"/>
  <c r="BQ1088" i="2"/>
  <c r="BQ1089" i="2"/>
  <c r="BQ1090" i="2"/>
  <c r="BQ907" i="2"/>
  <c r="BQ908" i="2"/>
  <c r="BQ909" i="2"/>
  <c r="BQ910" i="2"/>
  <c r="BQ911" i="2"/>
  <c r="BQ912" i="2"/>
  <c r="BQ913" i="2"/>
  <c r="BQ914" i="2"/>
  <c r="BQ915" i="2"/>
  <c r="BQ1007" i="2"/>
  <c r="BQ916" i="2"/>
  <c r="BQ917" i="2"/>
  <c r="BQ918" i="2"/>
  <c r="BQ919" i="2"/>
  <c r="BQ920" i="2"/>
  <c r="BQ1091" i="2"/>
  <c r="BQ1092" i="2"/>
  <c r="BQ1008" i="2"/>
  <c r="BQ1009" i="2"/>
  <c r="BQ1010" i="2"/>
  <c r="BQ1011" i="2"/>
  <c r="BQ1012" i="2"/>
  <c r="BQ1013" i="2"/>
  <c r="BQ1093" i="2"/>
  <c r="BQ1014" i="2"/>
  <c r="BQ1094" i="2"/>
  <c r="BQ1015" i="2"/>
  <c r="BQ1095" i="2"/>
  <c r="BQ921" i="2"/>
  <c r="BQ1016" i="2"/>
  <c r="BQ922" i="2"/>
  <c r="BQ923" i="2"/>
  <c r="BQ924" i="2"/>
  <c r="BQ925" i="2"/>
  <c r="BQ926" i="2"/>
  <c r="BQ927" i="2"/>
  <c r="BQ1096" i="2"/>
  <c r="BQ1247" i="2"/>
  <c r="BQ928" i="2"/>
  <c r="BQ1097" i="2"/>
  <c r="BQ1017" i="2"/>
  <c r="BQ929" i="2"/>
  <c r="BQ930" i="2"/>
  <c r="BQ1098" i="2"/>
  <c r="BQ931" i="2"/>
  <c r="BQ932" i="2"/>
  <c r="BQ933" i="2"/>
  <c r="BQ1018" i="2"/>
  <c r="BQ934" i="2"/>
  <c r="BQ1019" i="2"/>
  <c r="BQ935" i="2"/>
  <c r="BQ936" i="2"/>
  <c r="BQ937" i="2"/>
  <c r="BQ938" i="2"/>
  <c r="BQ939" i="2"/>
  <c r="BQ940" i="2"/>
  <c r="BQ941" i="2"/>
  <c r="BQ1020" i="2"/>
  <c r="BQ1099" i="2"/>
  <c r="BQ1169" i="2"/>
  <c r="BQ1021" i="2"/>
  <c r="BQ1170" i="2"/>
  <c r="BQ1022" i="2"/>
  <c r="BQ1100" i="2"/>
  <c r="BQ1023" i="2"/>
  <c r="BQ1248" i="2"/>
  <c r="BQ1024" i="2"/>
  <c r="BQ1025" i="2"/>
  <c r="BQ1171" i="2"/>
  <c r="BQ1026" i="2"/>
  <c r="BQ1101" i="2"/>
  <c r="BQ1102" i="2"/>
  <c r="BQ1172" i="2"/>
  <c r="BQ1027" i="2"/>
  <c r="BQ1173" i="2"/>
  <c r="BQ1028" i="2"/>
  <c r="BQ1029" i="2"/>
  <c r="BQ1174" i="2"/>
  <c r="BQ1175" i="2"/>
  <c r="BQ1103" i="2"/>
  <c r="BQ1104" i="2"/>
  <c r="BQ1030" i="2"/>
  <c r="BQ1031" i="2"/>
  <c r="BQ1176" i="2"/>
  <c r="BQ1032" i="2"/>
  <c r="BQ1033" i="2"/>
  <c r="BQ1034" i="2"/>
  <c r="BQ1035" i="2"/>
  <c r="BQ1036" i="2"/>
  <c r="BQ1037" i="2"/>
  <c r="BQ1105" i="2"/>
  <c r="BQ1106" i="2"/>
  <c r="BQ1038" i="2"/>
  <c r="BQ1039" i="2"/>
  <c r="BQ1107" i="2"/>
  <c r="BQ1040" i="2"/>
  <c r="BQ1041" i="2"/>
  <c r="BQ1249" i="2"/>
  <c r="BQ1042" i="2"/>
  <c r="BQ1108" i="2"/>
  <c r="BQ1109" i="2"/>
  <c r="BQ1043" i="2"/>
  <c r="BQ1044" i="2"/>
  <c r="BQ1177" i="2"/>
  <c r="BQ1250" i="2"/>
  <c r="BQ1045" i="2"/>
  <c r="BQ1110" i="2"/>
  <c r="BQ1046" i="2"/>
  <c r="BQ1047" i="2"/>
  <c r="BQ1048" i="2"/>
  <c r="BQ1049" i="2"/>
  <c r="BQ1111" i="2"/>
  <c r="BQ1112" i="2"/>
  <c r="BQ1050" i="2"/>
  <c r="BQ1113" i="2"/>
  <c r="BQ1114" i="2"/>
  <c r="BQ1051" i="2"/>
  <c r="BQ1052" i="2"/>
  <c r="BQ1053" i="2"/>
  <c r="BQ1178" i="2"/>
  <c r="BQ1115" i="2"/>
  <c r="BQ1054" i="2"/>
  <c r="BQ1179" i="2"/>
  <c r="BQ1055" i="2"/>
  <c r="BQ1116" i="2"/>
  <c r="BQ1117" i="2"/>
  <c r="BQ1118" i="2"/>
  <c r="BQ1119" i="2"/>
  <c r="BQ1056" i="2"/>
  <c r="BQ1120" i="2"/>
  <c r="BQ1180" i="2"/>
  <c r="BQ1057" i="2"/>
  <c r="BQ1058" i="2"/>
  <c r="BQ1059" i="2"/>
  <c r="BQ1060" i="2"/>
  <c r="BQ1061" i="2"/>
  <c r="BQ1121" i="2"/>
  <c r="BQ1181" i="2"/>
  <c r="BQ1062" i="2"/>
  <c r="BQ1182" i="2"/>
  <c r="BQ1122" i="2"/>
  <c r="BQ1123" i="2"/>
  <c r="BQ1251" i="2"/>
  <c r="BQ1252" i="2"/>
  <c r="BQ1253" i="2"/>
  <c r="BQ1124" i="2"/>
  <c r="BQ1254" i="2"/>
  <c r="BQ1125" i="2"/>
  <c r="BQ1126" i="2"/>
  <c r="BQ1255" i="2"/>
  <c r="BQ1127" i="2"/>
  <c r="BQ1128" i="2"/>
  <c r="BQ1129" i="2"/>
  <c r="BQ1130" i="2"/>
  <c r="BQ1131" i="2"/>
  <c r="BQ1132" i="2"/>
  <c r="BQ1133" i="2"/>
  <c r="BQ1134" i="2"/>
  <c r="BQ1135" i="2"/>
  <c r="BQ1136" i="2"/>
  <c r="BQ1137" i="2"/>
  <c r="BQ1138" i="2"/>
  <c r="BQ1139" i="2"/>
  <c r="BQ1183" i="2"/>
  <c r="BQ1184" i="2"/>
  <c r="BQ1185" i="2"/>
  <c r="BQ1140" i="2"/>
  <c r="BQ1141" i="2"/>
  <c r="BQ1186" i="2"/>
  <c r="BQ1187" i="2"/>
  <c r="BQ1188" i="2"/>
  <c r="BQ1189" i="2"/>
  <c r="BQ1142" i="2"/>
  <c r="BQ1190" i="2"/>
  <c r="BQ1143" i="2"/>
  <c r="BQ1144" i="2"/>
  <c r="BQ1191" i="2"/>
  <c r="BQ1145" i="2"/>
  <c r="BQ1146" i="2"/>
  <c r="BQ1192" i="2"/>
  <c r="BQ1147" i="2"/>
  <c r="BQ1148" i="2"/>
  <c r="BQ1193" i="2"/>
  <c r="BQ1194" i="2"/>
  <c r="BQ1149" i="2"/>
  <c r="BQ1195" i="2"/>
  <c r="BQ1256" i="2"/>
  <c r="BQ1150" i="2"/>
  <c r="BQ1151" i="2"/>
  <c r="BQ1152" i="2"/>
  <c r="BQ1153" i="2"/>
  <c r="BQ1154" i="2"/>
  <c r="BQ1155" i="2"/>
  <c r="BQ1156" i="2"/>
  <c r="BQ1157" i="2"/>
  <c r="BQ1158" i="2"/>
  <c r="BQ1159" i="2"/>
  <c r="BQ1196" i="2"/>
  <c r="BQ1160" i="2"/>
  <c r="BQ1161" i="2"/>
  <c r="BQ1257" i="2"/>
  <c r="BQ1258" i="2"/>
  <c r="BQ1259" i="2"/>
  <c r="BQ1260" i="2"/>
  <c r="BQ1261" i="2"/>
  <c r="BQ1197" i="2"/>
  <c r="BQ1198" i="2"/>
  <c r="BQ1199" i="2"/>
  <c r="BQ1200" i="2"/>
  <c r="BQ1201" i="2"/>
  <c r="BQ1202" i="2"/>
  <c r="BQ1262" i="2"/>
  <c r="BQ1263" i="2"/>
  <c r="BQ1203" i="2"/>
  <c r="BQ1204" i="2"/>
  <c r="BQ1264" i="2"/>
  <c r="BQ1265" i="2"/>
  <c r="BQ1205" i="2"/>
  <c r="BQ1206" i="2"/>
  <c r="BQ1207" i="2"/>
  <c r="BQ1266" i="2"/>
  <c r="BQ1267" i="2"/>
  <c r="BQ1268" i="2"/>
  <c r="BQ1208" i="2"/>
  <c r="BQ1209" i="2"/>
  <c r="BQ1210" i="2"/>
  <c r="BQ1211" i="2"/>
  <c r="BQ1269" i="2"/>
  <c r="BQ1212" i="2"/>
  <c r="BQ1213" i="2"/>
  <c r="BQ1214" i="2"/>
  <c r="BQ1215" i="2"/>
  <c r="BQ1216" i="2"/>
  <c r="BQ1270" i="2"/>
  <c r="BQ1217" i="2"/>
  <c r="BQ1218" i="2"/>
  <c r="BQ1219" i="2"/>
  <c r="BQ1271" i="2"/>
  <c r="BQ1220" i="2"/>
  <c r="BQ1221" i="2"/>
  <c r="BQ1222" i="2"/>
  <c r="BQ1223" i="2"/>
  <c r="BQ1224" i="2"/>
  <c r="BQ1225" i="2"/>
  <c r="BQ1226" i="2"/>
  <c r="BQ1227" i="2"/>
  <c r="BQ1272" i="2"/>
  <c r="BQ1228" i="2"/>
  <c r="BQ1229" i="2"/>
  <c r="BQ1230" i="2"/>
  <c r="BQ1231" i="2"/>
  <c r="BQ1232" i="2"/>
  <c r="BQ1233" i="2"/>
  <c r="BQ1234" i="2"/>
  <c r="BQ1235" i="2"/>
  <c r="BQ1236" i="2"/>
  <c r="BQ1237" i="2"/>
  <c r="BQ1238" i="2"/>
  <c r="BQ1239" i="2"/>
  <c r="BQ1240" i="2"/>
  <c r="BQ1273" i="2"/>
  <c r="BQ1241" i="2"/>
  <c r="BQ1274" i="2"/>
  <c r="BQ1275" i="2"/>
  <c r="BQ1242" i="2"/>
  <c r="BQ1243" i="2"/>
  <c r="BQ1276" i="2"/>
  <c r="BQ1277" i="2"/>
  <c r="BQ1244" i="2"/>
  <c r="BQ1278" i="2"/>
  <c r="BQ1279" i="2"/>
  <c r="BQ1280" i="2"/>
  <c r="BQ1281" i="2"/>
  <c r="BQ1282" i="2"/>
  <c r="BQ1283" i="2"/>
  <c r="BQ1284" i="2"/>
  <c r="BQ1285" i="2"/>
  <c r="BQ1286" i="2"/>
  <c r="BQ1287" i="2"/>
  <c r="BQ1288" i="2"/>
  <c r="BQ1289" i="2"/>
  <c r="BQ1290" i="2"/>
  <c r="BQ1291" i="2"/>
  <c r="BQ1292" i="2"/>
  <c r="BQ1293" i="2"/>
  <c r="BQ1294" i="2"/>
  <c r="BQ1295" i="2"/>
  <c r="BQ1296" i="2"/>
  <c r="BQ1297" i="2"/>
  <c r="BQ1298" i="2"/>
  <c r="BQ1299" i="2"/>
  <c r="BQ1300" i="2"/>
  <c r="BQ1301" i="2"/>
  <c r="BQ1302" i="2"/>
  <c r="BQ1303" i="2"/>
  <c r="BQ1304" i="2"/>
  <c r="BQ1305" i="2"/>
  <c r="BQ1306" i="2"/>
  <c r="BQ1307" i="2"/>
  <c r="BQ1308" i="2"/>
  <c r="BQ1309" i="2"/>
  <c r="BQ1310" i="2"/>
  <c r="BQ1311" i="2"/>
  <c r="BQ1312" i="2"/>
  <c r="BQ1313" i="2"/>
  <c r="BQ1314" i="2"/>
  <c r="BQ1315" i="2"/>
  <c r="BQ1316" i="2"/>
  <c r="BQ1317" i="2"/>
  <c r="BQ1318" i="2"/>
  <c r="BQ1319" i="2"/>
  <c r="BQ1320" i="2"/>
  <c r="BQ1321" i="2"/>
  <c r="BQ1322" i="2"/>
  <c r="BQ1323" i="2"/>
  <c r="BQ1324" i="2"/>
  <c r="BQ1325" i="2"/>
  <c r="BQ1326" i="2"/>
  <c r="BQ1327" i="2"/>
  <c r="BQ1328" i="2"/>
  <c r="BQ1329" i="2"/>
  <c r="BQ1330" i="2"/>
  <c r="BQ1331" i="2"/>
  <c r="BQ1332" i="2"/>
  <c r="BQ1333" i="2"/>
  <c r="BQ1334" i="2"/>
  <c r="BQ1335" i="2"/>
  <c r="BQ1336" i="2"/>
  <c r="BQ1337" i="2"/>
  <c r="BQ1338" i="2"/>
  <c r="BQ1339" i="2"/>
  <c r="BQ1340" i="2"/>
  <c r="BQ1341" i="2"/>
  <c r="BQ1342" i="2"/>
  <c r="BQ1343" i="2"/>
  <c r="BQ1344" i="2"/>
  <c r="BQ1345" i="2"/>
  <c r="BQ1346" i="2"/>
  <c r="BQ1347" i="2"/>
  <c r="BQ1348" i="2"/>
  <c r="BQ1349" i="2"/>
  <c r="BQ1350" i="2"/>
  <c r="BQ1351" i="2"/>
  <c r="BQ1352" i="2"/>
  <c r="BQ1353" i="2"/>
  <c r="BQ1354" i="2"/>
  <c r="BQ1355" i="2"/>
  <c r="BQ1356" i="2"/>
  <c r="BQ1357" i="2"/>
  <c r="BQ1358" i="2"/>
  <c r="BQ1359" i="2"/>
  <c r="BQ1360" i="2"/>
  <c r="BQ1361" i="2"/>
  <c r="BQ1362" i="2"/>
  <c r="BQ1363" i="2"/>
  <c r="BQ1364" i="2"/>
  <c r="BQ1365" i="2"/>
  <c r="BQ1366" i="2"/>
  <c r="BQ1367" i="2"/>
  <c r="BQ1368" i="2"/>
  <c r="BQ1369" i="2"/>
  <c r="BQ1370" i="2"/>
  <c r="BQ1371" i="2"/>
  <c r="BQ1372" i="2"/>
  <c r="BQ1373" i="2"/>
  <c r="BQ1374" i="2"/>
  <c r="BQ1375" i="2"/>
  <c r="BQ1376" i="2"/>
  <c r="BQ1377" i="2"/>
  <c r="BQ1378" i="2"/>
  <c r="BQ1379" i="2"/>
  <c r="BQ1380" i="2"/>
  <c r="BQ1381" i="2"/>
  <c r="BQ27" i="2"/>
  <c r="BQ33" i="2"/>
  <c r="BQ6" i="2"/>
  <c r="BQ76" i="2"/>
  <c r="BQ7" i="2"/>
  <c r="BQ17" i="2"/>
  <c r="BQ145" i="2"/>
  <c r="BQ8" i="2"/>
  <c r="BQ34" i="2"/>
  <c r="BQ11" i="2"/>
  <c r="BQ146" i="2"/>
  <c r="BQ57" i="2"/>
  <c r="BQ42" i="2"/>
  <c r="BQ20" i="2"/>
  <c r="D87" i="9" l="1"/>
  <c r="A37" i="9"/>
  <c r="D38" i="9"/>
  <c r="A88" i="9"/>
  <c r="M13" i="1"/>
  <c r="O13" i="1"/>
  <c r="R3" i="1"/>
  <c r="K14" i="1"/>
  <c r="Q43" i="1"/>
  <c r="D88" i="9" l="1"/>
  <c r="A36" i="9"/>
  <c r="D37" i="9"/>
  <c r="A89" i="9"/>
  <c r="M14" i="1"/>
  <c r="O14" i="1"/>
  <c r="K15" i="1"/>
  <c r="V43" i="1"/>
  <c r="H43" i="1"/>
  <c r="A35" i="9" l="1"/>
  <c r="D36" i="9"/>
  <c r="D89" i="9"/>
  <c r="A90" i="9"/>
  <c r="M15" i="1"/>
  <c r="O15" i="1"/>
  <c r="K16" i="1"/>
  <c r="V25" i="1"/>
  <c r="V40" i="1"/>
  <c r="V41" i="1"/>
  <c r="V42" i="1"/>
  <c r="H42" i="1"/>
  <c r="D90" i="9" l="1"/>
  <c r="A34" i="9"/>
  <c r="D35" i="9"/>
  <c r="A91" i="9"/>
  <c r="M16" i="1"/>
  <c r="O16" i="1"/>
  <c r="K17" i="1"/>
  <c r="H41" i="1"/>
  <c r="D91" i="9" l="1"/>
  <c r="A33" i="9"/>
  <c r="D34" i="9"/>
  <c r="A92" i="9"/>
  <c r="O17" i="1"/>
  <c r="M17" i="1"/>
  <c r="K18" i="1"/>
  <c r="H40" i="1"/>
  <c r="H28" i="1"/>
  <c r="H29" i="1"/>
  <c r="H30" i="1"/>
  <c r="H31" i="1"/>
  <c r="H32" i="1"/>
  <c r="H33" i="1"/>
  <c r="H34" i="1"/>
  <c r="H35" i="1"/>
  <c r="H36" i="1"/>
  <c r="H37" i="1"/>
  <c r="H38" i="1"/>
  <c r="H39" i="1"/>
  <c r="A32" i="9" l="1"/>
  <c r="D33" i="9"/>
  <c r="D92" i="9"/>
  <c r="A93" i="9"/>
  <c r="O18" i="1"/>
  <c r="M18" i="1"/>
  <c r="K19" i="1"/>
  <c r="W29" i="1"/>
  <c r="W30" i="1"/>
  <c r="W31" i="1"/>
  <c r="W32" i="1"/>
  <c r="W33" i="1"/>
  <c r="W34" i="1"/>
  <c r="W35" i="1"/>
  <c r="W36" i="1"/>
  <c r="W37" i="1"/>
  <c r="W38" i="1"/>
  <c r="W39" i="1"/>
  <c r="W40" i="1"/>
  <c r="W28" i="1"/>
  <c r="W41" i="1"/>
  <c r="D93" i="9" l="1"/>
  <c r="A31" i="9"/>
  <c r="D32" i="9"/>
  <c r="A94" i="9"/>
  <c r="M19" i="1"/>
  <c r="O19" i="1"/>
  <c r="K20" i="1"/>
  <c r="S39" i="1"/>
  <c r="D94" i="9" l="1"/>
  <c r="A30" i="9"/>
  <c r="D31" i="9"/>
  <c r="A95" i="9"/>
  <c r="M20" i="1"/>
  <c r="O20" i="1"/>
  <c r="K21" i="1"/>
  <c r="CQ4" i="1"/>
  <c r="V34" i="1"/>
  <c r="V39" i="1"/>
  <c r="A29" i="9" l="1"/>
  <c r="D30" i="9"/>
  <c r="D95" i="9"/>
  <c r="A96" i="9"/>
  <c r="M21" i="1"/>
  <c r="O21" i="1"/>
  <c r="K22" i="1"/>
  <c r="V35" i="1"/>
  <c r="V10" i="1"/>
  <c r="N12" i="1"/>
  <c r="R12" i="1" s="1"/>
  <c r="N13" i="1"/>
  <c r="R13" i="1" s="1"/>
  <c r="N14" i="1"/>
  <c r="R14" i="1" s="1"/>
  <c r="N15" i="1"/>
  <c r="R15" i="1" s="1"/>
  <c r="N16" i="1"/>
  <c r="R16" i="1" s="1"/>
  <c r="N17" i="1"/>
  <c r="R17" i="1" s="1"/>
  <c r="N18" i="1"/>
  <c r="R18" i="1" s="1"/>
  <c r="N19" i="1"/>
  <c r="R19" i="1" s="1"/>
  <c r="N20" i="1"/>
  <c r="R20" i="1" s="1"/>
  <c r="N21" i="1"/>
  <c r="R21" i="1" s="1"/>
  <c r="N22" i="1"/>
  <c r="R22" i="1" s="1"/>
  <c r="N23" i="1"/>
  <c r="R23" i="1" s="1"/>
  <c r="N24" i="1"/>
  <c r="R24" i="1" s="1"/>
  <c r="N26" i="1"/>
  <c r="R26" i="1" s="1"/>
  <c r="N27" i="1"/>
  <c r="R27" i="1" s="1"/>
  <c r="N28" i="1"/>
  <c r="R28" i="1" s="1"/>
  <c r="N29" i="1"/>
  <c r="R29" i="1" s="1"/>
  <c r="N30" i="1"/>
  <c r="R30" i="1" s="1"/>
  <c r="N31" i="1"/>
  <c r="R31" i="1" s="1"/>
  <c r="N32" i="1"/>
  <c r="R32" i="1" s="1"/>
  <c r="N33" i="1"/>
  <c r="R33" i="1" s="1"/>
  <c r="N11" i="1"/>
  <c r="R11" i="1" s="1"/>
  <c r="D96" i="9" l="1"/>
  <c r="A28" i="9"/>
  <c r="D29" i="9"/>
  <c r="A97" i="9"/>
  <c r="M22" i="1"/>
  <c r="O22" i="1"/>
  <c r="K23" i="1"/>
  <c r="V17" i="1"/>
  <c r="V11" i="1"/>
  <c r="V33" i="1"/>
  <c r="V16" i="1"/>
  <c r="V32" i="1"/>
  <c r="V23" i="1"/>
  <c r="V15" i="1"/>
  <c r="V31" i="1"/>
  <c r="V22" i="1"/>
  <c r="V14" i="1"/>
  <c r="V26" i="1"/>
  <c r="V24" i="1"/>
  <c r="V30" i="1"/>
  <c r="V21" i="1"/>
  <c r="V13" i="1"/>
  <c r="V29" i="1"/>
  <c r="V20" i="1"/>
  <c r="V12" i="1"/>
  <c r="V28" i="1"/>
  <c r="V19" i="1"/>
  <c r="V27" i="1"/>
  <c r="V18" i="1"/>
  <c r="V36" i="1"/>
  <c r="D97" i="9" l="1"/>
  <c r="A27" i="9"/>
  <c r="D28" i="9"/>
  <c r="A98" i="9"/>
  <c r="M23" i="1"/>
  <c r="O23" i="1"/>
  <c r="K24" i="1"/>
  <c r="S3" i="1"/>
  <c r="D98" i="9" l="1"/>
  <c r="A26" i="9"/>
  <c r="D27" i="9"/>
  <c r="A99" i="9"/>
  <c r="M24" i="1"/>
  <c r="O24" i="1"/>
  <c r="K25" i="1"/>
  <c r="P3" i="1"/>
  <c r="S10" i="1"/>
  <c r="P10" i="1" s="1"/>
  <c r="Q10" i="1"/>
  <c r="E10" i="1" s="1"/>
  <c r="D10" i="1" s="1"/>
  <c r="S11" i="1"/>
  <c r="P11" i="1" s="1"/>
  <c r="Q11" i="1"/>
  <c r="E11" i="1" s="1"/>
  <c r="D11" i="1" s="1"/>
  <c r="S12" i="1"/>
  <c r="P12" i="1" s="1"/>
  <c r="Q12" i="1"/>
  <c r="E12" i="1" s="1"/>
  <c r="D12" i="1" s="1"/>
  <c r="S16" i="1"/>
  <c r="P16" i="1" s="1"/>
  <c r="S14" i="1"/>
  <c r="P14" i="1" s="1"/>
  <c r="S15" i="1"/>
  <c r="P15" i="1" s="1"/>
  <c r="S18" i="1"/>
  <c r="P18" i="1" s="1"/>
  <c r="S19" i="1"/>
  <c r="P19" i="1" s="1"/>
  <c r="S20" i="1"/>
  <c r="P20" i="1" s="1"/>
  <c r="S21" i="1"/>
  <c r="P21" i="1" s="1"/>
  <c r="S22" i="1"/>
  <c r="P22" i="1" s="1"/>
  <c r="S23" i="1"/>
  <c r="P23" i="1" s="1"/>
  <c r="S24" i="1"/>
  <c r="P24" i="1" s="1"/>
  <c r="S17" i="1"/>
  <c r="P17" i="1" s="1"/>
  <c r="Q17" i="1"/>
  <c r="E17" i="1" s="1"/>
  <c r="Q18" i="1"/>
  <c r="E18" i="1" s="1"/>
  <c r="Q19" i="1"/>
  <c r="E19" i="1" s="1"/>
  <c r="Q20" i="1"/>
  <c r="E20" i="1" s="1"/>
  <c r="Q21" i="1"/>
  <c r="E21" i="1" s="1"/>
  <c r="Q23" i="1"/>
  <c r="E23" i="1" s="1"/>
  <c r="Q24" i="1"/>
  <c r="E24" i="1" s="1"/>
  <c r="D24" i="1" s="1"/>
  <c r="A25" i="9" l="1"/>
  <c r="D26" i="9"/>
  <c r="D99" i="9"/>
  <c r="A100" i="9"/>
  <c r="F35" i="1"/>
  <c r="D17" i="1"/>
  <c r="F37" i="1"/>
  <c r="D19" i="1"/>
  <c r="F36" i="1"/>
  <c r="D18" i="1"/>
  <c r="F41" i="1"/>
  <c r="D23" i="1"/>
  <c r="F39" i="1"/>
  <c r="D21" i="1"/>
  <c r="F38" i="1"/>
  <c r="D20" i="1"/>
  <c r="F28" i="1"/>
  <c r="F29" i="1"/>
  <c r="F30" i="1"/>
  <c r="M25" i="1"/>
  <c r="O25" i="1"/>
  <c r="K26" i="1"/>
  <c r="F42" i="1"/>
  <c r="G24" i="1"/>
  <c r="Q13" i="1"/>
  <c r="E13" i="1" s="1"/>
  <c r="D13" i="1" s="1"/>
  <c r="S13" i="1"/>
  <c r="P13" i="1" s="1"/>
  <c r="D100" i="9" l="1"/>
  <c r="D25" i="9"/>
  <c r="A101" i="9"/>
  <c r="F31" i="1"/>
  <c r="O26" i="1"/>
  <c r="M26" i="1"/>
  <c r="K27" i="1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20" i="2"/>
  <c r="BP27" i="2"/>
  <c r="BP33" i="2"/>
  <c r="BP6" i="2"/>
  <c r="BP76" i="2"/>
  <c r="BP7" i="2"/>
  <c r="BP17" i="2"/>
  <c r="BP145" i="2"/>
  <c r="BP8" i="2"/>
  <c r="BP34" i="2"/>
  <c r="BP11" i="2"/>
  <c r="BP146" i="2"/>
  <c r="BP57" i="2"/>
  <c r="BP42" i="2"/>
  <c r="BP332" i="2"/>
  <c r="BP147" i="2"/>
  <c r="BP58" i="2"/>
  <c r="BP200" i="2"/>
  <c r="BP201" i="2"/>
  <c r="BP175" i="2"/>
  <c r="BP100" i="2"/>
  <c r="BP14" i="2"/>
  <c r="BP101" i="2"/>
  <c r="BP202" i="2"/>
  <c r="BP12" i="2"/>
  <c r="BP21" i="2"/>
  <c r="BP35" i="2"/>
  <c r="BP77" i="2"/>
  <c r="BP203" i="2"/>
  <c r="BP102" i="2"/>
  <c r="BP260" i="2"/>
  <c r="BP36" i="2"/>
  <c r="BP28" i="2"/>
  <c r="BP59" i="2"/>
  <c r="BP78" i="2"/>
  <c r="BP43" i="2"/>
  <c r="BP79" i="2"/>
  <c r="BP261" i="2"/>
  <c r="BP103" i="2"/>
  <c r="BP9" i="2"/>
  <c r="BP104" i="2"/>
  <c r="BP29" i="2"/>
  <c r="BP80" i="2"/>
  <c r="BP204" i="2"/>
  <c r="BP148" i="2"/>
  <c r="BP205" i="2"/>
  <c r="BP105" i="2"/>
  <c r="BP15" i="2"/>
  <c r="BP106" i="2"/>
  <c r="BP30" i="2"/>
  <c r="BP10" i="2"/>
  <c r="BP32" i="2"/>
  <c r="BP107" i="2"/>
  <c r="BP262" i="2"/>
  <c r="BP44" i="2"/>
  <c r="BP206" i="2"/>
  <c r="BP333" i="2"/>
  <c r="BP586" i="2"/>
  <c r="BP60" i="2"/>
  <c r="BP45" i="2"/>
  <c r="BP149" i="2"/>
  <c r="BP207" i="2"/>
  <c r="BP263" i="2"/>
  <c r="BP208" i="2"/>
  <c r="BP209" i="2"/>
  <c r="BP210" i="2"/>
  <c r="BP18" i="2"/>
  <c r="BP108" i="2"/>
  <c r="BP46" i="2"/>
  <c r="BP37" i="2"/>
  <c r="BP176" i="2"/>
  <c r="BP150" i="2"/>
  <c r="BP177" i="2"/>
  <c r="BP22" i="2"/>
  <c r="BP264" i="2"/>
  <c r="BP109" i="2"/>
  <c r="BP61" i="2"/>
  <c r="BP151" i="2"/>
  <c r="BP334" i="2"/>
  <c r="BP211" i="2"/>
  <c r="BP400" i="2"/>
  <c r="BP110" i="2"/>
  <c r="BP212" i="2"/>
  <c r="BP265" i="2"/>
  <c r="BP38" i="2"/>
  <c r="BP81" i="2"/>
  <c r="BP31" i="2"/>
  <c r="BP62" i="2"/>
  <c r="BP213" i="2"/>
  <c r="BP111" i="2"/>
  <c r="BP82" i="2"/>
  <c r="BP112" i="2"/>
  <c r="BP266" i="2"/>
  <c r="BP214" i="2"/>
  <c r="BP47" i="2"/>
  <c r="BP335" i="2"/>
  <c r="BP48" i="2"/>
  <c r="BP267" i="2"/>
  <c r="BP63" i="2"/>
  <c r="BP64" i="2"/>
  <c r="BP178" i="2"/>
  <c r="BP268" i="2"/>
  <c r="BP336" i="2"/>
  <c r="BP337" i="2"/>
  <c r="BP179" i="2"/>
  <c r="BP65" i="2"/>
  <c r="BP83" i="2"/>
  <c r="BP215" i="2"/>
  <c r="BP338" i="2"/>
  <c r="BP84" i="2"/>
  <c r="BP113" i="2"/>
  <c r="BP85" i="2"/>
  <c r="BP152" i="2"/>
  <c r="BP86" i="2"/>
  <c r="BP153" i="2"/>
  <c r="BP154" i="2"/>
  <c r="BP516" i="2"/>
  <c r="BP269" i="2"/>
  <c r="BP155" i="2"/>
  <c r="BP156" i="2"/>
  <c r="BP270" i="2"/>
  <c r="BP157" i="2"/>
  <c r="BP216" i="2"/>
  <c r="BP271" i="2"/>
  <c r="BP339" i="2"/>
  <c r="BP114" i="2"/>
  <c r="BP272" i="2"/>
  <c r="BP87" i="2"/>
  <c r="BP115" i="2"/>
  <c r="BP401" i="2"/>
  <c r="BP88" i="2"/>
  <c r="BP340" i="2"/>
  <c r="BP116" i="2"/>
  <c r="BP341" i="2"/>
  <c r="BP273" i="2"/>
  <c r="BP117" i="2"/>
  <c r="BP49" i="2"/>
  <c r="BP118" i="2"/>
  <c r="BP517" i="2"/>
  <c r="BP23" i="2"/>
  <c r="BP518" i="2"/>
  <c r="BP119" i="2"/>
  <c r="BP180" i="2"/>
  <c r="BP158" i="2"/>
  <c r="BP24" i="2"/>
  <c r="BP181" i="2"/>
  <c r="BP217" i="2"/>
  <c r="BP66" i="2"/>
  <c r="BP182" i="2"/>
  <c r="BP519" i="2"/>
  <c r="BP274" i="2"/>
  <c r="BP402" i="2"/>
  <c r="BP403" i="2"/>
  <c r="BP218" i="2"/>
  <c r="BP120" i="2"/>
  <c r="BP121" i="2"/>
  <c r="BP275" i="2"/>
  <c r="BP122" i="2"/>
  <c r="BP39" i="2"/>
  <c r="BP453" i="2"/>
  <c r="BP89" i="2"/>
  <c r="BP219" i="2"/>
  <c r="BP123" i="2"/>
  <c r="BP124" i="2"/>
  <c r="BP587" i="2"/>
  <c r="BP125" i="2"/>
  <c r="BP50" i="2"/>
  <c r="BP220" i="2"/>
  <c r="BP221" i="2"/>
  <c r="BP183" i="2"/>
  <c r="BP454" i="2"/>
  <c r="BP276" i="2"/>
  <c r="BP942" i="2"/>
  <c r="BP25" i="2"/>
  <c r="BP222" i="2"/>
  <c r="BP67" i="2"/>
  <c r="BP342" i="2"/>
  <c r="BP343" i="2"/>
  <c r="BP277" i="2"/>
  <c r="BP68" i="2"/>
  <c r="BP344" i="2"/>
  <c r="BP13" i="2"/>
  <c r="BP126" i="2"/>
  <c r="BP223" i="2"/>
  <c r="BP455" i="2"/>
  <c r="BP404" i="2"/>
  <c r="BP184" i="2"/>
  <c r="BP185" i="2"/>
  <c r="BP278" i="2"/>
  <c r="BP90" i="2"/>
  <c r="BP345" i="2"/>
  <c r="BP224" i="2"/>
  <c r="BP40" i="2"/>
  <c r="BP346" i="2"/>
  <c r="BP347" i="2"/>
  <c r="BP520" i="2"/>
  <c r="BP405" i="2"/>
  <c r="BP91" i="2"/>
  <c r="BP279" i="2"/>
  <c r="BP348" i="2"/>
  <c r="BP588" i="2"/>
  <c r="BP51" i="2"/>
  <c r="BP159" i="2"/>
  <c r="BP160" i="2"/>
  <c r="BP225" i="2"/>
  <c r="BP280" i="2"/>
  <c r="BP521" i="2"/>
  <c r="BP127" i="2"/>
  <c r="BP186" i="2"/>
  <c r="BP456" i="2"/>
  <c r="BP281" i="2"/>
  <c r="BP406" i="2"/>
  <c r="BP128" i="2"/>
  <c r="BP407" i="2"/>
  <c r="BP282" i="2"/>
  <c r="BP1063" i="2"/>
  <c r="BP408" i="2"/>
  <c r="BP283" i="2"/>
  <c r="BP284" i="2"/>
  <c r="BP349" i="2"/>
  <c r="BP285" i="2"/>
  <c r="BP69" i="2"/>
  <c r="BP187" i="2"/>
  <c r="BP161" i="2"/>
  <c r="BP129" i="2"/>
  <c r="BP130" i="2"/>
  <c r="BP409" i="2"/>
  <c r="BP647" i="2"/>
  <c r="BP522" i="2"/>
  <c r="BP410" i="2"/>
  <c r="BP226" i="2"/>
  <c r="BP523" i="2"/>
  <c r="BP131" i="2"/>
  <c r="BP227" i="2"/>
  <c r="BP350" i="2"/>
  <c r="BP228" i="2"/>
  <c r="BP411" i="2"/>
  <c r="BP229" i="2"/>
  <c r="BP589" i="2"/>
  <c r="BP524" i="2"/>
  <c r="BP525" i="2"/>
  <c r="BP526" i="2"/>
  <c r="BP412" i="2"/>
  <c r="BP286" i="2"/>
  <c r="BP162" i="2"/>
  <c r="BP230" i="2"/>
  <c r="BP231" i="2"/>
  <c r="BP413" i="2"/>
  <c r="BP287" i="2"/>
  <c r="BP789" i="2"/>
  <c r="BP414" i="2"/>
  <c r="BP351" i="2"/>
  <c r="BP288" i="2"/>
  <c r="BP92" i="2"/>
  <c r="BP70" i="2"/>
  <c r="BP188" i="2"/>
  <c r="BP527" i="2"/>
  <c r="BP457" i="2"/>
  <c r="BP189" i="2"/>
  <c r="BP232" i="2"/>
  <c r="BP132" i="2"/>
  <c r="BP352" i="2"/>
  <c r="BP133" i="2"/>
  <c r="BP790" i="2"/>
  <c r="BP590" i="2"/>
  <c r="BP528" i="2"/>
  <c r="BP19" i="2"/>
  <c r="BP163" i="2"/>
  <c r="BP415" i="2"/>
  <c r="BP93" i="2"/>
  <c r="BP289" i="2"/>
  <c r="BP190" i="2"/>
  <c r="BP164" i="2"/>
  <c r="BP416" i="2"/>
  <c r="BP417" i="2"/>
  <c r="BP290" i="2"/>
  <c r="BP353" i="2"/>
  <c r="BP418" i="2"/>
  <c r="BP233" i="2"/>
  <c r="BP291" i="2"/>
  <c r="BP354" i="2"/>
  <c r="BP191" i="2"/>
  <c r="BP71" i="2"/>
  <c r="BP791" i="2"/>
  <c r="BP458" i="2"/>
  <c r="BP94" i="2"/>
  <c r="BP419" i="2"/>
  <c r="BP234" i="2"/>
  <c r="BP420" i="2"/>
  <c r="BP591" i="2"/>
  <c r="BP355" i="2"/>
  <c r="BP648" i="2"/>
  <c r="BP459" i="2"/>
  <c r="BP52" i="2"/>
  <c r="BP192" i="2"/>
  <c r="BP95" i="2"/>
  <c r="BP235" i="2"/>
  <c r="BP529" i="2"/>
  <c r="BP292" i="2"/>
  <c r="BP649" i="2"/>
  <c r="BP592" i="2"/>
  <c r="BP53" i="2"/>
  <c r="BP460" i="2"/>
  <c r="BP356" i="2"/>
  <c r="BP650" i="2"/>
  <c r="BP357" i="2"/>
  <c r="BP293" i="2"/>
  <c r="BP651" i="2"/>
  <c r="BP294" i="2"/>
  <c r="BP236" i="2"/>
  <c r="BP461" i="2"/>
  <c r="BP165" i="2"/>
  <c r="BP652" i="2"/>
  <c r="BP166" i="2"/>
  <c r="BP462" i="2"/>
  <c r="BP358" i="2"/>
  <c r="BP530" i="2"/>
  <c r="BP295" i="2"/>
  <c r="BP296" i="2"/>
  <c r="BP593" i="2"/>
  <c r="BP359" i="2"/>
  <c r="BP653" i="2"/>
  <c r="BP167" i="2"/>
  <c r="BP531" i="2"/>
  <c r="BP594" i="2"/>
  <c r="BP297" i="2"/>
  <c r="BP532" i="2"/>
  <c r="BP360" i="2"/>
  <c r="BP463" i="2"/>
  <c r="BP298" i="2"/>
  <c r="BP237" i="2"/>
  <c r="BP595" i="2"/>
  <c r="BP361" i="2"/>
  <c r="BP72" i="2"/>
  <c r="BP362" i="2"/>
  <c r="BP533" i="2"/>
  <c r="BP363" i="2"/>
  <c r="BP421" i="2"/>
  <c r="BP464" i="2"/>
  <c r="BP238" i="2"/>
  <c r="BP168" i="2"/>
  <c r="BP422" i="2"/>
  <c r="BP465" i="2"/>
  <c r="BP364" i="2"/>
  <c r="BP299" i="2"/>
  <c r="BP300" i="2"/>
  <c r="BP654" i="2"/>
  <c r="BP301" i="2"/>
  <c r="BP655" i="2"/>
  <c r="BP423" i="2"/>
  <c r="BP365" i="2"/>
  <c r="BP366" i="2"/>
  <c r="BP596" i="2"/>
  <c r="BP367" i="2"/>
  <c r="BP534" i="2"/>
  <c r="BP424" i="2"/>
  <c r="BP656" i="2"/>
  <c r="BP193" i="2"/>
  <c r="BP169" i="2"/>
  <c r="BP96" i="2"/>
  <c r="BP466" i="2"/>
  <c r="BP97" i="2"/>
  <c r="BP368" i="2"/>
  <c r="BP194" i="2"/>
  <c r="BP425" i="2"/>
  <c r="BP239" i="2"/>
  <c r="BP657" i="2"/>
  <c r="BP535" i="2"/>
  <c r="BP536" i="2"/>
  <c r="BP658" i="2"/>
  <c r="BP302" i="2"/>
  <c r="BP303" i="2"/>
  <c r="BP369" i="2"/>
  <c r="BP426" i="2"/>
  <c r="BP370" i="2"/>
  <c r="BP597" i="2"/>
  <c r="BP537" i="2"/>
  <c r="BP371" i="2"/>
  <c r="BP372" i="2"/>
  <c r="BP467" i="2"/>
  <c r="BP427" i="2"/>
  <c r="BP468" i="2"/>
  <c r="BP469" i="2"/>
  <c r="BP134" i="2"/>
  <c r="BP304" i="2"/>
  <c r="BP538" i="2"/>
  <c r="BP240" i="2"/>
  <c r="BP373" i="2"/>
  <c r="BP241" i="2"/>
  <c r="BP598" i="2"/>
  <c r="BP539" i="2"/>
  <c r="BP54" i="2"/>
  <c r="BP374" i="2"/>
  <c r="BP599" i="2"/>
  <c r="BP792" i="2"/>
  <c r="BP242" i="2"/>
  <c r="BP305" i="2"/>
  <c r="BP16" i="2"/>
  <c r="BP600" i="2"/>
  <c r="BP243" i="2"/>
  <c r="BP601" i="2"/>
  <c r="BP540" i="2"/>
  <c r="BP26" i="2"/>
  <c r="BP659" i="2"/>
  <c r="BP660" i="2"/>
  <c r="BP428" i="2"/>
  <c r="BP73" i="2"/>
  <c r="BP661" i="2"/>
  <c r="BP429" i="2"/>
  <c r="BP306" i="2"/>
  <c r="BP470" i="2"/>
  <c r="BP41" i="2"/>
  <c r="BP471" i="2"/>
  <c r="BP472" i="2"/>
  <c r="BP473" i="2"/>
  <c r="BP541" i="2"/>
  <c r="BP375" i="2"/>
  <c r="BP542" i="2"/>
  <c r="BP662" i="2"/>
  <c r="BP793" i="2"/>
  <c r="BP602" i="2"/>
  <c r="BP55" i="2"/>
  <c r="BP430" i="2"/>
  <c r="BP1162" i="2"/>
  <c r="BP474" i="2"/>
  <c r="BP475" i="2"/>
  <c r="BP307" i="2"/>
  <c r="BP794" i="2"/>
  <c r="BP244" i="2"/>
  <c r="BP663" i="2"/>
  <c r="BP74" i="2"/>
  <c r="BP376" i="2"/>
  <c r="BP431" i="2"/>
  <c r="BP795" i="2"/>
  <c r="BP476" i="2"/>
  <c r="BP664" i="2"/>
  <c r="BP543" i="2"/>
  <c r="BP477" i="2"/>
  <c r="BP665" i="2"/>
  <c r="BP666" i="2"/>
  <c r="BP478" i="2"/>
  <c r="BP308" i="2"/>
  <c r="BP603" i="2"/>
  <c r="BP796" i="2"/>
  <c r="BP479" i="2"/>
  <c r="BP195" i="2"/>
  <c r="BP309" i="2"/>
  <c r="BP310" i="2"/>
  <c r="BP245" i="2"/>
  <c r="BP604" i="2"/>
  <c r="BP480" i="2"/>
  <c r="BP246" i="2"/>
  <c r="BP247" i="2"/>
  <c r="BP667" i="2"/>
  <c r="BP797" i="2"/>
  <c r="BP798" i="2"/>
  <c r="BP799" i="2"/>
  <c r="BP432" i="2"/>
  <c r="BP668" i="2"/>
  <c r="BP481" i="2"/>
  <c r="BP433" i="2"/>
  <c r="BP482" i="2"/>
  <c r="BP483" i="2"/>
  <c r="BP669" i="2"/>
  <c r="BP377" i="2"/>
  <c r="BP484" i="2"/>
  <c r="BP378" i="2"/>
  <c r="BP248" i="2"/>
  <c r="BP544" i="2"/>
  <c r="BP670" i="2"/>
  <c r="BP434" i="2"/>
  <c r="BP605" i="2"/>
  <c r="BP545" i="2"/>
  <c r="BP485" i="2"/>
  <c r="BP546" i="2"/>
  <c r="BP671" i="2"/>
  <c r="BP672" i="2"/>
  <c r="BP486" i="2"/>
  <c r="BP673" i="2"/>
  <c r="BP547" i="2"/>
  <c r="BP435" i="2"/>
  <c r="BP800" i="2"/>
  <c r="BP487" i="2"/>
  <c r="BP674" i="2"/>
  <c r="BP196" i="2"/>
  <c r="BP379" i="2"/>
  <c r="BP675" i="2"/>
  <c r="BP56" i="2"/>
  <c r="BP943" i="2"/>
  <c r="BP311" i="2"/>
  <c r="BP312" i="2"/>
  <c r="BP135" i="2"/>
  <c r="BP436" i="2"/>
  <c r="BP249" i="2"/>
  <c r="BP313" i="2"/>
  <c r="BP488" i="2"/>
  <c r="BP250" i="2"/>
  <c r="BP314" i="2"/>
  <c r="BP801" i="2"/>
  <c r="BP98" i="2"/>
  <c r="BP676" i="2"/>
  <c r="BP315" i="2"/>
  <c r="BP548" i="2"/>
  <c r="BP136" i="2"/>
  <c r="BP489" i="2"/>
  <c r="BP677" i="2"/>
  <c r="BP549" i="2"/>
  <c r="BP550" i="2"/>
  <c r="BP678" i="2"/>
  <c r="BP679" i="2"/>
  <c r="BP606" i="2"/>
  <c r="BP170" i="2"/>
  <c r="BP607" i="2"/>
  <c r="BP802" i="2"/>
  <c r="BP437" i="2"/>
  <c r="BP551" i="2"/>
  <c r="BP944" i="2"/>
  <c r="BP316" i="2"/>
  <c r="BP552" i="2"/>
  <c r="BP608" i="2"/>
  <c r="BP438" i="2"/>
  <c r="BP680" i="2"/>
  <c r="BP251" i="2"/>
  <c r="BP137" i="2"/>
  <c r="BP317" i="2"/>
  <c r="BP803" i="2"/>
  <c r="BP490" i="2"/>
  <c r="BP491" i="2"/>
  <c r="BP553" i="2"/>
  <c r="BP492" i="2"/>
  <c r="BP681" i="2"/>
  <c r="BP804" i="2"/>
  <c r="BP609" i="2"/>
  <c r="BP493" i="2"/>
  <c r="BP380" i="2"/>
  <c r="BP610" i="2"/>
  <c r="BP682" i="2"/>
  <c r="BP138" i="2"/>
  <c r="BP318" i="2"/>
  <c r="BP494" i="2"/>
  <c r="BP945" i="2"/>
  <c r="BP554" i="2"/>
  <c r="BP439" i="2"/>
  <c r="BP555" i="2"/>
  <c r="BP805" i="2"/>
  <c r="BP683" i="2"/>
  <c r="BP806" i="2"/>
  <c r="BP807" i="2"/>
  <c r="BP611" i="2"/>
  <c r="BP139" i="2"/>
  <c r="BP140" i="2"/>
  <c r="BP684" i="2"/>
  <c r="BP685" i="2"/>
  <c r="BP946" i="2"/>
  <c r="BP319" i="2"/>
  <c r="BP686" i="2"/>
  <c r="BP612" i="2"/>
  <c r="BP613" i="2"/>
  <c r="BP252" i="2"/>
  <c r="BP440" i="2"/>
  <c r="BP495" i="2"/>
  <c r="BP808" i="2"/>
  <c r="BP687" i="2"/>
  <c r="BP809" i="2"/>
  <c r="BP556" i="2"/>
  <c r="BP381" i="2"/>
  <c r="BP688" i="2"/>
  <c r="BP614" i="2"/>
  <c r="BP382" i="2"/>
  <c r="BP320" i="2"/>
  <c r="BP689" i="2"/>
  <c r="BP441" i="2"/>
  <c r="BP442" i="2"/>
  <c r="BP947" i="2"/>
  <c r="BP496" i="2"/>
  <c r="BP497" i="2"/>
  <c r="BP810" i="2"/>
  <c r="BP253" i="2"/>
  <c r="BP498" i="2"/>
  <c r="BP690" i="2"/>
  <c r="BP383" i="2"/>
  <c r="BP75" i="2"/>
  <c r="BP197" i="2"/>
  <c r="BP948" i="2"/>
  <c r="BP811" i="2"/>
  <c r="BP557" i="2"/>
  <c r="BP691" i="2"/>
  <c r="BP384" i="2"/>
  <c r="BP558" i="2"/>
  <c r="BP443" i="2"/>
  <c r="BP812" i="2"/>
  <c r="BP813" i="2"/>
  <c r="BP321" i="2"/>
  <c r="BP559" i="2"/>
  <c r="BP385" i="2"/>
  <c r="BP949" i="2"/>
  <c r="BP560" i="2"/>
  <c r="BP814" i="2"/>
  <c r="BP99" i="2"/>
  <c r="BP171" i="2"/>
  <c r="BP386" i="2"/>
  <c r="BP172" i="2"/>
  <c r="BP561" i="2"/>
  <c r="BP562" i="2"/>
  <c r="BP563" i="2"/>
  <c r="BP615" i="2"/>
  <c r="BP692" i="2"/>
  <c r="BP693" i="2"/>
  <c r="BP387" i="2"/>
  <c r="BP141" i="2"/>
  <c r="BP388" i="2"/>
  <c r="BP142" i="2"/>
  <c r="BP444" i="2"/>
  <c r="BP499" i="2"/>
  <c r="BP322" i="2"/>
  <c r="BP616" i="2"/>
  <c r="BP617" i="2"/>
  <c r="BP618" i="2"/>
  <c r="BP198" i="2"/>
  <c r="BP564" i="2"/>
  <c r="BP143" i="2"/>
  <c r="BP815" i="2"/>
  <c r="BP144" i="2"/>
  <c r="BP950" i="2"/>
  <c r="BP565" i="2"/>
  <c r="BP816" i="2"/>
  <c r="BP566" i="2"/>
  <c r="BP694" i="2"/>
  <c r="BP567" i="2"/>
  <c r="BP695" i="2"/>
  <c r="BP323" i="2"/>
  <c r="BP696" i="2"/>
  <c r="BP568" i="2"/>
  <c r="BP697" i="2"/>
  <c r="BP500" i="2"/>
  <c r="BP817" i="2"/>
  <c r="BP698" i="2"/>
  <c r="BP173" i="2"/>
  <c r="BP699" i="2"/>
  <c r="BP818" i="2"/>
  <c r="BP619" i="2"/>
  <c r="BP501" i="2"/>
  <c r="BP819" i="2"/>
  <c r="BP502" i="2"/>
  <c r="BP445" i="2"/>
  <c r="BP174" i="2"/>
  <c r="BP820" i="2"/>
  <c r="BP951" i="2"/>
  <c r="BP389" i="2"/>
  <c r="BP952" i="2"/>
  <c r="BP620" i="2"/>
  <c r="BP700" i="2"/>
  <c r="BP503" i="2"/>
  <c r="BP504" i="2"/>
  <c r="BP199" i="2"/>
  <c r="BP1245" i="2"/>
  <c r="BP701" i="2"/>
  <c r="BP821" i="2"/>
  <c r="BP505" i="2"/>
  <c r="BP822" i="2"/>
  <c r="BP569" i="2"/>
  <c r="BP823" i="2"/>
  <c r="BP702" i="2"/>
  <c r="BP703" i="2"/>
  <c r="BP446" i="2"/>
  <c r="BP324" i="2"/>
  <c r="BP390" i="2"/>
  <c r="BP506" i="2"/>
  <c r="BP391" i="2"/>
  <c r="BP507" i="2"/>
  <c r="BP508" i="2"/>
  <c r="BP704" i="2"/>
  <c r="BP621" i="2"/>
  <c r="BP705" i="2"/>
  <c r="BP706" i="2"/>
  <c r="BP824" i="2"/>
  <c r="BP825" i="2"/>
  <c r="BP447" i="2"/>
  <c r="BP254" i="2"/>
  <c r="BP325" i="2"/>
  <c r="BP570" i="2"/>
  <c r="BP255" i="2"/>
  <c r="BP953" i="2"/>
  <c r="BP954" i="2"/>
  <c r="BP955" i="2"/>
  <c r="BP956" i="2"/>
  <c r="BP707" i="2"/>
  <c r="BP826" i="2"/>
  <c r="BP256" i="2"/>
  <c r="BP571" i="2"/>
  <c r="BP957" i="2"/>
  <c r="BP827" i="2"/>
  <c r="BP622" i="2"/>
  <c r="BP623" i="2"/>
  <c r="BP708" i="2"/>
  <c r="BP709" i="2"/>
  <c r="BP257" i="2"/>
  <c r="BP958" i="2"/>
  <c r="BP828" i="2"/>
  <c r="BP710" i="2"/>
  <c r="BP258" i="2"/>
  <c r="BP829" i="2"/>
  <c r="BP711" i="2"/>
  <c r="BP326" i="2"/>
  <c r="BP259" i="2"/>
  <c r="BP509" i="2"/>
  <c r="BP830" i="2"/>
  <c r="BP831" i="2"/>
  <c r="BP832" i="2"/>
  <c r="BP712" i="2"/>
  <c r="BP624" i="2"/>
  <c r="BP713" i="2"/>
  <c r="BP714" i="2"/>
  <c r="BP959" i="2"/>
  <c r="BP510" i="2"/>
  <c r="BP715" i="2"/>
  <c r="BP716" i="2"/>
  <c r="BP960" i="2"/>
  <c r="BP717" i="2"/>
  <c r="BP833" i="2"/>
  <c r="BP834" i="2"/>
  <c r="BP572" i="2"/>
  <c r="BP835" i="2"/>
  <c r="BP718" i="2"/>
  <c r="BP719" i="2"/>
  <c r="BP720" i="2"/>
  <c r="BP392" i="2"/>
  <c r="BP721" i="2"/>
  <c r="BP573" i="2"/>
  <c r="BP393" i="2"/>
  <c r="BP448" i="2"/>
  <c r="BP836" i="2"/>
  <c r="BP961" i="2"/>
  <c r="BP837" i="2"/>
  <c r="BP1064" i="2"/>
  <c r="BP327" i="2"/>
  <c r="BP328" i="2"/>
  <c r="BP1065" i="2"/>
  <c r="BP722" i="2"/>
  <c r="BP394" i="2"/>
  <c r="BP838" i="2"/>
  <c r="BP839" i="2"/>
  <c r="BP723" i="2"/>
  <c r="BP962" i="2"/>
  <c r="BP329" i="2"/>
  <c r="BP330" i="2"/>
  <c r="BP331" i="2"/>
  <c r="BP840" i="2"/>
  <c r="BP841" i="2"/>
  <c r="BP842" i="2"/>
  <c r="BP724" i="2"/>
  <c r="BP725" i="2"/>
  <c r="BP843" i="2"/>
  <c r="BP963" i="2"/>
  <c r="BP726" i="2"/>
  <c r="BP625" i="2"/>
  <c r="BP844" i="2"/>
  <c r="BP845" i="2"/>
  <c r="BP846" i="2"/>
  <c r="BP395" i="2"/>
  <c r="BP574" i="2"/>
  <c r="BP847" i="2"/>
  <c r="BP848" i="2"/>
  <c r="BP849" i="2"/>
  <c r="BP727" i="2"/>
  <c r="BP396" i="2"/>
  <c r="BP511" i="2"/>
  <c r="BP397" i="2"/>
  <c r="BP964" i="2"/>
  <c r="BP728" i="2"/>
  <c r="BP729" i="2"/>
  <c r="BP398" i="2"/>
  <c r="BP626" i="2"/>
  <c r="BP850" i="2"/>
  <c r="BP851" i="2"/>
  <c r="BP852" i="2"/>
  <c r="BP399" i="2"/>
  <c r="BP1066" i="2"/>
  <c r="BP627" i="2"/>
  <c r="BP730" i="2"/>
  <c r="BP628" i="2"/>
  <c r="BP853" i="2"/>
  <c r="BP1067" i="2"/>
  <c r="BP731" i="2"/>
  <c r="BP965" i="2"/>
  <c r="BP966" i="2"/>
  <c r="BP732" i="2"/>
  <c r="BP854" i="2"/>
  <c r="BP629" i="2"/>
  <c r="BP630" i="2"/>
  <c r="BP733" i="2"/>
  <c r="BP631" i="2"/>
  <c r="BP449" i="2"/>
  <c r="BP855" i="2"/>
  <c r="BP1068" i="2"/>
  <c r="BP450" i="2"/>
  <c r="BP967" i="2"/>
  <c r="BP734" i="2"/>
  <c r="BP968" i="2"/>
  <c r="BP735" i="2"/>
  <c r="BP736" i="2"/>
  <c r="BP1069" i="2"/>
  <c r="BP969" i="2"/>
  <c r="BP856" i="2"/>
  <c r="BP857" i="2"/>
  <c r="BP1070" i="2"/>
  <c r="BP1071" i="2"/>
  <c r="BP575" i="2"/>
  <c r="BP858" i="2"/>
  <c r="BP859" i="2"/>
  <c r="BP576" i="2"/>
  <c r="BP737" i="2"/>
  <c r="BP860" i="2"/>
  <c r="BP512" i="2"/>
  <c r="BP451" i="2"/>
  <c r="BP861" i="2"/>
  <c r="BP452" i="2"/>
  <c r="BP862" i="2"/>
  <c r="BP738" i="2"/>
  <c r="BP863" i="2"/>
  <c r="BP970" i="2"/>
  <c r="BP864" i="2"/>
  <c r="BP865" i="2"/>
  <c r="BP577" i="2"/>
  <c r="BP866" i="2"/>
  <c r="BP867" i="2"/>
  <c r="BP578" i="2"/>
  <c r="BP971" i="2"/>
  <c r="BP513" i="2"/>
  <c r="BP739" i="2"/>
  <c r="BP740" i="2"/>
  <c r="BP741" i="2"/>
  <c r="BP742" i="2"/>
  <c r="BP632" i="2"/>
  <c r="BP1163" i="2"/>
  <c r="BP514" i="2"/>
  <c r="BP743" i="2"/>
  <c r="BP868" i="2"/>
  <c r="BP744" i="2"/>
  <c r="BP1072" i="2"/>
  <c r="BP633" i="2"/>
  <c r="BP972" i="2"/>
  <c r="BP1073" i="2"/>
  <c r="BP869" i="2"/>
  <c r="BP870" i="2"/>
  <c r="BP515" i="2"/>
  <c r="BP871" i="2"/>
  <c r="BP872" i="2"/>
  <c r="BP745" i="2"/>
  <c r="BP634" i="2"/>
  <c r="BP579" i="2"/>
  <c r="BP973" i="2"/>
  <c r="BP746" i="2"/>
  <c r="BP747" i="2"/>
  <c r="BP748" i="2"/>
  <c r="BP580" i="2"/>
  <c r="BP749" i="2"/>
  <c r="BP750" i="2"/>
  <c r="BP873" i="2"/>
  <c r="BP751" i="2"/>
  <c r="BP974" i="2"/>
  <c r="BP874" i="2"/>
  <c r="BP752" i="2"/>
  <c r="BP581" i="2"/>
  <c r="BP753" i="2"/>
  <c r="BP975" i="2"/>
  <c r="BP875" i="2"/>
  <c r="BP976" i="2"/>
  <c r="BP754" i="2"/>
  <c r="BP876" i="2"/>
  <c r="BP1164" i="2"/>
  <c r="BP755" i="2"/>
  <c r="BP977" i="2"/>
  <c r="BP978" i="2"/>
  <c r="BP877" i="2"/>
  <c r="BP582" i="2"/>
  <c r="BP979" i="2"/>
  <c r="BP635" i="2"/>
  <c r="BP583" i="2"/>
  <c r="BP878" i="2"/>
  <c r="BP980" i="2"/>
  <c r="BP879" i="2"/>
  <c r="BP981" i="2"/>
  <c r="BP636" i="2"/>
  <c r="BP584" i="2"/>
  <c r="BP982" i="2"/>
  <c r="BP983" i="2"/>
  <c r="BP637" i="2"/>
  <c r="BP984" i="2"/>
  <c r="BP585" i="2"/>
  <c r="BP756" i="2"/>
  <c r="BP880" i="2"/>
  <c r="BP881" i="2"/>
  <c r="BP882" i="2"/>
  <c r="BP1074" i="2"/>
  <c r="BP1075" i="2"/>
  <c r="BP638" i="2"/>
  <c r="BP985" i="2"/>
  <c r="BP883" i="2"/>
  <c r="BP884" i="2"/>
  <c r="BP986" i="2"/>
  <c r="BP639" i="2"/>
  <c r="BP757" i="2"/>
  <c r="BP1076" i="2"/>
  <c r="BP1077" i="2"/>
  <c r="BP885" i="2"/>
  <c r="BP640" i="2"/>
  <c r="BP758" i="2"/>
  <c r="BP759" i="2"/>
  <c r="BP886" i="2"/>
  <c r="BP1078" i="2"/>
  <c r="BP760" i="2"/>
  <c r="BP887" i="2"/>
  <c r="BP987" i="2"/>
  <c r="BP988" i="2"/>
  <c r="BP641" i="2"/>
  <c r="BP1079" i="2"/>
  <c r="BP642" i="2"/>
  <c r="BP1080" i="2"/>
  <c r="BP989" i="2"/>
  <c r="BP761" i="2"/>
  <c r="BP762" i="2"/>
  <c r="BP643" i="2"/>
  <c r="BP644" i="2"/>
  <c r="BP763" i="2"/>
  <c r="BP1081" i="2"/>
  <c r="BP1082" i="2"/>
  <c r="BP888" i="2"/>
  <c r="BP990" i="2"/>
  <c r="BP991" i="2"/>
  <c r="BP645" i="2"/>
  <c r="BP646" i="2"/>
  <c r="BP992" i="2"/>
  <c r="BP993" i="2"/>
  <c r="BP994" i="2"/>
  <c r="BP889" i="2"/>
  <c r="BP995" i="2"/>
  <c r="BP890" i="2"/>
  <c r="BP996" i="2"/>
  <c r="BP891" i="2"/>
  <c r="BP1083" i="2"/>
  <c r="BP997" i="2"/>
  <c r="BP892" i="2"/>
  <c r="BP998" i="2"/>
  <c r="BP1165" i="2"/>
  <c r="BP764" i="2"/>
  <c r="BP765" i="2"/>
  <c r="BP1084" i="2"/>
  <c r="BP893" i="2"/>
  <c r="BP766" i="2"/>
  <c r="BP767" i="2"/>
  <c r="BP768" i="2"/>
  <c r="BP1246" i="2"/>
  <c r="BP769" i="2"/>
  <c r="BP1085" i="2"/>
  <c r="BP770" i="2"/>
  <c r="BP999" i="2"/>
  <c r="BP1000" i="2"/>
  <c r="BP894" i="2"/>
  <c r="BP895" i="2"/>
  <c r="BP896" i="2"/>
  <c r="BP1001" i="2"/>
  <c r="BP1166" i="2"/>
  <c r="BP1167" i="2"/>
  <c r="BP897" i="2"/>
  <c r="BP1002" i="2"/>
  <c r="BP1003" i="2"/>
  <c r="BP771" i="2"/>
  <c r="BP772" i="2"/>
  <c r="BP898" i="2"/>
  <c r="BP773" i="2"/>
  <c r="BP774" i="2"/>
  <c r="BP1168" i="2"/>
  <c r="BP899" i="2"/>
  <c r="BP775" i="2"/>
  <c r="BP776" i="2"/>
  <c r="BP777" i="2"/>
  <c r="BP778" i="2"/>
  <c r="BP779" i="2"/>
  <c r="BP1086" i="2"/>
  <c r="BP900" i="2"/>
  <c r="BP780" i="2"/>
  <c r="BP781" i="2"/>
  <c r="BP782" i="2"/>
  <c r="BP783" i="2"/>
  <c r="BP1087" i="2"/>
  <c r="BP784" i="2"/>
  <c r="BP901" i="2"/>
  <c r="BP785" i="2"/>
  <c r="BP902" i="2"/>
  <c r="BP1004" i="2"/>
  <c r="BP786" i="2"/>
  <c r="BP1005" i="2"/>
  <c r="BP903" i="2"/>
  <c r="BP787" i="2"/>
  <c r="BP788" i="2"/>
  <c r="BP904" i="2"/>
  <c r="BP905" i="2"/>
  <c r="BP906" i="2"/>
  <c r="BP1006" i="2"/>
  <c r="BP1088" i="2"/>
  <c r="BP1089" i="2"/>
  <c r="BP1090" i="2"/>
  <c r="BP907" i="2"/>
  <c r="BP908" i="2"/>
  <c r="BP909" i="2"/>
  <c r="BP910" i="2"/>
  <c r="BP911" i="2"/>
  <c r="BP912" i="2"/>
  <c r="BP913" i="2"/>
  <c r="BP914" i="2"/>
  <c r="BP915" i="2"/>
  <c r="BP1007" i="2"/>
  <c r="BP916" i="2"/>
  <c r="BP917" i="2"/>
  <c r="BP918" i="2"/>
  <c r="BP919" i="2"/>
  <c r="BP920" i="2"/>
  <c r="BP1091" i="2"/>
  <c r="BP1092" i="2"/>
  <c r="BP1008" i="2"/>
  <c r="BP1009" i="2"/>
  <c r="BP1010" i="2"/>
  <c r="BP1011" i="2"/>
  <c r="BP1012" i="2"/>
  <c r="BP1013" i="2"/>
  <c r="BP1093" i="2"/>
  <c r="BP1014" i="2"/>
  <c r="BP1094" i="2"/>
  <c r="BP1015" i="2"/>
  <c r="BP1095" i="2"/>
  <c r="BP921" i="2"/>
  <c r="BP1016" i="2"/>
  <c r="BP922" i="2"/>
  <c r="BP923" i="2"/>
  <c r="BP924" i="2"/>
  <c r="BP925" i="2"/>
  <c r="BP926" i="2"/>
  <c r="BP927" i="2"/>
  <c r="BP1096" i="2"/>
  <c r="BP1247" i="2"/>
  <c r="BP928" i="2"/>
  <c r="BP1097" i="2"/>
  <c r="BP1017" i="2"/>
  <c r="BP929" i="2"/>
  <c r="BP930" i="2"/>
  <c r="BP1098" i="2"/>
  <c r="BP931" i="2"/>
  <c r="BP932" i="2"/>
  <c r="BP933" i="2"/>
  <c r="BP1018" i="2"/>
  <c r="BP934" i="2"/>
  <c r="BP1019" i="2"/>
  <c r="BP935" i="2"/>
  <c r="BP936" i="2"/>
  <c r="BP937" i="2"/>
  <c r="BP938" i="2"/>
  <c r="BP939" i="2"/>
  <c r="BP940" i="2"/>
  <c r="BP941" i="2"/>
  <c r="BP1020" i="2"/>
  <c r="BP1099" i="2"/>
  <c r="BP1169" i="2"/>
  <c r="BP1021" i="2"/>
  <c r="BP1170" i="2"/>
  <c r="BP1022" i="2"/>
  <c r="BP1100" i="2"/>
  <c r="BP1023" i="2"/>
  <c r="BP1248" i="2"/>
  <c r="BP1024" i="2"/>
  <c r="BP1025" i="2"/>
  <c r="BP1171" i="2"/>
  <c r="BP1026" i="2"/>
  <c r="BP1101" i="2"/>
  <c r="BP1102" i="2"/>
  <c r="BP1172" i="2"/>
  <c r="BP1027" i="2"/>
  <c r="BP1173" i="2"/>
  <c r="BP1028" i="2"/>
  <c r="BP1029" i="2"/>
  <c r="BP1174" i="2"/>
  <c r="BP1175" i="2"/>
  <c r="BP1103" i="2"/>
  <c r="BP1104" i="2"/>
  <c r="BP1030" i="2"/>
  <c r="BP1031" i="2"/>
  <c r="BP1176" i="2"/>
  <c r="BP1032" i="2"/>
  <c r="BP1033" i="2"/>
  <c r="BP1034" i="2"/>
  <c r="BP1035" i="2"/>
  <c r="BP1036" i="2"/>
  <c r="BP1037" i="2"/>
  <c r="BP1105" i="2"/>
  <c r="BP1106" i="2"/>
  <c r="BP1038" i="2"/>
  <c r="BP1039" i="2"/>
  <c r="BP1107" i="2"/>
  <c r="BP1040" i="2"/>
  <c r="BP1041" i="2"/>
  <c r="BP1249" i="2"/>
  <c r="BP1042" i="2"/>
  <c r="BP1108" i="2"/>
  <c r="BP1109" i="2"/>
  <c r="BP1043" i="2"/>
  <c r="BP1044" i="2"/>
  <c r="BP1177" i="2"/>
  <c r="BP1250" i="2"/>
  <c r="BP1045" i="2"/>
  <c r="BP1110" i="2"/>
  <c r="BP1046" i="2"/>
  <c r="BP1047" i="2"/>
  <c r="BP1048" i="2"/>
  <c r="BP1049" i="2"/>
  <c r="BP1111" i="2"/>
  <c r="BP1112" i="2"/>
  <c r="BP1050" i="2"/>
  <c r="BP1113" i="2"/>
  <c r="BP1114" i="2"/>
  <c r="BP1051" i="2"/>
  <c r="BP1052" i="2"/>
  <c r="BP1053" i="2"/>
  <c r="BP1178" i="2"/>
  <c r="BP1115" i="2"/>
  <c r="BP1054" i="2"/>
  <c r="BP1179" i="2"/>
  <c r="BP1055" i="2"/>
  <c r="BP1116" i="2"/>
  <c r="BP1117" i="2"/>
  <c r="BP1118" i="2"/>
  <c r="BP1119" i="2"/>
  <c r="BP1056" i="2"/>
  <c r="BP1120" i="2"/>
  <c r="BP1180" i="2"/>
  <c r="BP1057" i="2"/>
  <c r="BP1058" i="2"/>
  <c r="BP1059" i="2"/>
  <c r="BP1060" i="2"/>
  <c r="BP1061" i="2"/>
  <c r="BP1121" i="2"/>
  <c r="BP1181" i="2"/>
  <c r="BP1062" i="2"/>
  <c r="BP1182" i="2"/>
  <c r="BP1122" i="2"/>
  <c r="BP1123" i="2"/>
  <c r="BP1251" i="2"/>
  <c r="BP1252" i="2"/>
  <c r="BP1253" i="2"/>
  <c r="BP1124" i="2"/>
  <c r="BP1254" i="2"/>
  <c r="BP1125" i="2"/>
  <c r="BP1126" i="2"/>
  <c r="BP1255" i="2"/>
  <c r="BP1127" i="2"/>
  <c r="BP1128" i="2"/>
  <c r="BP1129" i="2"/>
  <c r="BP1130" i="2"/>
  <c r="BP1131" i="2"/>
  <c r="BP1132" i="2"/>
  <c r="BP1133" i="2"/>
  <c r="BP1134" i="2"/>
  <c r="BP1135" i="2"/>
  <c r="BP1136" i="2"/>
  <c r="BP1137" i="2"/>
  <c r="BP1138" i="2"/>
  <c r="BP1139" i="2"/>
  <c r="BP1183" i="2"/>
  <c r="BP1184" i="2"/>
  <c r="BP1185" i="2"/>
  <c r="BP1140" i="2"/>
  <c r="BP1141" i="2"/>
  <c r="BP1186" i="2"/>
  <c r="BP1187" i="2"/>
  <c r="BP1188" i="2"/>
  <c r="BP1189" i="2"/>
  <c r="BP1142" i="2"/>
  <c r="BP1190" i="2"/>
  <c r="BP1143" i="2"/>
  <c r="BP1144" i="2"/>
  <c r="BP1191" i="2"/>
  <c r="BP1145" i="2"/>
  <c r="BP1146" i="2"/>
  <c r="BP1192" i="2"/>
  <c r="BP1147" i="2"/>
  <c r="BP1148" i="2"/>
  <c r="BP1193" i="2"/>
  <c r="BP1194" i="2"/>
  <c r="BP1149" i="2"/>
  <c r="BP1195" i="2"/>
  <c r="BP1256" i="2"/>
  <c r="BP1150" i="2"/>
  <c r="BP1151" i="2"/>
  <c r="BP1152" i="2"/>
  <c r="BP1153" i="2"/>
  <c r="BP1154" i="2"/>
  <c r="BP1155" i="2"/>
  <c r="BP1156" i="2"/>
  <c r="BP1157" i="2"/>
  <c r="BP1158" i="2"/>
  <c r="BP1159" i="2"/>
  <c r="BP1196" i="2"/>
  <c r="BP1160" i="2"/>
  <c r="BP1161" i="2"/>
  <c r="BP1257" i="2"/>
  <c r="BP1258" i="2"/>
  <c r="BP1259" i="2"/>
  <c r="BP1260" i="2"/>
  <c r="BP1261" i="2"/>
  <c r="BP1197" i="2"/>
  <c r="BP1198" i="2"/>
  <c r="BP1199" i="2"/>
  <c r="BP1200" i="2"/>
  <c r="BP1201" i="2"/>
  <c r="BP1202" i="2"/>
  <c r="BP1262" i="2"/>
  <c r="BP1263" i="2"/>
  <c r="BP1203" i="2"/>
  <c r="BP1204" i="2"/>
  <c r="BP1264" i="2"/>
  <c r="BP1265" i="2"/>
  <c r="BP1205" i="2"/>
  <c r="BP1206" i="2"/>
  <c r="BP1207" i="2"/>
  <c r="BP1266" i="2"/>
  <c r="BP1267" i="2"/>
  <c r="BP1268" i="2"/>
  <c r="BP1208" i="2"/>
  <c r="BP1209" i="2"/>
  <c r="BP1210" i="2"/>
  <c r="BP1211" i="2"/>
  <c r="BP1269" i="2"/>
  <c r="BP1212" i="2"/>
  <c r="BP1213" i="2"/>
  <c r="BP1214" i="2"/>
  <c r="BP1215" i="2"/>
  <c r="BP1216" i="2"/>
  <c r="BP1270" i="2"/>
  <c r="BP1217" i="2"/>
  <c r="BP1218" i="2"/>
  <c r="BP1219" i="2"/>
  <c r="BP1271" i="2"/>
  <c r="BP1220" i="2"/>
  <c r="BP1221" i="2"/>
  <c r="BP1222" i="2"/>
  <c r="BP1223" i="2"/>
  <c r="BP1224" i="2"/>
  <c r="BP1225" i="2"/>
  <c r="BP1226" i="2"/>
  <c r="BP1227" i="2"/>
  <c r="BP1272" i="2"/>
  <c r="BP1228" i="2"/>
  <c r="BP1229" i="2"/>
  <c r="BP1230" i="2"/>
  <c r="BP1231" i="2"/>
  <c r="BP1232" i="2"/>
  <c r="BP1233" i="2"/>
  <c r="BP1234" i="2"/>
  <c r="BP1235" i="2"/>
  <c r="BP1236" i="2"/>
  <c r="BP1237" i="2"/>
  <c r="BP1238" i="2"/>
  <c r="BP1239" i="2"/>
  <c r="BP1240" i="2"/>
  <c r="BP1273" i="2"/>
  <c r="BP1241" i="2"/>
  <c r="BP1274" i="2"/>
  <c r="BP1275" i="2"/>
  <c r="BP1242" i="2"/>
  <c r="BP1243" i="2"/>
  <c r="BP1276" i="2"/>
  <c r="BP1277" i="2"/>
  <c r="BP1244" i="2"/>
  <c r="BP1278" i="2"/>
  <c r="BP1279" i="2"/>
  <c r="BP1280" i="2"/>
  <c r="BP1281" i="2"/>
  <c r="BP1282" i="2"/>
  <c r="BP1283" i="2"/>
  <c r="BP1284" i="2"/>
  <c r="BP1285" i="2"/>
  <c r="BP1286" i="2"/>
  <c r="BP1287" i="2"/>
  <c r="BP1288" i="2"/>
  <c r="BP1289" i="2"/>
  <c r="BP1290" i="2"/>
  <c r="BP1291" i="2"/>
  <c r="BP1292" i="2"/>
  <c r="BP1293" i="2"/>
  <c r="BP1294" i="2"/>
  <c r="BP1295" i="2"/>
  <c r="BP1296" i="2"/>
  <c r="BP1297" i="2"/>
  <c r="BP1298" i="2"/>
  <c r="BP1299" i="2"/>
  <c r="BP1300" i="2"/>
  <c r="BP1301" i="2"/>
  <c r="BP1302" i="2"/>
  <c r="BP1303" i="2"/>
  <c r="BP1304" i="2"/>
  <c r="BP1305" i="2"/>
  <c r="BP1306" i="2"/>
  <c r="BP1307" i="2"/>
  <c r="BP1308" i="2"/>
  <c r="BP1309" i="2"/>
  <c r="BP1310" i="2"/>
  <c r="BP1311" i="2"/>
  <c r="BP1312" i="2"/>
  <c r="BP1313" i="2"/>
  <c r="BP1314" i="2"/>
  <c r="BP1315" i="2"/>
  <c r="BP1316" i="2"/>
  <c r="BP1317" i="2"/>
  <c r="BP1318" i="2"/>
  <c r="BP1319" i="2"/>
  <c r="BP1320" i="2"/>
  <c r="BP1321" i="2"/>
  <c r="BP1322" i="2"/>
  <c r="BP1323" i="2"/>
  <c r="BP1324" i="2"/>
  <c r="BP1325" i="2"/>
  <c r="BP1326" i="2"/>
  <c r="BP1327" i="2"/>
  <c r="BP1328" i="2"/>
  <c r="BP1329" i="2"/>
  <c r="BP1330" i="2"/>
  <c r="BP1331" i="2"/>
  <c r="BP1332" i="2"/>
  <c r="BP1333" i="2"/>
  <c r="BP1334" i="2"/>
  <c r="BP1335" i="2"/>
  <c r="BP1336" i="2"/>
  <c r="BP1337" i="2"/>
  <c r="BP1338" i="2"/>
  <c r="BP1339" i="2"/>
  <c r="BP1340" i="2"/>
  <c r="BP1341" i="2"/>
  <c r="BP1342" i="2"/>
  <c r="BP1343" i="2"/>
  <c r="BP1344" i="2"/>
  <c r="BP1345" i="2"/>
  <c r="BP1346" i="2"/>
  <c r="BP1347" i="2"/>
  <c r="BP1348" i="2"/>
  <c r="BP1349" i="2"/>
  <c r="BP1350" i="2"/>
  <c r="BP1351" i="2"/>
  <c r="BP1352" i="2"/>
  <c r="BP1353" i="2"/>
  <c r="BP1354" i="2"/>
  <c r="BP1355" i="2"/>
  <c r="BP1356" i="2"/>
  <c r="BP1357" i="2"/>
  <c r="BP1358" i="2"/>
  <c r="BP1359" i="2"/>
  <c r="BP1360" i="2"/>
  <c r="BP1361" i="2"/>
  <c r="BP1362" i="2"/>
  <c r="BP1363" i="2"/>
  <c r="BP1364" i="2"/>
  <c r="BP1365" i="2"/>
  <c r="BP1366" i="2"/>
  <c r="BP1367" i="2"/>
  <c r="BP1368" i="2"/>
  <c r="BP1369" i="2"/>
  <c r="BP1370" i="2"/>
  <c r="BP1371" i="2"/>
  <c r="BP1372" i="2"/>
  <c r="BP1373" i="2"/>
  <c r="BP1374" i="2"/>
  <c r="BP1375" i="2"/>
  <c r="BP1376" i="2"/>
  <c r="BP1377" i="2"/>
  <c r="BP1378" i="2"/>
  <c r="BP1379" i="2"/>
  <c r="BP1380" i="2"/>
  <c r="BP1381" i="2"/>
  <c r="BP1382" i="2"/>
  <c r="BP1383" i="2"/>
  <c r="BP1384" i="2"/>
  <c r="BP1385" i="2"/>
  <c r="BP1386" i="2"/>
  <c r="BP1387" i="2"/>
  <c r="BP1388" i="2"/>
  <c r="BP1389" i="2"/>
  <c r="BP1390" i="2"/>
  <c r="BP1391" i="2"/>
  <c r="BP1392" i="2"/>
  <c r="BP1393" i="2"/>
  <c r="BP1394" i="2"/>
  <c r="BP1395" i="2"/>
  <c r="BP1396" i="2"/>
  <c r="BP1397" i="2"/>
  <c r="BP1398" i="2"/>
  <c r="BP1399" i="2"/>
  <c r="BP1400" i="2"/>
  <c r="BP1401" i="2"/>
  <c r="BP1402" i="2"/>
  <c r="BP1403" i="2"/>
  <c r="BP1404" i="2"/>
  <c r="BP1405" i="2"/>
  <c r="BP1406" i="2"/>
  <c r="BP1407" i="2"/>
  <c r="BP1408" i="2"/>
  <c r="D101" i="9" l="1"/>
  <c r="A102" i="9"/>
  <c r="M27" i="1"/>
  <c r="O27" i="1"/>
  <c r="K28" i="1"/>
  <c r="Q14" i="1"/>
  <c r="E14" i="1" s="1"/>
  <c r="D14" i="1" s="1"/>
  <c r="Q15" i="1"/>
  <c r="E15" i="1" s="1"/>
  <c r="D15" i="1" s="1"/>
  <c r="Q16" i="1"/>
  <c r="E16" i="1" s="1"/>
  <c r="D16" i="1" s="1"/>
  <c r="Q22" i="1"/>
  <c r="E22" i="1" s="1"/>
  <c r="D102" i="9" l="1"/>
  <c r="A103" i="9"/>
  <c r="F40" i="1"/>
  <c r="D22" i="1"/>
  <c r="F33" i="1"/>
  <c r="F34" i="1"/>
  <c r="F32" i="1"/>
  <c r="M28" i="1"/>
  <c r="O28" i="1"/>
  <c r="K29" i="1"/>
  <c r="Q25" i="1"/>
  <c r="E25" i="1" s="1"/>
  <c r="D25" i="1" s="1"/>
  <c r="D103" i="9" l="1"/>
  <c r="A104" i="9"/>
  <c r="O29" i="1"/>
  <c r="M29" i="1"/>
  <c r="K30" i="1"/>
  <c r="F43" i="1"/>
  <c r="G25" i="1"/>
  <c r="Q26" i="1"/>
  <c r="E26" i="1" s="1"/>
  <c r="D26" i="1" s="1"/>
  <c r="S25" i="1"/>
  <c r="P25" i="1" s="1"/>
  <c r="D104" i="9" l="1"/>
  <c r="A105" i="9"/>
  <c r="O30" i="1"/>
  <c r="M30" i="1"/>
  <c r="K31" i="1"/>
  <c r="G26" i="1"/>
  <c r="F44" i="1"/>
  <c r="S26" i="1"/>
  <c r="P26" i="1" s="1"/>
  <c r="Q27" i="1"/>
  <c r="E27" i="1" s="1"/>
  <c r="D27" i="1" s="1"/>
  <c r="D105" i="9" l="1"/>
  <c r="A106" i="9"/>
  <c r="O31" i="1"/>
  <c r="M31" i="1"/>
  <c r="K32" i="1"/>
  <c r="F45" i="1"/>
  <c r="G27" i="1"/>
  <c r="S27" i="1"/>
  <c r="P27" i="1" s="1"/>
  <c r="S28" i="1"/>
  <c r="P28" i="1" s="1"/>
  <c r="D106" i="9" l="1"/>
  <c r="A107" i="9"/>
  <c r="O32" i="1"/>
  <c r="M32" i="1"/>
  <c r="K33" i="1"/>
  <c r="Q28" i="1"/>
  <c r="E28" i="1" s="1"/>
  <c r="D28" i="1" s="1"/>
  <c r="D107" i="9" l="1"/>
  <c r="A108" i="9"/>
  <c r="M33" i="1"/>
  <c r="O33" i="1"/>
  <c r="K34" i="1"/>
  <c r="G28" i="1"/>
  <c r="F46" i="1"/>
  <c r="S29" i="1"/>
  <c r="P29" i="1" s="1"/>
  <c r="Q29" i="1"/>
  <c r="E29" i="1" s="1"/>
  <c r="D29" i="1" s="1"/>
  <c r="D108" i="9" l="1"/>
  <c r="A109" i="9"/>
  <c r="O34" i="1"/>
  <c r="M34" i="1"/>
  <c r="K35" i="1"/>
  <c r="G29" i="1"/>
  <c r="F47" i="1"/>
  <c r="Q30" i="1"/>
  <c r="E30" i="1" s="1"/>
  <c r="D30" i="1" s="1"/>
  <c r="D109" i="9" l="1"/>
  <c r="A110" i="9"/>
  <c r="O35" i="1"/>
  <c r="M35" i="1"/>
  <c r="K36" i="1"/>
  <c r="G30" i="1"/>
  <c r="F48" i="1"/>
  <c r="S30" i="1"/>
  <c r="P30" i="1" s="1"/>
  <c r="D110" i="9" l="1"/>
  <c r="A111" i="9"/>
  <c r="O36" i="1"/>
  <c r="M36" i="1"/>
  <c r="K37" i="1"/>
  <c r="S31" i="1"/>
  <c r="P31" i="1" s="1"/>
  <c r="Q31" i="1"/>
  <c r="E31" i="1" s="1"/>
  <c r="D31" i="1" s="1"/>
  <c r="D111" i="9" l="1"/>
  <c r="A112" i="9"/>
  <c r="O37" i="1"/>
  <c r="M37" i="1"/>
  <c r="K38" i="1"/>
  <c r="G31" i="1"/>
  <c r="F49" i="1"/>
  <c r="S32" i="1"/>
  <c r="P32" i="1" s="1"/>
  <c r="D112" i="9" l="1"/>
  <c r="A113" i="9"/>
  <c r="O38" i="1"/>
  <c r="M38" i="1"/>
  <c r="K39" i="1"/>
  <c r="Q32" i="1"/>
  <c r="E32" i="1" s="1"/>
  <c r="D32" i="1" s="1"/>
  <c r="D113" i="9" l="1"/>
  <c r="A114" i="9"/>
  <c r="O39" i="1"/>
  <c r="M39" i="1"/>
  <c r="K40" i="1"/>
  <c r="G32" i="1"/>
  <c r="F50" i="1"/>
  <c r="Q33" i="1"/>
  <c r="E33" i="1" s="1"/>
  <c r="D33" i="1" s="1"/>
  <c r="D114" i="9" l="1"/>
  <c r="A115" i="9"/>
  <c r="O40" i="1"/>
  <c r="M40" i="1"/>
  <c r="B33" i="4"/>
  <c r="F3" i="1"/>
  <c r="K41" i="1"/>
  <c r="G33" i="1"/>
  <c r="F51" i="1"/>
  <c r="B51" i="4" s="1"/>
  <c r="S33" i="1"/>
  <c r="P33" i="1" s="1"/>
  <c r="D115" i="9" l="1"/>
  <c r="A116" i="9"/>
  <c r="M41" i="1"/>
  <c r="O41" i="1"/>
  <c r="K42" i="1"/>
  <c r="S34" i="1"/>
  <c r="P34" i="1" s="1"/>
  <c r="D116" i="9" l="1"/>
  <c r="A117" i="9"/>
  <c r="O42" i="1"/>
  <c r="M42" i="1"/>
  <c r="K43" i="1"/>
  <c r="Q34" i="1"/>
  <c r="E34" i="1" s="1"/>
  <c r="D34" i="1" s="1"/>
  <c r="D117" i="9" l="1"/>
  <c r="A118" i="9"/>
  <c r="O43" i="1"/>
  <c r="M43" i="1"/>
  <c r="K44" i="1"/>
  <c r="G34" i="1"/>
  <c r="F52" i="1"/>
  <c r="B68" i="4" s="1"/>
  <c r="S35" i="1"/>
  <c r="P35" i="1" s="1"/>
  <c r="Q35" i="1"/>
  <c r="E35" i="1" s="1"/>
  <c r="D35" i="1" s="1"/>
  <c r="D118" i="9" l="1"/>
  <c r="A119" i="9"/>
  <c r="O44" i="1"/>
  <c r="M44" i="1"/>
  <c r="K45" i="1"/>
  <c r="G35" i="1"/>
  <c r="F53" i="1"/>
  <c r="Q36" i="1"/>
  <c r="E36" i="1" s="1"/>
  <c r="D36" i="1" s="1"/>
  <c r="D119" i="9" l="1"/>
  <c r="A120" i="9"/>
  <c r="O45" i="1"/>
  <c r="M45" i="1"/>
  <c r="K46" i="1"/>
  <c r="G36" i="1"/>
  <c r="F54" i="1"/>
  <c r="V37" i="1"/>
  <c r="S36" i="1"/>
  <c r="P36" i="1" s="1"/>
  <c r="Q37" i="1"/>
  <c r="E37" i="1" s="1"/>
  <c r="D37" i="1" s="1"/>
  <c r="D120" i="9" l="1"/>
  <c r="A121" i="9"/>
  <c r="O46" i="1"/>
  <c r="M46" i="1"/>
  <c r="K47" i="1"/>
  <c r="O1" i="1"/>
  <c r="G37" i="1"/>
  <c r="F55" i="1"/>
  <c r="B86" i="4" s="1"/>
  <c r="V38" i="1"/>
  <c r="V3" i="1" s="1"/>
  <c r="S37" i="1"/>
  <c r="P37" i="1" s="1"/>
  <c r="D121" i="9" l="1"/>
  <c r="A122" i="9"/>
  <c r="A123" i="9" s="1"/>
  <c r="M47" i="1"/>
  <c r="O47" i="1"/>
  <c r="K48" i="1"/>
  <c r="V59" i="1"/>
  <c r="V60" i="1"/>
  <c r="V61" i="1"/>
  <c r="V62" i="1"/>
  <c r="V63" i="1"/>
  <c r="V64" i="1"/>
  <c r="Q38" i="1"/>
  <c r="E38" i="1" s="1"/>
  <c r="D38" i="1" s="1"/>
  <c r="D123" i="9" l="1"/>
  <c r="A124" i="9"/>
  <c r="D122" i="9"/>
  <c r="M48" i="1"/>
  <c r="O48" i="1"/>
  <c r="K49" i="1"/>
  <c r="G38" i="1"/>
  <c r="F56" i="1"/>
  <c r="B103" i="4" s="1"/>
  <c r="S38" i="1"/>
  <c r="P38" i="1" s="1"/>
  <c r="D124" i="9" l="1"/>
  <c r="A125" i="9"/>
  <c r="M49" i="1"/>
  <c r="O49" i="1"/>
  <c r="K50" i="1"/>
  <c r="Q39" i="1"/>
  <c r="E39" i="1" s="1"/>
  <c r="D39" i="1" s="1"/>
  <c r="D125" i="9" l="1"/>
  <c r="A126" i="9"/>
  <c r="O50" i="1"/>
  <c r="M50" i="1"/>
  <c r="K51" i="1"/>
  <c r="O3" i="1"/>
  <c r="M3" i="1"/>
  <c r="G39" i="1"/>
  <c r="F57" i="1"/>
  <c r="P39" i="1"/>
  <c r="A127" i="9" l="1"/>
  <c r="D126" i="9"/>
  <c r="O51" i="1"/>
  <c r="Q51" i="1" s="1"/>
  <c r="E51" i="1" s="1"/>
  <c r="M51" i="1"/>
  <c r="K52" i="1"/>
  <c r="Q40" i="1"/>
  <c r="E40" i="1" s="1"/>
  <c r="D40" i="1" s="1"/>
  <c r="D127" i="9" l="1"/>
  <c r="A128" i="9"/>
  <c r="B57" i="4"/>
  <c r="D51" i="1"/>
  <c r="O52" i="1"/>
  <c r="M52" i="1"/>
  <c r="W51" i="1"/>
  <c r="K53" i="1"/>
  <c r="G40" i="1"/>
  <c r="F58" i="1"/>
  <c r="B120" i="4" s="1"/>
  <c r="S40" i="1"/>
  <c r="P40" i="1" s="1"/>
  <c r="D128" i="9" l="1"/>
  <c r="A129" i="9"/>
  <c r="O53" i="1"/>
  <c r="M53" i="1"/>
  <c r="W52" i="1"/>
  <c r="K54" i="1"/>
  <c r="R51" i="1"/>
  <c r="U51" i="1"/>
  <c r="W42" i="1"/>
  <c r="Q41" i="1"/>
  <c r="E41" i="1" s="1"/>
  <c r="D41" i="1" s="1"/>
  <c r="A130" i="9" l="1"/>
  <c r="D129" i="9"/>
  <c r="O54" i="1"/>
  <c r="M54" i="1"/>
  <c r="W53" i="1"/>
  <c r="R52" i="1"/>
  <c r="U52" i="1"/>
  <c r="K55" i="1"/>
  <c r="G41" i="1"/>
  <c r="F59" i="1"/>
  <c r="S42" i="1"/>
  <c r="P42" i="1" s="1"/>
  <c r="S41" i="1"/>
  <c r="P41" i="1" s="1"/>
  <c r="A131" i="9" l="1"/>
  <c r="D130" i="9"/>
  <c r="M55" i="1"/>
  <c r="O55" i="1"/>
  <c r="W54" i="1"/>
  <c r="K56" i="1"/>
  <c r="R53" i="1"/>
  <c r="Q42" i="1"/>
  <c r="E42" i="1" s="1"/>
  <c r="D42" i="1" s="1"/>
  <c r="D131" i="9" l="1"/>
  <c r="A132" i="9"/>
  <c r="M56" i="1"/>
  <c r="O56" i="1"/>
  <c r="K57" i="1"/>
  <c r="W55" i="1"/>
  <c r="R54" i="1"/>
  <c r="G42" i="1"/>
  <c r="F60" i="1"/>
  <c r="W43" i="1"/>
  <c r="W44" i="1"/>
  <c r="E43" i="1"/>
  <c r="D43" i="1" s="1"/>
  <c r="D132" i="9" l="1"/>
  <c r="M57" i="1"/>
  <c r="O57" i="1"/>
  <c r="R55" i="1"/>
  <c r="U55" i="1"/>
  <c r="K58" i="1"/>
  <c r="G43" i="1"/>
  <c r="F61" i="1"/>
  <c r="B137" i="4" s="1"/>
  <c r="S43" i="1"/>
  <c r="P43" i="1" s="1"/>
  <c r="O58" i="1" l="1"/>
  <c r="M58" i="1"/>
  <c r="K59" i="1"/>
  <c r="R56" i="1"/>
  <c r="U56" i="1"/>
  <c r="H74" i="1"/>
  <c r="W56" i="1"/>
  <c r="Q44" i="1"/>
  <c r="E44" i="1" s="1"/>
  <c r="D44" i="1" s="1"/>
  <c r="O59" i="1" l="1"/>
  <c r="M59" i="1"/>
  <c r="H75" i="1"/>
  <c r="W57" i="1"/>
  <c r="R57" i="1"/>
  <c r="U57" i="1"/>
  <c r="K60" i="1"/>
  <c r="G44" i="1"/>
  <c r="F62" i="1"/>
  <c r="W45" i="1"/>
  <c r="S44" i="1"/>
  <c r="P44" i="1" s="1"/>
  <c r="O60" i="1" l="1"/>
  <c r="M60" i="1"/>
  <c r="K61" i="1"/>
  <c r="R58" i="1"/>
  <c r="U58" i="1"/>
  <c r="H76" i="1"/>
  <c r="W58" i="1"/>
  <c r="S45" i="1"/>
  <c r="P45" i="1" s="1"/>
  <c r="O61" i="1" l="1"/>
  <c r="M61" i="1"/>
  <c r="R59" i="1"/>
  <c r="U59" i="1"/>
  <c r="H77" i="1"/>
  <c r="W59" i="1"/>
  <c r="K62" i="1"/>
  <c r="Q45" i="1"/>
  <c r="E45" i="1" s="1"/>
  <c r="S46" i="1"/>
  <c r="P46" i="1" s="1"/>
  <c r="H65" i="1"/>
  <c r="F63" i="1" l="1"/>
  <c r="D45" i="1"/>
  <c r="O62" i="1"/>
  <c r="M62" i="1"/>
  <c r="R60" i="1"/>
  <c r="U60" i="1"/>
  <c r="K63" i="1"/>
  <c r="H78" i="1"/>
  <c r="W60" i="1"/>
  <c r="G45" i="1"/>
  <c r="H66" i="1"/>
  <c r="S47" i="1"/>
  <c r="P47" i="1" s="1"/>
  <c r="O63" i="1" l="1"/>
  <c r="M63" i="1"/>
  <c r="L62" i="1"/>
  <c r="I62" i="1"/>
  <c r="K64" i="1"/>
  <c r="R61" i="1"/>
  <c r="U61" i="1"/>
  <c r="H79" i="1"/>
  <c r="W61" i="1"/>
  <c r="S48" i="1"/>
  <c r="P48" i="1" s="1"/>
  <c r="H67" i="1"/>
  <c r="O64" i="1" l="1"/>
  <c r="M64" i="1"/>
  <c r="K65" i="1"/>
  <c r="H80" i="1"/>
  <c r="W62" i="1"/>
  <c r="I63" i="1"/>
  <c r="L63" i="1"/>
  <c r="R62" i="1"/>
  <c r="U62" i="1"/>
  <c r="S49" i="1"/>
  <c r="P49" i="1" s="1"/>
  <c r="H68" i="1"/>
  <c r="O65" i="1" l="1"/>
  <c r="M65" i="1"/>
  <c r="H81" i="1"/>
  <c r="W63" i="1"/>
  <c r="I64" i="1"/>
  <c r="L64" i="1"/>
  <c r="R63" i="1"/>
  <c r="U63" i="1"/>
  <c r="K66" i="1"/>
  <c r="S50" i="1"/>
  <c r="P50" i="1" s="1"/>
  <c r="H69" i="1"/>
  <c r="O66" i="1" l="1"/>
  <c r="M66" i="1"/>
  <c r="K67" i="1"/>
  <c r="I65" i="1"/>
  <c r="H83" i="1" s="1"/>
  <c r="L65" i="1"/>
  <c r="R64" i="1"/>
  <c r="U64" i="1"/>
  <c r="H82" i="1"/>
  <c r="W64" i="1"/>
  <c r="H70" i="1"/>
  <c r="S51" i="1"/>
  <c r="P51" i="1" s="1"/>
  <c r="O67" i="1" l="1"/>
  <c r="M67" i="1"/>
  <c r="I66" i="1"/>
  <c r="H84" i="1" s="1"/>
  <c r="L66" i="1"/>
  <c r="K68" i="1"/>
  <c r="H71" i="1"/>
  <c r="S52" i="1"/>
  <c r="P52" i="1" s="1"/>
  <c r="M68" i="1" l="1"/>
  <c r="O68" i="1"/>
  <c r="K69" i="1"/>
  <c r="I67" i="1"/>
  <c r="H85" i="1" s="1"/>
  <c r="L67" i="1"/>
  <c r="S53" i="1"/>
  <c r="P53" i="1" s="1"/>
  <c r="M69" i="1" l="1"/>
  <c r="O69" i="1"/>
  <c r="I68" i="1"/>
  <c r="H86" i="1" s="1"/>
  <c r="L68" i="1"/>
  <c r="K70" i="1"/>
  <c r="O70" i="1" s="1"/>
  <c r="H72" i="1"/>
  <c r="K71" i="1" l="1"/>
  <c r="O71" i="1" s="1"/>
  <c r="I69" i="1"/>
  <c r="H87" i="1" s="1"/>
  <c r="L69" i="1"/>
  <c r="H73" i="1"/>
  <c r="S54" i="1"/>
  <c r="P54" i="1" s="1"/>
  <c r="L70" i="1" l="1"/>
  <c r="I70" i="1"/>
  <c r="H88" i="1" s="1"/>
  <c r="K72" i="1"/>
  <c r="O72" i="1" s="1"/>
  <c r="S55" i="1"/>
  <c r="P55" i="1" s="1"/>
  <c r="K73" i="1" l="1"/>
  <c r="O73" i="1" s="1"/>
  <c r="I71" i="1"/>
  <c r="L71" i="1"/>
  <c r="S56" i="1"/>
  <c r="I72" i="1" l="1"/>
  <c r="L72" i="1"/>
  <c r="K74" i="1"/>
  <c r="O74" i="1" s="1"/>
  <c r="S57" i="1"/>
  <c r="P57" i="1" s="1"/>
  <c r="I73" i="1" l="1"/>
  <c r="L73" i="1"/>
  <c r="K75" i="1"/>
  <c r="O75" i="1" s="1"/>
  <c r="S58" i="1"/>
  <c r="P58" i="1" s="1"/>
  <c r="I74" i="1" l="1"/>
  <c r="L74" i="1"/>
  <c r="K76" i="1"/>
  <c r="O76" i="1" s="1"/>
  <c r="S59" i="1"/>
  <c r="P59" i="1" s="1"/>
  <c r="I75" i="1" l="1"/>
  <c r="L75" i="1"/>
  <c r="K77" i="1"/>
  <c r="O77" i="1" s="1"/>
  <c r="S60" i="1"/>
  <c r="I76" i="1" l="1"/>
  <c r="L76" i="1"/>
  <c r="K78" i="1"/>
  <c r="O78" i="1" s="1"/>
  <c r="S61" i="1"/>
  <c r="P61" i="1" s="1"/>
  <c r="K79" i="1" l="1"/>
  <c r="O79" i="1" s="1"/>
  <c r="I77" i="1"/>
  <c r="L77" i="1"/>
  <c r="S62" i="1"/>
  <c r="P62" i="1" s="1"/>
  <c r="L78" i="1" l="1"/>
  <c r="I78" i="1"/>
  <c r="K80" i="1"/>
  <c r="O80" i="1" s="1"/>
  <c r="S63" i="1"/>
  <c r="P63" i="1" s="1"/>
  <c r="I79" i="1" l="1"/>
  <c r="L79" i="1"/>
  <c r="K81" i="1"/>
  <c r="O81" i="1" s="1"/>
  <c r="S64" i="1"/>
  <c r="P64" i="1" s="1"/>
  <c r="K82" i="1" l="1"/>
  <c r="O82" i="1" s="1"/>
  <c r="I80" i="1"/>
  <c r="L80" i="1"/>
  <c r="S65" i="1"/>
  <c r="P65" i="1" s="1"/>
  <c r="I81" i="1" l="1"/>
  <c r="L81" i="1"/>
  <c r="K83" i="1"/>
  <c r="O83" i="1" s="1"/>
  <c r="S66" i="1"/>
  <c r="P66" i="1" s="1"/>
  <c r="I82" i="1" l="1"/>
  <c r="L82" i="1"/>
  <c r="K84" i="1"/>
  <c r="O84" i="1" s="1"/>
  <c r="S67" i="1"/>
  <c r="P67" i="1" s="1"/>
  <c r="I83" i="1" l="1"/>
  <c r="L83" i="1"/>
  <c r="K85" i="1"/>
  <c r="O85" i="1" s="1"/>
  <c r="S68" i="1"/>
  <c r="P68" i="1" s="1"/>
  <c r="I84" i="1" l="1"/>
  <c r="L84" i="1"/>
  <c r="K86" i="1"/>
  <c r="O86" i="1" s="1"/>
  <c r="S69" i="1"/>
  <c r="P69" i="1" s="1"/>
  <c r="I85" i="1" l="1"/>
  <c r="L85" i="1"/>
  <c r="K87" i="1"/>
  <c r="O87" i="1" s="1"/>
  <c r="S70" i="1"/>
  <c r="P70" i="1" s="1"/>
  <c r="L86" i="1" l="1"/>
  <c r="I86" i="1"/>
  <c r="K88" i="1"/>
  <c r="O88" i="1" s="1"/>
  <c r="S71" i="1"/>
  <c r="P71" i="1" s="1"/>
  <c r="I87" i="1" l="1"/>
  <c r="L87" i="1"/>
  <c r="K89" i="1"/>
  <c r="S72" i="1"/>
  <c r="P72" i="1" s="1"/>
  <c r="K90" i="1" l="1"/>
  <c r="O89" i="1"/>
  <c r="I88" i="1"/>
  <c r="L88" i="1"/>
  <c r="S73" i="1"/>
  <c r="P73" i="1" s="1"/>
  <c r="K91" i="1" l="1"/>
  <c r="O90" i="1"/>
  <c r="I89" i="1"/>
  <c r="N89" i="1" s="1"/>
  <c r="S74" i="1"/>
  <c r="P74" i="1" s="1"/>
  <c r="K92" i="1" l="1"/>
  <c r="O91" i="1"/>
  <c r="L89" i="1"/>
  <c r="S75" i="1"/>
  <c r="P75" i="1" s="1"/>
  <c r="K93" i="1" l="1"/>
  <c r="O92" i="1"/>
  <c r="S76" i="1"/>
  <c r="P76" i="1" s="1"/>
  <c r="K94" i="1" l="1"/>
  <c r="O93" i="1"/>
  <c r="S77" i="1"/>
  <c r="P77" i="1" s="1"/>
  <c r="K95" i="1" l="1"/>
  <c r="O94" i="1"/>
  <c r="S78" i="1"/>
  <c r="P78" i="1" s="1"/>
  <c r="K96" i="1" l="1"/>
  <c r="O95" i="1"/>
  <c r="S79" i="1"/>
  <c r="P79" i="1" s="1"/>
  <c r="K97" i="1" l="1"/>
  <c r="O96" i="1"/>
  <c r="S80" i="1"/>
  <c r="P80" i="1" s="1"/>
  <c r="K98" i="1" l="1"/>
  <c r="O97" i="1"/>
  <c r="S81" i="1"/>
  <c r="P81" i="1" s="1"/>
  <c r="K99" i="1" l="1"/>
  <c r="O98" i="1"/>
  <c r="S82" i="1"/>
  <c r="P82" i="1" s="1"/>
  <c r="K100" i="1" l="1"/>
  <c r="O99" i="1"/>
  <c r="S83" i="1"/>
  <c r="P83" i="1" s="1"/>
  <c r="K101" i="1" l="1"/>
  <c r="O100" i="1"/>
  <c r="S84" i="1"/>
  <c r="P84" i="1" s="1"/>
  <c r="K102" i="1" l="1"/>
  <c r="O101" i="1"/>
  <c r="S85" i="1"/>
  <c r="P85" i="1" s="1"/>
  <c r="K103" i="1" l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O102" i="1"/>
  <c r="S86" i="1"/>
  <c r="P86" i="1" s="1"/>
  <c r="S87" i="1" l="1"/>
  <c r="P87" i="1" s="1"/>
  <c r="S88" i="1" l="1"/>
  <c r="P88" i="1" s="1"/>
  <c r="H89" i="1" l="1"/>
  <c r="I90" i="1" s="1"/>
  <c r="N90" i="1" s="1"/>
  <c r="S89" i="1"/>
  <c r="P89" i="1" s="1"/>
  <c r="L90" i="1" l="1"/>
  <c r="H90" i="1"/>
  <c r="I91" i="1" s="1"/>
  <c r="N91" i="1" s="1"/>
  <c r="S90" i="1"/>
  <c r="P90" i="1" s="1"/>
  <c r="L91" i="1" l="1"/>
  <c r="H91" i="1"/>
  <c r="I92" i="1" s="1"/>
  <c r="N92" i="1" s="1"/>
  <c r="S91" i="1"/>
  <c r="P91" i="1" s="1"/>
  <c r="L92" i="1" l="1"/>
  <c r="S92" i="1" s="1"/>
  <c r="P92" i="1" s="1"/>
  <c r="H92" i="1"/>
  <c r="I93" i="1" l="1"/>
  <c r="N93" i="1" s="1"/>
  <c r="L93" i="1"/>
  <c r="H93" i="1"/>
  <c r="I94" i="1" s="1"/>
  <c r="N94" i="1" s="1"/>
  <c r="S93" i="1"/>
  <c r="P93" i="1" s="1"/>
  <c r="L94" i="1" l="1"/>
  <c r="H94" i="1"/>
  <c r="I95" i="1" s="1"/>
  <c r="N95" i="1" s="1"/>
  <c r="S94" i="1"/>
  <c r="P94" i="1" s="1"/>
  <c r="L95" i="1" l="1"/>
  <c r="H95" i="1"/>
  <c r="I96" i="1" s="1"/>
  <c r="N96" i="1" s="1"/>
  <c r="S95" i="1"/>
  <c r="P95" i="1" s="1"/>
  <c r="L96" i="1" l="1"/>
  <c r="H96" i="1"/>
  <c r="I97" i="1" s="1"/>
  <c r="N97" i="1" s="1"/>
  <c r="S96" i="1"/>
  <c r="P96" i="1" s="1"/>
  <c r="L97" i="1" l="1"/>
  <c r="H97" i="1"/>
  <c r="I98" i="1" s="1"/>
  <c r="N98" i="1" s="1"/>
  <c r="S97" i="1"/>
  <c r="P97" i="1" s="1"/>
  <c r="L98" i="1" l="1"/>
  <c r="H98" i="1"/>
  <c r="I99" i="1" s="1"/>
  <c r="N99" i="1" s="1"/>
  <c r="S98" i="1"/>
  <c r="P98" i="1" s="1"/>
  <c r="L99" i="1" l="1"/>
  <c r="S99" i="1"/>
  <c r="P99" i="1" s="1"/>
  <c r="H99" i="1" l="1"/>
  <c r="I100" i="1" s="1"/>
  <c r="N100" i="1" s="1"/>
  <c r="L100" i="1" l="1"/>
  <c r="H100" i="1"/>
  <c r="I101" i="1" s="1"/>
  <c r="N101" i="1" s="1"/>
  <c r="S100" i="1"/>
  <c r="P100" i="1" s="1"/>
  <c r="L101" i="1" l="1"/>
  <c r="H101" i="1"/>
  <c r="I102" i="1" s="1"/>
  <c r="N102" i="1" s="1"/>
  <c r="S101" i="1"/>
  <c r="P101" i="1" s="1"/>
  <c r="L102" i="1" l="1"/>
  <c r="S102" i="1"/>
  <c r="P102" i="1" s="1"/>
  <c r="H102" i="1"/>
  <c r="I103" i="1" s="1"/>
  <c r="N103" i="1" s="1"/>
  <c r="L103" i="1" l="1"/>
  <c r="S103" i="1"/>
  <c r="P103" i="1" s="1"/>
  <c r="H103" i="1"/>
  <c r="I104" i="1" s="1"/>
  <c r="N104" i="1" s="1"/>
  <c r="L104" i="1" l="1"/>
  <c r="H104" i="1"/>
  <c r="I105" i="1" s="1"/>
  <c r="N105" i="1" s="1"/>
  <c r="L105" i="1" l="1"/>
  <c r="S104" i="1"/>
  <c r="P104" i="1" s="1"/>
  <c r="H105" i="1" l="1"/>
  <c r="I106" i="1" s="1"/>
  <c r="N106" i="1" s="1"/>
  <c r="S105" i="1"/>
  <c r="P105" i="1" s="1"/>
  <c r="L106" i="1" l="1"/>
  <c r="H106" i="1"/>
  <c r="I107" i="1" s="1"/>
  <c r="N107" i="1" s="1"/>
  <c r="S106" i="1"/>
  <c r="P106" i="1" s="1"/>
  <c r="L107" i="1" l="1"/>
  <c r="S107" i="1" s="1"/>
  <c r="P107" i="1" s="1"/>
  <c r="H107" i="1"/>
  <c r="I108" i="1" s="1"/>
  <c r="N108" i="1" s="1"/>
  <c r="L108" i="1" l="1"/>
  <c r="H108" i="1"/>
  <c r="I109" i="1" s="1"/>
  <c r="N109" i="1" s="1"/>
  <c r="S108" i="1"/>
  <c r="P108" i="1" s="1"/>
  <c r="L109" i="1" l="1"/>
  <c r="S109" i="1" s="1"/>
  <c r="P109" i="1" s="1"/>
  <c r="H109" i="1"/>
  <c r="I110" i="1" l="1"/>
  <c r="N110" i="1" s="1"/>
  <c r="L110" i="1"/>
  <c r="H110" i="1"/>
  <c r="I111" i="1" s="1"/>
  <c r="N111" i="1" s="1"/>
  <c r="S110" i="1"/>
  <c r="P110" i="1" s="1"/>
  <c r="L111" i="1" l="1"/>
  <c r="S111" i="1" s="1"/>
  <c r="P111" i="1" s="1"/>
  <c r="H111" i="1"/>
  <c r="I112" i="1" l="1"/>
  <c r="N112" i="1" s="1"/>
  <c r="L112" i="1"/>
  <c r="H112" i="1"/>
  <c r="S112" i="1"/>
  <c r="P112" i="1" s="1"/>
  <c r="I113" i="1" l="1"/>
  <c r="N113" i="1" s="1"/>
  <c r="L113" i="1"/>
  <c r="H113" i="1"/>
  <c r="S113" i="1"/>
  <c r="P113" i="1" s="1"/>
  <c r="I114" i="1" l="1"/>
  <c r="N114" i="1" s="1"/>
  <c r="L114" i="1"/>
  <c r="H114" i="1"/>
  <c r="I115" i="1" s="1"/>
  <c r="N115" i="1" s="1"/>
  <c r="L115" i="1" l="1"/>
  <c r="S114" i="1"/>
  <c r="P114" i="1" s="1"/>
  <c r="H115" i="1" l="1"/>
  <c r="I116" i="1" s="1"/>
  <c r="N116" i="1" s="1"/>
  <c r="S115" i="1"/>
  <c r="P115" i="1" s="1"/>
  <c r="L116" i="1" l="1"/>
  <c r="H116" i="1"/>
  <c r="S116" i="1"/>
  <c r="P116" i="1" s="1"/>
  <c r="I117" i="1" l="1"/>
  <c r="N117" i="1" s="1"/>
  <c r="L117" i="1"/>
  <c r="H117" i="1"/>
  <c r="I118" i="1" s="1"/>
  <c r="N118" i="1" s="1"/>
  <c r="S117" i="1"/>
  <c r="P117" i="1" s="1"/>
  <c r="L118" i="1" l="1"/>
  <c r="S118" i="1"/>
  <c r="P118" i="1" s="1"/>
  <c r="H118" i="1"/>
  <c r="I119" i="1" l="1"/>
  <c r="N119" i="1" s="1"/>
  <c r="L119" i="1" l="1"/>
  <c r="S119" i="1" s="1"/>
  <c r="P119" i="1" s="1"/>
  <c r="H119" i="1"/>
  <c r="I120" i="1" l="1"/>
  <c r="N120" i="1" s="1"/>
  <c r="L120" i="1"/>
  <c r="H120" i="1"/>
  <c r="I121" i="1" s="1"/>
  <c r="N121" i="1" s="1"/>
  <c r="S120" i="1"/>
  <c r="P120" i="1" s="1"/>
  <c r="L121" i="1" l="1"/>
  <c r="H121" i="1"/>
  <c r="I122" i="1" s="1"/>
  <c r="N122" i="1" s="1"/>
  <c r="S121" i="1"/>
  <c r="P121" i="1" s="1"/>
  <c r="L122" i="1" l="1"/>
  <c r="H122" i="1"/>
  <c r="S122" i="1"/>
  <c r="P122" i="1" s="1"/>
  <c r="I123" i="1" l="1"/>
  <c r="N123" i="1" s="1"/>
  <c r="L123" i="1"/>
  <c r="H123" i="1"/>
  <c r="I124" i="1" s="1"/>
  <c r="N124" i="1" s="1"/>
  <c r="S123" i="1"/>
  <c r="P123" i="1" s="1"/>
  <c r="L124" i="1" l="1"/>
  <c r="H124" i="1"/>
  <c r="I125" i="1" s="1"/>
  <c r="N125" i="1" s="1"/>
  <c r="S124" i="1"/>
  <c r="P124" i="1" s="1"/>
  <c r="L125" i="1" l="1"/>
  <c r="H125" i="1"/>
  <c r="S125" i="1"/>
  <c r="P125" i="1" s="1"/>
  <c r="I126" i="1" l="1"/>
  <c r="N126" i="1" s="1"/>
  <c r="L126" i="1"/>
  <c r="H126" i="1"/>
  <c r="I127" i="1" s="1"/>
  <c r="N127" i="1" s="1"/>
  <c r="S126" i="1"/>
  <c r="P126" i="1" s="1"/>
  <c r="L127" i="1" l="1"/>
  <c r="S127" i="1" s="1"/>
  <c r="P127" i="1" s="1"/>
  <c r="H127" i="1"/>
  <c r="I128" i="1" l="1"/>
  <c r="N128" i="1" s="1"/>
  <c r="L128" i="1"/>
  <c r="S128" i="1"/>
  <c r="P128" i="1" s="1"/>
  <c r="H128" i="1"/>
  <c r="I129" i="1" l="1"/>
  <c r="N129" i="1" s="1"/>
  <c r="L129" i="1"/>
  <c r="H129" i="1"/>
  <c r="S129" i="1"/>
  <c r="P129" i="1" s="1"/>
  <c r="I130" i="1" l="1"/>
  <c r="N130" i="1" s="1"/>
  <c r="L130" i="1"/>
  <c r="S130" i="1"/>
  <c r="P130" i="1" s="1"/>
  <c r="H130" i="1" l="1"/>
  <c r="I131" i="1" s="1"/>
  <c r="N131" i="1" s="1"/>
  <c r="L131" i="1" l="1"/>
  <c r="H131" i="1"/>
  <c r="I132" i="1" s="1"/>
  <c r="N132" i="1" s="1"/>
  <c r="S131" i="1"/>
  <c r="P131" i="1" s="1"/>
  <c r="L132" i="1" l="1"/>
  <c r="H132" i="1"/>
  <c r="I133" i="1" s="1"/>
  <c r="N133" i="1" s="1"/>
  <c r="L133" i="1" l="1"/>
  <c r="S132" i="1"/>
  <c r="P132" i="1" s="1"/>
  <c r="H133" i="1" l="1"/>
  <c r="I134" i="1" s="1"/>
  <c r="N134" i="1" s="1"/>
  <c r="S133" i="1"/>
  <c r="P133" i="1" s="1"/>
  <c r="L134" i="1" l="1"/>
  <c r="S134" i="1"/>
  <c r="P134" i="1" s="1"/>
  <c r="H134" i="1" l="1"/>
  <c r="I135" i="1" s="1"/>
  <c r="N135" i="1" s="1"/>
  <c r="L135" i="1" l="1"/>
  <c r="H135" i="1"/>
  <c r="I136" i="1" s="1"/>
  <c r="N136" i="1" s="1"/>
  <c r="S135" i="1"/>
  <c r="P135" i="1" s="1"/>
  <c r="L136" i="1" l="1"/>
  <c r="S136" i="1"/>
  <c r="P136" i="1" s="1"/>
  <c r="H136" i="1" l="1"/>
  <c r="I137" i="1" l="1"/>
  <c r="N137" i="1" s="1"/>
  <c r="L137" i="1" l="1"/>
  <c r="S137" i="1" s="1"/>
  <c r="P137" i="1" s="1"/>
  <c r="H137" i="1"/>
  <c r="I138" i="1" l="1"/>
  <c r="N138" i="1" s="1"/>
  <c r="L138" i="1"/>
  <c r="S138" i="1" s="1"/>
  <c r="P138" i="1" s="1"/>
  <c r="H138" i="1"/>
  <c r="I139" i="1" l="1"/>
  <c r="N139" i="1" s="1"/>
  <c r="L139" i="1"/>
  <c r="H139" i="1"/>
  <c r="I140" i="1" s="1"/>
  <c r="N140" i="1" s="1"/>
  <c r="S139" i="1"/>
  <c r="P139" i="1" s="1"/>
  <c r="L140" i="1" l="1"/>
  <c r="S140" i="1" s="1"/>
  <c r="P140" i="1" s="1"/>
  <c r="H140" i="1"/>
  <c r="I141" i="1" l="1"/>
  <c r="N141" i="1" s="1"/>
  <c r="L141" i="1"/>
  <c r="S141" i="1"/>
  <c r="P141" i="1" s="1"/>
  <c r="H141" i="1"/>
  <c r="I142" i="1" s="1"/>
  <c r="N142" i="1" s="1"/>
  <c r="L142" i="1" l="1"/>
  <c r="S142" i="1"/>
  <c r="P142" i="1" s="1"/>
  <c r="H142" i="1" l="1"/>
  <c r="I143" i="1" s="1"/>
  <c r="N143" i="1" s="1"/>
  <c r="L143" i="1" l="1"/>
  <c r="S143" i="1" s="1"/>
  <c r="P143" i="1" s="1"/>
  <c r="H143" i="1"/>
  <c r="I144" i="1" l="1"/>
  <c r="N144" i="1" s="1"/>
  <c r="L144" i="1"/>
  <c r="S144" i="1"/>
  <c r="P144" i="1" s="1"/>
  <c r="H144" i="1"/>
  <c r="I145" i="1" s="1"/>
  <c r="N145" i="1" s="1"/>
  <c r="L145" i="1" l="1"/>
  <c r="S145" i="1" s="1"/>
  <c r="P145" i="1" s="1"/>
  <c r="H145" i="1"/>
  <c r="I146" i="1" l="1"/>
  <c r="N146" i="1" s="1"/>
  <c r="L146" i="1"/>
  <c r="S146" i="1"/>
  <c r="P146" i="1" s="1"/>
  <c r="H146" i="1" l="1"/>
  <c r="I147" i="1" s="1"/>
  <c r="N147" i="1" s="1"/>
  <c r="L147" i="1" l="1"/>
  <c r="S147" i="1"/>
  <c r="P147" i="1" s="1"/>
  <c r="H147" i="1"/>
  <c r="I148" i="1" s="1"/>
  <c r="N148" i="1" s="1"/>
  <c r="L148" i="1" l="1"/>
  <c r="S148" i="1"/>
  <c r="P148" i="1" s="1"/>
  <c r="H148" i="1" l="1"/>
  <c r="I149" i="1" s="1"/>
  <c r="N149" i="1" s="1"/>
  <c r="L149" i="1" l="1"/>
  <c r="H149" i="1"/>
  <c r="I150" i="1" s="1"/>
  <c r="N150" i="1" s="1"/>
  <c r="L150" i="1" l="1"/>
  <c r="S149" i="1"/>
  <c r="P149" i="1" s="1"/>
  <c r="S150" i="1" l="1"/>
  <c r="P150" i="1" s="1"/>
  <c r="H150" i="1" l="1"/>
  <c r="I151" i="1" l="1"/>
  <c r="H151" i="1" l="1"/>
  <c r="N151" i="1"/>
  <c r="L151" i="1"/>
  <c r="S151" i="1" s="1"/>
  <c r="P151" i="1" s="1"/>
  <c r="I152" i="1"/>
  <c r="N152" i="1" s="1"/>
  <c r="L152" i="1" l="1"/>
  <c r="S152" i="1" s="1"/>
  <c r="P152" i="1" s="1"/>
  <c r="H152" i="1"/>
  <c r="I153" i="1" l="1"/>
  <c r="L153" i="1" l="1"/>
  <c r="S153" i="1" s="1"/>
  <c r="P153" i="1" s="1"/>
  <c r="N153" i="1"/>
  <c r="H153" i="1"/>
  <c r="I154" i="1" l="1"/>
  <c r="H154" i="1"/>
  <c r="L154" i="1" l="1"/>
  <c r="S154" i="1" s="1"/>
  <c r="P154" i="1" s="1"/>
  <c r="N154" i="1"/>
  <c r="I155" i="1" s="1"/>
  <c r="L155" i="1" l="1"/>
  <c r="S155" i="1" s="1"/>
  <c r="P155" i="1" s="1"/>
  <c r="N155" i="1"/>
  <c r="H155" i="1"/>
  <c r="I156" i="1" s="1"/>
  <c r="N156" i="1" s="1"/>
  <c r="L156" i="1"/>
  <c r="S156" i="1" s="1"/>
  <c r="P156" i="1" s="1"/>
  <c r="H156" i="1"/>
  <c r="I157" i="1" l="1"/>
  <c r="N157" i="1" s="1"/>
  <c r="L157" i="1"/>
  <c r="S157" i="1" s="1"/>
  <c r="P157" i="1" s="1"/>
  <c r="H157" i="1"/>
  <c r="I158" i="1" l="1"/>
  <c r="L158" i="1" l="1"/>
  <c r="S158" i="1" s="1"/>
  <c r="P158" i="1" s="1"/>
  <c r="N158" i="1"/>
  <c r="H158" i="1"/>
  <c r="I159" i="1" l="1"/>
  <c r="H159" i="1"/>
  <c r="L159" i="1" l="1"/>
  <c r="S159" i="1" s="1"/>
  <c r="P159" i="1" s="1"/>
  <c r="N159" i="1"/>
  <c r="I160" i="1"/>
  <c r="H160" i="1" s="1"/>
  <c r="L160" i="1" l="1"/>
  <c r="S160" i="1" s="1"/>
  <c r="P160" i="1" s="1"/>
  <c r="N160" i="1"/>
  <c r="I161" i="1" s="1"/>
  <c r="L161" i="1" l="1"/>
  <c r="S161" i="1" s="1"/>
  <c r="P161" i="1" s="1"/>
  <c r="N161" i="1"/>
  <c r="H161" i="1"/>
  <c r="I162" i="1"/>
  <c r="H162" i="1"/>
  <c r="L162" i="1" l="1"/>
  <c r="S162" i="1" s="1"/>
  <c r="P162" i="1" s="1"/>
  <c r="N162" i="1"/>
  <c r="I163" i="1" s="1"/>
  <c r="L163" i="1" l="1"/>
  <c r="S163" i="1" s="1"/>
  <c r="P163" i="1" s="1"/>
  <c r="N163" i="1"/>
  <c r="H163" i="1"/>
  <c r="I164" i="1" l="1"/>
  <c r="N164" i="1" l="1"/>
  <c r="H164" i="1"/>
  <c r="L164" i="1"/>
  <c r="S164" i="1" s="1"/>
  <c r="P164" i="1" s="1"/>
  <c r="I165" i="1" l="1"/>
  <c r="N165" i="1" l="1"/>
  <c r="L165" i="1"/>
  <c r="S165" i="1" s="1"/>
  <c r="P165" i="1" s="1"/>
  <c r="H165" i="1"/>
  <c r="I166" i="1" s="1"/>
  <c r="N166" i="1" l="1"/>
  <c r="L166" i="1"/>
  <c r="S166" i="1" s="1"/>
  <c r="P166" i="1" s="1"/>
  <c r="H166" i="1"/>
  <c r="I167" i="1" s="1"/>
  <c r="N167" i="1" l="1"/>
  <c r="L167" i="1"/>
  <c r="S167" i="1" s="1"/>
  <c r="P167" i="1" s="1"/>
  <c r="H167" i="1"/>
  <c r="I168" i="1"/>
  <c r="H168" i="1" l="1"/>
  <c r="I169" i="1" s="1"/>
  <c r="N168" i="1"/>
  <c r="L168" i="1"/>
  <c r="S168" i="1" s="1"/>
  <c r="P168" i="1" s="1"/>
  <c r="N169" i="1" l="1"/>
  <c r="L169" i="1"/>
  <c r="S169" i="1" s="1"/>
  <c r="P169" i="1" s="1"/>
  <c r="H169" i="1"/>
  <c r="I170" i="1"/>
  <c r="L170" i="1"/>
  <c r="S170" i="1" s="1"/>
  <c r="P170" i="1" s="1"/>
  <c r="H170" i="1" l="1"/>
  <c r="N170" i="1"/>
  <c r="I171" i="1" l="1"/>
  <c r="N171" i="1" l="1"/>
  <c r="H171" i="1"/>
  <c r="L171" i="1"/>
  <c r="S171" i="1" s="1"/>
  <c r="P171" i="1" s="1"/>
  <c r="I172" i="1" l="1"/>
  <c r="N172" i="1" l="1"/>
  <c r="L172" i="1"/>
  <c r="S172" i="1" s="1"/>
  <c r="P172" i="1" s="1"/>
  <c r="H172" i="1"/>
  <c r="I173" i="1" s="1"/>
  <c r="L173" i="1" l="1"/>
  <c r="S173" i="1" s="1"/>
  <c r="P173" i="1" s="1"/>
  <c r="N173" i="1"/>
  <c r="H173" i="1"/>
  <c r="I174" i="1"/>
  <c r="N174" i="1" l="1"/>
  <c r="H174" i="1"/>
  <c r="L174" i="1"/>
  <c r="S174" i="1" s="1"/>
  <c r="P174" i="1" s="1"/>
  <c r="I175" i="1" l="1"/>
  <c r="N175" i="1" l="1"/>
  <c r="L175" i="1"/>
  <c r="S175" i="1" s="1"/>
  <c r="P175" i="1" s="1"/>
  <c r="H175" i="1"/>
  <c r="I176" i="1"/>
  <c r="L176" i="1" l="1"/>
  <c r="S176" i="1" s="1"/>
  <c r="P176" i="1" s="1"/>
  <c r="N176" i="1"/>
  <c r="H176" i="1"/>
  <c r="I177" i="1"/>
  <c r="N177" i="1" l="1"/>
  <c r="L177" i="1"/>
  <c r="S177" i="1" s="1"/>
  <c r="P177" i="1" s="1"/>
  <c r="H177" i="1"/>
  <c r="I178" i="1"/>
  <c r="N178" i="1" l="1"/>
  <c r="H178" i="1"/>
  <c r="L178" i="1"/>
  <c r="S178" i="1" s="1"/>
  <c r="P178" i="1" s="1"/>
  <c r="I179" i="1"/>
  <c r="N179" i="1" l="1"/>
  <c r="L179" i="1"/>
  <c r="S179" i="1" s="1"/>
  <c r="P179" i="1" s="1"/>
  <c r="H179" i="1"/>
  <c r="I180" i="1"/>
  <c r="L180" i="1" l="1"/>
  <c r="S180" i="1" s="1"/>
  <c r="P180" i="1" s="1"/>
  <c r="N180" i="1"/>
  <c r="H180" i="1"/>
  <c r="I181" i="1"/>
  <c r="N181" i="1" l="1"/>
  <c r="H181" i="1"/>
  <c r="L181" i="1"/>
  <c r="S181" i="1" s="1"/>
  <c r="P181" i="1" s="1"/>
  <c r="I182" i="1" l="1"/>
  <c r="N182" i="1" l="1"/>
  <c r="L182" i="1"/>
  <c r="S182" i="1" s="1"/>
  <c r="P182" i="1" s="1"/>
  <c r="H182" i="1"/>
  <c r="I183" i="1" s="1"/>
  <c r="N183" i="1" l="1"/>
  <c r="H183" i="1"/>
  <c r="L183" i="1"/>
  <c r="S183" i="1" s="1"/>
  <c r="P183" i="1" s="1"/>
  <c r="I184" i="1" l="1"/>
  <c r="N184" i="1" l="1"/>
  <c r="L184" i="1"/>
  <c r="S184" i="1" s="1"/>
  <c r="P184" i="1" s="1"/>
  <c r="H184" i="1"/>
  <c r="I185" i="1" s="1"/>
  <c r="N185" i="1" l="1"/>
  <c r="L185" i="1"/>
  <c r="S185" i="1" s="1"/>
  <c r="P185" i="1" s="1"/>
  <c r="H185" i="1"/>
  <c r="I186" i="1" s="1"/>
  <c r="N186" i="1" l="1"/>
  <c r="L186" i="1"/>
  <c r="S186" i="1" s="1"/>
  <c r="P186" i="1" s="1"/>
  <c r="H186" i="1"/>
  <c r="I187" i="1" s="1"/>
  <c r="N187" i="1" l="1"/>
  <c r="L187" i="1"/>
  <c r="S187" i="1" s="1"/>
  <c r="P187" i="1" s="1"/>
  <c r="H187" i="1"/>
  <c r="I188" i="1" s="1"/>
  <c r="N188" i="1" l="1"/>
  <c r="L188" i="1"/>
  <c r="S188" i="1" s="1"/>
  <c r="P188" i="1" s="1"/>
  <c r="H188" i="1"/>
  <c r="I189" i="1" s="1"/>
  <c r="N189" i="1" l="1"/>
  <c r="L189" i="1"/>
  <c r="S189" i="1" s="1"/>
  <c r="P189" i="1" s="1"/>
  <c r="H189" i="1"/>
  <c r="I190" i="1" s="1"/>
  <c r="N190" i="1" l="1"/>
  <c r="L190" i="1"/>
  <c r="S190" i="1" s="1"/>
  <c r="P190" i="1" s="1"/>
  <c r="H190" i="1"/>
  <c r="I191" i="1"/>
  <c r="N191" i="1" l="1"/>
  <c r="H191" i="1"/>
  <c r="L191" i="1"/>
  <c r="S191" i="1" s="1"/>
  <c r="P191" i="1" s="1"/>
  <c r="I192" i="1" l="1"/>
  <c r="N192" i="1" l="1"/>
  <c r="L192" i="1"/>
  <c r="S192" i="1" s="1"/>
  <c r="P192" i="1" s="1"/>
  <c r="H192" i="1"/>
  <c r="I193" i="1" s="1"/>
  <c r="N193" i="1" l="1"/>
  <c r="H193" i="1"/>
  <c r="L193" i="1"/>
  <c r="S193" i="1" s="1"/>
  <c r="P193" i="1" s="1"/>
  <c r="I194" i="1" l="1"/>
  <c r="N194" i="1" l="1"/>
  <c r="L194" i="1"/>
  <c r="S194" i="1" s="1"/>
  <c r="P194" i="1" s="1"/>
  <c r="H194" i="1"/>
  <c r="I195" i="1" s="1"/>
  <c r="N195" i="1" l="1"/>
  <c r="L195" i="1"/>
  <c r="S195" i="1" s="1"/>
  <c r="P195" i="1" s="1"/>
  <c r="H195" i="1"/>
  <c r="I196" i="1" s="1"/>
  <c r="N196" i="1" l="1"/>
  <c r="H196" i="1"/>
  <c r="L196" i="1"/>
  <c r="S196" i="1" s="1"/>
  <c r="P196" i="1" s="1"/>
  <c r="I197" i="1" l="1"/>
  <c r="N197" i="1" l="1"/>
  <c r="L197" i="1"/>
  <c r="S197" i="1" s="1"/>
  <c r="P197" i="1" s="1"/>
  <c r="H197" i="1"/>
  <c r="I198" i="1" s="1"/>
  <c r="N198" i="1" l="1"/>
  <c r="H198" i="1"/>
  <c r="L198" i="1"/>
  <c r="S198" i="1" s="1"/>
  <c r="P198" i="1" s="1"/>
  <c r="I199" i="1"/>
  <c r="N199" i="1" l="1"/>
  <c r="L199" i="1"/>
  <c r="S199" i="1" s="1"/>
  <c r="P199" i="1" s="1"/>
  <c r="H199" i="1"/>
  <c r="I200" i="1" s="1"/>
  <c r="N200" i="1" l="1"/>
  <c r="L200" i="1"/>
  <c r="S200" i="1" s="1"/>
  <c r="P200" i="1" s="1"/>
  <c r="H200" i="1"/>
  <c r="I201" i="1" s="1"/>
  <c r="N201" i="1" l="1"/>
  <c r="L201" i="1"/>
  <c r="S201" i="1" s="1"/>
  <c r="P201" i="1" s="1"/>
  <c r="H201" i="1"/>
  <c r="I202" i="1" s="1"/>
  <c r="N202" i="1" l="1"/>
  <c r="L202" i="1"/>
  <c r="S202" i="1" s="1"/>
  <c r="P202" i="1" s="1"/>
  <c r="H202" i="1"/>
  <c r="I203" i="1" s="1"/>
  <c r="N203" i="1" l="1"/>
  <c r="L203" i="1"/>
  <c r="S203" i="1" s="1"/>
  <c r="P203" i="1" s="1"/>
  <c r="H203" i="1"/>
  <c r="I204" i="1" s="1"/>
  <c r="N204" i="1" l="1"/>
  <c r="L204" i="1"/>
  <c r="S204" i="1" s="1"/>
  <c r="P204" i="1" s="1"/>
  <c r="H204" i="1"/>
  <c r="I205" i="1" s="1"/>
  <c r="N205" i="1" l="1"/>
  <c r="L205" i="1"/>
  <c r="S205" i="1" s="1"/>
  <c r="P205" i="1" s="1"/>
  <c r="H205" i="1"/>
  <c r="I206" i="1" s="1"/>
  <c r="N206" i="1" l="1"/>
  <c r="H206" i="1"/>
  <c r="L206" i="1"/>
  <c r="S206" i="1" s="1"/>
  <c r="P206" i="1" s="1"/>
  <c r="I207" i="1"/>
  <c r="N207" i="1" l="1"/>
  <c r="L207" i="1"/>
  <c r="S207" i="1" s="1"/>
  <c r="P207" i="1" s="1"/>
  <c r="H207" i="1"/>
  <c r="I208" i="1" s="1"/>
  <c r="N208" i="1" l="1"/>
  <c r="L208" i="1"/>
  <c r="S208" i="1" s="1"/>
  <c r="P208" i="1" s="1"/>
  <c r="H208" i="1"/>
  <c r="I209" i="1" s="1"/>
  <c r="N209" i="1" l="1"/>
  <c r="L209" i="1"/>
  <c r="S209" i="1" s="1"/>
  <c r="P209" i="1" s="1"/>
  <c r="H209" i="1"/>
  <c r="I210" i="1" s="1"/>
  <c r="N210" i="1" l="1"/>
  <c r="L210" i="1"/>
  <c r="S210" i="1" s="1"/>
  <c r="P210" i="1" s="1"/>
  <c r="H210" i="1"/>
  <c r="I211" i="1" s="1"/>
  <c r="N211" i="1" l="1"/>
  <c r="L211" i="1"/>
  <c r="S211" i="1" s="1"/>
  <c r="P211" i="1" s="1"/>
  <c r="H211" i="1"/>
  <c r="I212" i="1" s="1"/>
  <c r="N212" i="1" l="1"/>
  <c r="L212" i="1"/>
  <c r="S212" i="1" s="1"/>
  <c r="P212" i="1" s="1"/>
  <c r="H212" i="1"/>
  <c r="I213" i="1" s="1"/>
  <c r="N213" i="1" l="1"/>
  <c r="L213" i="1"/>
  <c r="S213" i="1" s="1"/>
  <c r="P213" i="1" s="1"/>
  <c r="H213" i="1"/>
  <c r="I214" i="1" s="1"/>
  <c r="N214" i="1" l="1"/>
  <c r="L214" i="1"/>
  <c r="S214" i="1" s="1"/>
  <c r="P214" i="1" s="1"/>
  <c r="H214" i="1"/>
  <c r="I215" i="1"/>
  <c r="N215" i="1" l="1"/>
  <c r="L215" i="1"/>
  <c r="S215" i="1" s="1"/>
  <c r="P215" i="1" s="1"/>
  <c r="H215" i="1"/>
  <c r="I216" i="1"/>
  <c r="N216" i="1" l="1"/>
  <c r="L216" i="1"/>
  <c r="S216" i="1" s="1"/>
  <c r="P216" i="1" s="1"/>
  <c r="H216" i="1"/>
  <c r="I217" i="1" s="1"/>
  <c r="N217" i="1" l="1"/>
  <c r="L217" i="1"/>
  <c r="S217" i="1" s="1"/>
  <c r="P217" i="1" s="1"/>
  <c r="H217" i="1"/>
  <c r="I218" i="1" s="1"/>
  <c r="N218" i="1" l="1"/>
  <c r="L218" i="1"/>
  <c r="S218" i="1" s="1"/>
  <c r="P218" i="1" s="1"/>
  <c r="H218" i="1"/>
  <c r="I219" i="1" s="1"/>
  <c r="N219" i="1" l="1"/>
  <c r="L219" i="1"/>
  <c r="S219" i="1" s="1"/>
  <c r="P219" i="1" s="1"/>
  <c r="H219" i="1"/>
  <c r="I220" i="1" s="1"/>
  <c r="N220" i="1" l="1"/>
  <c r="L220" i="1"/>
  <c r="S220" i="1" s="1"/>
  <c r="P220" i="1" s="1"/>
  <c r="H220" i="1"/>
  <c r="I221" i="1"/>
  <c r="N221" i="1" l="1"/>
  <c r="L221" i="1"/>
  <c r="S221" i="1" s="1"/>
  <c r="P221" i="1" s="1"/>
  <c r="H221" i="1"/>
  <c r="I222" i="1" s="1"/>
  <c r="N222" i="1" l="1"/>
  <c r="L222" i="1"/>
  <c r="S222" i="1" s="1"/>
  <c r="P222" i="1" s="1"/>
  <c r="H222" i="1"/>
  <c r="I223" i="1" s="1"/>
  <c r="N223" i="1" l="1"/>
  <c r="L223" i="1"/>
  <c r="S223" i="1" s="1"/>
  <c r="P223" i="1" s="1"/>
  <c r="H223" i="1"/>
  <c r="I224" i="1"/>
  <c r="N224" i="1" l="1"/>
  <c r="L224" i="1"/>
  <c r="S224" i="1" s="1"/>
  <c r="P224" i="1" s="1"/>
  <c r="H224" i="1"/>
  <c r="I225" i="1" s="1"/>
  <c r="N225" i="1" l="1"/>
  <c r="L225" i="1"/>
  <c r="S225" i="1" s="1"/>
  <c r="P225" i="1" s="1"/>
  <c r="H225" i="1"/>
  <c r="I226" i="1" s="1"/>
  <c r="N226" i="1" l="1"/>
  <c r="L226" i="1"/>
  <c r="S226" i="1" s="1"/>
  <c r="P226" i="1" s="1"/>
  <c r="H226" i="1"/>
  <c r="I227" i="1" s="1"/>
  <c r="N227" i="1" l="1"/>
  <c r="L227" i="1"/>
  <c r="S227" i="1" s="1"/>
  <c r="P227" i="1" s="1"/>
  <c r="H227" i="1"/>
  <c r="I228" i="1" s="1"/>
  <c r="N228" i="1" l="1"/>
  <c r="H228" i="1"/>
  <c r="L228" i="1"/>
  <c r="S228" i="1" s="1"/>
  <c r="P228" i="1" s="1"/>
  <c r="I229" i="1" l="1"/>
  <c r="N229" i="1" l="1"/>
  <c r="L229" i="1"/>
  <c r="S229" i="1" s="1"/>
  <c r="P229" i="1" s="1"/>
  <c r="H229" i="1"/>
  <c r="I230" i="1" s="1"/>
  <c r="N230" i="1" l="1"/>
  <c r="L230" i="1"/>
  <c r="S230" i="1" s="1"/>
  <c r="P230" i="1" s="1"/>
  <c r="H230" i="1"/>
  <c r="I231" i="1" s="1"/>
  <c r="N231" i="1" l="1"/>
  <c r="L231" i="1"/>
  <c r="S231" i="1" s="1"/>
  <c r="P231" i="1" s="1"/>
  <c r="H231" i="1"/>
  <c r="I232" i="1" s="1"/>
  <c r="N232" i="1" l="1"/>
  <c r="L232" i="1"/>
  <c r="S232" i="1" s="1"/>
  <c r="P232" i="1" s="1"/>
  <c r="H232" i="1"/>
  <c r="I233" i="1" s="1"/>
  <c r="N233" i="1" l="1"/>
  <c r="L233" i="1"/>
  <c r="S233" i="1" s="1"/>
  <c r="P233" i="1" s="1"/>
  <c r="H233" i="1"/>
  <c r="I234" i="1" s="1"/>
  <c r="N234" i="1" l="1"/>
  <c r="L234" i="1"/>
  <c r="S234" i="1" s="1"/>
  <c r="P234" i="1" s="1"/>
  <c r="H234" i="1"/>
  <c r="I235" i="1" s="1"/>
  <c r="N235" i="1" l="1"/>
  <c r="L235" i="1"/>
  <c r="S235" i="1" s="1"/>
  <c r="P235" i="1" s="1"/>
  <c r="H235" i="1"/>
  <c r="I236" i="1" s="1"/>
  <c r="N236" i="1" l="1"/>
  <c r="L236" i="1"/>
  <c r="S236" i="1" s="1"/>
  <c r="P236" i="1" s="1"/>
  <c r="H236" i="1"/>
  <c r="I237" i="1" s="1"/>
  <c r="N237" i="1" l="1"/>
  <c r="L237" i="1"/>
  <c r="S237" i="1" s="1"/>
  <c r="P237" i="1" s="1"/>
  <c r="H237" i="1"/>
  <c r="I238" i="1" s="1"/>
  <c r="N238" i="1" l="1"/>
  <c r="L238" i="1"/>
  <c r="S238" i="1" s="1"/>
  <c r="P238" i="1" s="1"/>
  <c r="H238" i="1"/>
  <c r="I239" i="1" s="1"/>
  <c r="N239" i="1" l="1"/>
  <c r="L239" i="1"/>
  <c r="S239" i="1" s="1"/>
  <c r="P239" i="1" s="1"/>
  <c r="H239" i="1"/>
  <c r="I240" i="1" s="1"/>
  <c r="N240" i="1" l="1"/>
  <c r="L240" i="1"/>
  <c r="S240" i="1" s="1"/>
  <c r="P240" i="1" s="1"/>
  <c r="H240" i="1"/>
  <c r="I241" i="1" s="1"/>
  <c r="N241" i="1" l="1"/>
  <c r="L241" i="1"/>
  <c r="S241" i="1" s="1"/>
  <c r="P241" i="1" s="1"/>
  <c r="H241" i="1"/>
  <c r="I242" i="1" s="1"/>
  <c r="N242" i="1" l="1"/>
  <c r="L242" i="1"/>
  <c r="S242" i="1" s="1"/>
  <c r="P242" i="1" s="1"/>
  <c r="H242" i="1"/>
  <c r="I243" i="1" s="1"/>
  <c r="H243" i="1"/>
  <c r="N243" i="1" l="1"/>
  <c r="I244" i="1" s="1"/>
  <c r="L243" i="1"/>
  <c r="S243" i="1" s="1"/>
  <c r="P243" i="1" s="1"/>
  <c r="N244" i="1" l="1"/>
  <c r="H244" i="1"/>
  <c r="L244" i="1"/>
  <c r="S244" i="1" s="1"/>
  <c r="P244" i="1" s="1"/>
  <c r="I245" i="1" l="1"/>
  <c r="N245" i="1" l="1"/>
  <c r="L245" i="1"/>
  <c r="S245" i="1" s="1"/>
  <c r="P245" i="1" s="1"/>
  <c r="H245" i="1"/>
  <c r="I246" i="1" s="1"/>
  <c r="N246" i="1" l="1"/>
  <c r="L246" i="1"/>
  <c r="S246" i="1" s="1"/>
  <c r="P246" i="1" s="1"/>
  <c r="H246" i="1"/>
  <c r="I247" i="1" s="1"/>
  <c r="N247" i="1" l="1"/>
  <c r="L247" i="1"/>
  <c r="S247" i="1" s="1"/>
  <c r="P247" i="1" s="1"/>
  <c r="H247" i="1"/>
  <c r="I248" i="1" s="1"/>
  <c r="N248" i="1" l="1"/>
  <c r="H248" i="1"/>
  <c r="L248" i="1"/>
  <c r="S248" i="1" s="1"/>
  <c r="P248" i="1" s="1"/>
  <c r="I249" i="1"/>
  <c r="N249" i="1" l="1"/>
  <c r="L249" i="1"/>
  <c r="S249" i="1" s="1"/>
  <c r="P249" i="1" s="1"/>
  <c r="H249" i="1"/>
  <c r="I250" i="1" s="1"/>
  <c r="N250" i="1" l="1"/>
  <c r="L250" i="1"/>
  <c r="S250" i="1" s="1"/>
  <c r="P250" i="1" s="1"/>
  <c r="H250" i="1"/>
  <c r="I251" i="1" s="1"/>
  <c r="N251" i="1" l="1"/>
  <c r="H251" i="1"/>
  <c r="L251" i="1"/>
  <c r="S251" i="1" s="1"/>
  <c r="P251" i="1" s="1"/>
  <c r="I252" i="1"/>
  <c r="N252" i="1" s="1"/>
  <c r="L252" i="1" l="1"/>
  <c r="S252" i="1" s="1"/>
  <c r="P252" i="1" s="1"/>
  <c r="H252" i="1"/>
  <c r="I253" i="1" l="1"/>
  <c r="N253" i="1" s="1"/>
  <c r="L253" i="1"/>
  <c r="S253" i="1" s="1"/>
  <c r="P253" i="1" s="1"/>
  <c r="H253" i="1"/>
  <c r="I254" i="1" l="1"/>
  <c r="N254" i="1" s="1"/>
  <c r="L254" i="1"/>
  <c r="S254" i="1" s="1"/>
  <c r="P254" i="1" s="1"/>
  <c r="H254" i="1"/>
  <c r="I255" i="1" s="1"/>
  <c r="N255" i="1" s="1"/>
  <c r="L255" i="1" l="1"/>
  <c r="S255" i="1" s="1"/>
  <c r="P255" i="1" s="1"/>
  <c r="H255" i="1"/>
  <c r="I256" i="1" l="1"/>
  <c r="N256" i="1" s="1"/>
  <c r="L256" i="1"/>
  <c r="S256" i="1" s="1"/>
  <c r="P256" i="1" s="1"/>
  <c r="H256" i="1"/>
  <c r="I257" i="1" s="1"/>
  <c r="N257" i="1" s="1"/>
  <c r="L257" i="1" l="1"/>
  <c r="S257" i="1" s="1"/>
  <c r="P257" i="1" s="1"/>
  <c r="H257" i="1"/>
  <c r="I258" i="1" l="1"/>
  <c r="N258" i="1" s="1"/>
  <c r="L258" i="1"/>
  <c r="S258" i="1" s="1"/>
  <c r="P258" i="1" s="1"/>
  <c r="H258" i="1"/>
  <c r="I259" i="1" s="1"/>
  <c r="N259" i="1" s="1"/>
  <c r="L259" i="1" l="1"/>
  <c r="S259" i="1" s="1"/>
  <c r="P259" i="1" s="1"/>
  <c r="H259" i="1"/>
  <c r="I260" i="1" l="1"/>
  <c r="N260" i="1" s="1"/>
  <c r="L260" i="1"/>
  <c r="S260" i="1" s="1"/>
  <c r="P260" i="1" s="1"/>
  <c r="H260" i="1"/>
  <c r="I261" i="1" s="1"/>
  <c r="N261" i="1" s="1"/>
  <c r="L261" i="1" l="1"/>
  <c r="S261" i="1" s="1"/>
  <c r="P261" i="1" s="1"/>
  <c r="H261" i="1"/>
  <c r="I262" i="1" l="1"/>
  <c r="N262" i="1" s="1"/>
  <c r="L262" i="1"/>
  <c r="H262" i="1"/>
  <c r="I263" i="1" s="1"/>
  <c r="N263" i="1" s="1"/>
  <c r="S262" i="1"/>
  <c r="P262" i="1" s="1"/>
  <c r="L263" i="1" l="1"/>
  <c r="H263" i="1"/>
  <c r="I264" i="1" s="1"/>
  <c r="N264" i="1" s="1"/>
  <c r="L264" i="1" l="1"/>
  <c r="S263" i="1"/>
  <c r="P263" i="1" s="1"/>
  <c r="S264" i="1" l="1"/>
  <c r="P264" i="1" s="1"/>
  <c r="H264" i="1"/>
  <c r="I265" i="1" s="1"/>
  <c r="N265" i="1" s="1"/>
  <c r="L265" i="1" l="1"/>
  <c r="H265" i="1"/>
  <c r="I266" i="1" s="1"/>
  <c r="N266" i="1" s="1"/>
  <c r="L266" i="1" l="1"/>
  <c r="S265" i="1"/>
  <c r="P265" i="1" s="1"/>
  <c r="H266" i="1" l="1"/>
  <c r="I267" i="1" s="1"/>
  <c r="N267" i="1" s="1"/>
  <c r="S266" i="1"/>
  <c r="P266" i="1" s="1"/>
  <c r="L267" i="1" l="1"/>
  <c r="H267" i="1"/>
  <c r="I268" i="1" s="1"/>
  <c r="N268" i="1" s="1"/>
  <c r="S267" i="1"/>
  <c r="P267" i="1" s="1"/>
  <c r="L268" i="1" l="1"/>
  <c r="S268" i="1" s="1"/>
  <c r="P268" i="1" s="1"/>
  <c r="H268" i="1"/>
  <c r="I269" i="1" s="1"/>
  <c r="N269" i="1" s="1"/>
  <c r="L269" i="1" l="1"/>
  <c r="S269" i="1"/>
  <c r="P269" i="1" s="1"/>
  <c r="H269" i="1"/>
  <c r="I270" i="1" s="1"/>
  <c r="N270" i="1" s="1"/>
  <c r="L270" i="1" l="1"/>
  <c r="S270" i="1"/>
  <c r="P270" i="1" s="1"/>
  <c r="H270" i="1"/>
  <c r="I271" i="1" s="1"/>
  <c r="N271" i="1" s="1"/>
  <c r="L271" i="1" l="1"/>
  <c r="S271" i="1"/>
  <c r="P271" i="1" s="1"/>
  <c r="H271" i="1"/>
  <c r="I272" i="1" s="1"/>
  <c r="N272" i="1" s="1"/>
  <c r="L272" i="1" l="1"/>
  <c r="S272" i="1" s="1"/>
  <c r="P272" i="1" s="1"/>
  <c r="H272" i="1" l="1"/>
  <c r="I273" i="1" s="1"/>
  <c r="N273" i="1" s="1"/>
  <c r="L273" i="1" l="1"/>
  <c r="S273" i="1"/>
  <c r="P273" i="1" s="1"/>
  <c r="H273" i="1"/>
  <c r="I274" i="1" s="1"/>
  <c r="N274" i="1" s="1"/>
  <c r="L274" i="1" l="1"/>
  <c r="H274" i="1"/>
  <c r="I275" i="1" s="1"/>
  <c r="N275" i="1" s="1"/>
  <c r="L275" i="1" l="1"/>
  <c r="S274" i="1"/>
  <c r="P274" i="1" s="1"/>
  <c r="S275" i="1" l="1"/>
  <c r="P275" i="1" s="1"/>
  <c r="H275" i="1"/>
  <c r="I276" i="1" s="1"/>
  <c r="N276" i="1" s="1"/>
  <c r="L276" i="1" l="1"/>
  <c r="H276" i="1"/>
  <c r="I277" i="1" s="1"/>
  <c r="N277" i="1" s="1"/>
  <c r="L277" i="1" l="1"/>
  <c r="S276" i="1"/>
  <c r="P276" i="1" s="1"/>
  <c r="S277" i="1" l="1"/>
  <c r="P277" i="1" s="1"/>
  <c r="H277" i="1" l="1"/>
  <c r="I278" i="1" s="1"/>
  <c r="N278" i="1" s="1"/>
  <c r="L278" i="1" l="1"/>
  <c r="S278" i="1"/>
  <c r="P278" i="1" s="1"/>
  <c r="H278" i="1"/>
  <c r="I279" i="1" s="1"/>
  <c r="N279" i="1" s="1"/>
  <c r="L279" i="1" l="1"/>
  <c r="S279" i="1"/>
  <c r="P279" i="1" s="1"/>
  <c r="H279" i="1"/>
  <c r="I280" i="1" l="1"/>
  <c r="N280" i="1" s="1"/>
  <c r="L280" i="1"/>
  <c r="S280" i="1" s="1"/>
  <c r="P280" i="1" s="1"/>
  <c r="H280" i="1"/>
  <c r="I281" i="1" s="1"/>
  <c r="N281" i="1" s="1"/>
  <c r="L281" i="1" l="1"/>
  <c r="S281" i="1" s="1"/>
  <c r="P281" i="1" s="1"/>
  <c r="H281" i="1"/>
  <c r="I282" i="1" l="1"/>
  <c r="H282" i="1"/>
  <c r="L282" i="1" l="1"/>
  <c r="N282" i="1"/>
  <c r="I283" i="1"/>
  <c r="N283" i="1" s="1"/>
  <c r="L283" i="1"/>
  <c r="S282" i="1"/>
  <c r="P282" i="1" s="1"/>
  <c r="S283" i="1" l="1"/>
  <c r="P283" i="1" s="1"/>
  <c r="H283" i="1" l="1"/>
  <c r="I284" i="1" s="1"/>
  <c r="N284" i="1" s="1"/>
  <c r="L284" i="1" l="1"/>
  <c r="H284" i="1"/>
  <c r="S284" i="1"/>
  <c r="P284" i="1" s="1"/>
  <c r="I285" i="1" l="1"/>
  <c r="N285" i="1" s="1"/>
  <c r="L285" i="1"/>
  <c r="H285" i="1"/>
  <c r="I286" i="1" s="1"/>
  <c r="N286" i="1" s="1"/>
  <c r="S285" i="1"/>
  <c r="P285" i="1" s="1"/>
  <c r="L286" i="1" l="1"/>
  <c r="H286" i="1"/>
  <c r="I287" i="1" s="1"/>
  <c r="N287" i="1" s="1"/>
  <c r="S286" i="1"/>
  <c r="P286" i="1" s="1"/>
  <c r="L287" i="1" l="1"/>
  <c r="S287" i="1"/>
  <c r="P287" i="1" s="1"/>
  <c r="H287" i="1"/>
  <c r="I288" i="1" s="1"/>
  <c r="N288" i="1" s="1"/>
  <c r="L288" i="1" l="1"/>
  <c r="H288" i="1"/>
  <c r="I289" i="1" s="1"/>
  <c r="N289" i="1" s="1"/>
  <c r="S288" i="1"/>
  <c r="P288" i="1" s="1"/>
  <c r="L289" i="1" l="1"/>
  <c r="H289" i="1"/>
  <c r="I290" i="1" s="1"/>
  <c r="N290" i="1" s="1"/>
  <c r="L290" i="1" l="1"/>
  <c r="S290" i="1" s="1"/>
  <c r="P290" i="1" s="1"/>
  <c r="S289" i="1"/>
  <c r="P289" i="1" s="1"/>
  <c r="H290" i="1" l="1"/>
  <c r="I291" i="1" s="1"/>
  <c r="N291" i="1" s="1"/>
  <c r="L291" i="1" l="1"/>
  <c r="H291" i="1"/>
  <c r="I292" i="1" s="1"/>
  <c r="N292" i="1" s="1"/>
  <c r="S291" i="1"/>
  <c r="P291" i="1" s="1"/>
  <c r="L292" i="1" l="1"/>
  <c r="S292" i="1" s="1"/>
  <c r="P292" i="1" s="1"/>
  <c r="H292" i="1"/>
  <c r="I293" i="1" l="1"/>
  <c r="N293" i="1" s="1"/>
  <c r="H293" i="1" l="1"/>
  <c r="L293" i="1"/>
  <c r="S293" i="1" s="1"/>
  <c r="P293" i="1" s="1"/>
  <c r="I294" i="1" l="1"/>
  <c r="N294" i="1" s="1"/>
  <c r="L294" i="1" l="1"/>
  <c r="S294" i="1" s="1"/>
  <c r="P294" i="1" s="1"/>
  <c r="H294" i="1"/>
  <c r="I295" i="1" l="1"/>
  <c r="N295" i="1" s="1"/>
  <c r="L295" i="1"/>
  <c r="H295" i="1"/>
  <c r="I296" i="1" s="1"/>
  <c r="N296" i="1" s="1"/>
  <c r="L296" i="1" l="1"/>
  <c r="S295" i="1"/>
  <c r="P295" i="1" s="1"/>
  <c r="S296" i="1"/>
  <c r="P296" i="1" s="1"/>
  <c r="H296" i="1" l="1"/>
  <c r="I297" i="1" s="1"/>
  <c r="N297" i="1" s="1"/>
  <c r="L297" i="1" l="1"/>
  <c r="H297" i="1"/>
  <c r="I298" i="1" s="1"/>
  <c r="N298" i="1" s="1"/>
  <c r="S297" i="1"/>
  <c r="P297" i="1" s="1"/>
  <c r="L298" i="1" l="1"/>
  <c r="S298" i="1" s="1"/>
  <c r="P298" i="1" s="1"/>
  <c r="H298" i="1"/>
  <c r="I299" i="1" l="1"/>
  <c r="N299" i="1" s="1"/>
  <c r="L299" i="1"/>
  <c r="S299" i="1"/>
  <c r="P299" i="1" s="1"/>
  <c r="H299" i="1"/>
  <c r="I300" i="1" s="1"/>
  <c r="N300" i="1" s="1"/>
  <c r="L300" i="1" l="1"/>
  <c r="H300" i="1"/>
  <c r="I301" i="1" l="1"/>
  <c r="N301" i="1" s="1"/>
  <c r="L301" i="1"/>
  <c r="S300" i="1"/>
  <c r="P300" i="1" s="1"/>
  <c r="S301" i="1" l="1"/>
  <c r="P301" i="1" s="1"/>
  <c r="H301" i="1"/>
  <c r="I302" i="1" s="1"/>
  <c r="N302" i="1" s="1"/>
  <c r="L302" i="1" l="1"/>
  <c r="H302" i="1"/>
  <c r="I303" i="1" l="1"/>
  <c r="S302" i="1"/>
  <c r="P302" i="1" s="1"/>
  <c r="L303" i="1" l="1"/>
  <c r="N303" i="1"/>
  <c r="H303" i="1"/>
  <c r="S303" i="1"/>
  <c r="P303" i="1" s="1"/>
  <c r="I304" i="1" l="1"/>
  <c r="N304" i="1" s="1"/>
  <c r="H304" i="1" l="1"/>
  <c r="L304" i="1"/>
  <c r="S304" i="1" s="1"/>
  <c r="P304" i="1" s="1"/>
  <c r="I305" i="1" l="1"/>
  <c r="N305" i="1" s="1"/>
  <c r="L305" i="1"/>
  <c r="S305" i="1" s="1"/>
  <c r="P305" i="1" s="1"/>
  <c r="H305" i="1"/>
  <c r="I306" i="1" s="1"/>
  <c r="L306" i="1" l="1"/>
  <c r="S306" i="1" s="1"/>
  <c r="P306" i="1" s="1"/>
  <c r="N306" i="1"/>
  <c r="H306" i="1"/>
  <c r="Q3" i="1"/>
  <c r="J84" i="1" l="1"/>
  <c r="J63" i="1"/>
  <c r="Q63" i="1" s="1"/>
  <c r="E63" i="1" s="1"/>
  <c r="J69" i="1"/>
  <c r="J75" i="1"/>
  <c r="Q75" i="1" s="1"/>
  <c r="E75" i="1" s="1"/>
  <c r="J81" i="1"/>
  <c r="Q81" i="1" s="1"/>
  <c r="J87" i="1"/>
  <c r="Q87" i="1" s="1"/>
  <c r="J74" i="1"/>
  <c r="Q74" i="1" s="1"/>
  <c r="Q53" i="1"/>
  <c r="E53" i="1" s="1"/>
  <c r="D53" i="1" s="1"/>
  <c r="Q59" i="1"/>
  <c r="E59" i="1" s="1"/>
  <c r="D59" i="1" s="1"/>
  <c r="J65" i="1"/>
  <c r="Q65" i="1" s="1"/>
  <c r="E65" i="1" s="1"/>
  <c r="F83" i="1" s="1"/>
  <c r="J73" i="1"/>
  <c r="Q73" i="1" s="1"/>
  <c r="J79" i="1"/>
  <c r="Q79" i="1" s="1"/>
  <c r="J85" i="1"/>
  <c r="Q85" i="1" s="1"/>
  <c r="Q52" i="1"/>
  <c r="E52" i="1" s="1"/>
  <c r="Q54" i="1"/>
  <c r="Q56" i="1"/>
  <c r="E56" i="1" s="1"/>
  <c r="Q60" i="1"/>
  <c r="J62" i="1"/>
  <c r="J64" i="1"/>
  <c r="Q64" i="1" s="1"/>
  <c r="E64" i="1" s="1"/>
  <c r="F82" i="1" s="1"/>
  <c r="J66" i="1"/>
  <c r="Q66" i="1" s="1"/>
  <c r="E66" i="1" s="1"/>
  <c r="F84" i="1" s="1"/>
  <c r="J68" i="1"/>
  <c r="Q68" i="1" s="1"/>
  <c r="E68" i="1" s="1"/>
  <c r="F86" i="1" s="1"/>
  <c r="J70" i="1"/>
  <c r="Q70" i="1" s="1"/>
  <c r="E70" i="1" s="1"/>
  <c r="F88" i="1" s="1"/>
  <c r="J72" i="1"/>
  <c r="J76" i="1"/>
  <c r="J78" i="1"/>
  <c r="Q78" i="1" s="1"/>
  <c r="J80" i="1"/>
  <c r="Q80" i="1" s="1"/>
  <c r="J82" i="1"/>
  <c r="Q82" i="1" s="1"/>
  <c r="J86" i="1"/>
  <c r="Q86" i="1" s="1"/>
  <c r="J88" i="1"/>
  <c r="Q88" i="1" s="1"/>
  <c r="Q55" i="1"/>
  <c r="E55" i="1" s="1"/>
  <c r="Q57" i="1"/>
  <c r="Q61" i="1"/>
  <c r="E61" i="1" s="1"/>
  <c r="J67" i="1"/>
  <c r="Q67" i="1" s="1"/>
  <c r="E67" i="1" s="1"/>
  <c r="F85" i="1" s="1"/>
  <c r="J71" i="1"/>
  <c r="Q71" i="1" s="1"/>
  <c r="J77" i="1"/>
  <c r="Q77" i="1" s="1"/>
  <c r="J83" i="1"/>
  <c r="Q83" i="1" s="1"/>
  <c r="J89" i="1"/>
  <c r="Q89" i="1" s="1"/>
  <c r="E89" i="1" s="1"/>
  <c r="G89" i="1" s="1"/>
  <c r="J90" i="1"/>
  <c r="Q90" i="1" s="1"/>
  <c r="E90" i="1" s="1"/>
  <c r="G90" i="1" s="1"/>
  <c r="J91" i="1"/>
  <c r="Q91" i="1" s="1"/>
  <c r="E91" i="1" s="1"/>
  <c r="G91" i="1" s="1"/>
  <c r="J92" i="1"/>
  <c r="Q92" i="1" s="1"/>
  <c r="E92" i="1" s="1"/>
  <c r="G92" i="1" s="1"/>
  <c r="J93" i="1"/>
  <c r="Q93" i="1" s="1"/>
  <c r="E93" i="1" s="1"/>
  <c r="G93" i="1" s="1"/>
  <c r="J94" i="1"/>
  <c r="Q94" i="1" s="1"/>
  <c r="E94" i="1" s="1"/>
  <c r="G94" i="1" s="1"/>
  <c r="J95" i="1"/>
  <c r="Q95" i="1" s="1"/>
  <c r="E95" i="1" s="1"/>
  <c r="G95" i="1" s="1"/>
  <c r="J96" i="1"/>
  <c r="Q96" i="1" s="1"/>
  <c r="E96" i="1" s="1"/>
  <c r="G96" i="1" s="1"/>
  <c r="J97" i="1"/>
  <c r="Q97" i="1" s="1"/>
  <c r="E97" i="1" s="1"/>
  <c r="G97" i="1" s="1"/>
  <c r="J98" i="1"/>
  <c r="Q98" i="1" s="1"/>
  <c r="E98" i="1" s="1"/>
  <c r="G98" i="1" s="1"/>
  <c r="J99" i="1"/>
  <c r="Q99" i="1" s="1"/>
  <c r="E99" i="1" s="1"/>
  <c r="G99" i="1" s="1"/>
  <c r="J100" i="1"/>
  <c r="Q100" i="1" s="1"/>
  <c r="E100" i="1" s="1"/>
  <c r="G100" i="1" s="1"/>
  <c r="J101" i="1"/>
  <c r="Q101" i="1" s="1"/>
  <c r="E101" i="1" s="1"/>
  <c r="G101" i="1" s="1"/>
  <c r="J102" i="1"/>
  <c r="Q102" i="1" s="1"/>
  <c r="E102" i="1" s="1"/>
  <c r="G102" i="1" s="1"/>
  <c r="J103" i="1"/>
  <c r="Q103" i="1" s="1"/>
  <c r="E103" i="1" s="1"/>
  <c r="G103" i="1" s="1"/>
  <c r="J104" i="1"/>
  <c r="Q104" i="1" s="1"/>
  <c r="E104" i="1" s="1"/>
  <c r="G104" i="1" s="1"/>
  <c r="J105" i="1"/>
  <c r="Q105" i="1" s="1"/>
  <c r="E105" i="1" s="1"/>
  <c r="G105" i="1" s="1"/>
  <c r="J106" i="1"/>
  <c r="Q106" i="1" s="1"/>
  <c r="E106" i="1" s="1"/>
  <c r="G106" i="1" s="1"/>
  <c r="J107" i="1"/>
  <c r="Q107" i="1" s="1"/>
  <c r="E107" i="1" s="1"/>
  <c r="G107" i="1" s="1"/>
  <c r="J108" i="1"/>
  <c r="Q108" i="1" s="1"/>
  <c r="E108" i="1" s="1"/>
  <c r="G108" i="1" s="1"/>
  <c r="J109" i="1"/>
  <c r="Q109" i="1" s="1"/>
  <c r="E109" i="1" s="1"/>
  <c r="G109" i="1" s="1"/>
  <c r="J110" i="1"/>
  <c r="Q110" i="1" s="1"/>
  <c r="E110" i="1" s="1"/>
  <c r="G110" i="1" s="1"/>
  <c r="J111" i="1"/>
  <c r="Q111" i="1" s="1"/>
  <c r="E111" i="1" s="1"/>
  <c r="G111" i="1" s="1"/>
  <c r="J112" i="1"/>
  <c r="Q112" i="1" s="1"/>
  <c r="E112" i="1" s="1"/>
  <c r="G112" i="1" s="1"/>
  <c r="J113" i="1"/>
  <c r="Q113" i="1" s="1"/>
  <c r="E113" i="1" s="1"/>
  <c r="G113" i="1" s="1"/>
  <c r="J114" i="1"/>
  <c r="Q114" i="1" s="1"/>
  <c r="E114" i="1" s="1"/>
  <c r="G114" i="1" s="1"/>
  <c r="J115" i="1"/>
  <c r="Q115" i="1" s="1"/>
  <c r="E115" i="1" s="1"/>
  <c r="G115" i="1" s="1"/>
  <c r="J116" i="1"/>
  <c r="Q116" i="1" s="1"/>
  <c r="E116" i="1" s="1"/>
  <c r="G116" i="1" s="1"/>
  <c r="J117" i="1"/>
  <c r="Q117" i="1" s="1"/>
  <c r="E117" i="1" s="1"/>
  <c r="G117" i="1" s="1"/>
  <c r="J118" i="1"/>
  <c r="Q118" i="1" s="1"/>
  <c r="E118" i="1" s="1"/>
  <c r="G118" i="1" s="1"/>
  <c r="J119" i="1"/>
  <c r="Q119" i="1" s="1"/>
  <c r="E119" i="1" s="1"/>
  <c r="G119" i="1" s="1"/>
  <c r="J120" i="1"/>
  <c r="Q120" i="1" s="1"/>
  <c r="E120" i="1" s="1"/>
  <c r="G120" i="1" s="1"/>
  <c r="J121" i="1"/>
  <c r="Q121" i="1" s="1"/>
  <c r="E121" i="1" s="1"/>
  <c r="G121" i="1" s="1"/>
  <c r="J122" i="1"/>
  <c r="Q122" i="1" s="1"/>
  <c r="E122" i="1" s="1"/>
  <c r="G122" i="1" s="1"/>
  <c r="J123" i="1"/>
  <c r="Q123" i="1" s="1"/>
  <c r="E123" i="1" s="1"/>
  <c r="G123" i="1" s="1"/>
  <c r="J124" i="1"/>
  <c r="Q124" i="1" s="1"/>
  <c r="E124" i="1" s="1"/>
  <c r="G124" i="1" s="1"/>
  <c r="J125" i="1"/>
  <c r="J126" i="1"/>
  <c r="Q126" i="1" s="1"/>
  <c r="E126" i="1" s="1"/>
  <c r="G126" i="1" s="1"/>
  <c r="J127" i="1"/>
  <c r="Q127" i="1" s="1"/>
  <c r="E127" i="1" s="1"/>
  <c r="G127" i="1" s="1"/>
  <c r="J128" i="1"/>
  <c r="Q128" i="1" s="1"/>
  <c r="E128" i="1" s="1"/>
  <c r="G128" i="1" s="1"/>
  <c r="J129" i="1"/>
  <c r="Q129" i="1" s="1"/>
  <c r="E129" i="1" s="1"/>
  <c r="G129" i="1" s="1"/>
  <c r="J130" i="1"/>
  <c r="Q130" i="1" s="1"/>
  <c r="E130" i="1" s="1"/>
  <c r="G130" i="1" s="1"/>
  <c r="J131" i="1"/>
  <c r="Q131" i="1" s="1"/>
  <c r="E131" i="1" s="1"/>
  <c r="G131" i="1" s="1"/>
  <c r="J132" i="1"/>
  <c r="Q132" i="1" s="1"/>
  <c r="E132" i="1" s="1"/>
  <c r="G132" i="1" s="1"/>
  <c r="J133" i="1"/>
  <c r="Q133" i="1" s="1"/>
  <c r="E133" i="1" s="1"/>
  <c r="G133" i="1" s="1"/>
  <c r="J134" i="1"/>
  <c r="Q134" i="1" s="1"/>
  <c r="E134" i="1" s="1"/>
  <c r="G134" i="1" s="1"/>
  <c r="J135" i="1"/>
  <c r="Q135" i="1" s="1"/>
  <c r="E135" i="1" s="1"/>
  <c r="G135" i="1" s="1"/>
  <c r="J136" i="1"/>
  <c r="Q136" i="1" s="1"/>
  <c r="E136" i="1" s="1"/>
  <c r="G136" i="1" s="1"/>
  <c r="J137" i="1"/>
  <c r="Q137" i="1" s="1"/>
  <c r="E137" i="1" s="1"/>
  <c r="G137" i="1" s="1"/>
  <c r="J138" i="1"/>
  <c r="Q138" i="1" s="1"/>
  <c r="E138" i="1" s="1"/>
  <c r="G138" i="1" s="1"/>
  <c r="J139" i="1"/>
  <c r="Q139" i="1" s="1"/>
  <c r="E139" i="1" s="1"/>
  <c r="G139" i="1" s="1"/>
  <c r="J140" i="1"/>
  <c r="Q140" i="1" s="1"/>
  <c r="E140" i="1" s="1"/>
  <c r="G140" i="1" s="1"/>
  <c r="J141" i="1"/>
  <c r="Q141" i="1" s="1"/>
  <c r="E141" i="1" s="1"/>
  <c r="G141" i="1" s="1"/>
  <c r="J142" i="1"/>
  <c r="Q142" i="1" s="1"/>
  <c r="E142" i="1" s="1"/>
  <c r="G142" i="1" s="1"/>
  <c r="J143" i="1"/>
  <c r="Q143" i="1" s="1"/>
  <c r="E143" i="1" s="1"/>
  <c r="G143" i="1" s="1"/>
  <c r="J144" i="1"/>
  <c r="Q144" i="1" s="1"/>
  <c r="E144" i="1" s="1"/>
  <c r="G144" i="1" s="1"/>
  <c r="J145" i="1"/>
  <c r="Q145" i="1" s="1"/>
  <c r="E145" i="1" s="1"/>
  <c r="G145" i="1" s="1"/>
  <c r="J146" i="1"/>
  <c r="Q146" i="1" s="1"/>
  <c r="E146" i="1" s="1"/>
  <c r="G146" i="1" s="1"/>
  <c r="J147" i="1"/>
  <c r="Q147" i="1" s="1"/>
  <c r="E147" i="1" s="1"/>
  <c r="G147" i="1" s="1"/>
  <c r="J148" i="1"/>
  <c r="Q148" i="1" s="1"/>
  <c r="E148" i="1" s="1"/>
  <c r="G148" i="1" s="1"/>
  <c r="J149" i="1"/>
  <c r="Q149" i="1" s="1"/>
  <c r="E149" i="1" s="1"/>
  <c r="G149" i="1" s="1"/>
  <c r="J150" i="1"/>
  <c r="Q150" i="1" s="1"/>
  <c r="E150" i="1" s="1"/>
  <c r="G150" i="1" s="1"/>
  <c r="J151" i="1"/>
  <c r="Q151" i="1" s="1"/>
  <c r="E151" i="1" s="1"/>
  <c r="G151" i="1" s="1"/>
  <c r="J152" i="1"/>
  <c r="Q152" i="1" s="1"/>
  <c r="E152" i="1" s="1"/>
  <c r="G152" i="1" s="1"/>
  <c r="J153" i="1"/>
  <c r="Q153" i="1" s="1"/>
  <c r="E153" i="1" s="1"/>
  <c r="G153" i="1" s="1"/>
  <c r="J154" i="1"/>
  <c r="Q154" i="1" s="1"/>
  <c r="E154" i="1" s="1"/>
  <c r="G154" i="1" s="1"/>
  <c r="J155" i="1"/>
  <c r="Q155" i="1" s="1"/>
  <c r="E155" i="1" s="1"/>
  <c r="G155" i="1" s="1"/>
  <c r="J156" i="1"/>
  <c r="Q156" i="1" s="1"/>
  <c r="E156" i="1" s="1"/>
  <c r="G156" i="1" s="1"/>
  <c r="J157" i="1"/>
  <c r="Q157" i="1" s="1"/>
  <c r="E157" i="1" s="1"/>
  <c r="G157" i="1" s="1"/>
  <c r="J158" i="1"/>
  <c r="Q158" i="1" s="1"/>
  <c r="E158" i="1" s="1"/>
  <c r="G158" i="1" s="1"/>
  <c r="J159" i="1"/>
  <c r="Q159" i="1" s="1"/>
  <c r="E159" i="1" s="1"/>
  <c r="G159" i="1" s="1"/>
  <c r="J160" i="1"/>
  <c r="Q160" i="1" s="1"/>
  <c r="E160" i="1" s="1"/>
  <c r="G160" i="1" s="1"/>
  <c r="J161" i="1"/>
  <c r="Q161" i="1" s="1"/>
  <c r="E161" i="1" s="1"/>
  <c r="G161" i="1" s="1"/>
  <c r="J162" i="1"/>
  <c r="Q162" i="1" s="1"/>
  <c r="E162" i="1" s="1"/>
  <c r="G162" i="1" s="1"/>
  <c r="J163" i="1"/>
  <c r="Q163" i="1" s="1"/>
  <c r="E163" i="1" s="1"/>
  <c r="G163" i="1" s="1"/>
  <c r="J164" i="1"/>
  <c r="Q164" i="1" s="1"/>
  <c r="E164" i="1" s="1"/>
  <c r="G164" i="1" s="1"/>
  <c r="J165" i="1"/>
  <c r="Q165" i="1" s="1"/>
  <c r="E165" i="1" s="1"/>
  <c r="G165" i="1" s="1"/>
  <c r="J166" i="1"/>
  <c r="Q166" i="1" s="1"/>
  <c r="E166" i="1" s="1"/>
  <c r="G166" i="1" s="1"/>
  <c r="J167" i="1"/>
  <c r="Q167" i="1" s="1"/>
  <c r="E167" i="1" s="1"/>
  <c r="G167" i="1" s="1"/>
  <c r="J168" i="1"/>
  <c r="Q168" i="1" s="1"/>
  <c r="E168" i="1" s="1"/>
  <c r="G168" i="1" s="1"/>
  <c r="J169" i="1"/>
  <c r="Q169" i="1" s="1"/>
  <c r="E169" i="1" s="1"/>
  <c r="G169" i="1" s="1"/>
  <c r="J170" i="1"/>
  <c r="Q170" i="1" s="1"/>
  <c r="E170" i="1" s="1"/>
  <c r="G170" i="1" s="1"/>
  <c r="J171" i="1"/>
  <c r="Q171" i="1" s="1"/>
  <c r="E171" i="1" s="1"/>
  <c r="G171" i="1" s="1"/>
  <c r="J172" i="1"/>
  <c r="Q172" i="1" s="1"/>
  <c r="E172" i="1" s="1"/>
  <c r="G172" i="1" s="1"/>
  <c r="J173" i="1"/>
  <c r="Q173" i="1" s="1"/>
  <c r="E173" i="1" s="1"/>
  <c r="G173" i="1" s="1"/>
  <c r="J174" i="1"/>
  <c r="Q174" i="1" s="1"/>
  <c r="E174" i="1" s="1"/>
  <c r="G174" i="1" s="1"/>
  <c r="J175" i="1"/>
  <c r="Q175" i="1" s="1"/>
  <c r="E175" i="1" s="1"/>
  <c r="G175" i="1" s="1"/>
  <c r="J176" i="1"/>
  <c r="Q176" i="1" s="1"/>
  <c r="E176" i="1" s="1"/>
  <c r="G176" i="1" s="1"/>
  <c r="J177" i="1"/>
  <c r="Q177" i="1" s="1"/>
  <c r="E177" i="1" s="1"/>
  <c r="G177" i="1" s="1"/>
  <c r="J178" i="1"/>
  <c r="Q178" i="1" s="1"/>
  <c r="E178" i="1" s="1"/>
  <c r="G178" i="1" s="1"/>
  <c r="J179" i="1"/>
  <c r="Q179" i="1" s="1"/>
  <c r="E179" i="1" s="1"/>
  <c r="G179" i="1" s="1"/>
  <c r="J180" i="1"/>
  <c r="Q180" i="1" s="1"/>
  <c r="E180" i="1" s="1"/>
  <c r="G180" i="1" s="1"/>
  <c r="J181" i="1"/>
  <c r="Q181" i="1" s="1"/>
  <c r="E181" i="1" s="1"/>
  <c r="G181" i="1" s="1"/>
  <c r="J182" i="1"/>
  <c r="Q182" i="1" s="1"/>
  <c r="E182" i="1" s="1"/>
  <c r="G182" i="1" s="1"/>
  <c r="J183" i="1"/>
  <c r="Q183" i="1" s="1"/>
  <c r="E183" i="1" s="1"/>
  <c r="G183" i="1" s="1"/>
  <c r="J184" i="1"/>
  <c r="Q184" i="1" s="1"/>
  <c r="E184" i="1" s="1"/>
  <c r="G184" i="1" s="1"/>
  <c r="J185" i="1"/>
  <c r="Q185" i="1" s="1"/>
  <c r="E185" i="1" s="1"/>
  <c r="G185" i="1" s="1"/>
  <c r="J186" i="1"/>
  <c r="Q186" i="1" s="1"/>
  <c r="E186" i="1" s="1"/>
  <c r="G186" i="1" s="1"/>
  <c r="J187" i="1"/>
  <c r="Q187" i="1" s="1"/>
  <c r="E187" i="1" s="1"/>
  <c r="G187" i="1" s="1"/>
  <c r="J188" i="1"/>
  <c r="Q188" i="1" s="1"/>
  <c r="E188" i="1" s="1"/>
  <c r="G188" i="1" s="1"/>
  <c r="J189" i="1"/>
  <c r="Q189" i="1" s="1"/>
  <c r="E189" i="1" s="1"/>
  <c r="G189" i="1" s="1"/>
  <c r="J190" i="1"/>
  <c r="Q190" i="1" s="1"/>
  <c r="E190" i="1" s="1"/>
  <c r="G190" i="1" s="1"/>
  <c r="J191" i="1"/>
  <c r="Q191" i="1" s="1"/>
  <c r="E191" i="1" s="1"/>
  <c r="G191" i="1" s="1"/>
  <c r="J192" i="1"/>
  <c r="Q192" i="1" s="1"/>
  <c r="E192" i="1" s="1"/>
  <c r="G192" i="1" s="1"/>
  <c r="J193" i="1"/>
  <c r="Q193" i="1" s="1"/>
  <c r="E193" i="1" s="1"/>
  <c r="G193" i="1" s="1"/>
  <c r="J194" i="1"/>
  <c r="Q194" i="1" s="1"/>
  <c r="E194" i="1" s="1"/>
  <c r="G194" i="1" s="1"/>
  <c r="J195" i="1"/>
  <c r="Q195" i="1" s="1"/>
  <c r="E195" i="1" s="1"/>
  <c r="G195" i="1" s="1"/>
  <c r="J196" i="1"/>
  <c r="Q196" i="1" s="1"/>
  <c r="E196" i="1" s="1"/>
  <c r="G196" i="1" s="1"/>
  <c r="J197" i="1"/>
  <c r="Q197" i="1" s="1"/>
  <c r="E197" i="1" s="1"/>
  <c r="G197" i="1" s="1"/>
  <c r="J198" i="1"/>
  <c r="Q198" i="1" s="1"/>
  <c r="E198" i="1" s="1"/>
  <c r="G198" i="1" s="1"/>
  <c r="J199" i="1"/>
  <c r="Q199" i="1" s="1"/>
  <c r="E199" i="1" s="1"/>
  <c r="G199" i="1" s="1"/>
  <c r="J200" i="1"/>
  <c r="Q200" i="1" s="1"/>
  <c r="E200" i="1" s="1"/>
  <c r="G200" i="1" s="1"/>
  <c r="J201" i="1"/>
  <c r="Q201" i="1" s="1"/>
  <c r="E201" i="1" s="1"/>
  <c r="G201" i="1" s="1"/>
  <c r="J202" i="1"/>
  <c r="Q202" i="1" s="1"/>
  <c r="E202" i="1" s="1"/>
  <c r="G202" i="1" s="1"/>
  <c r="J203" i="1"/>
  <c r="Q203" i="1" s="1"/>
  <c r="E203" i="1" s="1"/>
  <c r="G203" i="1" s="1"/>
  <c r="J204" i="1"/>
  <c r="Q204" i="1" s="1"/>
  <c r="E204" i="1" s="1"/>
  <c r="G204" i="1" s="1"/>
  <c r="J205" i="1"/>
  <c r="Q205" i="1" s="1"/>
  <c r="E205" i="1" s="1"/>
  <c r="G205" i="1" s="1"/>
  <c r="J206" i="1"/>
  <c r="Q206" i="1" s="1"/>
  <c r="E206" i="1" s="1"/>
  <c r="G206" i="1" s="1"/>
  <c r="J207" i="1"/>
  <c r="Q207" i="1" s="1"/>
  <c r="E207" i="1" s="1"/>
  <c r="G207" i="1" s="1"/>
  <c r="J208" i="1"/>
  <c r="Q208" i="1" s="1"/>
  <c r="E208" i="1" s="1"/>
  <c r="G208" i="1" s="1"/>
  <c r="J209" i="1"/>
  <c r="Q209" i="1" s="1"/>
  <c r="E209" i="1" s="1"/>
  <c r="G209" i="1" s="1"/>
  <c r="J210" i="1"/>
  <c r="Q210" i="1" s="1"/>
  <c r="E210" i="1" s="1"/>
  <c r="G210" i="1" s="1"/>
  <c r="J211" i="1"/>
  <c r="Q211" i="1" s="1"/>
  <c r="E211" i="1" s="1"/>
  <c r="G211" i="1" s="1"/>
  <c r="J212" i="1"/>
  <c r="Q212" i="1" s="1"/>
  <c r="E212" i="1" s="1"/>
  <c r="G212" i="1" s="1"/>
  <c r="J213" i="1"/>
  <c r="Q213" i="1" s="1"/>
  <c r="E213" i="1" s="1"/>
  <c r="G213" i="1" s="1"/>
  <c r="J214" i="1"/>
  <c r="Q214" i="1" s="1"/>
  <c r="E214" i="1" s="1"/>
  <c r="G214" i="1" s="1"/>
  <c r="J215" i="1"/>
  <c r="Q215" i="1" s="1"/>
  <c r="E215" i="1" s="1"/>
  <c r="G215" i="1" s="1"/>
  <c r="J216" i="1"/>
  <c r="Q216" i="1" s="1"/>
  <c r="E216" i="1" s="1"/>
  <c r="G216" i="1" s="1"/>
  <c r="J217" i="1"/>
  <c r="Q217" i="1" s="1"/>
  <c r="E217" i="1" s="1"/>
  <c r="G217" i="1" s="1"/>
  <c r="J218" i="1"/>
  <c r="Q218" i="1" s="1"/>
  <c r="E218" i="1" s="1"/>
  <c r="G218" i="1" s="1"/>
  <c r="J219" i="1"/>
  <c r="Q219" i="1" s="1"/>
  <c r="E219" i="1" s="1"/>
  <c r="G219" i="1" s="1"/>
  <c r="J220" i="1"/>
  <c r="Q220" i="1" s="1"/>
  <c r="E220" i="1" s="1"/>
  <c r="G220" i="1" s="1"/>
  <c r="J221" i="1"/>
  <c r="Q221" i="1" s="1"/>
  <c r="E221" i="1" s="1"/>
  <c r="G221" i="1" s="1"/>
  <c r="J222" i="1"/>
  <c r="Q222" i="1" s="1"/>
  <c r="E222" i="1" s="1"/>
  <c r="G222" i="1" s="1"/>
  <c r="J223" i="1"/>
  <c r="Q223" i="1" s="1"/>
  <c r="E223" i="1" s="1"/>
  <c r="G223" i="1" s="1"/>
  <c r="J224" i="1"/>
  <c r="Q224" i="1" s="1"/>
  <c r="E224" i="1" s="1"/>
  <c r="G224" i="1" s="1"/>
  <c r="J225" i="1"/>
  <c r="Q225" i="1" s="1"/>
  <c r="E225" i="1" s="1"/>
  <c r="G225" i="1" s="1"/>
  <c r="J226" i="1"/>
  <c r="Q226" i="1" s="1"/>
  <c r="E226" i="1" s="1"/>
  <c r="G226" i="1" s="1"/>
  <c r="J227" i="1"/>
  <c r="Q227" i="1" s="1"/>
  <c r="E227" i="1" s="1"/>
  <c r="G227" i="1" s="1"/>
  <c r="J228" i="1"/>
  <c r="Q228" i="1" s="1"/>
  <c r="E228" i="1" s="1"/>
  <c r="G228" i="1" s="1"/>
  <c r="J229" i="1"/>
  <c r="Q229" i="1" s="1"/>
  <c r="E229" i="1" s="1"/>
  <c r="G229" i="1" s="1"/>
  <c r="J230" i="1"/>
  <c r="Q230" i="1" s="1"/>
  <c r="E230" i="1" s="1"/>
  <c r="G230" i="1" s="1"/>
  <c r="J231" i="1"/>
  <c r="Q231" i="1" s="1"/>
  <c r="E231" i="1" s="1"/>
  <c r="G231" i="1" s="1"/>
  <c r="J232" i="1"/>
  <c r="Q232" i="1" s="1"/>
  <c r="E232" i="1" s="1"/>
  <c r="G232" i="1" s="1"/>
  <c r="J233" i="1"/>
  <c r="Q233" i="1" s="1"/>
  <c r="E233" i="1" s="1"/>
  <c r="G233" i="1" s="1"/>
  <c r="J234" i="1"/>
  <c r="Q234" i="1" s="1"/>
  <c r="E234" i="1" s="1"/>
  <c r="G234" i="1" s="1"/>
  <c r="J235" i="1"/>
  <c r="Q235" i="1" s="1"/>
  <c r="E235" i="1" s="1"/>
  <c r="G235" i="1" s="1"/>
  <c r="J236" i="1"/>
  <c r="Q236" i="1" s="1"/>
  <c r="E236" i="1" s="1"/>
  <c r="G236" i="1" s="1"/>
  <c r="J237" i="1"/>
  <c r="Q237" i="1" s="1"/>
  <c r="E237" i="1" s="1"/>
  <c r="G237" i="1" s="1"/>
  <c r="J238" i="1"/>
  <c r="Q238" i="1" s="1"/>
  <c r="E238" i="1" s="1"/>
  <c r="G238" i="1" s="1"/>
  <c r="J239" i="1"/>
  <c r="Q239" i="1" s="1"/>
  <c r="E239" i="1" s="1"/>
  <c r="G239" i="1" s="1"/>
  <c r="J240" i="1"/>
  <c r="Q240" i="1" s="1"/>
  <c r="E240" i="1" s="1"/>
  <c r="G240" i="1" s="1"/>
  <c r="J241" i="1"/>
  <c r="Q241" i="1" s="1"/>
  <c r="E241" i="1" s="1"/>
  <c r="G241" i="1" s="1"/>
  <c r="J242" i="1"/>
  <c r="Q242" i="1" s="1"/>
  <c r="E242" i="1" s="1"/>
  <c r="G242" i="1" s="1"/>
  <c r="J243" i="1"/>
  <c r="Q243" i="1" s="1"/>
  <c r="E243" i="1" s="1"/>
  <c r="G243" i="1" s="1"/>
  <c r="J244" i="1"/>
  <c r="Q244" i="1" s="1"/>
  <c r="E244" i="1" s="1"/>
  <c r="G244" i="1" s="1"/>
  <c r="J245" i="1"/>
  <c r="Q245" i="1" s="1"/>
  <c r="E245" i="1" s="1"/>
  <c r="G245" i="1" s="1"/>
  <c r="J246" i="1"/>
  <c r="Q246" i="1" s="1"/>
  <c r="E246" i="1" s="1"/>
  <c r="G246" i="1" s="1"/>
  <c r="J247" i="1"/>
  <c r="Q247" i="1" s="1"/>
  <c r="E247" i="1" s="1"/>
  <c r="G247" i="1" s="1"/>
  <c r="J248" i="1"/>
  <c r="Q248" i="1" s="1"/>
  <c r="E248" i="1" s="1"/>
  <c r="G248" i="1" s="1"/>
  <c r="J249" i="1"/>
  <c r="Q249" i="1" s="1"/>
  <c r="E249" i="1" s="1"/>
  <c r="G249" i="1" s="1"/>
  <c r="J250" i="1"/>
  <c r="Q250" i="1" s="1"/>
  <c r="E250" i="1" s="1"/>
  <c r="G250" i="1" s="1"/>
  <c r="J251" i="1"/>
  <c r="Q251" i="1" s="1"/>
  <c r="E251" i="1" s="1"/>
  <c r="G251" i="1" s="1"/>
  <c r="J252" i="1"/>
  <c r="Q252" i="1" s="1"/>
  <c r="E252" i="1" s="1"/>
  <c r="G252" i="1" s="1"/>
  <c r="J253" i="1"/>
  <c r="Q253" i="1" s="1"/>
  <c r="E253" i="1" s="1"/>
  <c r="G253" i="1" s="1"/>
  <c r="J254" i="1"/>
  <c r="Q254" i="1" s="1"/>
  <c r="E254" i="1" s="1"/>
  <c r="G254" i="1" s="1"/>
  <c r="J255" i="1"/>
  <c r="Q255" i="1" s="1"/>
  <c r="E255" i="1" s="1"/>
  <c r="G255" i="1" s="1"/>
  <c r="J256" i="1"/>
  <c r="Q256" i="1" s="1"/>
  <c r="E256" i="1" s="1"/>
  <c r="G256" i="1" s="1"/>
  <c r="J257" i="1"/>
  <c r="Q257" i="1" s="1"/>
  <c r="E257" i="1" s="1"/>
  <c r="G257" i="1" s="1"/>
  <c r="J258" i="1"/>
  <c r="Q258" i="1" s="1"/>
  <c r="E258" i="1" s="1"/>
  <c r="G258" i="1" s="1"/>
  <c r="J259" i="1"/>
  <c r="Q259" i="1" s="1"/>
  <c r="E259" i="1" s="1"/>
  <c r="G259" i="1" s="1"/>
  <c r="J260" i="1"/>
  <c r="Q260" i="1" s="1"/>
  <c r="E260" i="1" s="1"/>
  <c r="G260" i="1" s="1"/>
  <c r="J261" i="1"/>
  <c r="Q261" i="1" s="1"/>
  <c r="E261" i="1" s="1"/>
  <c r="G261" i="1" s="1"/>
  <c r="J262" i="1"/>
  <c r="Q262" i="1" s="1"/>
  <c r="E262" i="1" s="1"/>
  <c r="G262" i="1" s="1"/>
  <c r="J263" i="1"/>
  <c r="Q263" i="1" s="1"/>
  <c r="E263" i="1" s="1"/>
  <c r="G263" i="1" s="1"/>
  <c r="J264" i="1"/>
  <c r="Q264" i="1" s="1"/>
  <c r="E264" i="1" s="1"/>
  <c r="G264" i="1" s="1"/>
  <c r="J265" i="1"/>
  <c r="Q265" i="1" s="1"/>
  <c r="E265" i="1" s="1"/>
  <c r="G265" i="1" s="1"/>
  <c r="J266" i="1"/>
  <c r="Q266" i="1" s="1"/>
  <c r="E266" i="1" s="1"/>
  <c r="G266" i="1" s="1"/>
  <c r="J267" i="1"/>
  <c r="Q267" i="1" s="1"/>
  <c r="E267" i="1" s="1"/>
  <c r="G267" i="1" s="1"/>
  <c r="J268" i="1"/>
  <c r="Q268" i="1" s="1"/>
  <c r="E268" i="1" s="1"/>
  <c r="G268" i="1" s="1"/>
  <c r="J269" i="1"/>
  <c r="Q269" i="1" s="1"/>
  <c r="E269" i="1" s="1"/>
  <c r="G269" i="1" s="1"/>
  <c r="J270" i="1"/>
  <c r="Q270" i="1" s="1"/>
  <c r="E270" i="1" s="1"/>
  <c r="G270" i="1" s="1"/>
  <c r="J271" i="1"/>
  <c r="Q271" i="1" s="1"/>
  <c r="E271" i="1" s="1"/>
  <c r="G271" i="1" s="1"/>
  <c r="J272" i="1"/>
  <c r="Q272" i="1" s="1"/>
  <c r="E272" i="1" s="1"/>
  <c r="G272" i="1" s="1"/>
  <c r="J273" i="1"/>
  <c r="Q273" i="1" s="1"/>
  <c r="E273" i="1" s="1"/>
  <c r="G273" i="1" s="1"/>
  <c r="J274" i="1"/>
  <c r="Q274" i="1" s="1"/>
  <c r="E274" i="1" s="1"/>
  <c r="G274" i="1" s="1"/>
  <c r="J275" i="1"/>
  <c r="Q275" i="1" s="1"/>
  <c r="E275" i="1" s="1"/>
  <c r="G275" i="1" s="1"/>
  <c r="J276" i="1"/>
  <c r="Q276" i="1" s="1"/>
  <c r="E276" i="1" s="1"/>
  <c r="G276" i="1" s="1"/>
  <c r="J277" i="1"/>
  <c r="Q277" i="1" s="1"/>
  <c r="E277" i="1" s="1"/>
  <c r="G277" i="1" s="1"/>
  <c r="J278" i="1"/>
  <c r="Q278" i="1" s="1"/>
  <c r="E278" i="1" s="1"/>
  <c r="G278" i="1" s="1"/>
  <c r="J279" i="1"/>
  <c r="Q279" i="1" s="1"/>
  <c r="E279" i="1" s="1"/>
  <c r="G279" i="1" s="1"/>
  <c r="J280" i="1"/>
  <c r="Q280" i="1" s="1"/>
  <c r="E280" i="1" s="1"/>
  <c r="G280" i="1" s="1"/>
  <c r="J281" i="1"/>
  <c r="Q281" i="1" s="1"/>
  <c r="E281" i="1" s="1"/>
  <c r="G281" i="1" s="1"/>
  <c r="J282" i="1"/>
  <c r="Q282" i="1" s="1"/>
  <c r="E282" i="1" s="1"/>
  <c r="G282" i="1" s="1"/>
  <c r="J283" i="1"/>
  <c r="Q283" i="1" s="1"/>
  <c r="E283" i="1" s="1"/>
  <c r="G283" i="1" s="1"/>
  <c r="J284" i="1"/>
  <c r="Q284" i="1" s="1"/>
  <c r="E284" i="1" s="1"/>
  <c r="G284" i="1" s="1"/>
  <c r="J285" i="1"/>
  <c r="Q285" i="1" s="1"/>
  <c r="E285" i="1" s="1"/>
  <c r="G285" i="1" s="1"/>
  <c r="J286" i="1"/>
  <c r="Q286" i="1" s="1"/>
  <c r="E286" i="1" s="1"/>
  <c r="G286" i="1" s="1"/>
  <c r="J287" i="1"/>
  <c r="Q287" i="1" s="1"/>
  <c r="E287" i="1" s="1"/>
  <c r="G287" i="1" s="1"/>
  <c r="J288" i="1"/>
  <c r="Q288" i="1" s="1"/>
  <c r="E288" i="1" s="1"/>
  <c r="G288" i="1" s="1"/>
  <c r="J289" i="1"/>
  <c r="Q289" i="1" s="1"/>
  <c r="E289" i="1" s="1"/>
  <c r="G289" i="1" s="1"/>
  <c r="J290" i="1"/>
  <c r="Q290" i="1" s="1"/>
  <c r="E290" i="1" s="1"/>
  <c r="G290" i="1" s="1"/>
  <c r="J291" i="1"/>
  <c r="Q291" i="1" s="1"/>
  <c r="E291" i="1" s="1"/>
  <c r="G291" i="1" s="1"/>
  <c r="J292" i="1"/>
  <c r="Q292" i="1" s="1"/>
  <c r="E292" i="1" s="1"/>
  <c r="G292" i="1" s="1"/>
  <c r="J293" i="1"/>
  <c r="Q293" i="1" s="1"/>
  <c r="E293" i="1" s="1"/>
  <c r="G293" i="1" s="1"/>
  <c r="J294" i="1"/>
  <c r="Q294" i="1" s="1"/>
  <c r="E294" i="1" s="1"/>
  <c r="G294" i="1" s="1"/>
  <c r="J295" i="1"/>
  <c r="Q295" i="1" s="1"/>
  <c r="E295" i="1" s="1"/>
  <c r="G295" i="1" s="1"/>
  <c r="J296" i="1"/>
  <c r="Q296" i="1" s="1"/>
  <c r="E296" i="1" s="1"/>
  <c r="G296" i="1" s="1"/>
  <c r="J297" i="1"/>
  <c r="Q297" i="1" s="1"/>
  <c r="E297" i="1" s="1"/>
  <c r="G297" i="1" s="1"/>
  <c r="J298" i="1"/>
  <c r="Q298" i="1" s="1"/>
  <c r="E298" i="1" s="1"/>
  <c r="G298" i="1" s="1"/>
  <c r="J299" i="1"/>
  <c r="Q299" i="1" s="1"/>
  <c r="E299" i="1" s="1"/>
  <c r="G299" i="1" s="1"/>
  <c r="J300" i="1"/>
  <c r="Q300" i="1" s="1"/>
  <c r="E300" i="1" s="1"/>
  <c r="G300" i="1" s="1"/>
  <c r="J301" i="1"/>
  <c r="J302" i="1"/>
  <c r="Q302" i="1" s="1"/>
  <c r="E302" i="1" s="1"/>
  <c r="G302" i="1" s="1"/>
  <c r="J303" i="1"/>
  <c r="Q303" i="1" s="1"/>
  <c r="E303" i="1" s="1"/>
  <c r="G303" i="1" s="1"/>
  <c r="J304" i="1"/>
  <c r="Q304" i="1" s="1"/>
  <c r="E304" i="1" s="1"/>
  <c r="G304" i="1" s="1"/>
  <c r="J305" i="1"/>
  <c r="Q305" i="1" s="1"/>
  <c r="E305" i="1" s="1"/>
  <c r="G305" i="1" s="1"/>
  <c r="J306" i="1"/>
  <c r="Q306" i="1" s="1"/>
  <c r="E306" i="1" s="1"/>
  <c r="G306" i="1" s="1"/>
  <c r="Q72" i="1"/>
  <c r="Q84" i="1"/>
  <c r="Q62" i="1"/>
  <c r="E62" i="1" s="1"/>
  <c r="Q125" i="1"/>
  <c r="E125" i="1" s="1"/>
  <c r="G125" i="1" s="1"/>
  <c r="Q301" i="1"/>
  <c r="E301" i="1" s="1"/>
  <c r="G301" i="1" s="1"/>
  <c r="Q76" i="1"/>
  <c r="Q47" i="1"/>
  <c r="E47" i="1" s="1"/>
  <c r="D47" i="1" s="1"/>
  <c r="Q49" i="1"/>
  <c r="E49" i="1" s="1"/>
  <c r="D49" i="1" s="1"/>
  <c r="Q50" i="1"/>
  <c r="E50" i="1" s="1"/>
  <c r="Q69" i="1"/>
  <c r="E69" i="1" s="1"/>
  <c r="F87" i="1" s="1"/>
  <c r="Q46" i="1"/>
  <c r="Q48" i="1"/>
  <c r="E48" i="1" s="1"/>
  <c r="D48" i="1" s="1"/>
  <c r="Q58" i="1"/>
  <c r="E58" i="1" s="1"/>
  <c r="D61" i="1" l="1"/>
  <c r="B143" i="4"/>
  <c r="B39" i="4"/>
  <c r="D50" i="1"/>
  <c r="B92" i="4"/>
  <c r="D55" i="1"/>
  <c r="B74" i="4"/>
  <c r="D52" i="1"/>
  <c r="B109" i="4"/>
  <c r="D56" i="1"/>
  <c r="D58" i="1"/>
  <c r="B126" i="4"/>
  <c r="G59" i="1"/>
  <c r="F77" i="1"/>
  <c r="G63" i="1"/>
  <c r="F81" i="1"/>
  <c r="G61" i="1"/>
  <c r="B138" i="4" s="1"/>
  <c r="F79" i="1"/>
  <c r="G62" i="1"/>
  <c r="F80" i="1"/>
  <c r="G60" i="1"/>
  <c r="F78" i="1"/>
  <c r="G53" i="1"/>
  <c r="F71" i="1"/>
  <c r="G52" i="1"/>
  <c r="B69" i="4" s="1"/>
  <c r="F70" i="1"/>
  <c r="G70" i="1" s="1"/>
  <c r="G49" i="1"/>
  <c r="F67" i="1"/>
  <c r="G67" i="1" s="1"/>
  <c r="G56" i="1"/>
  <c r="B104" i="4" s="1"/>
  <c r="F74" i="1"/>
  <c r="G51" i="1"/>
  <c r="B52" i="4" s="1"/>
  <c r="F69" i="1"/>
  <c r="G69" i="1" s="1"/>
  <c r="G54" i="1"/>
  <c r="F72" i="1"/>
  <c r="G55" i="1"/>
  <c r="F73" i="1"/>
  <c r="G57" i="1"/>
  <c r="F75" i="1"/>
  <c r="G75" i="1" s="1"/>
  <c r="G58" i="1"/>
  <c r="B121" i="4" s="1"/>
  <c r="F76" i="1"/>
  <c r="G50" i="1"/>
  <c r="B34" i="4" s="1"/>
  <c r="F68" i="1"/>
  <c r="G68" i="1" s="1"/>
  <c r="G48" i="1"/>
  <c r="F66" i="1"/>
  <c r="G66" i="1" s="1"/>
  <c r="G47" i="1"/>
  <c r="F65" i="1"/>
  <c r="G65" i="1" s="1"/>
  <c r="E73" i="1"/>
  <c r="E74" i="1"/>
  <c r="E71" i="1"/>
  <c r="E72" i="1"/>
  <c r="E87" i="1"/>
  <c r="G87" i="1" s="1"/>
  <c r="E80" i="1"/>
  <c r="E84" i="1"/>
  <c r="G84" i="1" s="1"/>
  <c r="E78" i="1"/>
  <c r="E85" i="1"/>
  <c r="G85" i="1" s="1"/>
  <c r="E88" i="1"/>
  <c r="G88" i="1" s="1"/>
  <c r="E83" i="1"/>
  <c r="G83" i="1" s="1"/>
  <c r="E76" i="1"/>
  <c r="E81" i="1"/>
  <c r="E82" i="1"/>
  <c r="G82" i="1" s="1"/>
  <c r="E77" i="1"/>
  <c r="E86" i="1"/>
  <c r="G86" i="1" s="1"/>
  <c r="E79" i="1"/>
  <c r="E46" i="1"/>
  <c r="D46" i="1" s="1"/>
  <c r="G71" i="1" l="1"/>
  <c r="G78" i="1"/>
  <c r="B87" i="4"/>
  <c r="G74" i="1"/>
  <c r="G77" i="1"/>
  <c r="G79" i="1"/>
  <c r="G73" i="1"/>
  <c r="G80" i="1"/>
  <c r="G81" i="1"/>
  <c r="G76" i="1"/>
  <c r="G72" i="1"/>
  <c r="G46" i="1"/>
  <c r="G3" i="1" s="1"/>
  <c r="F64" i="1"/>
  <c r="G64" i="1" s="1"/>
  <c r="I9" i="7" l="1"/>
  <c r="I4" i="7" s="1"/>
  <c r="C8" i="9" l="1"/>
  <c r="C12" i="9" s="1"/>
  <c r="C15" i="9"/>
  <c r="C35" i="9" l="1"/>
  <c r="C109" i="9"/>
  <c r="B33" i="9"/>
  <c r="C100" i="9"/>
  <c r="C83" i="9"/>
  <c r="B70" i="9"/>
  <c r="C75" i="9"/>
  <c r="C66" i="9"/>
  <c r="C29" i="9"/>
  <c r="B75" i="9"/>
  <c r="C84" i="9"/>
  <c r="C71" i="9"/>
  <c r="B58" i="9"/>
  <c r="B105" i="9"/>
  <c r="B56" i="9"/>
  <c r="B96" i="9"/>
  <c r="C104" i="9"/>
  <c r="B109" i="9"/>
  <c r="B32" i="9"/>
  <c r="C74" i="9"/>
  <c r="C48" i="9"/>
  <c r="C73" i="9"/>
  <c r="C57" i="9"/>
  <c r="B71" i="9"/>
  <c r="B111" i="9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01" i="9"/>
  <c r="B86" i="9"/>
  <c r="B110" i="9"/>
  <c r="C34" i="9"/>
  <c r="C26" i="9"/>
  <c r="B62" i="9"/>
  <c r="B28" i="9"/>
  <c r="B97" i="9"/>
  <c r="C49" i="9"/>
  <c r="C89" i="9"/>
  <c r="B63" i="9"/>
  <c r="B78" i="9"/>
  <c r="B61" i="9"/>
  <c r="B68" i="9"/>
  <c r="B35" i="9"/>
  <c r="C82" i="9"/>
  <c r="C91" i="9"/>
  <c r="B42" i="9"/>
  <c r="B102" i="9"/>
  <c r="B99" i="9"/>
  <c r="C108" i="9"/>
  <c r="E5" i="9"/>
  <c r="C65" i="9"/>
  <c r="C76" i="9"/>
  <c r="B34" i="9"/>
  <c r="B55" i="9"/>
  <c r="C54" i="9"/>
  <c r="B36" i="9"/>
  <c r="C25" i="9"/>
  <c r="C52" i="9"/>
  <c r="B59" i="9"/>
  <c r="C51" i="9"/>
  <c r="B48" i="9"/>
  <c r="C41" i="9"/>
  <c r="B26" i="9"/>
  <c r="C88" i="9"/>
  <c r="C80" i="9"/>
  <c r="C95" i="9"/>
  <c r="C81" i="9"/>
  <c r="C79" i="9"/>
  <c r="C64" i="9"/>
  <c r="B60" i="9"/>
  <c r="C46" i="9"/>
  <c r="C86" i="9"/>
  <c r="C42" i="9"/>
  <c r="C85" i="9"/>
  <c r="C31" i="9"/>
  <c r="B66" i="9"/>
  <c r="B52" i="9"/>
  <c r="C93" i="9"/>
  <c r="C58" i="9"/>
  <c r="C61" i="9"/>
  <c r="C39" i="9"/>
  <c r="C43" i="9"/>
  <c r="B41" i="9"/>
  <c r="C68" i="9"/>
  <c r="B100" i="9"/>
  <c r="B88" i="9"/>
  <c r="C78" i="9"/>
  <c r="B106" i="9"/>
  <c r="C38" i="9"/>
  <c r="B73" i="9"/>
  <c r="B84" i="9"/>
  <c r="B29" i="9"/>
  <c r="C63" i="9"/>
  <c r="C98" i="9"/>
  <c r="C107" i="9"/>
  <c r="B77" i="9"/>
  <c r="B46" i="9"/>
  <c r="C72" i="9"/>
  <c r="C101" i="9"/>
  <c r="B79" i="9"/>
  <c r="C110" i="9"/>
  <c r="B37" i="9"/>
  <c r="B107" i="9"/>
  <c r="B76" i="9"/>
  <c r="C77" i="9"/>
  <c r="C105" i="9"/>
  <c r="C67" i="9"/>
  <c r="B51" i="9"/>
  <c r="B39" i="9"/>
  <c r="B38" i="9"/>
  <c r="C102" i="9"/>
  <c r="B95" i="9"/>
  <c r="C44" i="9"/>
  <c r="B43" i="9"/>
  <c r="B67" i="9"/>
  <c r="C55" i="9"/>
  <c r="C60" i="9"/>
  <c r="B44" i="9"/>
  <c r="B53" i="9"/>
  <c r="C36" i="9"/>
  <c r="C53" i="9"/>
  <c r="B108" i="9"/>
  <c r="B64" i="9"/>
  <c r="B25" i="9"/>
  <c r="B82" i="9"/>
  <c r="C106" i="9"/>
  <c r="B45" i="9"/>
  <c r="C27" i="9"/>
  <c r="C111" i="9"/>
  <c r="B69" i="9"/>
  <c r="B85" i="9"/>
  <c r="B81" i="9"/>
  <c r="C90" i="9"/>
  <c r="B30" i="9"/>
  <c r="C56" i="9"/>
  <c r="B103" i="9"/>
  <c r="B94" i="9"/>
  <c r="C99" i="9"/>
  <c r="B80" i="9"/>
  <c r="B65" i="9"/>
  <c r="C96" i="9"/>
  <c r="C33" i="9"/>
  <c r="B50" i="9"/>
  <c r="B31" i="9"/>
  <c r="B83" i="9"/>
  <c r="B90" i="9"/>
  <c r="B49" i="9"/>
  <c r="C87" i="9"/>
  <c r="C28" i="9"/>
  <c r="B72" i="9"/>
  <c r="C59" i="9"/>
  <c r="B98" i="9"/>
  <c r="C92" i="9"/>
  <c r="B47" i="9"/>
  <c r="B27" i="9"/>
  <c r="C94" i="9"/>
  <c r="B87" i="9"/>
  <c r="C97" i="9"/>
  <c r="C37" i="9"/>
  <c r="C50" i="9"/>
  <c r="B89" i="9"/>
  <c r="C45" i="9"/>
  <c r="B74" i="9"/>
  <c r="C103" i="9"/>
  <c r="C69" i="9"/>
  <c r="B92" i="9"/>
  <c r="C30" i="9"/>
  <c r="C47" i="9"/>
  <c r="B104" i="9"/>
  <c r="C62" i="9"/>
  <c r="B54" i="9"/>
  <c r="B57" i="9"/>
  <c r="B40" i="9"/>
  <c r="B91" i="9"/>
  <c r="C70" i="9"/>
  <c r="B93" i="9"/>
  <c r="C32" i="9"/>
  <c r="C40" i="9"/>
  <c r="F29" i="9" l="1"/>
  <c r="F54" i="9"/>
  <c r="F97" i="9"/>
  <c r="F121" i="9"/>
  <c r="F66" i="9"/>
  <c r="F94" i="9"/>
  <c r="F95" i="9"/>
  <c r="E44" i="9"/>
  <c r="F105" i="9"/>
  <c r="E81" i="9"/>
  <c r="F98" i="9"/>
  <c r="F26" i="9"/>
  <c r="F120" i="9"/>
  <c r="F106" i="9"/>
  <c r="E34" i="9"/>
  <c r="E129" i="9"/>
  <c r="E104" i="9"/>
  <c r="F45" i="9"/>
  <c r="E83" i="9"/>
  <c r="F25" i="9"/>
  <c r="F63" i="9"/>
  <c r="E74" i="9"/>
  <c r="E33" i="9"/>
  <c r="F124" i="9"/>
  <c r="E56" i="9"/>
  <c r="F53" i="9"/>
  <c r="F56" i="9"/>
  <c r="F71" i="9"/>
  <c r="F37" i="9"/>
  <c r="F130" i="9"/>
  <c r="E48" i="9"/>
  <c r="F75" i="9"/>
  <c r="F86" i="9"/>
  <c r="E71" i="9"/>
  <c r="E100" i="9"/>
  <c r="E119" i="9"/>
  <c r="E67" i="9"/>
  <c r="E25" i="9"/>
  <c r="E35" i="9"/>
  <c r="F82" i="9"/>
  <c r="E111" i="9"/>
  <c r="E29" i="9"/>
  <c r="F51" i="9"/>
  <c r="F84" i="9"/>
  <c r="F31" i="9"/>
  <c r="E127" i="9"/>
  <c r="E30" i="9"/>
  <c r="F28" i="9"/>
  <c r="F123" i="9"/>
  <c r="F68" i="9"/>
  <c r="F126" i="9"/>
  <c r="E50" i="9"/>
  <c r="E55" i="9"/>
  <c r="F48" i="9"/>
  <c r="E114" i="9"/>
  <c r="E80" i="9"/>
  <c r="F52" i="9"/>
  <c r="F108" i="9"/>
  <c r="F112" i="9"/>
  <c r="E123" i="9"/>
  <c r="F43" i="9"/>
  <c r="E90" i="9"/>
  <c r="E65" i="9"/>
  <c r="F88" i="9"/>
  <c r="F57" i="9"/>
  <c r="F104" i="9"/>
  <c r="F127" i="9"/>
  <c r="E89" i="9"/>
  <c r="E116" i="9"/>
  <c r="F55" i="9"/>
  <c r="F44" i="9"/>
  <c r="E110" i="9"/>
  <c r="F118" i="9"/>
  <c r="E78" i="9"/>
  <c r="E84" i="9"/>
  <c r="E54" i="9"/>
  <c r="F61" i="9"/>
  <c r="E88" i="9"/>
  <c r="F92" i="9"/>
  <c r="F132" i="9"/>
  <c r="E96" i="9"/>
  <c r="E39" i="9"/>
  <c r="F69" i="9"/>
  <c r="F122" i="9"/>
  <c r="E122" i="9"/>
  <c r="F119" i="9"/>
  <c r="F34" i="9"/>
  <c r="F109" i="9"/>
  <c r="F42" i="9"/>
  <c r="E125" i="9"/>
  <c r="E62" i="9"/>
  <c r="F70" i="9"/>
  <c r="E53" i="9"/>
  <c r="E66" i="9"/>
  <c r="E45" i="9"/>
  <c r="F60" i="9"/>
  <c r="F114" i="9"/>
  <c r="E128" i="9"/>
  <c r="E106" i="9"/>
  <c r="F50" i="9"/>
  <c r="E120" i="9"/>
  <c r="E63" i="9"/>
  <c r="E70" i="9"/>
  <c r="E69" i="9"/>
  <c r="E72" i="9"/>
  <c r="E40" i="9"/>
  <c r="F49" i="9"/>
  <c r="E73" i="9"/>
  <c r="E95" i="9"/>
  <c r="F102" i="9"/>
  <c r="F131" i="9"/>
  <c r="F76" i="9"/>
  <c r="F47" i="9"/>
  <c r="E97" i="9"/>
  <c r="E101" i="9"/>
  <c r="E31" i="9"/>
  <c r="E117" i="9"/>
  <c r="E52" i="9"/>
  <c r="F62" i="9"/>
  <c r="F87" i="9"/>
  <c r="E109" i="9"/>
  <c r="F129" i="9"/>
  <c r="F113" i="9"/>
  <c r="F59" i="9"/>
  <c r="E113" i="9"/>
  <c r="E51" i="9"/>
  <c r="E94" i="9"/>
  <c r="E87" i="9"/>
  <c r="F39" i="9"/>
  <c r="F74" i="9"/>
  <c r="E37" i="9"/>
  <c r="E28" i="9"/>
  <c r="F64" i="9"/>
  <c r="F107" i="9"/>
  <c r="E102" i="9"/>
  <c r="F116" i="9"/>
  <c r="E41" i="9"/>
  <c r="F79" i="9"/>
  <c r="E92" i="9"/>
  <c r="F35" i="9"/>
  <c r="E58" i="9"/>
  <c r="F58" i="9"/>
  <c r="F32" i="9"/>
  <c r="F80" i="9"/>
  <c r="E121" i="9"/>
  <c r="E82" i="9"/>
  <c r="E124" i="9"/>
  <c r="E115" i="9"/>
  <c r="F93" i="9"/>
  <c r="F85" i="9"/>
  <c r="F30" i="9"/>
  <c r="E38" i="9"/>
  <c r="F77" i="9"/>
  <c r="E32" i="9"/>
  <c r="F111" i="9"/>
  <c r="E59" i="9"/>
  <c r="F103" i="9"/>
  <c r="E77" i="9"/>
  <c r="F27" i="9"/>
  <c r="E61" i="9"/>
  <c r="F41" i="9"/>
  <c r="F67" i="9"/>
  <c r="E86" i="9"/>
  <c r="E107" i="9"/>
  <c r="F96" i="9"/>
  <c r="E91" i="9"/>
  <c r="F81" i="9"/>
  <c r="E27" i="9"/>
  <c r="F117" i="9"/>
  <c r="F110" i="9"/>
  <c r="E118" i="9"/>
  <c r="E57" i="9"/>
  <c r="F101" i="9"/>
  <c r="E76" i="9"/>
  <c r="F91" i="9"/>
  <c r="E36" i="9"/>
  <c r="F73" i="9"/>
  <c r="E130" i="9"/>
  <c r="F99" i="9"/>
  <c r="F115" i="9"/>
  <c r="F36" i="9"/>
  <c r="E75" i="9"/>
  <c r="E47" i="9"/>
  <c r="F40" i="9"/>
  <c r="F38" i="9"/>
  <c r="F128" i="9"/>
  <c r="F125" i="9"/>
  <c r="E79" i="9"/>
  <c r="F33" i="9"/>
  <c r="E60" i="9"/>
  <c r="E42" i="9"/>
  <c r="F90" i="9"/>
  <c r="E126" i="9"/>
  <c r="E64" i="9"/>
  <c r="E26" i="9"/>
  <c r="F65" i="9"/>
  <c r="E103" i="9"/>
  <c r="E85" i="9"/>
  <c r="E105" i="9"/>
  <c r="E68" i="9"/>
  <c r="E112" i="9"/>
  <c r="F89" i="9"/>
  <c r="F46" i="9"/>
  <c r="E131" i="9"/>
  <c r="E108" i="9"/>
  <c r="E99" i="9"/>
  <c r="E132" i="9"/>
  <c r="E49" i="9"/>
  <c r="E98" i="9"/>
  <c r="E46" i="9"/>
  <c r="F78" i="9"/>
  <c r="F100" i="9"/>
  <c r="F72" i="9"/>
  <c r="F83" i="9"/>
  <c r="E93" i="9"/>
  <c r="E43" i="9"/>
</calcChain>
</file>

<file path=xl/sharedStrings.xml><?xml version="1.0" encoding="utf-8"?>
<sst xmlns="http://schemas.openxmlformats.org/spreadsheetml/2006/main" count="3926" uniqueCount="1294">
  <si>
    <t>Wed</t>
  </si>
  <si>
    <t>Thurs</t>
  </si>
  <si>
    <t>Fri</t>
  </si>
  <si>
    <t>Sat</t>
  </si>
  <si>
    <t>Sun</t>
  </si>
  <si>
    <t>Mon</t>
  </si>
  <si>
    <t>Tues</t>
  </si>
  <si>
    <t>WY</t>
  </si>
  <si>
    <t>Statewide Unallocated</t>
  </si>
  <si>
    <t>WI</t>
  </si>
  <si>
    <t>WV</t>
  </si>
  <si>
    <t>SD</t>
  </si>
  <si>
    <t>SC</t>
  </si>
  <si>
    <t>OR</t>
  </si>
  <si>
    <t>OK</t>
  </si>
  <si>
    <t>Stephens County</t>
  </si>
  <si>
    <t>ND</t>
  </si>
  <si>
    <t>NC</t>
  </si>
  <si>
    <t>Cleveland County</t>
  </si>
  <si>
    <t>NM</t>
  </si>
  <si>
    <t>NH</t>
  </si>
  <si>
    <t>Coos County</t>
  </si>
  <si>
    <t>MS</t>
  </si>
  <si>
    <t>Choctaw County</t>
  </si>
  <si>
    <t>ME</t>
  </si>
  <si>
    <t>Washington County</t>
  </si>
  <si>
    <t>Somerset County</t>
  </si>
  <si>
    <t>Piscataquis</t>
  </si>
  <si>
    <t>Hancock County</t>
  </si>
  <si>
    <t>Franklin County</t>
  </si>
  <si>
    <t>Aroostook County</t>
  </si>
  <si>
    <t>KS</t>
  </si>
  <si>
    <t>Riley County</t>
  </si>
  <si>
    <t>IA</t>
  </si>
  <si>
    <t>IN</t>
  </si>
  <si>
    <t>Greene County</t>
  </si>
  <si>
    <t>IL</t>
  </si>
  <si>
    <t>Boone County</t>
  </si>
  <si>
    <t>DE</t>
  </si>
  <si>
    <t>CT</t>
  </si>
  <si>
    <t>AL</t>
  </si>
  <si>
    <t>Sweetwater County</t>
  </si>
  <si>
    <t>Wood County</t>
  </si>
  <si>
    <t>VA</t>
  </si>
  <si>
    <t>Fredericksburg City</t>
  </si>
  <si>
    <t>Chesapeake City</t>
  </si>
  <si>
    <t>Halifax County</t>
  </si>
  <si>
    <t>VT</t>
  </si>
  <si>
    <t>Caledonia County</t>
  </si>
  <si>
    <t>TX</t>
  </si>
  <si>
    <t>Upshur County</t>
  </si>
  <si>
    <t>Tom Green County</t>
  </si>
  <si>
    <t>Robertson County</t>
  </si>
  <si>
    <t>Limestone County</t>
  </si>
  <si>
    <t>Lamar County</t>
  </si>
  <si>
    <t>Hunt County</t>
  </si>
  <si>
    <t>Hopkins County</t>
  </si>
  <si>
    <t>Gregg County</t>
  </si>
  <si>
    <t>Grayson County</t>
  </si>
  <si>
    <t>Fayette County</t>
  </si>
  <si>
    <t>Erath County</t>
  </si>
  <si>
    <t>Coryell County</t>
  </si>
  <si>
    <t>Cass County</t>
  </si>
  <si>
    <t>Burnet County</t>
  </si>
  <si>
    <t>Blanco County</t>
  </si>
  <si>
    <t>TN</t>
  </si>
  <si>
    <t>Weakley County</t>
  </si>
  <si>
    <t>Overton County</t>
  </si>
  <si>
    <t>Madison County</t>
  </si>
  <si>
    <t>Grundy County</t>
  </si>
  <si>
    <t>Codington County</t>
  </si>
  <si>
    <t>Brookings County</t>
  </si>
  <si>
    <t>Marlboro County</t>
  </si>
  <si>
    <t>Chesterfield County</t>
  </si>
  <si>
    <t>PA</t>
  </si>
  <si>
    <t>Juniata County</t>
  </si>
  <si>
    <t>Clearfield County</t>
  </si>
  <si>
    <t>Carbon County</t>
  </si>
  <si>
    <t>Bradford County</t>
  </si>
  <si>
    <t>Armstrong County</t>
  </si>
  <si>
    <t>Hood River County</t>
  </si>
  <si>
    <t>Clatsop County</t>
  </si>
  <si>
    <t>Wagoner County</t>
  </si>
  <si>
    <t>Mayes County</t>
  </si>
  <si>
    <t>OH</t>
  </si>
  <si>
    <t>Crawford County</t>
  </si>
  <si>
    <t>Champaign</t>
  </si>
  <si>
    <t>Dunn County</t>
  </si>
  <si>
    <t>Transylvania County</t>
  </si>
  <si>
    <t>Stanley County</t>
  </si>
  <si>
    <t>Montgomery County</t>
  </si>
  <si>
    <t>Jackson County</t>
  </si>
  <si>
    <t>NY</t>
  </si>
  <si>
    <t>Chemung County</t>
  </si>
  <si>
    <t>Curry County</t>
  </si>
  <si>
    <t>Cibola County</t>
  </si>
  <si>
    <t>NE</t>
  </si>
  <si>
    <t>Saunders County</t>
  </si>
  <si>
    <t>MT</t>
  </si>
  <si>
    <t>Lake County</t>
  </si>
  <si>
    <t>Jefferson County</t>
  </si>
  <si>
    <t>MO</t>
  </si>
  <si>
    <t>Pemiscott County</t>
  </si>
  <si>
    <t>Noxubee County</t>
  </si>
  <si>
    <t>Newton County</t>
  </si>
  <si>
    <t>MI</t>
  </si>
  <si>
    <t>Manistee County</t>
  </si>
  <si>
    <t>Lapeer County</t>
  </si>
  <si>
    <t>Kalkaska County</t>
  </si>
  <si>
    <t>Hillsdale County</t>
  </si>
  <si>
    <t>MD</t>
  </si>
  <si>
    <t>Waldo County</t>
  </si>
  <si>
    <t>KY</t>
  </si>
  <si>
    <t>Simpson County</t>
  </si>
  <si>
    <t>Muhlenberg County</t>
  </si>
  <si>
    <t>Woodson County</t>
  </si>
  <si>
    <t>Doniphan County</t>
  </si>
  <si>
    <t>Warren County</t>
  </si>
  <si>
    <t>Jasper County</t>
  </si>
  <si>
    <t>Cedar County</t>
  </si>
  <si>
    <t>Warrick County</t>
  </si>
  <si>
    <t>Sullivan County</t>
  </si>
  <si>
    <t>Starke County</t>
  </si>
  <si>
    <t>Porter County</t>
  </si>
  <si>
    <t>Ohio County</t>
  </si>
  <si>
    <t>Lawrence County</t>
  </si>
  <si>
    <t>Brown County</t>
  </si>
  <si>
    <t>Monroe County</t>
  </si>
  <si>
    <t>GA</t>
  </si>
  <si>
    <t>Walton County</t>
  </si>
  <si>
    <t>Telfair County</t>
  </si>
  <si>
    <t>Pulaski County</t>
  </si>
  <si>
    <t>Morgan County</t>
  </si>
  <si>
    <t>Meriwether County</t>
  </si>
  <si>
    <t>Macon County</t>
  </si>
  <si>
    <t>Irwin County</t>
  </si>
  <si>
    <t>Fannin County</t>
  </si>
  <si>
    <t>Colquitt County</t>
  </si>
  <si>
    <t>Camden County</t>
  </si>
  <si>
    <t>Ben Hill County</t>
  </si>
  <si>
    <t>CO</t>
  </si>
  <si>
    <t>La Plata County</t>
  </si>
  <si>
    <t>Huerfano County</t>
  </si>
  <si>
    <t>Fremont County</t>
  </si>
  <si>
    <t>Delta County</t>
  </si>
  <si>
    <t>AZ</t>
  </si>
  <si>
    <t>Santa Cruz County</t>
  </si>
  <si>
    <t>Cochise County</t>
  </si>
  <si>
    <t>Autauga County</t>
  </si>
  <si>
    <t>Berkeley County</t>
  </si>
  <si>
    <t>WA</t>
  </si>
  <si>
    <t>Adams County</t>
  </si>
  <si>
    <t>Orleans County</t>
  </si>
  <si>
    <t>Lamoille County</t>
  </si>
  <si>
    <t>Parker County</t>
  </si>
  <si>
    <t>Maverick County</t>
  </si>
  <si>
    <t>Kaufman County</t>
  </si>
  <si>
    <t>Grimes County</t>
  </si>
  <si>
    <t>Falls County</t>
  </si>
  <si>
    <t>Eastland County</t>
  </si>
  <si>
    <t>Lincoln County</t>
  </si>
  <si>
    <t>Hardin County</t>
  </si>
  <si>
    <t>DeKalb County</t>
  </si>
  <si>
    <t>Claiborne County</t>
  </si>
  <si>
    <t>Lyman County</t>
  </si>
  <si>
    <t>Hughes County</t>
  </si>
  <si>
    <t>Chester County</t>
  </si>
  <si>
    <t>Cambria County</t>
  </si>
  <si>
    <t>Pontotoc County</t>
  </si>
  <si>
    <t>Sandusky County</t>
  </si>
  <si>
    <t>Knox County</t>
  </si>
  <si>
    <t>Highland County</t>
  </si>
  <si>
    <t>Fairfield County</t>
  </si>
  <si>
    <t>Clinton County</t>
  </si>
  <si>
    <t>Walsh County</t>
  </si>
  <si>
    <t>Robeson County</t>
  </si>
  <si>
    <t>Nash County</t>
  </si>
  <si>
    <t>Otsego County</t>
  </si>
  <si>
    <t>Dawson County</t>
  </si>
  <si>
    <t>Taney County</t>
  </si>
  <si>
    <t>Lafayette County</t>
  </si>
  <si>
    <t>Clay County</t>
  </si>
  <si>
    <t>Marion County</t>
  </si>
  <si>
    <t>MN</t>
  </si>
  <si>
    <t>Sherburne County</t>
  </si>
  <si>
    <t>Lac Qui Parle County</t>
  </si>
  <si>
    <t>Big Stone County</t>
  </si>
  <si>
    <t>Isabella County</t>
  </si>
  <si>
    <t>Chippewa County</t>
  </si>
  <si>
    <t>Queen Anne's County</t>
  </si>
  <si>
    <t>LA</t>
  </si>
  <si>
    <t>Grant Parish</t>
  </si>
  <si>
    <t>McCracken County</t>
  </si>
  <si>
    <t>Logan County</t>
  </si>
  <si>
    <t>Allen County</t>
  </si>
  <si>
    <t>Pottawatomie County</t>
  </si>
  <si>
    <t>Bourbon County</t>
  </si>
  <si>
    <t>Wapello County</t>
  </si>
  <si>
    <t>Gibson County</t>
  </si>
  <si>
    <t>Dearborn County</t>
  </si>
  <si>
    <t>Cumberland County</t>
  </si>
  <si>
    <t>Seminole County</t>
  </si>
  <si>
    <t>Pierce County</t>
  </si>
  <si>
    <t>Liberty County</t>
  </si>
  <si>
    <t>Harris County</t>
  </si>
  <si>
    <t>Catoosa County</t>
  </si>
  <si>
    <t>Burke County</t>
  </si>
  <si>
    <t>Bryan County</t>
  </si>
  <si>
    <t>AR</t>
  </si>
  <si>
    <t>Hot Spring County</t>
  </si>
  <si>
    <t>Cross County</t>
  </si>
  <si>
    <t>Harrison County</t>
  </si>
  <si>
    <t>Stevens County</t>
  </si>
  <si>
    <t>San Juan County</t>
  </si>
  <si>
    <t>Douglas County</t>
  </si>
  <si>
    <t>Danville City</t>
  </si>
  <si>
    <t>Rockbridge County</t>
  </si>
  <si>
    <t>Nueces County</t>
  </si>
  <si>
    <t>Houston County</t>
  </si>
  <si>
    <t>Columbia County</t>
  </si>
  <si>
    <t>Muskogee County</t>
  </si>
  <si>
    <t>Vance County</t>
  </si>
  <si>
    <t>Randolph County</t>
  </si>
  <si>
    <t>Davie County</t>
  </si>
  <si>
    <t>St. Lawrence County</t>
  </si>
  <si>
    <t>Oswego County</t>
  </si>
  <si>
    <t>NJ</t>
  </si>
  <si>
    <t>Salem County</t>
  </si>
  <si>
    <t>NV</t>
  </si>
  <si>
    <t>Moniteau County</t>
  </si>
  <si>
    <t>Callaway County</t>
  </si>
  <si>
    <t>Tate County</t>
  </si>
  <si>
    <t>Tallahatchie County</t>
  </si>
  <si>
    <t>Newaygo County</t>
  </si>
  <si>
    <t>Caroline County</t>
  </si>
  <si>
    <t>Richland Parish</t>
  </si>
  <si>
    <t>Campbell County</t>
  </si>
  <si>
    <t>Sioux County</t>
  </si>
  <si>
    <t>Scott County</t>
  </si>
  <si>
    <t>Kossuth County</t>
  </si>
  <si>
    <t>Ripley County</t>
  </si>
  <si>
    <t>Putnam County</t>
  </si>
  <si>
    <t>Dubois County</t>
  </si>
  <si>
    <t>Stephenson County</t>
  </si>
  <si>
    <t>Rock Island County</t>
  </si>
  <si>
    <t>Livingston County</t>
  </si>
  <si>
    <t>Jo Daviess County</t>
  </si>
  <si>
    <t>ID</t>
  </si>
  <si>
    <t>Valley County</t>
  </si>
  <si>
    <t>Twiggs County</t>
  </si>
  <si>
    <t>Tattnall County</t>
  </si>
  <si>
    <t>Crisp County</t>
  </si>
  <si>
    <t>Clinch County</t>
  </si>
  <si>
    <t>Chattooga County</t>
  </si>
  <si>
    <t>Baker County</t>
  </si>
  <si>
    <t>CA</t>
  </si>
  <si>
    <t>Merced County</t>
  </si>
  <si>
    <t>White County</t>
  </si>
  <si>
    <t>Stone County</t>
  </si>
  <si>
    <t>Hempstead County</t>
  </si>
  <si>
    <t>Dodge County</t>
  </si>
  <si>
    <t>Whitman County</t>
  </si>
  <si>
    <t>Walla Walla County</t>
  </si>
  <si>
    <t>Fluvanna County</t>
  </si>
  <si>
    <t>Bedford County</t>
  </si>
  <si>
    <t>Amherst County</t>
  </si>
  <si>
    <t>Oldham County</t>
  </si>
  <si>
    <t>Midland County</t>
  </si>
  <si>
    <t>Hidalgo County</t>
  </si>
  <si>
    <t>Chambers County</t>
  </si>
  <si>
    <t>Roane County</t>
  </si>
  <si>
    <t>Perry County</t>
  </si>
  <si>
    <t>McMinn County</t>
  </si>
  <si>
    <t>Loudon County</t>
  </si>
  <si>
    <t>Cocke County</t>
  </si>
  <si>
    <t>Oconee County</t>
  </si>
  <si>
    <t>Newberry County</t>
  </si>
  <si>
    <t>Georgetown County</t>
  </si>
  <si>
    <t>Edgefield County</t>
  </si>
  <si>
    <t>Dillon County</t>
  </si>
  <si>
    <t>Colleton County</t>
  </si>
  <si>
    <t>Mercer County</t>
  </si>
  <si>
    <t>Josephine County</t>
  </si>
  <si>
    <t>Noble County</t>
  </si>
  <si>
    <t>Gallia County</t>
  </si>
  <si>
    <t>Erie County</t>
  </si>
  <si>
    <t>Scotland County</t>
  </si>
  <si>
    <t>Lee County</t>
  </si>
  <si>
    <t>Henderson County</t>
  </si>
  <si>
    <t>Granville County</t>
  </si>
  <si>
    <t>Cherokee County</t>
  </si>
  <si>
    <t>Cayuga County</t>
  </si>
  <si>
    <t>Lea County</t>
  </si>
  <si>
    <t>Ravalli County</t>
  </si>
  <si>
    <t>St. Francois County</t>
  </si>
  <si>
    <t>Johnson County</t>
  </si>
  <si>
    <t>Bates County</t>
  </si>
  <si>
    <t>Adair County</t>
  </si>
  <si>
    <t>Union County</t>
  </si>
  <si>
    <t>George County</t>
  </si>
  <si>
    <t>Wabasha County</t>
  </si>
  <si>
    <t>Wexford County</t>
  </si>
  <si>
    <t>Tuscola County</t>
  </si>
  <si>
    <t>Muskegon County</t>
  </si>
  <si>
    <t>Clare County</t>
  </si>
  <si>
    <t>Barry County</t>
  </si>
  <si>
    <t>St. Mary's County</t>
  </si>
  <si>
    <t>Natchitoches Parish</t>
  </si>
  <si>
    <t>Lincoln Parish</t>
  </si>
  <si>
    <t>Catahoula Parish</t>
  </si>
  <si>
    <t>Bienville Parish</t>
  </si>
  <si>
    <t>Allen Parish</t>
  </si>
  <si>
    <t>Mitchell County</t>
  </si>
  <si>
    <t>Lyon County</t>
  </si>
  <si>
    <t>Woodbury County</t>
  </si>
  <si>
    <t>Poweshiek County</t>
  </si>
  <si>
    <t>Henry County</t>
  </si>
  <si>
    <t>Christian County</t>
  </si>
  <si>
    <t>Coffee County</t>
  </si>
  <si>
    <t>San Miguel County</t>
  </si>
  <si>
    <t>Hinsdale County</t>
  </si>
  <si>
    <t>AK</t>
  </si>
  <si>
    <t>Matanuska-Susitna Borough</t>
  </si>
  <si>
    <t>Tallapoosa County</t>
  </si>
  <si>
    <t>Marathon County</t>
  </si>
  <si>
    <t>Green County</t>
  </si>
  <si>
    <t>Accomack County</t>
  </si>
  <si>
    <t>Deaf Smith County</t>
  </si>
  <si>
    <t>Crane County</t>
  </si>
  <si>
    <t>Anderson County</t>
  </si>
  <si>
    <t>Pickens County</t>
  </si>
  <si>
    <t>Potter County</t>
  </si>
  <si>
    <t>Montour County</t>
  </si>
  <si>
    <t>Grant County</t>
  </si>
  <si>
    <t>Licking County</t>
  </si>
  <si>
    <t>Ramsey County</t>
  </si>
  <si>
    <t>Buncombe County</t>
  </si>
  <si>
    <t>Cortland County</t>
  </si>
  <si>
    <t>Cheshire County</t>
  </si>
  <si>
    <t>Buffalo County</t>
  </si>
  <si>
    <t>Roosevelt County</t>
  </si>
  <si>
    <t>Dunklin County</t>
  </si>
  <si>
    <t>Leake County</t>
  </si>
  <si>
    <t>Humphreys County</t>
  </si>
  <si>
    <t>Chickasaw County</t>
  </si>
  <si>
    <t>MA</t>
  </si>
  <si>
    <t>Dukes and Nantucket County</t>
  </si>
  <si>
    <t>Cecil County</t>
  </si>
  <si>
    <t>St. Mary Parish</t>
  </si>
  <si>
    <t>Claiborne Parish</t>
  </si>
  <si>
    <t>Menifee County</t>
  </si>
  <si>
    <t>Jessamine County</t>
  </si>
  <si>
    <t>Story County</t>
  </si>
  <si>
    <t>Tipton County</t>
  </si>
  <si>
    <t>Shelby County</t>
  </si>
  <si>
    <t>Miami County</t>
  </si>
  <si>
    <t>Turner County</t>
  </si>
  <si>
    <t>Miller County</t>
  </si>
  <si>
    <t>Heard County</t>
  </si>
  <si>
    <t>FL</t>
  </si>
  <si>
    <t>DeSoto County</t>
  </si>
  <si>
    <t>Park County</t>
  </si>
  <si>
    <t>Crowley County</t>
  </si>
  <si>
    <t>Woodruff County</t>
  </si>
  <si>
    <t>Yuma County</t>
  </si>
  <si>
    <t>Calumet County</t>
  </si>
  <si>
    <t>Bayfield County</t>
  </si>
  <si>
    <t>Louisa County</t>
  </si>
  <si>
    <t>DeWitt County</t>
  </si>
  <si>
    <t>Castro County</t>
  </si>
  <si>
    <t>Bradley County</t>
  </si>
  <si>
    <t>Saluda County</t>
  </si>
  <si>
    <t>Aiken County</t>
  </si>
  <si>
    <t>Abbeville County</t>
  </si>
  <si>
    <t>Dauphin County</t>
  </si>
  <si>
    <t>McClain County</t>
  </si>
  <si>
    <t>Grady County</t>
  </si>
  <si>
    <t>Custer County</t>
  </si>
  <si>
    <t>Carroll County</t>
  </si>
  <si>
    <t>Pasquotank County</t>
  </si>
  <si>
    <t>Schoharie County</t>
  </si>
  <si>
    <t>Genesee County</t>
  </si>
  <si>
    <t>Fulton County</t>
  </si>
  <si>
    <t>Nemaha County</t>
  </si>
  <si>
    <t>Webster County</t>
  </si>
  <si>
    <t>Smith County</t>
  </si>
  <si>
    <t>Jones County</t>
  </si>
  <si>
    <t>Attala County</t>
  </si>
  <si>
    <t>St. Louis County</t>
  </si>
  <si>
    <t>Chisago County</t>
  </si>
  <si>
    <t>Kalamazoo County</t>
  </si>
  <si>
    <t>Garrett County</t>
  </si>
  <si>
    <t>Avoyelles Parish</t>
  </si>
  <si>
    <t>Calloway County</t>
  </si>
  <si>
    <t>Breathitt County</t>
  </si>
  <si>
    <t>Reno County</t>
  </si>
  <si>
    <t>Cerro Gordo County</t>
  </si>
  <si>
    <t>Wayne County</t>
  </si>
  <si>
    <t>Decatur County</t>
  </si>
  <si>
    <t>Williamson County</t>
  </si>
  <si>
    <t>Cassia County</t>
  </si>
  <si>
    <t>Butts County</t>
  </si>
  <si>
    <t>Teller County</t>
  </si>
  <si>
    <t>Montrose County</t>
  </si>
  <si>
    <t>Mono County</t>
  </si>
  <si>
    <t>Sebastian County</t>
  </si>
  <si>
    <t>Conway County</t>
  </si>
  <si>
    <t>Benton County</t>
  </si>
  <si>
    <t>Portsmouth City</t>
  </si>
  <si>
    <t>Culpeper County</t>
  </si>
  <si>
    <t>Medina County</t>
  </si>
  <si>
    <t>Bowie County</t>
  </si>
  <si>
    <t>Portage County</t>
  </si>
  <si>
    <t>Columbiana County</t>
  </si>
  <si>
    <t>Clark County</t>
  </si>
  <si>
    <t>Ashland County</t>
  </si>
  <si>
    <t>Hoke County</t>
  </si>
  <si>
    <t>Davidson County</t>
  </si>
  <si>
    <t>Catawba County</t>
  </si>
  <si>
    <t>Sunflower County</t>
  </si>
  <si>
    <t>Panola County</t>
  </si>
  <si>
    <t>Grenada County</t>
  </si>
  <si>
    <t>Rice County</t>
  </si>
  <si>
    <t>Le Sueur County</t>
  </si>
  <si>
    <t>Spencer County</t>
  </si>
  <si>
    <t>Winneshiek County</t>
  </si>
  <si>
    <t>Vanderburgh County</t>
  </si>
  <si>
    <t>Twin Falls County</t>
  </si>
  <si>
    <t>Bingham County</t>
  </si>
  <si>
    <t>Bannock County</t>
  </si>
  <si>
    <t>Lumpkin County</t>
  </si>
  <si>
    <t>Bay County</t>
  </si>
  <si>
    <t>Sutter County</t>
  </si>
  <si>
    <t>Napa County</t>
  </si>
  <si>
    <t>Crittenden County</t>
  </si>
  <si>
    <t>Talladega County</t>
  </si>
  <si>
    <t>Marshall County</t>
  </si>
  <si>
    <t>Mason County</t>
  </si>
  <si>
    <t>Rockingham County</t>
  </si>
  <si>
    <t>UT</t>
  </si>
  <si>
    <t>Box Elder County</t>
  </si>
  <si>
    <t>Rusk County</t>
  </si>
  <si>
    <t>Blount County</t>
  </si>
  <si>
    <t>Greenwood County</t>
  </si>
  <si>
    <t>Dorchester County</t>
  </si>
  <si>
    <t>Calhoun County</t>
  </si>
  <si>
    <t>Huron County</t>
  </si>
  <si>
    <t>Defiance County</t>
  </si>
  <si>
    <t>Darke County</t>
  </si>
  <si>
    <t>Alamance County</t>
  </si>
  <si>
    <t>Chaves County</t>
  </si>
  <si>
    <t>Yazoo County</t>
  </si>
  <si>
    <t>Tunica County</t>
  </si>
  <si>
    <t>Roscommon County</t>
  </si>
  <si>
    <t>Leelanau County</t>
  </si>
  <si>
    <t>Allegan County</t>
  </si>
  <si>
    <t>Worcester County</t>
  </si>
  <si>
    <t>Evangeline Parish</t>
  </si>
  <si>
    <t>Sedgwick County</t>
  </si>
  <si>
    <t>Linn County</t>
  </si>
  <si>
    <t>Owen County</t>
  </si>
  <si>
    <t>Jennings County</t>
  </si>
  <si>
    <t>LaSalle County</t>
  </si>
  <si>
    <t>Baldwin County</t>
  </si>
  <si>
    <t>Gadsden County</t>
  </si>
  <si>
    <t>Mendocino County</t>
  </si>
  <si>
    <t>Sevier County</t>
  </si>
  <si>
    <t>Polk County</t>
  </si>
  <si>
    <t>Natrona County</t>
  </si>
  <si>
    <t>Gloucester County</t>
  </si>
  <si>
    <t>Comal County</t>
  </si>
  <si>
    <t>Schuylkill County</t>
  </si>
  <si>
    <t>Garvin County</t>
  </si>
  <si>
    <t>Richland County</t>
  </si>
  <si>
    <t>Sampson County</t>
  </si>
  <si>
    <t>Winston County</t>
  </si>
  <si>
    <t>Walthall County</t>
  </si>
  <si>
    <t>Gladwin County</t>
  </si>
  <si>
    <t>Emmet County</t>
  </si>
  <si>
    <t>Talbot County</t>
  </si>
  <si>
    <t>Beauregard Parish</t>
  </si>
  <si>
    <t>Vigo County</t>
  </si>
  <si>
    <t>Effingham County</t>
  </si>
  <si>
    <t>Barrow County</t>
  </si>
  <si>
    <t>Highlands County</t>
  </si>
  <si>
    <t>Yuba County</t>
  </si>
  <si>
    <t>El Dorado County</t>
  </si>
  <si>
    <t>Pope County</t>
  </si>
  <si>
    <t>Newport News City</t>
  </si>
  <si>
    <t>Hamblen County</t>
  </si>
  <si>
    <t>Dyer County</t>
  </si>
  <si>
    <t>Ashtabula County</t>
  </si>
  <si>
    <t>Carteret County</t>
  </si>
  <si>
    <t>Lancaster County</t>
  </si>
  <si>
    <t>Cascade County</t>
  </si>
  <si>
    <t>Grand Traverse County</t>
  </si>
  <si>
    <t>Calvert County</t>
  </si>
  <si>
    <t>Sagadahoc County</t>
  </si>
  <si>
    <t>Tama County</t>
  </si>
  <si>
    <t>Whiteside County</t>
  </si>
  <si>
    <t>Whitfield County</t>
  </si>
  <si>
    <t>Bibb County</t>
  </si>
  <si>
    <t>Flagler County</t>
  </si>
  <si>
    <t>Windham County</t>
  </si>
  <si>
    <t>Siskiyou County</t>
  </si>
  <si>
    <t>Butte County</t>
  </si>
  <si>
    <t>Searcy County</t>
  </si>
  <si>
    <t>Kenai Peninsula Borough</t>
  </si>
  <si>
    <t>Cullman County</t>
  </si>
  <si>
    <t>Tucker County</t>
  </si>
  <si>
    <t>Rutland County</t>
  </si>
  <si>
    <t>Lavaca County</t>
  </si>
  <si>
    <t>Hockley County</t>
  </si>
  <si>
    <t>Florence County</t>
  </si>
  <si>
    <t>Tioga County</t>
  </si>
  <si>
    <t>Cape May County</t>
  </si>
  <si>
    <t>Elko County</t>
  </si>
  <si>
    <t>Renville County</t>
  </si>
  <si>
    <t>Assumption Parish</t>
  </si>
  <si>
    <t>Wells County</t>
  </si>
  <si>
    <t>Elkhart County</t>
  </si>
  <si>
    <t>Delaware County</t>
  </si>
  <si>
    <t>HI</t>
  </si>
  <si>
    <t>Kauai County</t>
  </si>
  <si>
    <t>Tift County</t>
  </si>
  <si>
    <t>Terrell County</t>
  </si>
  <si>
    <t>Grand County</t>
  </si>
  <si>
    <t>Chaffee County</t>
  </si>
  <si>
    <t>Broomfield County and City</t>
  </si>
  <si>
    <t>Poinsett County</t>
  </si>
  <si>
    <t>Craighead County</t>
  </si>
  <si>
    <t>Yavapai County</t>
  </si>
  <si>
    <t>Lauderdale County</t>
  </si>
  <si>
    <t>Cowlitz County</t>
  </si>
  <si>
    <t>Harrisonburg City</t>
  </si>
  <si>
    <t>Prince Edward County</t>
  </si>
  <si>
    <t>Clarendon County</t>
  </si>
  <si>
    <t>Rowan County</t>
  </si>
  <si>
    <t>Steuben County</t>
  </si>
  <si>
    <t>Broadwater County</t>
  </si>
  <si>
    <t>Oktibbeha County</t>
  </si>
  <si>
    <t>Itawamba County</t>
  </si>
  <si>
    <t>Waseca County</t>
  </si>
  <si>
    <t>Frederick County</t>
  </si>
  <si>
    <t>Iberia Parish</t>
  </si>
  <si>
    <t>Nelson County</t>
  </si>
  <si>
    <t>Morris County</t>
  </si>
  <si>
    <t>Tippecanoe County</t>
  </si>
  <si>
    <t>Kankakee County</t>
  </si>
  <si>
    <t>Canyon County</t>
  </si>
  <si>
    <t>Hawaii County</t>
  </si>
  <si>
    <t>Sumter County</t>
  </si>
  <si>
    <t>Muscogee County</t>
  </si>
  <si>
    <t>Elbert County</t>
  </si>
  <si>
    <t>Independence County</t>
  </si>
  <si>
    <t>Desha County</t>
  </si>
  <si>
    <t>Walker County</t>
  </si>
  <si>
    <t>Teton County</t>
  </si>
  <si>
    <t>Sauk County</t>
  </si>
  <si>
    <t>St. Croix County</t>
  </si>
  <si>
    <t>Rock County</t>
  </si>
  <si>
    <t>Kanawha County</t>
  </si>
  <si>
    <t>Lewis County</t>
  </si>
  <si>
    <t>Grays Harbor County</t>
  </si>
  <si>
    <t>Hanover County</t>
  </si>
  <si>
    <t>Bon Homme County</t>
  </si>
  <si>
    <t>Lebanon County</t>
  </si>
  <si>
    <t>Centre County</t>
  </si>
  <si>
    <t>Butler County</t>
  </si>
  <si>
    <t>Moore County</t>
  </si>
  <si>
    <t>Gaston County</t>
  </si>
  <si>
    <t>Hamilton County</t>
  </si>
  <si>
    <t>Essex County</t>
  </si>
  <si>
    <t>McKinley County</t>
  </si>
  <si>
    <t>Strafford County</t>
  </si>
  <si>
    <t>Sarpy County</t>
  </si>
  <si>
    <t>Flathead County</t>
  </si>
  <si>
    <t>Wilkinson County</t>
  </si>
  <si>
    <t>Steele County</t>
  </si>
  <si>
    <t>Saginaw County</t>
  </si>
  <si>
    <t>Montcalm County</t>
  </si>
  <si>
    <t>Champaign County</t>
  </si>
  <si>
    <t>Worth County</t>
  </si>
  <si>
    <t>Peach County</t>
  </si>
  <si>
    <t>Martin County</t>
  </si>
  <si>
    <t>Outagamie County</t>
  </si>
  <si>
    <t>Spotsylvania County</t>
  </si>
  <si>
    <t>Tooele County</t>
  </si>
  <si>
    <t>McCook County</t>
  </si>
  <si>
    <t>Tuscarawas County</t>
  </si>
  <si>
    <t>Pitt County</t>
  </si>
  <si>
    <t>New Hanover County</t>
  </si>
  <si>
    <t>Filmore County</t>
  </si>
  <si>
    <t>Wicomico County</t>
  </si>
  <si>
    <t>Webster Parish</t>
  </si>
  <si>
    <t>Tangipahoa Parish</t>
  </si>
  <si>
    <t>Muscatine County</t>
  </si>
  <si>
    <t>Charlton County</t>
  </si>
  <si>
    <t>Nevada County</t>
  </si>
  <si>
    <t>Amador County</t>
  </si>
  <si>
    <t>Van Buren County</t>
  </si>
  <si>
    <t>Apache County</t>
  </si>
  <si>
    <t>Addison County</t>
  </si>
  <si>
    <t>Wichita County</t>
  </si>
  <si>
    <t>Charles Mix County</t>
  </si>
  <si>
    <t>Payne County</t>
  </si>
  <si>
    <t>Geauga County</t>
  </si>
  <si>
    <t>Lewis and Clark County</t>
  </si>
  <si>
    <t>Spalding County</t>
  </si>
  <si>
    <t>Early County</t>
  </si>
  <si>
    <t>Nassau County</t>
  </si>
  <si>
    <t>New London County</t>
  </si>
  <si>
    <t>City and Borough of Juneau</t>
  </si>
  <si>
    <t>St. Clair County</t>
  </si>
  <si>
    <t>Mobile County</t>
  </si>
  <si>
    <t>Eau Claire County</t>
  </si>
  <si>
    <t>Clallam County</t>
  </si>
  <si>
    <t>Suffolk City</t>
  </si>
  <si>
    <t>Norfolk City</t>
  </si>
  <si>
    <t>Botetourt County</t>
  </si>
  <si>
    <t>Maury County</t>
  </si>
  <si>
    <t>Pennington County</t>
  </si>
  <si>
    <t>Pawnee County</t>
  </si>
  <si>
    <t>Onslow County</t>
  </si>
  <si>
    <t>Chenango County</t>
  </si>
  <si>
    <t>Nicollet County</t>
  </si>
  <si>
    <t>Charlevoix County</t>
  </si>
  <si>
    <t>LaPorte County</t>
  </si>
  <si>
    <t>Kootenai County</t>
  </si>
  <si>
    <t>Laurens County</t>
  </si>
  <si>
    <t>Mecklenburg County</t>
  </si>
  <si>
    <t>Isle of Wight County</t>
  </si>
  <si>
    <t>Cache County</t>
  </si>
  <si>
    <t>Davison County</t>
  </si>
  <si>
    <t>Coshocton County</t>
  </si>
  <si>
    <t>Clermont County</t>
  </si>
  <si>
    <t>Craven County</t>
  </si>
  <si>
    <t>Taos County</t>
  </si>
  <si>
    <t>Silver Bow County</t>
  </si>
  <si>
    <t>Pike County</t>
  </si>
  <si>
    <t>De Soto Parish</t>
  </si>
  <si>
    <t>Black Hawk County</t>
  </si>
  <si>
    <t>Mesa County</t>
  </si>
  <si>
    <t>Walworth County</t>
  </si>
  <si>
    <t>Webb County</t>
  </si>
  <si>
    <t>Lubbock County</t>
  </si>
  <si>
    <t>Klamath County</t>
  </si>
  <si>
    <t>Watauga County</t>
  </si>
  <si>
    <t>Allegany County</t>
  </si>
  <si>
    <t>Carson City</t>
  </si>
  <si>
    <t>St. Charles County</t>
  </si>
  <si>
    <t>Eaton County</t>
  </si>
  <si>
    <t>Berrien County</t>
  </si>
  <si>
    <t>Penobscot County</t>
  </si>
  <si>
    <t>Washington Parish</t>
  </si>
  <si>
    <t>Acadia Parish</t>
  </si>
  <si>
    <t>Woodford County</t>
  </si>
  <si>
    <t>St. Lucie County</t>
  </si>
  <si>
    <t>Charles City County</t>
  </si>
  <si>
    <t>Albemarle County</t>
  </si>
  <si>
    <t>Dickson County</t>
  </si>
  <si>
    <t>Canadian County</t>
  </si>
  <si>
    <t>Wilson County</t>
  </si>
  <si>
    <t>Bolivar County</t>
  </si>
  <si>
    <t>West Baton Rouge Parish</t>
  </si>
  <si>
    <t>Rockdale County</t>
  </si>
  <si>
    <t>Glynn County</t>
  </si>
  <si>
    <t>Graham County</t>
  </si>
  <si>
    <t>Ellis County</t>
  </si>
  <si>
    <t>Cameron County</t>
  </si>
  <si>
    <t>Wyoming County</t>
  </si>
  <si>
    <t>Lowndes County</t>
  </si>
  <si>
    <t>St. Landry Parish</t>
  </si>
  <si>
    <t>Pottawattamie County</t>
  </si>
  <si>
    <t>Dubuque County</t>
  </si>
  <si>
    <t>Beaver County</t>
  </si>
  <si>
    <t>Lane County</t>
  </si>
  <si>
    <t>St. James Parish</t>
  </si>
  <si>
    <t>Livingston Parish</t>
  </si>
  <si>
    <t>Floyd County</t>
  </si>
  <si>
    <t>Bartholomew County</t>
  </si>
  <si>
    <t>Chatham County</t>
  </si>
  <si>
    <t>Pueblo County</t>
  </si>
  <si>
    <t>Shasta County</t>
  </si>
  <si>
    <t>Saline County</t>
  </si>
  <si>
    <t>La Crosse County</t>
  </si>
  <si>
    <t>Matagorda County</t>
  </si>
  <si>
    <t>Brazos County</t>
  </si>
  <si>
    <t>Cheatham County</t>
  </si>
  <si>
    <t>Wright County</t>
  </si>
  <si>
    <t>Ouachita Parish</t>
  </si>
  <si>
    <t>Kenton County</t>
  </si>
  <si>
    <t>Clear Creek County</t>
  </si>
  <si>
    <t>Darlington County</t>
  </si>
  <si>
    <t>Merrimack County</t>
  </si>
  <si>
    <t>Cole County</t>
  </si>
  <si>
    <t>Mower County</t>
  </si>
  <si>
    <t>Hampshire County</t>
  </si>
  <si>
    <t>Oxford County</t>
  </si>
  <si>
    <t>Peoria County</t>
  </si>
  <si>
    <t>Charlotte County</t>
  </si>
  <si>
    <t>Klickitat County</t>
  </si>
  <si>
    <t>Goochland County</t>
  </si>
  <si>
    <t>Spartanburg County</t>
  </si>
  <si>
    <t>Orangeburg County</t>
  </si>
  <si>
    <t>RI</t>
  </si>
  <si>
    <t>Belmont County</t>
  </si>
  <si>
    <t>Herkimer County</t>
  </si>
  <si>
    <t>Routt County</t>
  </si>
  <si>
    <t>Calaveras County</t>
  </si>
  <si>
    <t>Brunswick County</t>
  </si>
  <si>
    <t>Socorro County</t>
  </si>
  <si>
    <t>Holmes County</t>
  </si>
  <si>
    <t>Calcasieu Parish</t>
  </si>
  <si>
    <t>Ketchikan Gateway Borough</t>
  </si>
  <si>
    <t>Monongalia County</t>
  </si>
  <si>
    <t>Orange County</t>
  </si>
  <si>
    <t>Oneida County</t>
  </si>
  <si>
    <t>Kennebec County</t>
  </si>
  <si>
    <t>Leavenworth County</t>
  </si>
  <si>
    <t>Winnebago County</t>
  </si>
  <si>
    <t>Hernando County</t>
  </si>
  <si>
    <t>York County</t>
  </si>
  <si>
    <t>Ward County</t>
  </si>
  <si>
    <t>Blue Earth County</t>
  </si>
  <si>
    <t>Plaquemines Parish</t>
  </si>
  <si>
    <t>Troup County</t>
  </si>
  <si>
    <t>Chelan County</t>
  </si>
  <si>
    <t>Kay County</t>
  </si>
  <si>
    <t>Trumbull County</t>
  </si>
  <si>
    <t>Cabarrus County</t>
  </si>
  <si>
    <t>Ontario County</t>
  </si>
  <si>
    <t>Belknap County</t>
  </si>
  <si>
    <t>Androscoggin County</t>
  </si>
  <si>
    <t>Racine County</t>
  </si>
  <si>
    <t>Charlottesville City</t>
  </si>
  <si>
    <t>Johnston County</t>
  </si>
  <si>
    <t>Iredell County</t>
  </si>
  <si>
    <t>Doña Ana County</t>
  </si>
  <si>
    <t>Atlantic County</t>
  </si>
  <si>
    <t>Copiah County</t>
  </si>
  <si>
    <t>Rapides Parish</t>
  </si>
  <si>
    <t>Iberville Parish</t>
  </si>
  <si>
    <t>Daviess County</t>
  </si>
  <si>
    <t>Paulding County</t>
  </si>
  <si>
    <t>Westmoreland County</t>
  </si>
  <si>
    <t>McLean County</t>
  </si>
  <si>
    <t>Escambia County</t>
  </si>
  <si>
    <t>Madera County</t>
  </si>
  <si>
    <t>Broome County</t>
  </si>
  <si>
    <t>Charles County</t>
  </si>
  <si>
    <t>Allamakee County</t>
  </si>
  <si>
    <t>Yamhill County</t>
  </si>
  <si>
    <t>Tippah County</t>
  </si>
  <si>
    <t>Niagara County</t>
  </si>
  <si>
    <t>Forsyth County</t>
  </si>
  <si>
    <t>Santa Rosa County</t>
  </si>
  <si>
    <t>Leon County</t>
  </si>
  <si>
    <t>Sangamon County</t>
  </si>
  <si>
    <t>Lucas County</t>
  </si>
  <si>
    <t>Indian River County</t>
  </si>
  <si>
    <t>Umatilla County</t>
  </si>
  <si>
    <t>Carver County</t>
  </si>
  <si>
    <t>Middlesex County</t>
  </si>
  <si>
    <t>Humboldt County</t>
  </si>
  <si>
    <t>Williamsburg City</t>
  </si>
  <si>
    <t>Rankin County</t>
  </si>
  <si>
    <t>Coahoma County</t>
  </si>
  <si>
    <t>Brevard County</t>
  </si>
  <si>
    <t>Faulkner County</t>
  </si>
  <si>
    <t>Stafford County</t>
  </si>
  <si>
    <t>Hays County</t>
  </si>
  <si>
    <t>Sheridan County</t>
  </si>
  <si>
    <t>Laramie County</t>
  </si>
  <si>
    <t>Alexandria City</t>
  </si>
  <si>
    <t>Weber County</t>
  </si>
  <si>
    <t>Ottawa County</t>
  </si>
  <si>
    <t>Fairbanks North Star Borough</t>
  </si>
  <si>
    <t>Windsor County</t>
  </si>
  <si>
    <t>Lackawanna County</t>
  </si>
  <si>
    <t>Morton County</t>
  </si>
  <si>
    <t>Missoula County</t>
  </si>
  <si>
    <t>Rutherford County</t>
  </si>
  <si>
    <t>Yellowstone County</t>
  </si>
  <si>
    <t>Lafayette Parish</t>
  </si>
  <si>
    <t>Kendall County</t>
  </si>
  <si>
    <t>Kent County</t>
  </si>
  <si>
    <t>Stearns County</t>
  </si>
  <si>
    <t>Bossier Parish</t>
  </si>
  <si>
    <t>Bennington County</t>
  </si>
  <si>
    <t>Harford County</t>
  </si>
  <si>
    <t>Howard County</t>
  </si>
  <si>
    <t>Gordon County</t>
  </si>
  <si>
    <t>Kern County</t>
  </si>
  <si>
    <t>Garland County</t>
  </si>
  <si>
    <t>Utah County</t>
  </si>
  <si>
    <t>Dallas County</t>
  </si>
  <si>
    <t>Garfield County</t>
  </si>
  <si>
    <t>Elmore County</t>
  </si>
  <si>
    <t>McLennan County</t>
  </si>
  <si>
    <t>Bell County</t>
  </si>
  <si>
    <t>Sandoval County</t>
  </si>
  <si>
    <t>Luzerne County</t>
  </si>
  <si>
    <t>Anoka County</t>
  </si>
  <si>
    <t>Maui County</t>
  </si>
  <si>
    <t>Citrus County</t>
  </si>
  <si>
    <t>Richmond County</t>
  </si>
  <si>
    <t>Richmond City</t>
  </si>
  <si>
    <t>Guilford County</t>
  </si>
  <si>
    <t>St. Joseph County</t>
  </si>
  <si>
    <t>Sheboygan County</t>
  </si>
  <si>
    <t>Wasatch County</t>
  </si>
  <si>
    <t>El Paso County</t>
  </si>
  <si>
    <t>Tuscaloosa County</t>
  </si>
  <si>
    <t>Kenosha County</t>
  </si>
  <si>
    <t>Beadle County</t>
  </si>
  <si>
    <t>Sussex County</t>
  </si>
  <si>
    <t>Berks County</t>
  </si>
  <si>
    <t>Leflore County</t>
  </si>
  <si>
    <t>Coweta County</t>
  </si>
  <si>
    <t>Harnett County</t>
  </si>
  <si>
    <t>Minnehaha County</t>
  </si>
  <si>
    <t>Hall County</t>
  </si>
  <si>
    <t>Municipality of Anchorage</t>
  </si>
  <si>
    <t>Henrico County</t>
  </si>
  <si>
    <t>Gallatin County</t>
  </si>
  <si>
    <t>Tolland County</t>
  </si>
  <si>
    <t>Galveston County</t>
  </si>
  <si>
    <t>Summit County</t>
  </si>
  <si>
    <t>Monterey County</t>
  </si>
  <si>
    <t>Ozaukee County</t>
  </si>
  <si>
    <t>Stanislaus County</t>
  </si>
  <si>
    <t>Kittitas County</t>
  </si>
  <si>
    <t>Yolo County</t>
  </si>
  <si>
    <t>Coconino County</t>
  </si>
  <si>
    <t>Brazoria County</t>
  </si>
  <si>
    <t>Forrest County</t>
  </si>
  <si>
    <t>Fresno County</t>
  </si>
  <si>
    <t>City of St. Louis</t>
  </si>
  <si>
    <t>Tulsa County</t>
  </si>
  <si>
    <t>Stark County</t>
  </si>
  <si>
    <t>Tompkins County</t>
  </si>
  <si>
    <t>Pearl River County</t>
  </si>
  <si>
    <t>Ingham County</t>
  </si>
  <si>
    <t>Hampden County</t>
  </si>
  <si>
    <t>St. John the Baptist Parish</t>
  </si>
  <si>
    <t>St. Charles Parish</t>
  </si>
  <si>
    <t>Lafourche Parish</t>
  </si>
  <si>
    <t>Imperial County</t>
  </si>
  <si>
    <t>Terrebonne Parish</t>
  </si>
  <si>
    <t>Hendricks County</t>
  </si>
  <si>
    <t>St. Bernard Parish</t>
  </si>
  <si>
    <t>Pasco County</t>
  </si>
  <si>
    <t>Providence County</t>
  </si>
  <si>
    <t>McHenry County</t>
  </si>
  <si>
    <t>Ada County</t>
  </si>
  <si>
    <t>Thurston County</t>
  </si>
  <si>
    <t>Deschutes County</t>
  </si>
  <si>
    <t>Santa Fe County</t>
  </si>
  <si>
    <t>Okaloosa County</t>
  </si>
  <si>
    <t>Virginia Beach City</t>
  </si>
  <si>
    <t>Lexington County</t>
  </si>
  <si>
    <t>Horry County</t>
  </si>
  <si>
    <t>St. Johns County</t>
  </si>
  <si>
    <t>Clackamas County</t>
  </si>
  <si>
    <t>Clarke County</t>
  </si>
  <si>
    <t>Navajo County</t>
  </si>
  <si>
    <t>Olmstead County</t>
  </si>
  <si>
    <t>Lehigh County</t>
  </si>
  <si>
    <t>Dakota County</t>
  </si>
  <si>
    <t>Tulare County</t>
  </si>
  <si>
    <t>Arlington County</t>
  </si>
  <si>
    <t>Burleigh County</t>
  </si>
  <si>
    <t>Wyandotte County</t>
  </si>
  <si>
    <t>Santa Barbara County</t>
  </si>
  <si>
    <t>Mahoning County</t>
  </si>
  <si>
    <t>Hillsborough County</t>
  </si>
  <si>
    <t>Kane County</t>
  </si>
  <si>
    <t>Litchfield County</t>
  </si>
  <si>
    <t>Ascension Parish</t>
  </si>
  <si>
    <t>Beaufort County</t>
  </si>
  <si>
    <t>San Bernardino County</t>
  </si>
  <si>
    <t>Clayton County</t>
  </si>
  <si>
    <t>Loudoun County</t>
  </si>
  <si>
    <t>Hunterdon County</t>
  </si>
  <si>
    <t>Anne Arundel County</t>
  </si>
  <si>
    <t>Will County</t>
  </si>
  <si>
    <t>Sarasota County</t>
  </si>
  <si>
    <t>Rensselaer County</t>
  </si>
  <si>
    <t>Prince William County</t>
  </si>
  <si>
    <t>Northampton County</t>
  </si>
  <si>
    <t>Multnomah County</t>
  </si>
  <si>
    <t>Charleston County</t>
  </si>
  <si>
    <t>Jackson County (including other portions of Kansas City)</t>
  </si>
  <si>
    <t>Lorain County</t>
  </si>
  <si>
    <t>Manatee County</t>
  </si>
  <si>
    <t>Sumner County</t>
  </si>
  <si>
    <t>Hinds County</t>
  </si>
  <si>
    <t>Bristol County</t>
  </si>
  <si>
    <t>Chittenden County</t>
  </si>
  <si>
    <t>Barnstable County</t>
  </si>
  <si>
    <t>Volusia County</t>
  </si>
  <si>
    <t>Pima County</t>
  </si>
  <si>
    <t>Greenville County</t>
  </si>
  <si>
    <t>Cleburne County</t>
  </si>
  <si>
    <t>Kitsap County</t>
  </si>
  <si>
    <t>San Benito County</t>
  </si>
  <si>
    <t>Spokane County</t>
  </si>
  <si>
    <t>Davis County</t>
  </si>
  <si>
    <t>Yakima County</t>
  </si>
  <si>
    <t>Blaine County</t>
  </si>
  <si>
    <t>Baltimore City</t>
  </si>
  <si>
    <t>Pinal County</t>
  </si>
  <si>
    <t>Grafton County</t>
  </si>
  <si>
    <t>Osceola County</t>
  </si>
  <si>
    <t>Caddo Parish</t>
  </si>
  <si>
    <t>Fond du Lac County</t>
  </si>
  <si>
    <t>Larimer County</t>
  </si>
  <si>
    <t>East Baton Rouge Parish</t>
  </si>
  <si>
    <t>Solano County</t>
  </si>
  <si>
    <t>Waukesha County</t>
  </si>
  <si>
    <t>Onondaga County</t>
  </si>
  <si>
    <t>Fort Bend County</t>
  </si>
  <si>
    <t>Pitkin County</t>
  </si>
  <si>
    <t>Plymouth County</t>
  </si>
  <si>
    <t>Oklahoma County</t>
  </si>
  <si>
    <t>Whatcom County</t>
  </si>
  <si>
    <t>Baltimore County</t>
  </si>
  <si>
    <t>Placer County</t>
  </si>
  <si>
    <t>Alachua County</t>
  </si>
  <si>
    <t>Island County</t>
  </si>
  <si>
    <t>Gunnison County</t>
  </si>
  <si>
    <t>Denton County</t>
  </si>
  <si>
    <t>Sonoma County</t>
  </si>
  <si>
    <t>Collin County</t>
  </si>
  <si>
    <t>Washoe County</t>
  </si>
  <si>
    <t>Burlington County</t>
  </si>
  <si>
    <t>St. Tammany Parish</t>
  </si>
  <si>
    <t>San Luis Obispo County</t>
  </si>
  <si>
    <t>Gwinnett County</t>
  </si>
  <si>
    <t>Bexar County</t>
  </si>
  <si>
    <t>Ulster County</t>
  </si>
  <si>
    <t>Boulder County</t>
  </si>
  <si>
    <t>Ventura County</t>
  </si>
  <si>
    <t>James City County</t>
  </si>
  <si>
    <t>Schenectady County</t>
  </si>
  <si>
    <t>Washtenaw County</t>
  </si>
  <si>
    <t>Tarrant County</t>
  </si>
  <si>
    <t>Pinellas County</t>
  </si>
  <si>
    <t>Bucks County</t>
  </si>
  <si>
    <t>Weld County</t>
  </si>
  <si>
    <t>Collier County</t>
  </si>
  <si>
    <t>Duval County</t>
  </si>
  <si>
    <t>Skagit County</t>
  </si>
  <si>
    <t>Berkshire County</t>
  </si>
  <si>
    <t>Fairfax County</t>
  </si>
  <si>
    <t>Bernalillo County</t>
  </si>
  <si>
    <t>New Haven County</t>
  </si>
  <si>
    <t>Allegheny County</t>
  </si>
  <si>
    <t>Durham County</t>
  </si>
  <si>
    <t>Saratoga County</t>
  </si>
  <si>
    <t>Honolulu County</t>
  </si>
  <si>
    <t>San Joaquin County</t>
  </si>
  <si>
    <t>Hartford County</t>
  </si>
  <si>
    <t>New Castle County</t>
  </si>
  <si>
    <t>Marin County</t>
  </si>
  <si>
    <t>Prince George's County</t>
  </si>
  <si>
    <t>Wake County</t>
  </si>
  <si>
    <t>Riverside County</t>
  </si>
  <si>
    <t>Arapahoe County</t>
  </si>
  <si>
    <t>Dougherty County</t>
  </si>
  <si>
    <t>Grand Princess Cruise Ship</t>
  </si>
  <si>
    <t>Dane County</t>
  </si>
  <si>
    <t>Travis County</t>
  </si>
  <si>
    <t>Bartow County</t>
  </si>
  <si>
    <t>Kershaw County</t>
  </si>
  <si>
    <t>Palm Beach County</t>
  </si>
  <si>
    <t>Hennepin County</t>
  </si>
  <si>
    <t>Dutchess County</t>
  </si>
  <si>
    <t>Cobb County</t>
  </si>
  <si>
    <t>DuPage County</t>
  </si>
  <si>
    <t>Salt Lake County</t>
  </si>
  <si>
    <t>Ocean County</t>
  </si>
  <si>
    <t>Philadelphia County</t>
  </si>
  <si>
    <t>Contra Costa County</t>
  </si>
  <si>
    <t>Maricopa County</t>
  </si>
  <si>
    <t>Alameda County</t>
  </si>
  <si>
    <t>Eagle County</t>
  </si>
  <si>
    <t>Sacramento County</t>
  </si>
  <si>
    <t>Passaic County</t>
  </si>
  <si>
    <t>Albany County</t>
  </si>
  <si>
    <t>Norfolk County</t>
  </si>
  <si>
    <t>Cuyahoga County</t>
  </si>
  <si>
    <t>Macomb County</t>
  </si>
  <si>
    <t>DC</t>
  </si>
  <si>
    <t>Washington</t>
  </si>
  <si>
    <t>Denver County</t>
  </si>
  <si>
    <t>Hudson County</t>
  </si>
  <si>
    <t>San Francisco County</t>
  </si>
  <si>
    <t>Milwaukee County</t>
  </si>
  <si>
    <t>Monmouth County</t>
  </si>
  <si>
    <t>San Mateo County</t>
  </si>
  <si>
    <t>Suffolk County</t>
  </si>
  <si>
    <t>Jefferson Parish</t>
  </si>
  <si>
    <t>San Diego County</t>
  </si>
  <si>
    <t>Miami-Dade County</t>
  </si>
  <si>
    <t>Broward County</t>
  </si>
  <si>
    <t>Oakland County</t>
  </si>
  <si>
    <t>Rockland County</t>
  </si>
  <si>
    <t>Santa Clara County</t>
  </si>
  <si>
    <t>Bergen County</t>
  </si>
  <si>
    <t>Los Angeles County</t>
  </si>
  <si>
    <t>Orleans Parish</t>
  </si>
  <si>
    <t>Snohomish County</t>
  </si>
  <si>
    <t>Cook County</t>
  </si>
  <si>
    <t>King County</t>
  </si>
  <si>
    <t>Westchester County</t>
  </si>
  <si>
    <t>New York City</t>
  </si>
  <si>
    <t>Total</t>
  </si>
  <si>
    <t>1/23/2020</t>
  </si>
  <si>
    <t>1/22/2020</t>
  </si>
  <si>
    <t>stateFIPS</t>
  </si>
  <si>
    <t>State</t>
  </si>
  <si>
    <t>County Name</t>
  </si>
  <si>
    <t>countyFIPS</t>
  </si>
  <si>
    <t>https://usafacts.org/visualizations/coronavirus-covid-19-spread-map/</t>
  </si>
  <si>
    <t>1/22/2021</t>
  </si>
  <si>
    <t>1/23/2021</t>
  </si>
  <si>
    <t>1/22/2022</t>
  </si>
  <si>
    <t>1/23/2022</t>
  </si>
  <si>
    <t>1/22/2023</t>
  </si>
  <si>
    <t>1/23/2023</t>
  </si>
  <si>
    <t>1/22/2024</t>
  </si>
  <si>
    <t>1/23/2024</t>
  </si>
  <si>
    <t>1/22/2025</t>
  </si>
  <si>
    <t>1/23/2025</t>
  </si>
  <si>
    <t>1/22/2026</t>
  </si>
  <si>
    <t>1/23/2026</t>
  </si>
  <si>
    <t>1/22/2027</t>
  </si>
  <si>
    <t>1/23/2027</t>
  </si>
  <si>
    <t>1/22/2028</t>
  </si>
  <si>
    <t>1/23/2028</t>
  </si>
  <si>
    <t>1/22/2029</t>
  </si>
  <si>
    <t>1/23/2029</t>
  </si>
  <si>
    <t>1/22/2030</t>
  </si>
  <si>
    <t>1/23/2030</t>
  </si>
  <si>
    <t>1/22/2031</t>
  </si>
  <si>
    <t>1/23/2031</t>
  </si>
  <si>
    <t>1/22/2032</t>
  </si>
  <si>
    <t>1/23/2032</t>
  </si>
  <si>
    <t>1/22/2033</t>
  </si>
  <si>
    <t>1/23/2033</t>
  </si>
  <si>
    <t>1/22/2034</t>
  </si>
  <si>
    <t>1/23/2034</t>
  </si>
  <si>
    <t>1/22/2035</t>
  </si>
  <si>
    <t>1/23/2035</t>
  </si>
  <si>
    <t>1/22/2036</t>
  </si>
  <si>
    <t>1/23/2036</t>
  </si>
  <si>
    <t>1/22/2037</t>
  </si>
  <si>
    <t>1/23/2037</t>
  </si>
  <si>
    <t>1/22/2038</t>
  </si>
  <si>
    <t>1/23/2038</t>
  </si>
  <si>
    <t>1/22/2039</t>
  </si>
  <si>
    <t>1/23/2039</t>
  </si>
  <si>
    <t>1/22/2040</t>
  </si>
  <si>
    <t>1/23/2040</t>
  </si>
  <si>
    <t>1/22/2041</t>
  </si>
  <si>
    <t>1/23/2041</t>
  </si>
  <si>
    <t>1/22/2042</t>
  </si>
  <si>
    <t>1/23/2042</t>
  </si>
  <si>
    <t>1/22/2043</t>
  </si>
  <si>
    <t>1/23/2043</t>
  </si>
  <si>
    <t>1/22/2044</t>
  </si>
  <si>
    <t>1/23/2044</t>
  </si>
  <si>
    <t>1/22/2045</t>
  </si>
  <si>
    <t>1/23/2045</t>
  </si>
  <si>
    <t>1/22/2046</t>
  </si>
  <si>
    <t>1/23/2046</t>
  </si>
  <si>
    <t>1/22/2047</t>
  </si>
  <si>
    <t>1/23/2047</t>
  </si>
  <si>
    <t>1/22/2048</t>
  </si>
  <si>
    <t>1/23/2048</t>
  </si>
  <si>
    <t>1/22/2049</t>
  </si>
  <si>
    <t>1/23/2049</t>
  </si>
  <si>
    <t>1/22/2050</t>
  </si>
  <si>
    <t>1/23/2050</t>
  </si>
  <si>
    <t>1/22/2051</t>
  </si>
  <si>
    <t>Day</t>
  </si>
  <si>
    <t>Date</t>
  </si>
  <si>
    <t>Report</t>
  </si>
  <si>
    <t>Treated Recovered</t>
  </si>
  <si>
    <t>Untreated Recovered</t>
  </si>
  <si>
    <t>Infected Not Treated</t>
  </si>
  <si>
    <t>Cumulative Deaths</t>
  </si>
  <si>
    <t>Doubling Period</t>
  </si>
  <si>
    <t>% Case Recovered</t>
  </si>
  <si>
    <t>Cumulative Cases</t>
  </si>
  <si>
    <t>Daily Deaths per Cumul Cases</t>
  </si>
  <si>
    <t>Total Infected in Population</t>
  </si>
  <si>
    <t>Days</t>
  </si>
  <si>
    <t>Terminal Velocity</t>
  </si>
  <si>
    <t>Average Near the End</t>
  </si>
  <si>
    <t>Acceleration (dv/dt)</t>
  </si>
  <si>
    <t>New Cases (v)</t>
  </si>
  <si>
    <t>(dv/dt)/v</t>
  </si>
  <si>
    <t>Daily Deaths (dc/dt)</t>
  </si>
  <si>
    <t>dv/dt Accel</t>
  </si>
  <si>
    <t>Cases per Day per Cumul Cases</t>
  </si>
  <si>
    <t>Cumul Deaths per Cumul Cases</t>
  </si>
  <si>
    <t>x</t>
  </si>
  <si>
    <t>Acceleration</t>
  </si>
  <si>
    <t>Estimated Cases per Day</t>
  </si>
  <si>
    <t>Daily Deaths over New Cases</t>
  </si>
  <si>
    <t>Cumulative</t>
  </si>
  <si>
    <t>Cumulative Derivative</t>
  </si>
  <si>
    <t>Projected Cumul Cases</t>
  </si>
  <si>
    <t>Projected New Cases</t>
  </si>
  <si>
    <t>New Cases</t>
  </si>
  <si>
    <t>Actual New Case Rate</t>
  </si>
  <si>
    <t>Susceptible Population</t>
  </si>
  <si>
    <t>Group</t>
  </si>
  <si>
    <t>Untreated Deaths</t>
  </si>
  <si>
    <t>Treated Deaths</t>
  </si>
  <si>
    <t>Treated Cases</t>
  </si>
  <si>
    <t>Treated Deaths/Treated Cases</t>
  </si>
  <si>
    <t>Contributed by General Population</t>
  </si>
  <si>
    <t>Total Deaths/Total Cases</t>
  </si>
  <si>
    <t>Age group</t>
  </si>
  <si>
    <t>COVID-19 Deaths (U07.1)1</t>
  </si>
  <si>
    <t>Deaths from All Causes</t>
  </si>
  <si>
    <t>Pneumonia Deaths</t>
  </si>
  <si>
    <t>(J12.0–J18.9)2</t>
  </si>
  <si>
    <t>Deaths with Pneumonia and COVID-19</t>
  </si>
  <si>
    <t>(J12.0–J18.9 and U07.1)2</t>
  </si>
  <si>
    <t>Influenza Deaths</t>
  </si>
  <si>
    <t>(J09–J11)3</t>
  </si>
  <si>
    <t>Population4</t>
  </si>
  <si>
    <t>All ages</t>
  </si>
  <si>
    <t>Under 1 year</t>
  </si>
  <si>
    <t>1–4 years</t>
  </si>
  <si>
    <t>5–14 years</t>
  </si>
  <si>
    <t>15–24 years</t>
  </si>
  <si>
    <t>25–34 years</t>
  </si>
  <si>
    <t>35–44 years</t>
  </si>
  <si>
    <t>45–54 years</t>
  </si>
  <si>
    <t>55–64 years</t>
  </si>
  <si>
    <t>65–74 years</t>
  </si>
  <si>
    <t>75–84 years</t>
  </si>
  <si>
    <t>85 years and over</t>
  </si>
  <si>
    <t>Millions</t>
  </si>
  <si>
    <t>per million</t>
  </si>
  <si>
    <t>04/18/2020</t>
  </si>
  <si>
    <t>Place of death unknown</t>
  </si>
  <si>
    <t>United States</t>
  </si>
  <si>
    <t>By place of death</t>
  </si>
  <si>
    <t>04/24/2020</t>
  </si>
  <si>
    <t>Other</t>
  </si>
  <si>
    <t>Nursing home/long term care facility</t>
  </si>
  <si>
    <t>Hospice facility</t>
  </si>
  <si>
    <t>Decedent's home</t>
  </si>
  <si>
    <t>Healthcare setting, dead on arrival</t>
  </si>
  <si>
    <t>Healthcare setting, outpatient or emergency room</t>
  </si>
  <si>
    <t>Healthcare setting, inpatient</t>
  </si>
  <si>
    <t>Unknown</t>
  </si>
  <si>
    <t>By sex</t>
  </si>
  <si>
    <t>Female</t>
  </si>
  <si>
    <t>Male</t>
  </si>
  <si>
    <t>Total deaths</t>
  </si>
  <si>
    <t>Puerto Rico</t>
  </si>
  <si>
    <t>By state</t>
  </si>
  <si>
    <t>One or more data cells have counts &lt;10 and have been suppressed in accordance with NCHS confidentiality standards.</t>
  </si>
  <si>
    <t>Wyoming</t>
  </si>
  <si>
    <t>Wisconsin</t>
  </si>
  <si>
    <t>West Virginia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</si>
  <si>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</si>
  <si>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</si>
  <si>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</si>
  <si>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</si>
  <si>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</si>
  <si>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</si>
  <si>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</si>
  <si>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</si>
  <si>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</si>
  <si>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</si>
  <si>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</si>
  <si>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</si>
  <si>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</si>
  <si>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</si>
  <si>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</si>
  <si>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</si>
  <si>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</si>
  <si>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</si>
  <si>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</si>
  <si>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</si>
  <si>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</si>
  <si>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</si>
  <si>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</si>
  <si>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</si>
  <si>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</si>
  <si>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</si>
  <si>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</si>
  <si>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</si>
  <si>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</si>
  <si>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</si>
  <si>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</si>
  <si>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</si>
  <si>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</si>
  <si>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</si>
  <si>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</si>
  <si>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</si>
  <si>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</si>
  <si>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</si>
  <si>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</si>
  <si>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</si>
  <si>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</si>
  <si>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</si>
  <si>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</si>
  <si>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</si>
  <si>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</si>
  <si>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</si>
  <si>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</si>
  <si>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Total US</t>
  </si>
  <si>
    <t>By age</t>
  </si>
  <si>
    <t>Week-ending</t>
  </si>
  <si>
    <t>By week</t>
  </si>
  <si>
    <t>03/28/2020</t>
  </si>
  <si>
    <t>03/21/2020</t>
  </si>
  <si>
    <t>03/14/2020</t>
  </si>
  <si>
    <t>02/29/2020</t>
  </si>
  <si>
    <t>02/22/2020</t>
  </si>
  <si>
    <t>02/15/2020</t>
  </si>
  <si>
    <t>Total Deaths</t>
  </si>
  <si>
    <t>Footnote</t>
  </si>
  <si>
    <t>Pneumonia, Influenza, and COVID-19 Deaths</t>
  </si>
  <si>
    <t>All Influenza Deaths (J09-J11)</t>
  </si>
  <si>
    <t>Deaths with Pneumonia and COVID-19 (J12.0-J18.9 and U07.1)</t>
  </si>
  <si>
    <t>All Pneumonia Deaths (J12.0-J18.9)</t>
  </si>
  <si>
    <t>Percent of Expected Deaths</t>
  </si>
  <si>
    <t>All COVID-19 Deaths (U07.1)</t>
  </si>
  <si>
    <t>End week</t>
  </si>
  <si>
    <t>Start week</t>
  </si>
  <si>
    <t>Indicator</t>
  </si>
  <si>
    <t>Data as of</t>
  </si>
  <si>
    <t>Derivative of Cumulative Cases</t>
  </si>
  <si>
    <t>Projected Cumulative</t>
  </si>
  <si>
    <t>Projected Cases</t>
  </si>
  <si>
    <t>Total Cases</t>
  </si>
  <si>
    <t>Peak Day</t>
  </si>
  <si>
    <t>Speed</t>
  </si>
  <si>
    <t>Sum Squares</t>
  </si>
  <si>
    <t>Daily Cases</t>
  </si>
  <si>
    <t>Daily Deaths</t>
  </si>
  <si>
    <t>Projected Cumulative Deaths</t>
  </si>
  <si>
    <t>Projected Daily Deaths</t>
  </si>
  <si>
    <t>Mean</t>
  </si>
  <si>
    <t>Stdev</t>
  </si>
  <si>
    <t>Objective</t>
  </si>
  <si>
    <t>Population per Infected</t>
  </si>
  <si>
    <t>World Population</t>
  </si>
  <si>
    <t>Probability of Dying once Infected</t>
  </si>
  <si>
    <t>Phase Day</t>
  </si>
  <si>
    <t>Infected</t>
  </si>
  <si>
    <t>Projected Cumulative Cases</t>
  </si>
  <si>
    <t>Period</t>
  </si>
  <si>
    <t>Population</t>
  </si>
  <si>
    <t>Untreated Serious</t>
  </si>
  <si>
    <t>Unplanned Lower</t>
  </si>
  <si>
    <t>Unplanned Upper</t>
  </si>
  <si>
    <t>Days of Infections</t>
  </si>
  <si>
    <t>Years to process whole population</t>
  </si>
  <si>
    <t>Confirmed test, symptom, death</t>
  </si>
  <si>
    <t>Percent Serious Cases Hospitalized</t>
  </si>
  <si>
    <t>Percent Infected Untreated</t>
  </si>
  <si>
    <t>Infected Untreated</t>
  </si>
  <si>
    <t>Percent Untreated Serious</t>
  </si>
  <si>
    <t>Percent Deaths Untreated</t>
  </si>
  <si>
    <t>Place of Death</t>
  </si>
  <si>
    <t>COVID19 Deaths</t>
  </si>
  <si>
    <t>04/23/2020</t>
  </si>
  <si>
    <t>Healthcare Setting, Inpatient</t>
  </si>
  <si>
    <t>Healthcare Setting, Outpatient or Emergency Room</t>
  </si>
  <si>
    <t>Healthcare Setting, Dead on Arrival</t>
  </si>
  <si>
    <t>Decedent's Home</t>
  </si>
  <si>
    <t>Hospice Facility</t>
  </si>
  <si>
    <t>Nursing Home or Long Term Care Facility</t>
  </si>
  <si>
    <t>Place of Death Unknown</t>
  </si>
  <si>
    <t>Adjusted</t>
  </si>
  <si>
    <t>Percent</t>
  </si>
  <si>
    <t>Percent of Serious Untreated Dying</t>
  </si>
  <si>
    <t>https://data.cdc.gov/NCHS/Provisional-COVID-19-Death-Counts-by-Place-of-Deat/uggs-hy5q/data</t>
  </si>
  <si>
    <t>Treated Serious</t>
  </si>
  <si>
    <t>Hospitalized Deaths</t>
  </si>
  <si>
    <t>Non Hospitalized Deaths</t>
  </si>
  <si>
    <t>Untreated Still Infected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</si>
</sst>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3" formatCode="_(* #,##0.00_);_(* \(#,##0.00\);_(* &quot;-&quot;??_);_(@_)"/>
    <numFmt numFmtId="164" formatCode="_(* #,##0_);_(* \(#,##0\);_(* &quot;-&quot;??_);_(@_)"/>
    <numFmt numFmtId="165" formatCode="mmm/dd"/>
    <numFmt numFmtId="166" formatCode="0.0%"/>
    <numFmt numFmtId="167" formatCode="0.000%"/>
    <numFmt numFmtId="168" formatCode="#,##0.0000000"/>
    <numFmt numFmtId="169" formatCode="0.000E+00"/>
    <numFmt numFmtId="170" formatCode="_(* #,##0.0000_);_(* \(#,##0.0000\);_(* &quot;-&quot;??_);_(@_)"/>
    <numFmt numFmtId="171" formatCode="#,##0.00000"/>
    <numFmt numFmtId="172" formatCode="_(* #,##0.000_);_(* \(#,##0.000\);_(* &quot;-&quot;??_);_(@_)"/>
    <numFmt numFmtId="173" formatCode="#,##0.0"/>
    <numFmt numFmtId="174" formatCode="#,##0.0000"/>
    <numFmt numFmtId="175" formatCode="[$-409]d\-mmm\-yyyy;@"/>
    <numFmt numFmtId="176" formatCode="dd/mmm/yyyy"/>
    <numFmt numFmtId="177" formatCode="_(* #,##0.0_);_(* \(#,##0.0\);_(* &quot;-&quot;??_);_(@_)"/>
    <numFmt numFmtId="178" formatCode="0.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AF3F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2CFF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93">
    <xf numFmtId="0" fontId="0" fillId="0" borderId="0" xfId="0"/>
    <xf numFmtId="43" fontId="0" fillId="0" borderId="0" xfId="1" applyFont="1"/>
    <xf numFmtId="164" fontId="0" fillId="2" borderId="1" xfId="1" applyNumberFormat="1" applyFont="1" applyFill="1" applyBorder="1"/>
    <xf numFmtId="0" fontId="3" fillId="0" borderId="0" xfId="2"/>
    <xf numFmtId="0" fontId="0" fillId="0" borderId="0" xfId="0" applyAlignment="1">
      <alignment textRotation="90"/>
    </xf>
    <xf numFmtId="10" fontId="0" fillId="3" borderId="1" xfId="0" applyNumberFormat="1" applyFill="1" applyBorder="1"/>
    <xf numFmtId="164" fontId="0" fillId="2" borderId="2" xfId="1" applyNumberFormat="1" applyFont="1" applyFill="1" applyBorder="1"/>
    <xf numFmtId="10" fontId="0" fillId="4" borderId="1" xfId="3" applyNumberFormat="1" applyFont="1" applyFill="1" applyBorder="1"/>
    <xf numFmtId="164" fontId="0" fillId="4" borderId="1" xfId="1" applyNumberFormat="1" applyFont="1" applyFill="1" applyBorder="1"/>
    <xf numFmtId="43" fontId="0" fillId="3" borderId="1" xfId="0" applyNumberFormat="1" applyFill="1" applyBorder="1"/>
    <xf numFmtId="164" fontId="0" fillId="5" borderId="1" xfId="1" applyNumberFormat="1" applyFont="1" applyFill="1" applyBorder="1"/>
    <xf numFmtId="10" fontId="0" fillId="0" borderId="0" xfId="3" applyNumberFormat="1" applyFont="1"/>
    <xf numFmtId="10" fontId="0" fillId="4" borderId="3" xfId="3" applyNumberFormat="1" applyFont="1" applyFill="1" applyBorder="1"/>
    <xf numFmtId="43" fontId="0" fillId="6" borderId="1" xfId="1" applyFont="1" applyFill="1" applyBorder="1"/>
    <xf numFmtId="164" fontId="0" fillId="6" borderId="1" xfId="1" applyNumberFormat="1" applyFont="1" applyFill="1" applyBorder="1"/>
    <xf numFmtId="164" fontId="0" fillId="7" borderId="1" xfId="1" applyNumberFormat="1" applyFont="1" applyFill="1" applyBorder="1"/>
    <xf numFmtId="166" fontId="0" fillId="4" borderId="1" xfId="3" applyNumberFormat="1" applyFont="1" applyFill="1" applyBorder="1"/>
    <xf numFmtId="167" fontId="0" fillId="4" borderId="1" xfId="3" applyNumberFormat="1" applyFont="1" applyFill="1" applyBorder="1"/>
    <xf numFmtId="10" fontId="0" fillId="8" borderId="1" xfId="3" applyNumberFormat="1" applyFont="1" applyFill="1" applyBorder="1"/>
    <xf numFmtId="0" fontId="2" fillId="4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164" fontId="0" fillId="0" borderId="0" xfId="1" applyNumberFormat="1" applyFont="1"/>
    <xf numFmtId="164" fontId="0" fillId="4" borderId="1" xfId="0" applyNumberFormat="1" applyFill="1" applyBorder="1"/>
    <xf numFmtId="164" fontId="0" fillId="2" borderId="1" xfId="0" applyNumberFormat="1" applyFill="1" applyBorder="1"/>
    <xf numFmtId="3" fontId="0" fillId="4" borderId="1" xfId="1" applyNumberFormat="1" applyFont="1" applyFill="1" applyBorder="1"/>
    <xf numFmtId="3" fontId="0" fillId="6" borderId="1" xfId="1" applyNumberFormat="1" applyFont="1" applyFill="1" applyBorder="1"/>
    <xf numFmtId="168" fontId="0" fillId="4" borderId="3" xfId="1" applyNumberFormat="1" applyFont="1" applyFill="1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43" fontId="0" fillId="4" borderId="3" xfId="1" applyFont="1" applyFill="1" applyBorder="1"/>
    <xf numFmtId="169" fontId="0" fillId="4" borderId="3" xfId="1" applyNumberFormat="1" applyFont="1" applyFill="1" applyBorder="1"/>
    <xf numFmtId="170" fontId="0" fillId="2" borderId="1" xfId="0" applyNumberFormat="1" applyFill="1" applyBorder="1"/>
    <xf numFmtId="43" fontId="0" fillId="2" borderId="1" xfId="0" applyNumberFormat="1" applyFill="1" applyBorder="1"/>
    <xf numFmtId="164" fontId="0" fillId="4" borderId="2" xfId="1" applyNumberFormat="1" applyFont="1" applyFill="1" applyBorder="1"/>
    <xf numFmtId="164" fontId="0" fillId="8" borderId="1" xfId="1" applyNumberFormat="1" applyFont="1" applyFill="1" applyBorder="1"/>
    <xf numFmtId="164" fontId="0" fillId="8" borderId="2" xfId="1" applyNumberFormat="1" applyFont="1" applyFill="1" applyBorder="1"/>
    <xf numFmtId="171" fontId="0" fillId="4" borderId="1" xfId="0" applyNumberFormat="1" applyFill="1" applyBorder="1"/>
    <xf numFmtId="3" fontId="0" fillId="4" borderId="1" xfId="0" applyNumberFormat="1" applyFill="1" applyBorder="1"/>
    <xf numFmtId="3" fontId="0" fillId="6" borderId="1" xfId="0" applyNumberFormat="1" applyFill="1" applyBorder="1"/>
    <xf numFmtId="0" fontId="0" fillId="0" borderId="0" xfId="0" applyAlignment="1">
      <alignment horizontal="right"/>
    </xf>
    <xf numFmtId="3" fontId="0" fillId="2" borderId="1" xfId="0" applyNumberFormat="1" applyFill="1" applyBorder="1"/>
    <xf numFmtId="4" fontId="0" fillId="2" borderId="1" xfId="0" applyNumberFormat="1" applyFill="1" applyBorder="1"/>
    <xf numFmtId="165" fontId="0" fillId="0" borderId="0" xfId="0" applyNumberFormat="1"/>
    <xf numFmtId="169" fontId="0" fillId="9" borderId="1" xfId="0" applyNumberFormat="1" applyFill="1" applyBorder="1"/>
    <xf numFmtId="10" fontId="0" fillId="6" borderId="1" xfId="3" applyNumberFormat="1" applyFont="1" applyFill="1" applyBorder="1"/>
    <xf numFmtId="164" fontId="0" fillId="10" borderId="1" xfId="1" applyNumberFormat="1" applyFont="1" applyFill="1" applyBorder="1"/>
    <xf numFmtId="171" fontId="0" fillId="2" borderId="1" xfId="0" applyNumberFormat="1" applyFill="1" applyBorder="1"/>
    <xf numFmtId="172" fontId="0" fillId="2" borderId="1" xfId="1" applyNumberFormat="1" applyFont="1" applyFill="1" applyBorder="1"/>
    <xf numFmtId="173" fontId="0" fillId="6" borderId="1" xfId="0" applyNumberFormat="1" applyFill="1" applyBorder="1"/>
    <xf numFmtId="174" fontId="0" fillId="6" borderId="1" xfId="0" applyNumberFormat="1" applyFill="1" applyBorder="1"/>
    <xf numFmtId="4" fontId="0" fillId="0" borderId="0" xfId="0" applyNumberFormat="1"/>
    <xf numFmtId="3" fontId="0" fillId="0" borderId="0" xfId="0" applyNumberFormat="1"/>
    <xf numFmtId="175" fontId="0" fillId="0" borderId="0" xfId="0" applyNumberFormat="1"/>
    <xf numFmtId="15" fontId="0" fillId="0" borderId="0" xfId="0" applyNumberFormat="1"/>
    <xf numFmtId="10" fontId="0" fillId="4" borderId="1" xfId="0" applyNumberFormat="1" applyFill="1" applyBorder="1"/>
    <xf numFmtId="10" fontId="0" fillId="2" borderId="1" xfId="0" applyNumberFormat="1" applyFill="1" applyBorder="1"/>
    <xf numFmtId="43" fontId="0" fillId="4" borderId="1" xfId="1" applyNumberFormat="1" applyFont="1" applyFill="1" applyBorder="1"/>
    <xf numFmtId="43" fontId="0" fillId="0" borderId="0" xfId="0" applyNumberFormat="1"/>
    <xf numFmtId="43" fontId="0" fillId="4" borderId="1" xfId="0" applyNumberFormat="1" applyFill="1" applyBorder="1"/>
    <xf numFmtId="10" fontId="0" fillId="0" borderId="0" xfId="1" applyNumberFormat="1" applyFont="1"/>
    <xf numFmtId="43" fontId="0" fillId="4" borderId="0" xfId="0" applyNumberFormat="1" applyFill="1"/>
    <xf numFmtId="0" fontId="0" fillId="4" borderId="0" xfId="0" applyFill="1"/>
    <xf numFmtId="14" fontId="0" fillId="0" borderId="0" xfId="0" applyNumberFormat="1" applyAlignment="1">
      <alignment horizontal="right"/>
    </xf>
    <xf numFmtId="164" fontId="0" fillId="11" borderId="1" xfId="1" applyNumberFormat="1" applyFont="1" applyFill="1" applyBorder="1"/>
    <xf numFmtId="43" fontId="0" fillId="6" borderId="1" xfId="0" applyNumberFormat="1" applyFill="1" applyBorder="1"/>
    <xf numFmtId="43" fontId="0" fillId="2" borderId="1" xfId="1" applyNumberFormat="1" applyFont="1" applyFill="1" applyBorder="1"/>
    <xf numFmtId="176" fontId="0" fillId="0" borderId="0" xfId="0" applyNumberFormat="1"/>
    <xf numFmtId="164" fontId="0" fillId="13" borderId="1" xfId="1" applyNumberFormat="1" applyFont="1" applyFill="1" applyBorder="1"/>
    <xf numFmtId="0" fontId="0" fillId="0" borderId="0" xfId="0" applyAlignment="1">
      <alignment horizontal="left"/>
    </xf>
    <xf numFmtId="169" fontId="0" fillId="12" borderId="1" xfId="0" applyNumberFormat="1" applyFill="1" applyBorder="1"/>
    <xf numFmtId="0" fontId="0" fillId="14" borderId="0" xfId="0" applyFill="1" applyAlignment="1">
      <alignment horizontal="center"/>
    </xf>
    <xf numFmtId="0" fontId="2" fillId="7" borderId="1" xfId="0" applyFont="1" applyFill="1" applyBorder="1" applyAlignment="1">
      <alignment horizontal="center"/>
    </xf>
    <xf numFmtId="10" fontId="2" fillId="7" borderId="1" xfId="0" applyNumberFormat="1" applyFont="1" applyFill="1" applyBorder="1" applyAlignment="1">
      <alignment horizontal="center"/>
    </xf>
    <xf numFmtId="164" fontId="0" fillId="6" borderId="1" xfId="0" applyNumberFormat="1" applyFill="1" applyBorder="1"/>
    <xf numFmtId="0" fontId="0" fillId="10" borderId="1" xfId="0" applyFont="1" applyFill="1" applyBorder="1" applyAlignment="1">
      <alignment horizontal="center" wrapText="1"/>
    </xf>
    <xf numFmtId="164" fontId="0" fillId="16" borderId="1" xfId="1" applyNumberFormat="1" applyFont="1" applyFill="1" applyBorder="1"/>
    <xf numFmtId="177" fontId="0" fillId="4" borderId="1" xfId="1" applyNumberFormat="1" applyFont="1" applyFill="1" applyBorder="1"/>
    <xf numFmtId="164" fontId="0" fillId="17" borderId="1" xfId="0" applyNumberFormat="1" applyFill="1" applyBorder="1"/>
    <xf numFmtId="10" fontId="2" fillId="15" borderId="1" xfId="3" applyNumberFormat="1" applyFont="1" applyFill="1" applyBorder="1"/>
    <xf numFmtId="178" fontId="2" fillId="15" borderId="1" xfId="3" applyNumberFormat="1" applyFont="1" applyFill="1" applyBorder="1"/>
    <xf numFmtId="164" fontId="0" fillId="0" borderId="0" xfId="0" applyNumberFormat="1"/>
    <xf numFmtId="10" fontId="0" fillId="7" borderId="1" xfId="3" applyNumberFormat="1" applyFont="1" applyFill="1" applyBorder="1"/>
    <xf numFmtId="164" fontId="2" fillId="7" borderId="1" xfId="1" applyNumberFormat="1" applyFont="1" applyFill="1" applyBorder="1" applyAlignment="1">
      <alignment horizontal="right"/>
    </xf>
    <xf numFmtId="164" fontId="2" fillId="7" borderId="1" xfId="0" applyNumberFormat="1" applyFont="1" applyFill="1" applyBorder="1" applyAlignment="1">
      <alignment horizontal="right"/>
    </xf>
    <xf numFmtId="167" fontId="2" fillId="7" borderId="1" xfId="3" applyNumberFormat="1" applyFont="1" applyFill="1" applyBorder="1" applyAlignment="1">
      <alignment horizontal="right"/>
    </xf>
    <xf numFmtId="164" fontId="0" fillId="7" borderId="1" xfId="0" applyNumberFormat="1" applyFill="1" applyBorder="1"/>
    <xf numFmtId="167" fontId="2" fillId="4" borderId="1" xfId="3" applyNumberFormat="1" applyFont="1" applyFill="1" applyBorder="1"/>
    <xf numFmtId="0" fontId="0" fillId="10" borderId="1" xfId="0" applyFill="1" applyBorder="1" applyAlignment="1">
      <alignment horizontal="center"/>
    </xf>
    <xf numFmtId="43" fontId="0" fillId="17" borderId="1" xfId="0" applyNumberFormat="1" applyFill="1" applyBorder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5">
    <dxf>
      <font>
        <color auto="1"/>
      </font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E2CFF1"/>
      <color rgb="FFC7A1E3"/>
      <color rgb="FFB17ED8"/>
      <color rgb="FF7332A4"/>
      <color rgb="FFFF8B8B"/>
      <color rgb="FFEAF3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29722222222222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Status'!$I$5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forward val="10"/>
            <c:dispRSqr val="1"/>
            <c:dispEq val="1"/>
            <c:trendlineLbl>
              <c:layout>
                <c:manualLayout>
                  <c:x val="8.6045676268018845E-2"/>
                  <c:y val="-0.17634259259259261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Status'!$K$6:$K$61</c:f>
              <c:numCache>
                <c:formatCode>General</c:formatCode>
                <c:ptCount val="5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</c:numCache>
            </c:numRef>
          </c:xVal>
          <c:yVal>
            <c:numRef>
              <c:f>'Global Status'!$I$6:$I$61</c:f>
              <c:numCache>
                <c:formatCode>_(* #,##0_);_(* \(#,##0\);_(* "-"??_);_(@_)</c:formatCode>
                <c:ptCount val="56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  <c:pt idx="47">
                  <c:v>2804796</c:v>
                </c:pt>
                <c:pt idx="48">
                  <c:v>2878196</c:v>
                </c:pt>
                <c:pt idx="49">
                  <c:v>2954222</c:v>
                </c:pt>
                <c:pt idx="50">
                  <c:v>3018952</c:v>
                </c:pt>
                <c:pt idx="51">
                  <c:v>3090445</c:v>
                </c:pt>
                <c:pt idx="52">
                  <c:v>3175207</c:v>
                </c:pt>
                <c:pt idx="53">
                  <c:v>3267184</c:v>
                </c:pt>
                <c:pt idx="54">
                  <c:v>3349786</c:v>
                </c:pt>
                <c:pt idx="55">
                  <c:v>3435894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535648"/>
        <c:axId val="356536432"/>
      </c:scatterChart>
      <c:valAx>
        <c:axId val="356535648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36432"/>
        <c:crosses val="autoZero"/>
        <c:crossBetween val="midCat"/>
      </c:valAx>
      <c:valAx>
        <c:axId val="35653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3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 Apr 2020 Global</a:t>
            </a:r>
            <a:r>
              <a:rPr lang="en-US" baseline="0"/>
              <a:t> Covid</a:t>
            </a:r>
            <a:endParaRPr lang="en-US"/>
          </a:p>
        </c:rich>
      </c:tx>
      <c:layout>
        <c:manualLayout>
          <c:xMode val="edge"/>
          <c:yMode val="edge"/>
          <c:x val="0.2917290026246719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Charts'!$A$86:$A$90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Charts'!$B$86:$B$90</c:f>
              <c:numCache>
                <c:formatCode>_(* #,##0_);_(* \(#,##0\);_(* "-"??_);_(@_)</c:formatCode>
                <c:ptCount val="5"/>
                <c:pt idx="0">
                  <c:v>28509588.66671893</c:v>
                </c:pt>
                <c:pt idx="1">
                  <c:v>33732670.165489264</c:v>
                </c:pt>
                <c:pt idx="2">
                  <c:v>1521252</c:v>
                </c:pt>
                <c:pt idx="3">
                  <c:v>2954222</c:v>
                </c:pt>
                <c:pt idx="4">
                  <c:v>202597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 Apr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Charts'!$A$103:$A$107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Charts'!$B$103:$B$107</c:f>
              <c:numCache>
                <c:formatCode>_(* #,##0_);_(* \(#,##0\);_(* "-"??_);_(@_)</c:formatCode>
                <c:ptCount val="5"/>
                <c:pt idx="0">
                  <c:v>30626962.802918278</c:v>
                </c:pt>
                <c:pt idx="1">
                  <c:v>33266921.588809319</c:v>
                </c:pt>
                <c:pt idx="2">
                  <c:v>1610909</c:v>
                </c:pt>
                <c:pt idx="3">
                  <c:v>3175207</c:v>
                </c:pt>
                <c:pt idx="4">
                  <c:v>207973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</a:t>
            </a:r>
            <a:r>
              <a:rPr lang="en-US" baseline="0"/>
              <a:t> Infected Confirmed - 1 May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Charts'!$A$120:$A$124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Charts'!$B$120:$B$124</c:f>
              <c:numCache>
                <c:formatCode>_(* #,##0_);_(* \(#,##0\);_(* "-"??_);_(@_)</c:formatCode>
                <c:ptCount val="5"/>
                <c:pt idx="0">
                  <c:v>34301952.561655447</c:v>
                </c:pt>
                <c:pt idx="1">
                  <c:v>34568621.271786183</c:v>
                </c:pt>
                <c:pt idx="2">
                  <c:v>1773084</c:v>
                </c:pt>
                <c:pt idx="3">
                  <c:v>3175207</c:v>
                </c:pt>
                <c:pt idx="4">
                  <c:v>224172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Infected</a:t>
            </a:r>
            <a:r>
              <a:rPr lang="en-US" baseline="0"/>
              <a:t> 4 May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Charts'!$A$137:$A$141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Charts'!$B$137:$B$141</c:f>
              <c:numCache>
                <c:formatCode>_(* #,##0_);_(* \(#,##0\);_(* "-"??_);_(@_)</c:formatCode>
                <c:ptCount val="5"/>
                <c:pt idx="0">
                  <c:v>40210753.60076195</c:v>
                </c:pt>
                <c:pt idx="1">
                  <c:v>33400870.387907237</c:v>
                </c:pt>
                <c:pt idx="2">
                  <c:v>1991562</c:v>
                </c:pt>
                <c:pt idx="3">
                  <c:v>3435894</c:v>
                </c:pt>
                <c:pt idx="4">
                  <c:v>239604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</a:t>
            </a:r>
            <a:r>
              <a:rPr lang="en-US" baseline="0"/>
              <a:t> Cases </a:t>
            </a:r>
          </a:p>
          <a:p>
            <a:pPr>
              <a:defRPr/>
            </a:pPr>
            <a:r>
              <a:rPr lang="en-US" baseline="0"/>
              <a:t>Day Zero is First Reported Case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Phase!$B$24</c:f>
              <c:strCache>
                <c:ptCount val="1"/>
                <c:pt idx="0">
                  <c:v>Projected Cumulative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Phase!$A$25:$A$122</c:f>
              <c:numCache>
                <c:formatCode>General</c:formatCode>
                <c:ptCount val="98"/>
                <c:pt idx="0">
                  <c:v>-36</c:v>
                </c:pt>
                <c:pt idx="1">
                  <c:v>-35</c:v>
                </c:pt>
                <c:pt idx="2">
                  <c:v>-34</c:v>
                </c:pt>
                <c:pt idx="3">
                  <c:v>-33</c:v>
                </c:pt>
                <c:pt idx="4">
                  <c:v>-32</c:v>
                </c:pt>
                <c:pt idx="5">
                  <c:v>-31</c:v>
                </c:pt>
                <c:pt idx="6">
                  <c:v>-30</c:v>
                </c:pt>
                <c:pt idx="7">
                  <c:v>-29</c:v>
                </c:pt>
                <c:pt idx="8">
                  <c:v>-28</c:v>
                </c:pt>
                <c:pt idx="9">
                  <c:v>-27</c:v>
                </c:pt>
                <c:pt idx="10">
                  <c:v>-26</c:v>
                </c:pt>
                <c:pt idx="11">
                  <c:v>-25</c:v>
                </c:pt>
                <c:pt idx="12">
                  <c:v>-24</c:v>
                </c:pt>
                <c:pt idx="13">
                  <c:v>-23</c:v>
                </c:pt>
                <c:pt idx="14">
                  <c:v>-22</c:v>
                </c:pt>
                <c:pt idx="15">
                  <c:v>-21</c:v>
                </c:pt>
                <c:pt idx="16">
                  <c:v>-20</c:v>
                </c:pt>
                <c:pt idx="17">
                  <c:v>-19</c:v>
                </c:pt>
                <c:pt idx="18">
                  <c:v>-18</c:v>
                </c:pt>
                <c:pt idx="19">
                  <c:v>-17</c:v>
                </c:pt>
                <c:pt idx="20">
                  <c:v>-16</c:v>
                </c:pt>
                <c:pt idx="21">
                  <c:v>-15</c:v>
                </c:pt>
                <c:pt idx="22">
                  <c:v>-14</c:v>
                </c:pt>
                <c:pt idx="23">
                  <c:v>-13</c:v>
                </c:pt>
                <c:pt idx="24">
                  <c:v>-12</c:v>
                </c:pt>
                <c:pt idx="25">
                  <c:v>-11</c:v>
                </c:pt>
                <c:pt idx="26">
                  <c:v>-10</c:v>
                </c:pt>
                <c:pt idx="27">
                  <c:v>-9</c:v>
                </c:pt>
                <c:pt idx="28">
                  <c:v>-8</c:v>
                </c:pt>
                <c:pt idx="29">
                  <c:v>-7</c:v>
                </c:pt>
                <c:pt idx="30">
                  <c:v>-6</c:v>
                </c:pt>
                <c:pt idx="31">
                  <c:v>-5</c:v>
                </c:pt>
                <c:pt idx="32">
                  <c:v>-4</c:v>
                </c:pt>
                <c:pt idx="33">
                  <c:v>-3</c:v>
                </c:pt>
                <c:pt idx="34">
                  <c:v>-2</c:v>
                </c:pt>
                <c:pt idx="35">
                  <c:v>-1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28</c:v>
                </c:pt>
                <c:pt idx="65">
                  <c:v>29</c:v>
                </c:pt>
                <c:pt idx="66">
                  <c:v>30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36</c:v>
                </c:pt>
                <c:pt idx="73">
                  <c:v>37</c:v>
                </c:pt>
                <c:pt idx="74">
                  <c:v>38</c:v>
                </c:pt>
                <c:pt idx="75">
                  <c:v>39</c:v>
                </c:pt>
                <c:pt idx="76">
                  <c:v>40</c:v>
                </c:pt>
                <c:pt idx="77">
                  <c:v>41</c:v>
                </c:pt>
                <c:pt idx="78">
                  <c:v>42</c:v>
                </c:pt>
                <c:pt idx="79">
                  <c:v>43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47</c:v>
                </c:pt>
                <c:pt idx="84">
                  <c:v>48</c:v>
                </c:pt>
                <c:pt idx="85">
                  <c:v>49</c:v>
                </c:pt>
                <c:pt idx="86">
                  <c:v>50</c:v>
                </c:pt>
                <c:pt idx="87">
                  <c:v>51</c:v>
                </c:pt>
                <c:pt idx="88">
                  <c:v>52</c:v>
                </c:pt>
                <c:pt idx="89">
                  <c:v>53</c:v>
                </c:pt>
                <c:pt idx="90">
                  <c:v>54</c:v>
                </c:pt>
                <c:pt idx="91">
                  <c:v>55</c:v>
                </c:pt>
                <c:pt idx="92">
                  <c:v>56</c:v>
                </c:pt>
                <c:pt idx="93">
                  <c:v>57</c:v>
                </c:pt>
                <c:pt idx="94">
                  <c:v>58</c:v>
                </c:pt>
                <c:pt idx="95">
                  <c:v>59</c:v>
                </c:pt>
                <c:pt idx="96">
                  <c:v>60</c:v>
                </c:pt>
                <c:pt idx="97">
                  <c:v>61</c:v>
                </c:pt>
              </c:numCache>
            </c:numRef>
          </c:xVal>
          <c:yVal>
            <c:numRef>
              <c:f>Phase!$B$25:$B$122</c:f>
              <c:numCache>
                <c:formatCode>_(* #,##0_);_(* \(#,##0\);_(* "-"??_);_(@_)</c:formatCode>
                <c:ptCount val="98"/>
                <c:pt idx="0">
                  <c:v>0.4135780011515704</c:v>
                </c:pt>
                <c:pt idx="1">
                  <c:v>0.65482291381643387</c:v>
                </c:pt>
                <c:pt idx="2">
                  <c:v>1.0285510258620412</c:v>
                </c:pt>
                <c:pt idx="3">
                  <c:v>1.6027555470044634</c:v>
                </c:pt>
                <c:pt idx="4">
                  <c:v>2.4777205590159097</c:v>
                </c:pt>
                <c:pt idx="5">
                  <c:v>3.8000144919826866</c:v>
                </c:pt>
                <c:pt idx="6">
                  <c:v>5.7819000081626122</c:v>
                </c:pt>
                <c:pt idx="7">
                  <c:v>8.7279652703864059</c:v>
                </c:pt>
                <c:pt idx="8">
                  <c:v>13.071261034661902</c:v>
                </c:pt>
                <c:pt idx="9">
                  <c:v>19.421786883047545</c:v>
                </c:pt>
                <c:pt idx="10">
                  <c:v>28.63080261714035</c:v>
                </c:pt>
                <c:pt idx="11">
                  <c:v>41.875132394185989</c:v>
                </c:pt>
                <c:pt idx="12">
                  <c:v>60.766352217430793</c:v>
                </c:pt>
                <c:pt idx="13">
                  <c:v>87.490462960711085</c:v>
                </c:pt>
                <c:pt idx="14">
                  <c:v>124.98428986842798</c:v>
                </c:pt>
                <c:pt idx="15">
                  <c:v>177.1553334818953</c:v>
                </c:pt>
                <c:pt idx="16">
                  <c:v>249.1520227406844</c:v>
                </c:pt>
                <c:pt idx="17">
                  <c:v>347.6911646153635</c:v>
                </c:pt>
                <c:pt idx="18">
                  <c:v>481.44870516269214</c:v>
                </c:pt>
                <c:pt idx="19">
                  <c:v>661.51856344290229</c:v>
                </c:pt>
                <c:pt idx="20">
                  <c:v>901.94212200427137</c:v>
                </c:pt>
                <c:pt idx="21">
                  <c:v>1220.3078205936042</c:v>
                </c:pt>
                <c:pt idx="22">
                  <c:v>1638.4161021131501</c:v>
                </c:pt>
                <c:pt idx="23">
                  <c:v>2182.9996556848496</c:v>
                </c:pt>
                <c:pt idx="24">
                  <c:v>2886.4825237835898</c:v>
                </c:pt>
                <c:pt idx="25">
                  <c:v>3787.7543233381743</c:v>
                </c:pt>
                <c:pt idx="26">
                  <c:v>4932.9278309481879</c:v>
                </c:pt>
                <c:pt idx="27">
                  <c:v>6376.0398922155473</c:v>
                </c:pt>
                <c:pt idx="28">
                  <c:v>8179.6475669883803</c:v>
                </c:pt>
                <c:pt idx="29">
                  <c:v>10415.264279668352</c:v>
                </c:pt>
                <c:pt idx="30">
                  <c:v>13163.575276878044</c:v>
                </c:pt>
                <c:pt idx="31">
                  <c:v>16514.368738432746</c:v>
                </c:pt>
                <c:pt idx="32">
                  <c:v>20566.119281153988</c:v>
                </c:pt>
                <c:pt idx="33">
                  <c:v>25425.165107449011</c:v>
                </c:pt>
                <c:pt idx="34">
                  <c:v>31204.429293475696</c:v>
                </c:pt>
                <c:pt idx="35">
                  <c:v>38021.650048656906</c:v>
                </c:pt>
                <c:pt idx="36">
                  <c:v>45997.104237968451</c:v>
                </c:pt>
                <c:pt idx="37">
                  <c:v>55250.832662501329</c:v>
                </c:pt>
                <c:pt idx="38">
                  <c:v>65899.403710293162</c:v>
                </c:pt>
                <c:pt idx="39">
                  <c:v>78052.2827212743</c:v>
                </c:pt>
                <c:pt idx="40">
                  <c:v>91807.906027095451</c:v>
                </c:pt>
                <c:pt idx="41">
                  <c:v>107249.58904446178</c:v>
                </c:pt>
                <c:pt idx="42">
                  <c:v>124441.42470792707</c:v>
                </c:pt>
                <c:pt idx="43">
                  <c:v>143424.34955403712</c:v>
                </c:pt>
                <c:pt idx="44">
                  <c:v>164212.56768087784</c:v>
                </c:pt>
                <c:pt idx="45">
                  <c:v>186790.52572312549</c:v>
                </c:pt>
                <c:pt idx="46">
                  <c:v>211110.62357525845</c:v>
                </c:pt>
                <c:pt idx="47">
                  <c:v>237091.82526876143</c:v>
                </c:pt>
                <c:pt idx="48">
                  <c:v>264619.30242515507</c:v>
                </c:pt>
                <c:pt idx="49">
                  <c:v>293545.20024449308</c:v>
                </c:pt>
                <c:pt idx="50">
                  <c:v>323690.56512271555</c:v>
                </c:pt>
                <c:pt idx="51">
                  <c:v>354848.41658349684</c:v>
                </c:pt>
                <c:pt idx="52">
                  <c:v>386787.88772467233</c:v>
                </c:pt>
                <c:pt idx="53">
                  <c:v>419259.30162600748</c:v>
                </c:pt>
                <c:pt idx="54">
                  <c:v>452000</c:v>
                </c:pt>
                <c:pt idx="55">
                  <c:v>484740.69837399246</c:v>
                </c:pt>
                <c:pt idx="56">
                  <c:v>517212.11227532767</c:v>
                </c:pt>
                <c:pt idx="57">
                  <c:v>549151.58341650316</c:v>
                </c:pt>
                <c:pt idx="58">
                  <c:v>580309.43487728445</c:v>
                </c:pt>
                <c:pt idx="59">
                  <c:v>610454.79975550692</c:v>
                </c:pt>
                <c:pt idx="60">
                  <c:v>639380.69757484493</c:v>
                </c:pt>
                <c:pt idx="61">
                  <c:v>666908.17473123863</c:v>
                </c:pt>
                <c:pt idx="62">
                  <c:v>692889.37642474158</c:v>
                </c:pt>
                <c:pt idx="63">
                  <c:v>717209.47427687445</c:v>
                </c:pt>
                <c:pt idx="64">
                  <c:v>739787.43231912213</c:v>
                </c:pt>
                <c:pt idx="65">
                  <c:v>760575.65044596291</c:v>
                </c:pt>
                <c:pt idx="66">
                  <c:v>779558.57529207296</c:v>
                </c:pt>
                <c:pt idx="67">
                  <c:v>796750.41095553816</c:v>
                </c:pt>
                <c:pt idx="68">
                  <c:v>812192.09397290461</c:v>
                </c:pt>
                <c:pt idx="69">
                  <c:v>825947.7172787257</c:v>
                </c:pt>
                <c:pt idx="70">
                  <c:v>838100.59628970688</c:v>
                </c:pt>
                <c:pt idx="71">
                  <c:v>848749.16733749874</c:v>
                </c:pt>
                <c:pt idx="72">
                  <c:v>858002.89576203155</c:v>
                </c:pt>
                <c:pt idx="73">
                  <c:v>865978.34995134303</c:v>
                </c:pt>
                <c:pt idx="74">
                  <c:v>872795.5707065243</c:v>
                </c:pt>
                <c:pt idx="75">
                  <c:v>878574.83489255095</c:v>
                </c:pt>
                <c:pt idx="76">
                  <c:v>883433.88071884599</c:v>
                </c:pt>
                <c:pt idx="77">
                  <c:v>887485.63126156724</c:v>
                </c:pt>
                <c:pt idx="78">
                  <c:v>890836.42472312204</c:v>
                </c:pt>
                <c:pt idx="79">
                  <c:v>893584.73572033166</c:v>
                </c:pt>
                <c:pt idx="80">
                  <c:v>895820.35243301163</c:v>
                </c:pt>
                <c:pt idx="81">
                  <c:v>897623.96010778449</c:v>
                </c:pt>
                <c:pt idx="82">
                  <c:v>899067.07216905185</c:v>
                </c:pt>
                <c:pt idx="83">
                  <c:v>900212.24567666173</c:v>
                </c:pt>
                <c:pt idx="84">
                  <c:v>901113.51747621642</c:v>
                </c:pt>
                <c:pt idx="85">
                  <c:v>901817.00034431508</c:v>
                </c:pt>
                <c:pt idx="86">
                  <c:v>902361.58389788691</c:v>
                </c:pt>
                <c:pt idx="87">
                  <c:v>902371.58389788691</c:v>
                </c:pt>
                <c:pt idx="88">
                  <c:v>902379.58389788691</c:v>
                </c:pt>
                <c:pt idx="89">
                  <c:v>902403.58389788691</c:v>
                </c:pt>
                <c:pt idx="90">
                  <c:v>902406.58389788691</c:v>
                </c:pt>
                <c:pt idx="91">
                  <c:v>902436.58389788691</c:v>
                </c:pt>
                <c:pt idx="92">
                  <c:v>902463.58389788691</c:v>
                </c:pt>
                <c:pt idx="93">
                  <c:v>902488.58389788691</c:v>
                </c:pt>
                <c:pt idx="94">
                  <c:v>902507.58389788691</c:v>
                </c:pt>
                <c:pt idx="95">
                  <c:v>902509.58389788691</c:v>
                </c:pt>
                <c:pt idx="96">
                  <c:v>902512.58389788691</c:v>
                </c:pt>
                <c:pt idx="97">
                  <c:v>902518.58389788691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Phase!$C$24</c:f>
              <c:strCache>
                <c:ptCount val="1"/>
                <c:pt idx="0">
                  <c:v>Projected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Phase!$A$25:$A$122</c:f>
              <c:numCache>
                <c:formatCode>General</c:formatCode>
                <c:ptCount val="98"/>
                <c:pt idx="0">
                  <c:v>-36</c:v>
                </c:pt>
                <c:pt idx="1">
                  <c:v>-35</c:v>
                </c:pt>
                <c:pt idx="2">
                  <c:v>-34</c:v>
                </c:pt>
                <c:pt idx="3">
                  <c:v>-33</c:v>
                </c:pt>
                <c:pt idx="4">
                  <c:v>-32</c:v>
                </c:pt>
                <c:pt idx="5">
                  <c:v>-31</c:v>
                </c:pt>
                <c:pt idx="6">
                  <c:v>-30</c:v>
                </c:pt>
                <c:pt idx="7">
                  <c:v>-29</c:v>
                </c:pt>
                <c:pt idx="8">
                  <c:v>-28</c:v>
                </c:pt>
                <c:pt idx="9">
                  <c:v>-27</c:v>
                </c:pt>
                <c:pt idx="10">
                  <c:v>-26</c:v>
                </c:pt>
                <c:pt idx="11">
                  <c:v>-25</c:v>
                </c:pt>
                <c:pt idx="12">
                  <c:v>-24</c:v>
                </c:pt>
                <c:pt idx="13">
                  <c:v>-23</c:v>
                </c:pt>
                <c:pt idx="14">
                  <c:v>-22</c:v>
                </c:pt>
                <c:pt idx="15">
                  <c:v>-21</c:v>
                </c:pt>
                <c:pt idx="16">
                  <c:v>-20</c:v>
                </c:pt>
                <c:pt idx="17">
                  <c:v>-19</c:v>
                </c:pt>
                <c:pt idx="18">
                  <c:v>-18</c:v>
                </c:pt>
                <c:pt idx="19">
                  <c:v>-17</c:v>
                </c:pt>
                <c:pt idx="20">
                  <c:v>-16</c:v>
                </c:pt>
                <c:pt idx="21">
                  <c:v>-15</c:v>
                </c:pt>
                <c:pt idx="22">
                  <c:v>-14</c:v>
                </c:pt>
                <c:pt idx="23">
                  <c:v>-13</c:v>
                </c:pt>
                <c:pt idx="24">
                  <c:v>-12</c:v>
                </c:pt>
                <c:pt idx="25">
                  <c:v>-11</c:v>
                </c:pt>
                <c:pt idx="26">
                  <c:v>-10</c:v>
                </c:pt>
                <c:pt idx="27">
                  <c:v>-9</c:v>
                </c:pt>
                <c:pt idx="28">
                  <c:v>-8</c:v>
                </c:pt>
                <c:pt idx="29">
                  <c:v>-7</c:v>
                </c:pt>
                <c:pt idx="30">
                  <c:v>-6</c:v>
                </c:pt>
                <c:pt idx="31">
                  <c:v>-5</c:v>
                </c:pt>
                <c:pt idx="32">
                  <c:v>-4</c:v>
                </c:pt>
                <c:pt idx="33">
                  <c:v>-3</c:v>
                </c:pt>
                <c:pt idx="34">
                  <c:v>-2</c:v>
                </c:pt>
                <c:pt idx="35">
                  <c:v>-1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28</c:v>
                </c:pt>
                <c:pt idx="65">
                  <c:v>29</c:v>
                </c:pt>
                <c:pt idx="66">
                  <c:v>30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36</c:v>
                </c:pt>
                <c:pt idx="73">
                  <c:v>37</c:v>
                </c:pt>
                <c:pt idx="74">
                  <c:v>38</c:v>
                </c:pt>
                <c:pt idx="75">
                  <c:v>39</c:v>
                </c:pt>
                <c:pt idx="76">
                  <c:v>40</c:v>
                </c:pt>
                <c:pt idx="77">
                  <c:v>41</c:v>
                </c:pt>
                <c:pt idx="78">
                  <c:v>42</c:v>
                </c:pt>
                <c:pt idx="79">
                  <c:v>43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47</c:v>
                </c:pt>
                <c:pt idx="84">
                  <c:v>48</c:v>
                </c:pt>
                <c:pt idx="85">
                  <c:v>49</c:v>
                </c:pt>
                <c:pt idx="86">
                  <c:v>50</c:v>
                </c:pt>
                <c:pt idx="87">
                  <c:v>51</c:v>
                </c:pt>
                <c:pt idx="88">
                  <c:v>52</c:v>
                </c:pt>
                <c:pt idx="89">
                  <c:v>53</c:v>
                </c:pt>
                <c:pt idx="90">
                  <c:v>54</c:v>
                </c:pt>
                <c:pt idx="91">
                  <c:v>55</c:v>
                </c:pt>
                <c:pt idx="92">
                  <c:v>56</c:v>
                </c:pt>
                <c:pt idx="93">
                  <c:v>57</c:v>
                </c:pt>
                <c:pt idx="94">
                  <c:v>58</c:v>
                </c:pt>
                <c:pt idx="95">
                  <c:v>59</c:v>
                </c:pt>
                <c:pt idx="96">
                  <c:v>60</c:v>
                </c:pt>
                <c:pt idx="97">
                  <c:v>61</c:v>
                </c:pt>
              </c:numCache>
            </c:numRef>
          </c:xVal>
          <c:yVal>
            <c:numRef>
              <c:f>Phase!$C$25:$C$122</c:f>
              <c:numCache>
                <c:formatCode>_(* #,##0_);_(* \(#,##0\);_(* "-"??_);_(@_)</c:formatCode>
                <c:ptCount val="98"/>
                <c:pt idx="0">
                  <c:v>0.19169763931382514</c:v>
                </c:pt>
                <c:pt idx="1">
                  <c:v>0.29829057515271024</c:v>
                </c:pt>
                <c:pt idx="2">
                  <c:v>0.46033403700122671</c:v>
                </c:pt>
                <c:pt idx="3">
                  <c:v>0.70455910771666952</c:v>
                </c:pt>
                <c:pt idx="4">
                  <c:v>1.0694797560905256</c:v>
                </c:pt>
                <c:pt idx="5">
                  <c:v>1.6100467729006742</c:v>
                </c:pt>
                <c:pt idx="6">
                  <c:v>2.4038934082183103</c:v>
                </c:pt>
                <c:pt idx="7">
                  <c:v>3.5596123903376951</c:v>
                </c:pt>
                <c:pt idx="8">
                  <c:v>5.2275837878677294</c:v>
                </c:pt>
                <c:pt idx="9">
                  <c:v>7.613951121091346</c:v>
                </c:pt>
                <c:pt idx="10">
                  <c:v>10.998411281041488</c:v>
                </c:pt>
                <c:pt idx="11">
                  <c:v>15.756531309061664</c:v>
                </c:pt>
                <c:pt idx="12">
                  <c:v>22.387317937471067</c:v>
                </c:pt>
                <c:pt idx="13">
                  <c:v>31.546726940849098</c:v>
                </c:pt>
                <c:pt idx="14">
                  <c:v>44.087689130279273</c:v>
                </c:pt>
                <c:pt idx="15">
                  <c:v>61.107026919412029</c:v>
                </c:pt>
                <c:pt idx="16">
                  <c:v>83.999318407245894</c:v>
                </c:pt>
                <c:pt idx="17">
                  <c:v>114.51731565436603</c:v>
                </c:pt>
                <c:pt idx="18">
                  <c:v>154.83792621627688</c:v>
                </c:pt>
                <c:pt idx="19">
                  <c:v>207.63201667326879</c:v>
                </c:pt>
                <c:pt idx="20">
                  <c:v>276.13540113398562</c:v>
                </c:pt>
                <c:pt idx="21">
                  <c:v>364.21736039926901</c:v>
                </c:pt>
                <c:pt idx="22">
                  <c:v>476.44194277424145</c:v>
                </c:pt>
                <c:pt idx="23">
                  <c:v>618.11619229392954</c:v>
                </c:pt>
                <c:pt idx="24">
                  <c:v>795.31842488507709</c:v>
                </c:pt>
                <c:pt idx="25">
                  <c:v>1014.8988403213718</c:v>
                </c:pt>
                <c:pt idx="26">
                  <c:v>1284.4442479161339</c:v>
                </c:pt>
                <c:pt idx="27">
                  <c:v>1612.1986365741504</c:v>
                </c:pt>
                <c:pt idx="28">
                  <c:v>2006.9318731857861</c:v>
                </c:pt>
                <c:pt idx="29">
                  <c:v>2477.750089162525</c:v>
                </c:pt>
                <c:pt idx="30">
                  <c:v>3033.8434017243153</c:v>
                </c:pt>
                <c:pt idx="31">
                  <c:v>3684.1695517970757</c:v>
                </c:pt>
                <c:pt idx="32">
                  <c:v>4437.075793447455</c:v>
                </c:pt>
                <c:pt idx="33">
                  <c:v>5299.865828193022</c:v>
                </c:pt>
                <c:pt idx="34">
                  <c:v>6278.3235387000313</c:v>
                </c:pt>
                <c:pt idx="35">
                  <c:v>7376.2104472506489</c:v>
                </c:pt>
                <c:pt idx="36">
                  <c:v>8594.7588306721373</c:v>
                </c:pt>
                <c:pt idx="37">
                  <c:v>9932.1868297304572</c:v>
                </c:pt>
                <c:pt idx="38">
                  <c:v>11383.265231277186</c:v>
                </c:pt>
                <c:pt idx="39">
                  <c:v>12938.967418857699</c:v>
                </c:pt>
                <c:pt idx="40">
                  <c:v>14586.233880438485</c:v>
                </c:pt>
                <c:pt idx="41">
                  <c:v>16307.880332239001</c:v>
                </c:pt>
                <c:pt idx="42">
                  <c:v>18082.673815861057</c:v>
                </c:pt>
                <c:pt idx="43">
                  <c:v>19885.594087755053</c:v>
                </c:pt>
                <c:pt idx="44">
                  <c:v>21688.288489121085</c:v>
                </c:pt>
                <c:pt idx="45">
                  <c:v>23459.717716014373</c:v>
                </c:pt>
                <c:pt idx="46">
                  <c:v>25166.978153531149</c:v>
                </c:pt>
                <c:pt idx="47">
                  <c:v>26776.274499242896</c:v>
                </c:pt>
                <c:pt idx="48">
                  <c:v>28254.005179556203</c:v>
                </c:pt>
                <c:pt idx="49">
                  <c:v>29567.913478419225</c:v>
                </c:pt>
                <c:pt idx="50">
                  <c:v>30688.25020669062</c:v>
                </c:pt>
                <c:pt idx="51">
                  <c:v>31588.88984994201</c:v>
                </c:pt>
                <c:pt idx="52">
                  <c:v>32248.341925887293</c:v>
                </c:pt>
                <c:pt idx="53">
                  <c:v>32650.602961663139</c:v>
                </c:pt>
                <c:pt idx="54">
                  <c:v>32785.80195299047</c:v>
                </c:pt>
                <c:pt idx="55">
                  <c:v>32650.602961663139</c:v>
                </c:pt>
                <c:pt idx="56">
                  <c:v>32248.341925887293</c:v>
                </c:pt>
                <c:pt idx="57">
                  <c:v>31588.88984994201</c:v>
                </c:pt>
                <c:pt idx="58">
                  <c:v>30688.25020669062</c:v>
                </c:pt>
                <c:pt idx="59">
                  <c:v>29567.913478419225</c:v>
                </c:pt>
                <c:pt idx="60">
                  <c:v>28254.005179556203</c:v>
                </c:pt>
                <c:pt idx="61">
                  <c:v>26776.274499242896</c:v>
                </c:pt>
                <c:pt idx="62">
                  <c:v>25166.978153531149</c:v>
                </c:pt>
                <c:pt idx="63">
                  <c:v>23459.717716014373</c:v>
                </c:pt>
                <c:pt idx="64">
                  <c:v>21688.288489121085</c:v>
                </c:pt>
                <c:pt idx="65">
                  <c:v>19885.594087755053</c:v>
                </c:pt>
                <c:pt idx="66">
                  <c:v>18082.673815861057</c:v>
                </c:pt>
                <c:pt idx="67">
                  <c:v>16307.880332239001</c:v>
                </c:pt>
                <c:pt idx="68">
                  <c:v>14586.233880438485</c:v>
                </c:pt>
                <c:pt idx="69">
                  <c:v>12938.967418857699</c:v>
                </c:pt>
                <c:pt idx="70">
                  <c:v>11383.265231277186</c:v>
                </c:pt>
                <c:pt idx="71">
                  <c:v>9932.1868297304572</c:v>
                </c:pt>
                <c:pt idx="72">
                  <c:v>8594.7588306721373</c:v>
                </c:pt>
                <c:pt idx="73">
                  <c:v>7376.2104472506489</c:v>
                </c:pt>
                <c:pt idx="74">
                  <c:v>6278.3235387000313</c:v>
                </c:pt>
                <c:pt idx="75">
                  <c:v>5299.865828193022</c:v>
                </c:pt>
                <c:pt idx="76">
                  <c:v>4437.075793447455</c:v>
                </c:pt>
                <c:pt idx="77">
                  <c:v>3684.1695517970757</c:v>
                </c:pt>
                <c:pt idx="78">
                  <c:v>3033.8434017243153</c:v>
                </c:pt>
                <c:pt idx="79">
                  <c:v>2477.750089162525</c:v>
                </c:pt>
                <c:pt idx="80">
                  <c:v>2006.9318731857861</c:v>
                </c:pt>
                <c:pt idx="81">
                  <c:v>1612.1986365741504</c:v>
                </c:pt>
                <c:pt idx="82">
                  <c:v>1284.4442479161339</c:v>
                </c:pt>
                <c:pt idx="83">
                  <c:v>1014.8988403213718</c:v>
                </c:pt>
                <c:pt idx="84">
                  <c:v>795.31842488507709</c:v>
                </c:pt>
                <c:pt idx="85">
                  <c:v>618.11619229392954</c:v>
                </c:pt>
                <c:pt idx="86">
                  <c:v>476.44194277424145</c:v>
                </c:pt>
                <c:pt idx="87">
                  <c:v>10</c:v>
                </c:pt>
                <c:pt idx="88">
                  <c:v>8</c:v>
                </c:pt>
                <c:pt idx="89">
                  <c:v>24</c:v>
                </c:pt>
                <c:pt idx="90">
                  <c:v>3</c:v>
                </c:pt>
                <c:pt idx="91">
                  <c:v>30</c:v>
                </c:pt>
                <c:pt idx="92">
                  <c:v>27</c:v>
                </c:pt>
                <c:pt idx="93">
                  <c:v>25</c:v>
                </c:pt>
                <c:pt idx="94">
                  <c:v>19</c:v>
                </c:pt>
                <c:pt idx="95">
                  <c:v>2</c:v>
                </c:pt>
                <c:pt idx="96">
                  <c:v>3</c:v>
                </c:pt>
                <c:pt idx="97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419920"/>
        <c:axId val="420420312"/>
      </c:scatterChart>
      <c:valAx>
        <c:axId val="42041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20312"/>
        <c:crosses val="autoZero"/>
        <c:crossBetween val="midCat"/>
      </c:valAx>
      <c:valAx>
        <c:axId val="42042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1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Covid Cumulative</a:t>
            </a:r>
            <a:r>
              <a:rPr lang="en-US" baseline="0"/>
              <a:t> </a:t>
            </a:r>
            <a:r>
              <a:rPr lang="en-US"/>
              <a:t>Cases</a:t>
            </a:r>
          </a:p>
          <a:p>
            <a:pPr>
              <a:defRPr/>
            </a:pPr>
            <a:r>
              <a:rPr lang="en-US"/>
              <a:t> Cumulative</a:t>
            </a:r>
            <a:r>
              <a:rPr lang="en-US" baseline="0"/>
              <a:t> Normal Fit - 4 May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Logistic'!$C$8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Logistic'!$B$9:$B$64</c:f>
              <c:numCache>
                <c:formatCode>General</c:formatCode>
                <c:ptCount val="5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</c:numCache>
            </c:numRef>
          </c:xVal>
          <c:yVal>
            <c:numRef>
              <c:f>'Normal Logistic'!$C$9:$C$64</c:f>
              <c:numCache>
                <c:formatCode>_(* #,##0_);_(* \(#,##0\);_(* "-"??_);_(@_)</c:formatCode>
                <c:ptCount val="56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  <c:pt idx="47">
                  <c:v>2804796</c:v>
                </c:pt>
                <c:pt idx="48">
                  <c:v>2878196</c:v>
                </c:pt>
                <c:pt idx="49">
                  <c:v>2954222</c:v>
                </c:pt>
                <c:pt idx="50">
                  <c:v>3018952</c:v>
                </c:pt>
                <c:pt idx="51">
                  <c:v>3090445</c:v>
                </c:pt>
                <c:pt idx="52">
                  <c:v>3175207</c:v>
                </c:pt>
                <c:pt idx="53">
                  <c:v>3267184</c:v>
                </c:pt>
                <c:pt idx="54">
                  <c:v>3349786</c:v>
                </c:pt>
                <c:pt idx="55">
                  <c:v>3435894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'Normal Logistic'!$D$8</c:f>
              <c:strCache>
                <c:ptCount val="1"/>
                <c:pt idx="0">
                  <c:v>Projected Cumulative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Logistic'!$D$9:$D$111</c:f>
              <c:numCache>
                <c:formatCode>_(* #,##0.00_);_(* \(#,##0.00\);_(* "-"??_);_(@_)</c:formatCode>
                <c:ptCount val="103"/>
                <c:pt idx="0">
                  <c:v>76228.684199670184</c:v>
                </c:pt>
                <c:pt idx="1">
                  <c:v>87357.546910831006</c:v>
                </c:pt>
                <c:pt idx="2">
                  <c:v>99826.665701077596</c:v>
                </c:pt>
                <c:pt idx="3">
                  <c:v>113752.6671441673</c:v>
                </c:pt>
                <c:pt idx="4">
                  <c:v>129255.9191043613</c:v>
                </c:pt>
                <c:pt idx="5">
                  <c:v>146459.73834106783</c:v>
                </c:pt>
                <c:pt idx="6">
                  <c:v>165489.46859093569</c:v>
                </c:pt>
                <c:pt idx="7">
                  <c:v>186471.43027185593</c:v>
                </c:pt>
                <c:pt idx="8">
                  <c:v>209531.74567562042</c:v>
                </c:pt>
                <c:pt idx="9">
                  <c:v>234795.04644033438</c:v>
                </c:pt>
                <c:pt idx="10">
                  <c:v>262383.07316281542</c:v>
                </c:pt>
                <c:pt idx="11">
                  <c:v>292413.18015753594</c:v>
                </c:pt>
                <c:pt idx="12">
                  <c:v>324996.76151545462</c:v>
                </c:pt>
                <c:pt idx="13">
                  <c:v>360237.61767913599</c:v>
                </c:pt>
                <c:pt idx="14">
                  <c:v>398230.28464034665</c:v>
                </c:pt>
                <c:pt idx="15">
                  <c:v>439058.35049042257</c:v>
                </c:pt>
                <c:pt idx="16">
                  <c:v>482792.78631968854</c:v>
                </c:pt>
                <c:pt idx="17">
                  <c:v>529490.32028068171</c:v>
                </c:pt>
                <c:pt idx="18">
                  <c:v>579191.88491772104</c:v>
                </c:pt>
                <c:pt idx="19">
                  <c:v>631921.16854884289</c:v>
                </c:pt>
                <c:pt idx="20">
                  <c:v>687683.30150424934</c:v>
                </c:pt>
                <c:pt idx="21">
                  <c:v>746463.70733275893</c:v>
                </c:pt>
                <c:pt idx="22">
                  <c:v>808227.14765694237</c:v>
                </c:pt>
                <c:pt idx="23">
                  <c:v>872916.98718148435</c:v>
                </c:pt>
                <c:pt idx="24">
                  <c:v>940454.70245228719</c:v>
                </c:pt>
                <c:pt idx="25">
                  <c:v>1010739.6543627697</c:v>
                </c:pt>
                <c:pt idx="26">
                  <c:v>1083649.140167933</c:v>
                </c:pt>
                <c:pt idx="27">
                  <c:v>1159038.7359769109</c:v>
                </c:pt>
                <c:pt idx="28">
                  <c:v>1236742.935451698</c:v>
                </c:pt>
                <c:pt idx="29">
                  <c:v>1316576.0848619025</c:v>
                </c:pt>
                <c:pt idx="30">
                  <c:v>1398333.6088654872</c:v>
                </c:pt>
                <c:pt idx="31">
                  <c:v>1481793.5155469554</c:v>
                </c:pt>
                <c:pt idx="32">
                  <c:v>1566718.163497068</c:v>
                </c:pt>
                <c:pt idx="33">
                  <c:v>1652856.2682133666</c:v>
                </c:pt>
                <c:pt idx="34">
                  <c:v>1739945.1199868191</c:v>
                </c:pt>
                <c:pt idx="35">
                  <c:v>1827712.9808569807</c:v>
                </c:pt>
                <c:pt idx="36">
                  <c:v>1915881.6242937297</c:v>
                </c:pt>
                <c:pt idx="37">
                  <c:v>2004168.9781082738</c:v>
                </c:pt>
                <c:pt idx="38">
                  <c:v>2092291.8287993609</c:v>
                </c:pt>
                <c:pt idx="39">
                  <c:v>2179968.5441680765</c:v>
                </c:pt>
                <c:pt idx="40">
                  <c:v>2266921.770625663</c:v>
                </c:pt>
                <c:pt idx="41">
                  <c:v>2352881.0621852074</c:v>
                </c:pt>
                <c:pt idx="42">
                  <c:v>2437585.3996535167</c:v>
                </c:pt>
                <c:pt idx="43">
                  <c:v>2520785.5609803265</c:v>
                </c:pt>
                <c:pt idx="44">
                  <c:v>2602246.3070084299</c:v>
                </c:pt>
                <c:pt idx="45">
                  <c:v>2681748.350907234</c:v>
                </c:pt>
                <c:pt idx="46">
                  <c:v>2759090.084250092</c:v>
                </c:pt>
                <c:pt idx="47">
                  <c:v>2834089.0378827979</c:v>
                </c:pt>
                <c:pt idx="48">
                  <c:v>2906583.061284848</c:v>
                </c:pt>
                <c:pt idx="49">
                  <c:v>2976431.209897493</c:v>
                </c:pt>
                <c:pt idx="50">
                  <c:v>3043514.3357316675</c:v>
                </c:pt>
                <c:pt idx="51">
                  <c:v>3107735.3823255659</c:v>
                </c:pt>
                <c:pt idx="52">
                  <c:v>3169019.3906539693</c:v>
                </c:pt>
                <c:pt idx="53">
                  <c:v>3227313.2277687304</c:v>
                </c:pt>
                <c:pt idx="54">
                  <c:v>3282585.0546563594</c:v>
                </c:pt>
                <c:pt idx="55">
                  <c:v>3334823.5539367502</c:v>
                </c:pt>
                <c:pt idx="56">
                  <c:v>3384036.9415192711</c:v>
                </c:pt>
                <c:pt idx="57">
                  <c:v>3430251.7891231128</c:v>
                </c:pt>
                <c:pt idx="58">
                  <c:v>3473511.6866247137</c:v>
                </c:pt>
                <c:pt idx="59">
                  <c:v>3513875.7745054131</c:v>
                </c:pt>
                <c:pt idx="60">
                  <c:v>3551417.1772477487</c:v>
                </c:pt>
                <c:pt idx="61">
                  <c:v>3586221.3683995344</c:v>
                </c:pt>
                <c:pt idx="62">
                  <c:v>3618384.4972390332</c:v>
                </c:pt>
                <c:pt idx="63">
                  <c:v>3648011.7055956465</c:v>
                </c:pt>
                <c:pt idx="64">
                  <c:v>3675215.461483764</c:v>
                </c:pt>
                <c:pt idx="65">
                  <c:v>3700113.9338773456</c:v>
                </c:pt>
                <c:pt idx="66">
                  <c:v>3722829.4302793606</c:v>
                </c:pt>
                <c:pt idx="67">
                  <c:v>3743486.915816206</c:v>
                </c:pt>
                <c:pt idx="68">
                  <c:v>3762212.6295046159</c:v>
                </c:pt>
                <c:pt idx="69">
                  <c:v>3779132.8101863624</c:v>
                </c:pt>
                <c:pt idx="70">
                  <c:v>3794372.5414872081</c:v>
                </c:pt>
                <c:pt idx="71">
                  <c:v>3808054.7221065508</c:v>
                </c:pt>
                <c:pt idx="72">
                  <c:v>3820299.1648489442</c:v>
                </c:pt>
                <c:pt idx="73">
                  <c:v>3831221.8251237259</c:v>
                </c:pt>
                <c:pt idx="74">
                  <c:v>3840934.1572086546</c:v>
                </c:pt>
                <c:pt idx="75">
                  <c:v>3849542.5944307181</c:v>
                </c:pt>
                <c:pt idx="76">
                  <c:v>3857148.1475837957</c:v>
                </c:pt>
                <c:pt idx="77">
                  <c:v>3863846.114389657</c:v>
                </c:pt>
                <c:pt idx="78">
                  <c:v>3869725.8916169256</c:v>
                </c:pt>
                <c:pt idx="79">
                  <c:v>3874870.8805943881</c:v>
                </c:pt>
                <c:pt idx="80">
                  <c:v>3879358.4762750734</c:v>
                </c:pt>
                <c:pt idx="81">
                  <c:v>3883260.1297042319</c:v>
                </c:pt>
                <c:pt idx="82">
                  <c:v>3886641.4736912595</c:v>
                </c:pt>
                <c:pt idx="83">
                  <c:v>3889562.5016528512</c:v>
                </c:pt>
                <c:pt idx="84">
                  <c:v>3892077.789950049</c:v>
                </c:pt>
                <c:pt idx="85">
                  <c:v>3894236.7545524607</c:v>
                </c:pt>
                <c:pt idx="86">
                  <c:v>3896083.9334958871</c:v>
                </c:pt>
                <c:pt idx="87">
                  <c:v>3897659.2873232667</c:v>
                </c:pt>
                <c:pt idx="88">
                  <c:v>3898998.5104834144</c:v>
                </c:pt>
                <c:pt idx="89">
                  <c:v>3900133.3474803343</c:v>
                </c:pt>
                <c:pt idx="90">
                  <c:v>3901091.9083936536</c:v>
                </c:pt>
                <c:pt idx="91">
                  <c:v>3901898.9792070105</c:v>
                </c:pt>
                <c:pt idx="92">
                  <c:v>3902576.3231684649</c:v>
                </c:pt>
                <c:pt idx="93">
                  <c:v>3903142.970151097</c:v>
                </c:pt>
                <c:pt idx="94">
                  <c:v>3903615.4916720535</c:v>
                </c:pt>
                <c:pt idx="95">
                  <c:v>3904008.2598567246</c:v>
                </c:pt>
                <c:pt idx="96">
                  <c:v>3904333.6891966164</c:v>
                </c:pt>
                <c:pt idx="97">
                  <c:v>3904602.4604425682</c:v>
                </c:pt>
                <c:pt idx="98">
                  <c:v>3904823.7263990426</c:v>
                </c:pt>
                <c:pt idx="99">
                  <c:v>3905005.2997420984</c:v>
                </c:pt>
                <c:pt idx="100">
                  <c:v>3905153.823276469</c:v>
                </c:pt>
                <c:pt idx="101">
                  <c:v>3905274.9232802293</c:v>
                </c:pt>
                <c:pt idx="102">
                  <c:v>3905373.3467640155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'Normal Logistic'!$E$8</c:f>
              <c:strCache>
                <c:ptCount val="1"/>
                <c:pt idx="0">
                  <c:v>Projected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Logistic'!$E$9:$E$111</c:f>
              <c:numCache>
                <c:formatCode>_(* #,##0.00_);_(* \(#,##0.00\);_(* "-"??_);_(@_)</c:formatCode>
                <c:ptCount val="103"/>
                <c:pt idx="0">
                  <c:v>10496.537831976742</c:v>
                </c:pt>
                <c:pt idx="1">
                  <c:v>11779.900082990056</c:v>
                </c:pt>
                <c:pt idx="2">
                  <c:v>13177.786321331387</c:v>
                </c:pt>
                <c:pt idx="3">
                  <c:v>14694.291078868639</c:v>
                </c:pt>
                <c:pt idx="4">
                  <c:v>16332.781002678033</c:v>
                </c:pt>
                <c:pt idx="5">
                  <c:v>18095.765607568672</c:v>
                </c:pt>
                <c:pt idx="6">
                  <c:v>19984.767891382413</c:v>
                </c:pt>
                <c:pt idx="7">
                  <c:v>22000.197417995361</c:v>
                </c:pt>
                <c:pt idx="8">
                  <c:v>24141.228699978456</c:v>
                </c:pt>
                <c:pt idx="9">
                  <c:v>26405.687888096531</c:v>
                </c:pt>
                <c:pt idx="10">
                  <c:v>28789.950887452171</c:v>
                </c:pt>
                <c:pt idx="11">
                  <c:v>31288.856060302627</c:v>
                </c:pt>
                <c:pt idx="12">
                  <c:v>33895.634635026356</c:v>
                </c:pt>
                <c:pt idx="13">
                  <c:v>36601.861812912925</c:v>
                </c:pt>
                <c:pt idx="14">
                  <c:v>39397.431345225166</c:v>
                </c:pt>
                <c:pt idx="15">
                  <c:v>42270.556040840456</c:v>
                </c:pt>
                <c:pt idx="16">
                  <c:v>45207.796261186908</c:v>
                </c:pt>
                <c:pt idx="17">
                  <c:v>48194.117968780301</c:v>
                </c:pt>
                <c:pt idx="18">
                  <c:v>51212.981326318783</c:v>
                </c:pt>
                <c:pt idx="19">
                  <c:v>54246.460206102391</c:v>
                </c:pt>
                <c:pt idx="20">
                  <c:v>57275.392278658699</c:v>
                </c:pt>
                <c:pt idx="21">
                  <c:v>60279.558621777767</c:v>
                </c:pt>
                <c:pt idx="22">
                  <c:v>63237.891045916003</c:v>
                </c:pt>
                <c:pt idx="23">
                  <c:v>66128.704590126421</c:v>
                </c:pt>
                <c:pt idx="24">
                  <c:v>68929.951926449401</c:v>
                </c:pt>
                <c:pt idx="25">
                  <c:v>71619.495742577943</c:v>
                </c:pt>
                <c:pt idx="26">
                  <c:v>74175.394574730162</c:v>
                </c:pt>
                <c:pt idx="27">
                  <c:v>76576.197055931116</c:v>
                </c:pt>
                <c:pt idx="28">
                  <c:v>78801.239148223234</c:v>
                </c:pt>
                <c:pt idx="29">
                  <c:v>80830.938656789644</c:v>
                </c:pt>
                <c:pt idx="30">
                  <c:v>82647.081192215599</c:v>
                </c:pt>
                <c:pt idx="31">
                  <c:v>84233.091762687574</c:v>
                </c:pt>
                <c:pt idx="32">
                  <c:v>85574.286344902997</c:v>
                </c:pt>
                <c:pt idx="33">
                  <c:v>86658.098100101386</c:v>
                </c:pt>
                <c:pt idx="34">
                  <c:v>87474.273364316818</c:v>
                </c:pt>
                <c:pt idx="35">
                  <c:v>88015.033139257415</c:v>
                </c:pt>
                <c:pt idx="36">
                  <c:v>88275.19652717642</c:v>
                </c:pt>
                <c:pt idx="37">
                  <c:v>88252.263370649802</c:v>
                </c:pt>
                <c:pt idx="38">
                  <c:v>87946.454253789518</c:v>
                </c:pt>
                <c:pt idx="39">
                  <c:v>87360.706969850726</c:v>
                </c:pt>
                <c:pt idx="40">
                  <c:v>86500.629534342559</c:v>
                </c:pt>
                <c:pt idx="41">
                  <c:v>85374.410794626878</c:v>
                </c:pt>
                <c:pt idx="42">
                  <c:v>83992.690628672994</c:v>
                </c:pt>
                <c:pt idx="43">
                  <c:v>82368.392610268929</c:v>
                </c:pt>
                <c:pt idx="44">
                  <c:v>80516.522820707964</c:v>
                </c:pt>
                <c:pt idx="45">
                  <c:v>78453.939185758427</c:v>
                </c:pt>
                <c:pt idx="46">
                  <c:v>76199.096293147013</c:v>
                </c:pt>
                <c:pt idx="47">
                  <c:v>73771.771085586952</c:v>
                </c:pt>
                <c:pt idx="48">
                  <c:v>71192.775117893136</c:v>
                </c:pt>
                <c:pt idx="49">
                  <c:v>68483.659209121441</c:v>
                </c:pt>
                <c:pt idx="50">
                  <c:v>65666.416312005967</c:v>
                </c:pt>
                <c:pt idx="51">
                  <c:v>62763.188267058707</c:v>
                </c:pt>
                <c:pt idx="52">
                  <c:v>59795.981816793013</c:v>
                </c:pt>
                <c:pt idx="53">
                  <c:v>56786.398839868132</c:v>
                </c:pt>
                <c:pt idx="54">
                  <c:v>53755.38524212801</c:v>
                </c:pt>
                <c:pt idx="55">
                  <c:v>50723.002330799187</c:v>
                </c:pt>
                <c:pt idx="56">
                  <c:v>47708.223820689149</c:v>
                </c:pt>
                <c:pt idx="57">
                  <c:v>44728.760899335794</c:v>
                </c:pt>
                <c:pt idx="58">
                  <c:v>41800.917034220714</c:v>
                </c:pt>
                <c:pt idx="59">
                  <c:v>38939.473461371883</c:v>
                </c:pt>
                <c:pt idx="60">
                  <c:v>36157.605571708431</c:v>
                </c:pt>
                <c:pt idx="61">
                  <c:v>33466.829728204502</c:v>
                </c:pt>
                <c:pt idx="62">
                  <c:v>30876.979419855295</c:v>
                </c:pt>
                <c:pt idx="63">
                  <c:v>28396.20910118326</c:v>
                </c:pt>
                <c:pt idx="64">
                  <c:v>26031.02358921308</c:v>
                </c:pt>
                <c:pt idx="65">
                  <c:v>23786.330500820917</c:v>
                </c:pt>
                <c:pt idx="66">
                  <c:v>21665.5129162386</c:v>
                </c:pt>
                <c:pt idx="67">
                  <c:v>19670.519250237587</c:v>
                </c:pt>
                <c:pt idx="68">
                  <c:v>17801.967199181472</c:v>
                </c:pt>
                <c:pt idx="69">
                  <c:v>16059.25860514882</c:v>
                </c:pt>
                <c:pt idx="70">
                  <c:v>14440.702130877567</c:v>
                </c:pt>
                <c:pt idx="71">
                  <c:v>12943.640762733945</c:v>
                </c:pt>
                <c:pt idx="72">
                  <c:v>11564.581343265752</c:v>
                </c:pt>
                <c:pt idx="73">
                  <c:v>10299.323569257996</c:v>
                </c:pt>
                <c:pt idx="74">
                  <c:v>9143.0861642141299</c:v>
                </c:pt>
                <c:pt idx="75">
                  <c:v>8090.6282344527444</c:v>
                </c:pt>
                <c:pt idx="76">
                  <c:v>7136.3641345064043</c:v>
                </c:pt>
                <c:pt idx="77">
                  <c:v>6274.4704898848931</c:v>
                </c:pt>
                <c:pt idx="78">
                  <c:v>5498.9843441230942</c:v>
                </c:pt>
                <c:pt idx="79">
                  <c:v>4803.8917041334562</c:v>
                </c:pt>
                <c:pt idx="80">
                  <c:v>4183.2060462853069</c:v>
                </c:pt>
                <c:pt idx="81">
                  <c:v>3631.0366097752867</c:v>
                </c:pt>
                <c:pt idx="82">
                  <c:v>3141.6465395703199</c:v>
                </c:pt>
                <c:pt idx="83">
                  <c:v>2709.5011456954367</c:v>
                </c:pt>
                <c:pt idx="84">
                  <c:v>2329.3067173887507</c:v>
                </c:pt>
                <c:pt idx="85">
                  <c:v>1996.0404693113967</c:v>
                </c:pt>
                <c:pt idx="86">
                  <c:v>1704.9723032693109</c:v>
                </c:pt>
                <c:pt idx="87">
                  <c:v>1451.679144334036</c:v>
                </c:pt>
                <c:pt idx="88">
                  <c:v>1232.052657101963</c:v>
                </c:pt>
                <c:pt idx="89">
                  <c:v>1042.3011688958727</c:v>
                </c:pt>
                <c:pt idx="90">
                  <c:v>878.94662514558274</c:v>
                </c:pt>
                <c:pt idx="91">
                  <c:v>738.81738135109629</c:v>
                </c:pt>
                <c:pt idx="92">
                  <c:v>619.03759936735389</c:v>
                </c:pt>
                <c:pt idx="93">
                  <c:v>517.01396663739627</c:v>
                </c:pt>
                <c:pt idx="94">
                  <c:v>430.42039867011277</c:v>
                </c:pt>
                <c:pt idx="95">
                  <c:v>357.1813205050114</c:v>
                </c:pt>
                <c:pt idx="96">
                  <c:v>295.45405483096278</c:v>
                </c:pt>
                <c:pt idx="97">
                  <c:v>243.61077519635495</c:v>
                </c:pt>
                <c:pt idx="98">
                  <c:v>200.22041437653257</c:v>
                </c:pt>
                <c:pt idx="99">
                  <c:v>164.03085210172037</c:v>
                </c:pt>
                <c:pt idx="100">
                  <c:v>133.95164429237417</c:v>
                </c:pt>
                <c:pt idx="101">
                  <c:v>109.03749866213911</c:v>
                </c:pt>
                <c:pt idx="102">
                  <c:v>88.472649687296681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'Normal Logistic'!$F$8</c:f>
              <c:strCache>
                <c:ptCount val="1"/>
                <c:pt idx="0">
                  <c:v>Daily Cases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Logistic'!$B$9:$B$64</c:f>
              <c:numCache>
                <c:formatCode>General</c:formatCode>
                <c:ptCount val="5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</c:numCache>
            </c:numRef>
          </c:xVal>
          <c:yVal>
            <c:numRef>
              <c:f>'Normal Logistic'!$F$9:$F$64</c:f>
              <c:numCache>
                <c:formatCode>_(* #,##0_);_(* \(#,##0\);_(* "-"??_);_(@_)</c:formatCode>
                <c:ptCount val="56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  <c:pt idx="44">
                  <c:v>73657</c:v>
                </c:pt>
                <c:pt idx="45">
                  <c:v>81529</c:v>
                </c:pt>
                <c:pt idx="46">
                  <c:v>93716</c:v>
                </c:pt>
                <c:pt idx="47">
                  <c:v>84900</c:v>
                </c:pt>
                <c:pt idx="48">
                  <c:v>85530</c:v>
                </c:pt>
                <c:pt idx="49">
                  <c:v>76026</c:v>
                </c:pt>
                <c:pt idx="50">
                  <c:v>66276</c:v>
                </c:pt>
                <c:pt idx="51">
                  <c:v>71839</c:v>
                </c:pt>
                <c:pt idx="52">
                  <c:v>84771</c:v>
                </c:pt>
                <c:pt idx="53">
                  <c:v>91977</c:v>
                </c:pt>
                <c:pt idx="54">
                  <c:v>82763</c:v>
                </c:pt>
                <c:pt idx="55">
                  <c:v>86108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87008"/>
        <c:axId val="420787400"/>
      </c:scatterChart>
      <c:valAx>
        <c:axId val="420787008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</a:t>
                </a:r>
                <a:r>
                  <a:rPr lang="en-US" baseline="0"/>
                  <a:t> Situation Day Number - Day 1 is 22 Jan 2020)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87400"/>
        <c:crosses val="autoZero"/>
        <c:crossBetween val="midCat"/>
      </c:valAx>
      <c:valAx>
        <c:axId val="42078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Cases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8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Deaths 4</a:t>
            </a:r>
            <a:r>
              <a:rPr lang="en-US" baseline="0"/>
              <a:t> May 2020</a:t>
            </a:r>
            <a:r>
              <a:rPr lang="en-US"/>
              <a:t/>
            </a:r>
            <a:br>
              <a:rPr lang="en-US"/>
            </a:br>
            <a:r>
              <a:rPr lang="en-US"/>
              <a:t>Cumulative Normal Projection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Logistic'!$H$8</c:f>
              <c:strCache>
                <c:ptCount val="1"/>
                <c:pt idx="0">
                  <c:v>Cumulative Deaths</c:v>
                </c:pt>
              </c:strCache>
            </c:strRef>
          </c:tx>
          <c:spPr>
            <a:ln w="571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Logistic'!$G$9:$G$64</c:f>
              <c:numCache>
                <c:formatCode>General</c:formatCode>
                <c:ptCount val="5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</c:numCache>
            </c:numRef>
          </c:xVal>
          <c:yVal>
            <c:numRef>
              <c:f>'Normal Logistic'!$H$9:$H$64</c:f>
              <c:numCache>
                <c:formatCode>_(* #,##0_);_(* \(#,##0\);_(* "-"??_);_(@_)</c:formatCode>
                <c:ptCount val="56"/>
                <c:pt idx="0">
                  <c:v>872</c:v>
                </c:pt>
                <c:pt idx="1">
                  <c:v>1130</c:v>
                </c:pt>
                <c:pt idx="2">
                  <c:v>1440</c:v>
                </c:pt>
                <c:pt idx="3">
                  <c:v>1775</c:v>
                </c:pt>
                <c:pt idx="4">
                  <c:v>2198</c:v>
                </c:pt>
                <c:pt idx="5">
                  <c:v>2531</c:v>
                </c:pt>
                <c:pt idx="6">
                  <c:v>6606</c:v>
                </c:pt>
                <c:pt idx="7">
                  <c:v>7426</c:v>
                </c:pt>
                <c:pt idx="8">
                  <c:v>7807</c:v>
                </c:pt>
                <c:pt idx="9">
                  <c:v>8778</c:v>
                </c:pt>
                <c:pt idx="10">
                  <c:v>9840</c:v>
                </c:pt>
                <c:pt idx="11">
                  <c:v>11183</c:v>
                </c:pt>
                <c:pt idx="12">
                  <c:v>12783</c:v>
                </c:pt>
                <c:pt idx="13">
                  <c:v>14509</c:v>
                </c:pt>
                <c:pt idx="14">
                  <c:v>16231</c:v>
                </c:pt>
                <c:pt idx="15">
                  <c:v>18433</c:v>
                </c:pt>
                <c:pt idx="16">
                  <c:v>20834</c:v>
                </c:pt>
                <c:pt idx="17">
                  <c:v>23335</c:v>
                </c:pt>
                <c:pt idx="18">
                  <c:v>26487</c:v>
                </c:pt>
                <c:pt idx="19">
                  <c:v>29957</c:v>
                </c:pt>
                <c:pt idx="20">
                  <c:v>33106</c:v>
                </c:pt>
                <c:pt idx="21">
                  <c:v>36405</c:v>
                </c:pt>
                <c:pt idx="22">
                  <c:v>40598</c:v>
                </c:pt>
                <c:pt idx="23">
                  <c:v>45526</c:v>
                </c:pt>
                <c:pt idx="24">
                  <c:v>50322</c:v>
                </c:pt>
                <c:pt idx="25">
                  <c:v>56986</c:v>
                </c:pt>
                <c:pt idx="26">
                  <c:v>62784</c:v>
                </c:pt>
                <c:pt idx="27">
                  <c:v>67594</c:v>
                </c:pt>
                <c:pt idx="28">
                  <c:v>72614</c:v>
                </c:pt>
                <c:pt idx="29">
                  <c:v>79235</c:v>
                </c:pt>
                <c:pt idx="30">
                  <c:v>85522</c:v>
                </c:pt>
                <c:pt idx="31">
                  <c:v>92798</c:v>
                </c:pt>
                <c:pt idx="32">
                  <c:v>99690</c:v>
                </c:pt>
                <c:pt idx="33">
                  <c:v>105952</c:v>
                </c:pt>
                <c:pt idx="34">
                  <c:v>111652</c:v>
                </c:pt>
                <c:pt idx="35">
                  <c:v>117021</c:v>
                </c:pt>
                <c:pt idx="36">
                  <c:v>123010</c:v>
                </c:pt>
                <c:pt idx="37">
                  <c:v>130885</c:v>
                </c:pt>
                <c:pt idx="38">
                  <c:v>139378</c:v>
                </c:pt>
                <c:pt idx="39">
                  <c:v>146088</c:v>
                </c:pt>
                <c:pt idx="40">
                  <c:v>152551</c:v>
                </c:pt>
                <c:pt idx="41">
                  <c:v>157847</c:v>
                </c:pt>
                <c:pt idx="42">
                  <c:v>162956</c:v>
                </c:pt>
                <c:pt idx="43">
                  <c:v>169006</c:v>
                </c:pt>
                <c:pt idx="44">
                  <c:v>175694</c:v>
                </c:pt>
                <c:pt idx="45">
                  <c:v>181938</c:v>
                </c:pt>
                <c:pt idx="46">
                  <c:v>187705</c:v>
                </c:pt>
                <c:pt idx="47">
                  <c:v>193710</c:v>
                </c:pt>
                <c:pt idx="48">
                  <c:v>198668</c:v>
                </c:pt>
                <c:pt idx="49">
                  <c:v>202597</c:v>
                </c:pt>
                <c:pt idx="50">
                  <c:v>207973</c:v>
                </c:pt>
                <c:pt idx="51">
                  <c:v>217769</c:v>
                </c:pt>
                <c:pt idx="52">
                  <c:v>224172</c:v>
                </c:pt>
                <c:pt idx="53">
                  <c:v>229971</c:v>
                </c:pt>
                <c:pt idx="54">
                  <c:v>238628</c:v>
                </c:pt>
                <c:pt idx="55">
                  <c:v>239604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'Normal Logistic'!$I$8</c:f>
              <c:strCache>
                <c:ptCount val="1"/>
                <c:pt idx="0">
                  <c:v>Projected Cumulative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Logistic'!$I$9:$I$111</c:f>
              <c:numCache>
                <c:formatCode>_(* #,##0.00_);_(* \(#,##0.00\);_(* "-"??_);_(@_)</c:formatCode>
                <c:ptCount val="103"/>
                <c:pt idx="0">
                  <c:v>2160.9277880098548</c:v>
                </c:pt>
                <c:pt idx="1">
                  <c:v>2567.977792750652</c:v>
                </c:pt>
                <c:pt idx="2">
                  <c:v>3040.5810752503776</c:v>
                </c:pt>
                <c:pt idx="3">
                  <c:v>3587.0843897279437</c:v>
                </c:pt>
                <c:pt idx="4">
                  <c:v>4216.4977593453323</c:v>
                </c:pt>
                <c:pt idx="5">
                  <c:v>4938.4795166100885</c:v>
                </c:pt>
                <c:pt idx="6">
                  <c:v>5763.3078704390991</c:v>
                </c:pt>
                <c:pt idx="7">
                  <c:v>6701.8376040767107</c:v>
                </c:pt>
                <c:pt idx="8">
                  <c:v>7765.4406874483893</c:v>
                </c:pt>
                <c:pt idx="9">
                  <c:v>8965.9298294303317</c:v>
                </c:pt>
                <c:pt idx="10">
                  <c:v>10315.464300499965</c:v>
                </c:pt>
                <c:pt idx="11">
                  <c:v>11826.43772252173</c:v>
                </c:pt>
                <c:pt idx="12">
                  <c:v>13511.347945639976</c:v>
                </c:pt>
                <c:pt idx="13">
                  <c:v>15382.649605258066</c:v>
                </c:pt>
                <c:pt idx="14">
                  <c:v>17452.590464937311</c:v>
                </c:pt>
                <c:pt idx="15">
                  <c:v>19733.033191074086</c:v>
                </c:pt>
                <c:pt idx="16">
                  <c:v>22235.264757212841</c:v>
                </c:pt>
                <c:pt idx="17">
                  <c:v>24969.796222464021</c:v>
                </c:pt>
                <c:pt idx="18">
                  <c:v>27946.156150687642</c:v>
                </c:pt>
                <c:pt idx="19">
                  <c:v>31172.681414795061</c:v>
                </c:pt>
                <c:pt idx="20">
                  <c:v>34656.309543330855</c:v>
                </c:pt>
                <c:pt idx="21">
                  <c:v>38402.377094557814</c:v>
                </c:pt>
                <c:pt idx="22">
                  <c:v>42414.428768116428</c:v>
                </c:pt>
                <c:pt idx="23">
                  <c:v>46694.042069799085</c:v>
                </c:pt>
                <c:pt idx="24">
                  <c:v>51240.672318061261</c:v>
                </c:pt>
                <c:pt idx="25">
                  <c:v>56051.522612539797</c:v>
                </c:pt>
                <c:pt idx="26">
                  <c:v>61121.443070641464</c:v>
                </c:pt>
                <c:pt idx="27">
                  <c:v>66442.863178921179</c:v>
                </c:pt>
                <c:pt idx="28">
                  <c:v>72005.760507664338</c:v>
                </c:pt>
                <c:pt idx="29">
                  <c:v>77797.668311522284</c:v>
                </c:pt>
                <c:pt idx="30">
                  <c:v>83803.723703312862</c:v>
                </c:pt>
                <c:pt idx="31">
                  <c:v>90006.757164221373</c:v>
                </c:pt>
                <c:pt idx="32">
                  <c:v>96387.423167967223</c:v>
                </c:pt>
                <c:pt idx="33">
                  <c:v>102924.37067878689</c:v>
                </c:pt>
                <c:pt idx="34">
                  <c:v>109594.45126542133</c:v>
                </c:pt>
                <c:pt idx="35">
                  <c:v>116372.96158888651</c:v>
                </c:pt>
                <c:pt idx="36">
                  <c:v>123233.91610365779</c:v>
                </c:pt>
                <c:pt idx="37">
                  <c:v>130150.34499146516</c:v>
                </c:pt>
                <c:pt idx="38">
                  <c:v>137094.61165276894</c:v>
                </c:pt>
                <c:pt idx="39">
                  <c:v>144038.7435376792</c:v>
                </c:pt>
                <c:pt idx="40">
                  <c:v>150954.76972497319</c:v>
                </c:pt>
                <c:pt idx="41">
                  <c:v>157815.05846835466</c:v>
                </c:pt>
                <c:pt idx="42">
                  <c:v>164592.64793002102</c:v>
                </c:pt>
                <c:pt idx="43">
                  <c:v>171261.56351292192</c:v>
                </c:pt>
                <c:pt idx="44">
                  <c:v>177797.11557791449</c:v>
                </c:pt>
                <c:pt idx="45">
                  <c:v>184176.17187687711</c:v>
                </c:pt>
                <c:pt idx="46">
                  <c:v>190377.39972831056</c:v>
                </c:pt>
                <c:pt idx="47">
                  <c:v>196381.47378347031</c:v>
                </c:pt>
                <c:pt idx="48">
                  <c:v>202171.24615001283</c:v>
                </c:pt>
                <c:pt idx="49">
                  <c:v>207731.87662502576</c:v>
                </c:pt>
                <c:pt idx="50">
                  <c:v>213050.92180713284</c:v>
                </c:pt>
                <c:pt idx="51">
                  <c:v>218118.38287492064</c:v>
                </c:pt>
                <c:pt idx="52">
                  <c:v>222926.7128041476</c:v>
                </c:pt>
                <c:pt idx="53">
                  <c:v>227470.78471934237</c:v>
                </c:pt>
                <c:pt idx="54">
                  <c:v>231747.82391017603</c:v>
                </c:pt>
                <c:pt idx="55">
                  <c:v>235757.30676740449</c:v>
                </c:pt>
                <c:pt idx="56">
                  <c:v>239500.83049019511</c:v>
                </c:pt>
                <c:pt idx="57">
                  <c:v>242981.95787461873</c:v>
                </c:pt>
                <c:pt idx="58">
                  <c:v>246206.04180588745</c:v>
                </c:pt>
                <c:pt idx="59">
                  <c:v>249180.0342438831</c:v>
                </c:pt>
                <c:pt idx="60">
                  <c:v>251912.28451711297</c:v>
                </c:pt>
                <c:pt idx="61">
                  <c:v>254412.33163354854</c:v>
                </c:pt>
                <c:pt idx="62">
                  <c:v>256690.69509087718</c:v>
                </c:pt>
                <c:pt idx="63">
                  <c:v>258758.66833973234</c:v>
                </c:pt>
                <c:pt idx="64">
                  <c:v>260628.11863993641</c:v>
                </c:pt>
                <c:pt idx="65">
                  <c:v>262311.2965715747</c:v>
                </c:pt>
                <c:pt idx="66">
                  <c:v>263820.65794019727</c:v>
                </c:pt>
                <c:pt idx="67">
                  <c:v>265168.70026869379</c:v>
                </c:pt>
                <c:pt idx="68">
                  <c:v>266367.81551642343</c:v>
                </c:pt>
                <c:pt idx="69">
                  <c:v>267430.16012634896</c:v>
                </c:pt>
                <c:pt idx="70">
                  <c:v>268367.5429883973</c:v>
                </c:pt>
                <c:pt idx="71">
                  <c:v>269191.33143469779</c:v>
                </c:pt>
                <c:pt idx="72">
                  <c:v>269912.37495964899</c:v>
                </c:pt>
                <c:pt idx="73">
                  <c:v>270540.94599204947</c:v>
                </c:pt>
                <c:pt idx="74">
                  <c:v>271086.69674214523</c:v>
                </c:pt>
                <c:pt idx="75">
                  <c:v>271558.63090515451</c:v>
                </c:pt>
                <c:pt idx="76">
                  <c:v>271965.08882403455</c:v>
                </c:pt>
                <c:pt idx="77">
                  <c:v>272313.74459532357</c:v>
                </c:pt>
                <c:pt idx="78">
                  <c:v>272611.61353851779</c:v>
                </c:pt>
                <c:pt idx="79">
                  <c:v>272865.06843603094</c:v>
                </c:pt>
                <c:pt idx="80">
                  <c:v>273079.86298080796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'Normal Logistic'!$J$8</c:f>
              <c:strCache>
                <c:ptCount val="1"/>
                <c:pt idx="0">
                  <c:v>Daily Deaths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Logistic'!$J$9:$J$111</c:f>
              <c:numCache>
                <c:formatCode>_(* #,##0_);_(* \(#,##0\);_(* "-"??_);_(@_)</c:formatCode>
                <c:ptCount val="103"/>
                <c:pt idx="0">
                  <c:v>186</c:v>
                </c:pt>
                <c:pt idx="1">
                  <c:v>258</c:v>
                </c:pt>
                <c:pt idx="2">
                  <c:v>310</c:v>
                </c:pt>
                <c:pt idx="3">
                  <c:v>335</c:v>
                </c:pt>
                <c:pt idx="4">
                  <c:v>423</c:v>
                </c:pt>
                <c:pt idx="5">
                  <c:v>333</c:v>
                </c:pt>
                <c:pt idx="6">
                  <c:v>4075</c:v>
                </c:pt>
                <c:pt idx="7">
                  <c:v>820</c:v>
                </c:pt>
                <c:pt idx="8">
                  <c:v>381</c:v>
                </c:pt>
                <c:pt idx="9">
                  <c:v>971</c:v>
                </c:pt>
                <c:pt idx="10">
                  <c:v>1062</c:v>
                </c:pt>
                <c:pt idx="11">
                  <c:v>1343</c:v>
                </c:pt>
                <c:pt idx="12">
                  <c:v>1600</c:v>
                </c:pt>
                <c:pt idx="13">
                  <c:v>1726</c:v>
                </c:pt>
                <c:pt idx="14">
                  <c:v>1722</c:v>
                </c:pt>
                <c:pt idx="15">
                  <c:v>2202</c:v>
                </c:pt>
                <c:pt idx="16">
                  <c:v>2401</c:v>
                </c:pt>
                <c:pt idx="17">
                  <c:v>2501</c:v>
                </c:pt>
                <c:pt idx="18">
                  <c:v>3152</c:v>
                </c:pt>
                <c:pt idx="19">
                  <c:v>3398</c:v>
                </c:pt>
                <c:pt idx="20">
                  <c:v>3149</c:v>
                </c:pt>
                <c:pt idx="21">
                  <c:v>3299</c:v>
                </c:pt>
                <c:pt idx="22">
                  <c:v>4193</c:v>
                </c:pt>
                <c:pt idx="23">
                  <c:v>4928</c:v>
                </c:pt>
                <c:pt idx="24">
                  <c:v>4796</c:v>
                </c:pt>
                <c:pt idx="25">
                  <c:v>6664</c:v>
                </c:pt>
                <c:pt idx="26">
                  <c:v>5798</c:v>
                </c:pt>
                <c:pt idx="27">
                  <c:v>4810</c:v>
                </c:pt>
                <c:pt idx="28">
                  <c:v>5020</c:v>
                </c:pt>
                <c:pt idx="29">
                  <c:v>6695</c:v>
                </c:pt>
                <c:pt idx="30">
                  <c:v>6287</c:v>
                </c:pt>
                <c:pt idx="31">
                  <c:v>7277</c:v>
                </c:pt>
                <c:pt idx="32">
                  <c:v>6892</c:v>
                </c:pt>
                <c:pt idx="33">
                  <c:v>6262</c:v>
                </c:pt>
                <c:pt idx="34">
                  <c:v>5702</c:v>
                </c:pt>
                <c:pt idx="35">
                  <c:v>5369</c:v>
                </c:pt>
                <c:pt idx="36">
                  <c:v>5989</c:v>
                </c:pt>
                <c:pt idx="37">
                  <c:v>7875</c:v>
                </c:pt>
                <c:pt idx="38">
                  <c:v>8493</c:v>
                </c:pt>
                <c:pt idx="39">
                  <c:v>6710</c:v>
                </c:pt>
                <c:pt idx="40">
                  <c:v>6463</c:v>
                </c:pt>
                <c:pt idx="41">
                  <c:v>5296</c:v>
                </c:pt>
                <c:pt idx="42">
                  <c:v>5109</c:v>
                </c:pt>
                <c:pt idx="43">
                  <c:v>6058</c:v>
                </c:pt>
                <c:pt idx="44">
                  <c:v>6689</c:v>
                </c:pt>
                <c:pt idx="45">
                  <c:v>6260</c:v>
                </c:pt>
                <c:pt idx="46">
                  <c:v>5767</c:v>
                </c:pt>
                <c:pt idx="47">
                  <c:v>6006</c:v>
                </c:pt>
                <c:pt idx="48">
                  <c:v>4982</c:v>
                </c:pt>
                <c:pt idx="49">
                  <c:v>3932</c:v>
                </c:pt>
                <c:pt idx="50">
                  <c:v>5376</c:v>
                </c:pt>
                <c:pt idx="51">
                  <c:v>9797</c:v>
                </c:pt>
                <c:pt idx="52">
                  <c:v>6403</c:v>
                </c:pt>
                <c:pt idx="53">
                  <c:v>5799</c:v>
                </c:pt>
                <c:pt idx="54">
                  <c:v>8657</c:v>
                </c:pt>
                <c:pt idx="55">
                  <c:v>976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'Normal Logistic'!$K$8</c:f>
              <c:strCache>
                <c:ptCount val="1"/>
                <c:pt idx="0">
                  <c:v>Projected Daily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Logistic'!$K$9:$K$111</c:f>
              <c:numCache>
                <c:formatCode>_(* #,##0.00_);_(* \(#,##0.00\);_(* "-"??_);_(@_)</c:formatCode>
                <c:ptCount val="103"/>
                <c:pt idx="0">
                  <c:v>376.88883854465325</c:v>
                </c:pt>
                <c:pt idx="1">
                  <c:v>438.4911247917027</c:v>
                </c:pt>
                <c:pt idx="2">
                  <c:v>508.10661215695592</c:v>
                </c:pt>
                <c:pt idx="3">
                  <c:v>586.40193302179318</c:v>
                </c:pt>
                <c:pt idx="4">
                  <c:v>674.03499883260383</c:v>
                </c:pt>
                <c:pt idx="5">
                  <c:v>771.64226929656331</c:v>
                </c:pt>
                <c:pt idx="6">
                  <c:v>879.82455635079555</c:v>
                </c:pt>
                <c:pt idx="7">
                  <c:v>999.13151175553571</c:v>
                </c:pt>
                <c:pt idx="8">
                  <c:v>1130.0450086782066</c:v>
                </c:pt>
                <c:pt idx="9">
                  <c:v>1272.9616908011769</c:v>
                </c:pt>
                <c:pt idx="10">
                  <c:v>1428.1750250964576</c:v>
                </c:pt>
                <c:pt idx="11">
                  <c:v>1595.8572539767842</c:v>
                </c:pt>
                <c:pt idx="12">
                  <c:v>1776.0416963590856</c:v>
                </c:pt>
                <c:pt idx="13">
                  <c:v>1968.605892461032</c:v>
                </c:pt>
                <c:pt idx="14">
                  <c:v>2173.2561211023644</c:v>
                </c:pt>
                <c:pt idx="15">
                  <c:v>2389.5138382503796</c:v>
                </c:pt>
                <c:pt idx="16">
                  <c:v>2616.7045891667199</c:v>
                </c:pt>
                <c:pt idx="17">
                  <c:v>2853.9499318390131</c:v>
                </c:pt>
                <c:pt idx="18">
                  <c:v>3100.1628750373161</c:v>
                </c:pt>
                <c:pt idx="19">
                  <c:v>3354.047279628925</c:v>
                </c:pt>
                <c:pt idx="20">
                  <c:v>3614.1015968105448</c:v>
                </c:pt>
                <c:pt idx="21">
                  <c:v>3878.6272226284887</c:v>
                </c:pt>
                <c:pt idx="22">
                  <c:v>4145.7416364045075</c:v>
                </c:pt>
                <c:pt idx="23">
                  <c:v>4413.3963642052722</c:v>
                </c:pt>
                <c:pt idx="24">
                  <c:v>4679.3996708631348</c:v>
                </c:pt>
                <c:pt idx="25">
                  <c:v>4941.4437395906534</c:v>
                </c:pt>
                <c:pt idx="26">
                  <c:v>5197.1359518463087</c:v>
                </c:pt>
                <c:pt idx="27">
                  <c:v>5444.0337371356836</c:v>
                </c:pt>
                <c:pt idx="28">
                  <c:v>5679.682328404514</c:v>
                </c:pt>
                <c:pt idx="29">
                  <c:v>5901.6546390942704</c:v>
                </c:pt>
                <c:pt idx="30">
                  <c:v>6107.5923779956329</c:v>
                </c:pt>
                <c:pt idx="31">
                  <c:v>6295.2474424193151</c:v>
                </c:pt>
                <c:pt idx="32">
                  <c:v>6462.5225827993545</c:v>
                </c:pt>
                <c:pt idx="33">
                  <c:v>6607.5103155559927</c:v>
                </c:pt>
                <c:pt idx="34">
                  <c:v>6728.5290776196698</c:v>
                </c:pt>
                <c:pt idx="35">
                  <c:v>6824.1556659213693</c:v>
                </c:pt>
                <c:pt idx="36">
                  <c:v>6893.2530875116363</c:v>
                </c:pt>
                <c:pt idx="37">
                  <c:v>6934.9930585641396</c:v>
                </c:pt>
                <c:pt idx="38">
                  <c:v>6948.8725298571753</c:v>
                </c:pt>
                <c:pt idx="39">
                  <c:v>6934.7237777698192</c:v>
                </c:pt>
                <c:pt idx="40">
                  <c:v>6892.7177777821771</c:v>
                </c:pt>
                <c:pt idx="41">
                  <c:v>6823.3607656134191</c:v>
                </c:pt>
                <c:pt idx="42">
                  <c:v>6727.484082700711</c:v>
                </c:pt>
                <c:pt idx="43">
                  <c:v>6606.2275908001102</c:v>
                </c:pt>
                <c:pt idx="44">
                  <c:v>6461.0171183135762</c:v>
                </c:pt>
                <c:pt idx="45">
                  <c:v>6293.5365622023091</c:v>
                </c:pt>
                <c:pt idx="46">
                  <c:v>6105.6954084472873</c:v>
                </c:pt>
                <c:pt idx="47">
                  <c:v>5899.5925463353215</c:v>
                </c:pt>
                <c:pt idx="48">
                  <c:v>5677.4773339023814</c:v>
                </c:pt>
                <c:pt idx="49">
                  <c:v>5441.7089214510743</c:v>
                </c:pt>
                <c:pt idx="50">
                  <c:v>5194.7148563132405</c:v>
                </c:pt>
                <c:pt idx="51">
                  <c:v>4938.9499754310164</c:v>
                </c:pt>
                <c:pt idx="52">
                  <c:v>4676.8565446385837</c:v>
                </c:pt>
                <c:pt idx="53">
                  <c:v>4410.8265276569928</c:v>
                </c:pt>
                <c:pt idx="54">
                  <c:v>4143.1667676669213</c:v>
                </c:pt>
                <c:pt idx="55">
                  <c:v>3876.0677445740916</c:v>
                </c:pt>
                <c:pt idx="56">
                  <c:v>3611.5764369417875</c:v>
                </c:pt>
                <c:pt idx="57">
                  <c:v>3351.5736745326749</c:v>
                </c:pt>
                <c:pt idx="58">
                  <c:v>3097.7562210106653</c:v>
                </c:pt>
                <c:pt idx="59">
                  <c:v>2851.6236819316132</c:v>
                </c:pt>
                <c:pt idx="60">
                  <c:v>2614.4701956089616</c:v>
                </c:pt>
                <c:pt idx="61">
                  <c:v>2387.3807380867738</c:v>
                </c:pt>
                <c:pt idx="62">
                  <c:v>2171.2317618558468</c:v>
                </c:pt>
                <c:pt idx="63">
                  <c:v>1966.6957938386363</c:v>
                </c:pt>
                <c:pt idx="64">
                  <c:v>1774.2495433859729</c:v>
                </c:pt>
                <c:pt idx="65">
                  <c:v>1594.1850165188841</c:v>
                </c:pt>
                <c:pt idx="66">
                  <c:v>1426.623098498829</c:v>
                </c:pt>
                <c:pt idx="67">
                  <c:v>1271.5290523196461</c:v>
                </c:pt>
                <c:pt idx="68">
                  <c:v>1128.7293844994592</c:v>
                </c:pt>
                <c:pt idx="69">
                  <c:v>997.92954966485809</c:v>
                </c:pt>
                <c:pt idx="70">
                  <c:v>878.73199949258515</c:v>
                </c:pt>
                <c:pt idx="71">
                  <c:v>770.65412695423356</c:v>
                </c:pt>
                <c:pt idx="72">
                  <c:v>673.14571070448778</c:v>
                </c:pt>
                <c:pt idx="73">
                  <c:v>585.60552406145041</c:v>
                </c:pt>
                <c:pt idx="74">
                  <c:v>507.39683565491941</c:v>
                </c:pt>
                <c:pt idx="75">
                  <c:v>437.86159197843807</c:v>
                </c:pt>
                <c:pt idx="76">
                  <c:v>376.33313357175462</c:v>
                </c:pt>
                <c:pt idx="77">
                  <c:v>322.14735452055584</c:v>
                </c:pt>
                <c:pt idx="78">
                  <c:v>274.65226790196198</c:v>
                </c:pt>
                <c:pt idx="79">
                  <c:v>233.21598662490837</c:v>
                </c:pt>
                <c:pt idx="80">
                  <c:v>197.23316909063522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88184"/>
        <c:axId val="420788576"/>
      </c:scatterChart>
      <c:valAx>
        <c:axId val="42078818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WHO Situation Day Number - Day 1 is 22 Jan 2020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88576"/>
        <c:crosses val="autoZero"/>
        <c:crossBetween val="midCat"/>
      </c:valAx>
      <c:valAx>
        <c:axId val="42078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88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Covid Cases </a:t>
            </a:r>
          </a:p>
          <a:p>
            <a:pPr>
              <a:defRPr/>
            </a:pPr>
            <a:r>
              <a:rPr lang="en-US" baseline="0"/>
              <a:t>Cumulative Normal Fit 4 May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'Normal Logistic'!$E$8</c:f>
              <c:strCache>
                <c:ptCount val="1"/>
                <c:pt idx="0">
                  <c:v>Projected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Logistic'!$E$9:$E$111</c:f>
              <c:numCache>
                <c:formatCode>_(* #,##0.00_);_(* \(#,##0.00\);_(* "-"??_);_(@_)</c:formatCode>
                <c:ptCount val="103"/>
                <c:pt idx="0">
                  <c:v>10496.537831976742</c:v>
                </c:pt>
                <c:pt idx="1">
                  <c:v>11779.900082990056</c:v>
                </c:pt>
                <c:pt idx="2">
                  <c:v>13177.786321331387</c:v>
                </c:pt>
                <c:pt idx="3">
                  <c:v>14694.291078868639</c:v>
                </c:pt>
                <c:pt idx="4">
                  <c:v>16332.781002678033</c:v>
                </c:pt>
                <c:pt idx="5">
                  <c:v>18095.765607568672</c:v>
                </c:pt>
                <c:pt idx="6">
                  <c:v>19984.767891382413</c:v>
                </c:pt>
                <c:pt idx="7">
                  <c:v>22000.197417995361</c:v>
                </c:pt>
                <c:pt idx="8">
                  <c:v>24141.228699978456</c:v>
                </c:pt>
                <c:pt idx="9">
                  <c:v>26405.687888096531</c:v>
                </c:pt>
                <c:pt idx="10">
                  <c:v>28789.950887452171</c:v>
                </c:pt>
                <c:pt idx="11">
                  <c:v>31288.856060302627</c:v>
                </c:pt>
                <c:pt idx="12">
                  <c:v>33895.634635026356</c:v>
                </c:pt>
                <c:pt idx="13">
                  <c:v>36601.861812912925</c:v>
                </c:pt>
                <c:pt idx="14">
                  <c:v>39397.431345225166</c:v>
                </c:pt>
                <c:pt idx="15">
                  <c:v>42270.556040840456</c:v>
                </c:pt>
                <c:pt idx="16">
                  <c:v>45207.796261186908</c:v>
                </c:pt>
                <c:pt idx="17">
                  <c:v>48194.117968780301</c:v>
                </c:pt>
                <c:pt idx="18">
                  <c:v>51212.981326318783</c:v>
                </c:pt>
                <c:pt idx="19">
                  <c:v>54246.460206102391</c:v>
                </c:pt>
                <c:pt idx="20">
                  <c:v>57275.392278658699</c:v>
                </c:pt>
                <c:pt idx="21">
                  <c:v>60279.558621777767</c:v>
                </c:pt>
                <c:pt idx="22">
                  <c:v>63237.891045916003</c:v>
                </c:pt>
                <c:pt idx="23">
                  <c:v>66128.704590126421</c:v>
                </c:pt>
                <c:pt idx="24">
                  <c:v>68929.951926449401</c:v>
                </c:pt>
                <c:pt idx="25">
                  <c:v>71619.495742577943</c:v>
                </c:pt>
                <c:pt idx="26">
                  <c:v>74175.394574730162</c:v>
                </c:pt>
                <c:pt idx="27">
                  <c:v>76576.197055931116</c:v>
                </c:pt>
                <c:pt idx="28">
                  <c:v>78801.239148223234</c:v>
                </c:pt>
                <c:pt idx="29">
                  <c:v>80830.938656789644</c:v>
                </c:pt>
                <c:pt idx="30">
                  <c:v>82647.081192215599</c:v>
                </c:pt>
                <c:pt idx="31">
                  <c:v>84233.091762687574</c:v>
                </c:pt>
                <c:pt idx="32">
                  <c:v>85574.286344902997</c:v>
                </c:pt>
                <c:pt idx="33">
                  <c:v>86658.098100101386</c:v>
                </c:pt>
                <c:pt idx="34">
                  <c:v>87474.273364316818</c:v>
                </c:pt>
                <c:pt idx="35">
                  <c:v>88015.033139257415</c:v>
                </c:pt>
                <c:pt idx="36">
                  <c:v>88275.19652717642</c:v>
                </c:pt>
                <c:pt idx="37">
                  <c:v>88252.263370649802</c:v>
                </c:pt>
                <c:pt idx="38">
                  <c:v>87946.454253789518</c:v>
                </c:pt>
                <c:pt idx="39">
                  <c:v>87360.706969850726</c:v>
                </c:pt>
                <c:pt idx="40">
                  <c:v>86500.629534342559</c:v>
                </c:pt>
                <c:pt idx="41">
                  <c:v>85374.410794626878</c:v>
                </c:pt>
                <c:pt idx="42">
                  <c:v>83992.690628672994</c:v>
                </c:pt>
                <c:pt idx="43">
                  <c:v>82368.392610268929</c:v>
                </c:pt>
                <c:pt idx="44">
                  <c:v>80516.522820707964</c:v>
                </c:pt>
                <c:pt idx="45">
                  <c:v>78453.939185758427</c:v>
                </c:pt>
                <c:pt idx="46">
                  <c:v>76199.096293147013</c:v>
                </c:pt>
                <c:pt idx="47">
                  <c:v>73771.771085586952</c:v>
                </c:pt>
                <c:pt idx="48">
                  <c:v>71192.775117893136</c:v>
                </c:pt>
                <c:pt idx="49">
                  <c:v>68483.659209121441</c:v>
                </c:pt>
                <c:pt idx="50">
                  <c:v>65666.416312005967</c:v>
                </c:pt>
                <c:pt idx="51">
                  <c:v>62763.188267058707</c:v>
                </c:pt>
                <c:pt idx="52">
                  <c:v>59795.981816793013</c:v>
                </c:pt>
                <c:pt idx="53">
                  <c:v>56786.398839868132</c:v>
                </c:pt>
                <c:pt idx="54">
                  <c:v>53755.38524212801</c:v>
                </c:pt>
                <c:pt idx="55">
                  <c:v>50723.002330799187</c:v>
                </c:pt>
                <c:pt idx="56">
                  <c:v>47708.223820689149</c:v>
                </c:pt>
                <c:pt idx="57">
                  <c:v>44728.760899335794</c:v>
                </c:pt>
                <c:pt idx="58">
                  <c:v>41800.917034220714</c:v>
                </c:pt>
                <c:pt idx="59">
                  <c:v>38939.473461371883</c:v>
                </c:pt>
                <c:pt idx="60">
                  <c:v>36157.605571708431</c:v>
                </c:pt>
                <c:pt idx="61">
                  <c:v>33466.829728204502</c:v>
                </c:pt>
                <c:pt idx="62">
                  <c:v>30876.979419855295</c:v>
                </c:pt>
                <c:pt idx="63">
                  <c:v>28396.20910118326</c:v>
                </c:pt>
                <c:pt idx="64">
                  <c:v>26031.02358921308</c:v>
                </c:pt>
                <c:pt idx="65">
                  <c:v>23786.330500820917</c:v>
                </c:pt>
                <c:pt idx="66">
                  <c:v>21665.5129162386</c:v>
                </c:pt>
                <c:pt idx="67">
                  <c:v>19670.519250237587</c:v>
                </c:pt>
                <c:pt idx="68">
                  <c:v>17801.967199181472</c:v>
                </c:pt>
                <c:pt idx="69">
                  <c:v>16059.25860514882</c:v>
                </c:pt>
                <c:pt idx="70">
                  <c:v>14440.702130877567</c:v>
                </c:pt>
                <c:pt idx="71">
                  <c:v>12943.640762733945</c:v>
                </c:pt>
                <c:pt idx="72">
                  <c:v>11564.581343265752</c:v>
                </c:pt>
                <c:pt idx="73">
                  <c:v>10299.323569257996</c:v>
                </c:pt>
                <c:pt idx="74">
                  <c:v>9143.0861642141299</c:v>
                </c:pt>
                <c:pt idx="75">
                  <c:v>8090.6282344527444</c:v>
                </c:pt>
                <c:pt idx="76">
                  <c:v>7136.3641345064043</c:v>
                </c:pt>
                <c:pt idx="77">
                  <c:v>6274.4704898848931</c:v>
                </c:pt>
                <c:pt idx="78">
                  <c:v>5498.9843441230942</c:v>
                </c:pt>
                <c:pt idx="79">
                  <c:v>4803.8917041334562</c:v>
                </c:pt>
                <c:pt idx="80">
                  <c:v>4183.2060462853069</c:v>
                </c:pt>
                <c:pt idx="81">
                  <c:v>3631.0366097752867</c:v>
                </c:pt>
                <c:pt idx="82">
                  <c:v>3141.6465395703199</c:v>
                </c:pt>
                <c:pt idx="83">
                  <c:v>2709.5011456954367</c:v>
                </c:pt>
                <c:pt idx="84">
                  <c:v>2329.3067173887507</c:v>
                </c:pt>
                <c:pt idx="85">
                  <c:v>1996.0404693113967</c:v>
                </c:pt>
                <c:pt idx="86">
                  <c:v>1704.9723032693109</c:v>
                </c:pt>
                <c:pt idx="87">
                  <c:v>1451.679144334036</c:v>
                </c:pt>
                <c:pt idx="88">
                  <c:v>1232.052657101963</c:v>
                </c:pt>
                <c:pt idx="89">
                  <c:v>1042.3011688958727</c:v>
                </c:pt>
                <c:pt idx="90">
                  <c:v>878.94662514558274</c:v>
                </c:pt>
                <c:pt idx="91">
                  <c:v>738.81738135109629</c:v>
                </c:pt>
                <c:pt idx="92">
                  <c:v>619.03759936735389</c:v>
                </c:pt>
                <c:pt idx="93">
                  <c:v>517.01396663739627</c:v>
                </c:pt>
                <c:pt idx="94">
                  <c:v>430.42039867011277</c:v>
                </c:pt>
                <c:pt idx="95">
                  <c:v>357.1813205050114</c:v>
                </c:pt>
                <c:pt idx="96">
                  <c:v>295.45405483096278</c:v>
                </c:pt>
                <c:pt idx="97">
                  <c:v>243.61077519635495</c:v>
                </c:pt>
                <c:pt idx="98">
                  <c:v>200.22041437653257</c:v>
                </c:pt>
                <c:pt idx="99">
                  <c:v>164.03085210172037</c:v>
                </c:pt>
                <c:pt idx="100">
                  <c:v>133.95164429237417</c:v>
                </c:pt>
                <c:pt idx="101">
                  <c:v>109.03749866213911</c:v>
                </c:pt>
                <c:pt idx="102">
                  <c:v>88.472649687296681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'Normal Logistic'!$F$8</c:f>
              <c:strCache>
                <c:ptCount val="1"/>
                <c:pt idx="0">
                  <c:v>Daily Cases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Logistic'!$B$9:$B$64</c:f>
              <c:numCache>
                <c:formatCode>General</c:formatCode>
                <c:ptCount val="5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</c:numCache>
            </c:numRef>
          </c:xVal>
          <c:yVal>
            <c:numRef>
              <c:f>'Normal Logistic'!$F$9:$F$64</c:f>
              <c:numCache>
                <c:formatCode>_(* #,##0_);_(* \(#,##0\);_(* "-"??_);_(@_)</c:formatCode>
                <c:ptCount val="56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  <c:pt idx="44">
                  <c:v>73657</c:v>
                </c:pt>
                <c:pt idx="45">
                  <c:v>81529</c:v>
                </c:pt>
                <c:pt idx="46">
                  <c:v>93716</c:v>
                </c:pt>
                <c:pt idx="47">
                  <c:v>84900</c:v>
                </c:pt>
                <c:pt idx="48">
                  <c:v>85530</c:v>
                </c:pt>
                <c:pt idx="49">
                  <c:v>76026</c:v>
                </c:pt>
                <c:pt idx="50">
                  <c:v>66276</c:v>
                </c:pt>
                <c:pt idx="51">
                  <c:v>71839</c:v>
                </c:pt>
                <c:pt idx="52">
                  <c:v>84771</c:v>
                </c:pt>
                <c:pt idx="53">
                  <c:v>91977</c:v>
                </c:pt>
                <c:pt idx="54">
                  <c:v>82763</c:v>
                </c:pt>
                <c:pt idx="55">
                  <c:v>86108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30560"/>
        <c:axId val="421330952"/>
      </c:scatterChart>
      <c:valAx>
        <c:axId val="421330560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</a:t>
                </a:r>
                <a:r>
                  <a:rPr lang="en-US" baseline="0"/>
                  <a:t> Situation Day Number - Day 1 is 22 Jan 2020)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30952"/>
        <c:crosses val="autoZero"/>
        <c:crossBetween val="midCat"/>
      </c:valAx>
      <c:valAx>
        <c:axId val="42133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Daily  Cases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3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 4 May 2020</a:t>
            </a:r>
            <a:br>
              <a:rPr lang="en-US"/>
            </a:br>
            <a:r>
              <a:rPr lang="en-US"/>
              <a:t>Normal Projection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'Normal Logistic'!$J$8</c:f>
              <c:strCache>
                <c:ptCount val="1"/>
                <c:pt idx="0">
                  <c:v>Daily Deaths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Logistic'!$J$9:$J$111</c:f>
              <c:numCache>
                <c:formatCode>_(* #,##0_);_(* \(#,##0\);_(* "-"??_);_(@_)</c:formatCode>
                <c:ptCount val="103"/>
                <c:pt idx="0">
                  <c:v>186</c:v>
                </c:pt>
                <c:pt idx="1">
                  <c:v>258</c:v>
                </c:pt>
                <c:pt idx="2">
                  <c:v>310</c:v>
                </c:pt>
                <c:pt idx="3">
                  <c:v>335</c:v>
                </c:pt>
                <c:pt idx="4">
                  <c:v>423</c:v>
                </c:pt>
                <c:pt idx="5">
                  <c:v>333</c:v>
                </c:pt>
                <c:pt idx="6">
                  <c:v>4075</c:v>
                </c:pt>
                <c:pt idx="7">
                  <c:v>820</c:v>
                </c:pt>
                <c:pt idx="8">
                  <c:v>381</c:v>
                </c:pt>
                <c:pt idx="9">
                  <c:v>971</c:v>
                </c:pt>
                <c:pt idx="10">
                  <c:v>1062</c:v>
                </c:pt>
                <c:pt idx="11">
                  <c:v>1343</c:v>
                </c:pt>
                <c:pt idx="12">
                  <c:v>1600</c:v>
                </c:pt>
                <c:pt idx="13">
                  <c:v>1726</c:v>
                </c:pt>
                <c:pt idx="14">
                  <c:v>1722</c:v>
                </c:pt>
                <c:pt idx="15">
                  <c:v>2202</c:v>
                </c:pt>
                <c:pt idx="16">
                  <c:v>2401</c:v>
                </c:pt>
                <c:pt idx="17">
                  <c:v>2501</c:v>
                </c:pt>
                <c:pt idx="18">
                  <c:v>3152</c:v>
                </c:pt>
                <c:pt idx="19">
                  <c:v>3398</c:v>
                </c:pt>
                <c:pt idx="20">
                  <c:v>3149</c:v>
                </c:pt>
                <c:pt idx="21">
                  <c:v>3299</c:v>
                </c:pt>
                <c:pt idx="22">
                  <c:v>4193</c:v>
                </c:pt>
                <c:pt idx="23">
                  <c:v>4928</c:v>
                </c:pt>
                <c:pt idx="24">
                  <c:v>4796</c:v>
                </c:pt>
                <c:pt idx="25">
                  <c:v>6664</c:v>
                </c:pt>
                <c:pt idx="26">
                  <c:v>5798</c:v>
                </c:pt>
                <c:pt idx="27">
                  <c:v>4810</c:v>
                </c:pt>
                <c:pt idx="28">
                  <c:v>5020</c:v>
                </c:pt>
                <c:pt idx="29">
                  <c:v>6695</c:v>
                </c:pt>
                <c:pt idx="30">
                  <c:v>6287</c:v>
                </c:pt>
                <c:pt idx="31">
                  <c:v>7277</c:v>
                </c:pt>
                <c:pt idx="32">
                  <c:v>6892</c:v>
                </c:pt>
                <c:pt idx="33">
                  <c:v>6262</c:v>
                </c:pt>
                <c:pt idx="34">
                  <c:v>5702</c:v>
                </c:pt>
                <c:pt idx="35">
                  <c:v>5369</c:v>
                </c:pt>
                <c:pt idx="36">
                  <c:v>5989</c:v>
                </c:pt>
                <c:pt idx="37">
                  <c:v>7875</c:v>
                </c:pt>
                <c:pt idx="38">
                  <c:v>8493</c:v>
                </c:pt>
                <c:pt idx="39">
                  <c:v>6710</c:v>
                </c:pt>
                <c:pt idx="40">
                  <c:v>6463</c:v>
                </c:pt>
                <c:pt idx="41">
                  <c:v>5296</c:v>
                </c:pt>
                <c:pt idx="42">
                  <c:v>5109</c:v>
                </c:pt>
                <c:pt idx="43">
                  <c:v>6058</c:v>
                </c:pt>
                <c:pt idx="44">
                  <c:v>6689</c:v>
                </c:pt>
                <c:pt idx="45">
                  <c:v>6260</c:v>
                </c:pt>
                <c:pt idx="46">
                  <c:v>5767</c:v>
                </c:pt>
                <c:pt idx="47">
                  <c:v>6006</c:v>
                </c:pt>
                <c:pt idx="48">
                  <c:v>4982</c:v>
                </c:pt>
                <c:pt idx="49">
                  <c:v>3932</c:v>
                </c:pt>
                <c:pt idx="50">
                  <c:v>5376</c:v>
                </c:pt>
                <c:pt idx="51">
                  <c:v>9797</c:v>
                </c:pt>
                <c:pt idx="52">
                  <c:v>6403</c:v>
                </c:pt>
                <c:pt idx="53">
                  <c:v>5799</c:v>
                </c:pt>
                <c:pt idx="54">
                  <c:v>8657</c:v>
                </c:pt>
                <c:pt idx="55">
                  <c:v>976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'Normal Logistic'!$K$8</c:f>
              <c:strCache>
                <c:ptCount val="1"/>
                <c:pt idx="0">
                  <c:v>Projected Daily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Logistic'!$K$9:$K$111</c:f>
              <c:numCache>
                <c:formatCode>_(* #,##0.00_);_(* \(#,##0.00\);_(* "-"??_);_(@_)</c:formatCode>
                <c:ptCount val="103"/>
                <c:pt idx="0">
                  <c:v>376.88883854465325</c:v>
                </c:pt>
                <c:pt idx="1">
                  <c:v>438.4911247917027</c:v>
                </c:pt>
                <c:pt idx="2">
                  <c:v>508.10661215695592</c:v>
                </c:pt>
                <c:pt idx="3">
                  <c:v>586.40193302179318</c:v>
                </c:pt>
                <c:pt idx="4">
                  <c:v>674.03499883260383</c:v>
                </c:pt>
                <c:pt idx="5">
                  <c:v>771.64226929656331</c:v>
                </c:pt>
                <c:pt idx="6">
                  <c:v>879.82455635079555</c:v>
                </c:pt>
                <c:pt idx="7">
                  <c:v>999.13151175553571</c:v>
                </c:pt>
                <c:pt idx="8">
                  <c:v>1130.0450086782066</c:v>
                </c:pt>
                <c:pt idx="9">
                  <c:v>1272.9616908011769</c:v>
                </c:pt>
                <c:pt idx="10">
                  <c:v>1428.1750250964576</c:v>
                </c:pt>
                <c:pt idx="11">
                  <c:v>1595.8572539767842</c:v>
                </c:pt>
                <c:pt idx="12">
                  <c:v>1776.0416963590856</c:v>
                </c:pt>
                <c:pt idx="13">
                  <c:v>1968.605892461032</c:v>
                </c:pt>
                <c:pt idx="14">
                  <c:v>2173.2561211023644</c:v>
                </c:pt>
                <c:pt idx="15">
                  <c:v>2389.5138382503796</c:v>
                </c:pt>
                <c:pt idx="16">
                  <c:v>2616.7045891667199</c:v>
                </c:pt>
                <c:pt idx="17">
                  <c:v>2853.9499318390131</c:v>
                </c:pt>
                <c:pt idx="18">
                  <c:v>3100.1628750373161</c:v>
                </c:pt>
                <c:pt idx="19">
                  <c:v>3354.047279628925</c:v>
                </c:pt>
                <c:pt idx="20">
                  <c:v>3614.1015968105448</c:v>
                </c:pt>
                <c:pt idx="21">
                  <c:v>3878.6272226284887</c:v>
                </c:pt>
                <c:pt idx="22">
                  <c:v>4145.7416364045075</c:v>
                </c:pt>
                <c:pt idx="23">
                  <c:v>4413.3963642052722</c:v>
                </c:pt>
                <c:pt idx="24">
                  <c:v>4679.3996708631348</c:v>
                </c:pt>
                <c:pt idx="25">
                  <c:v>4941.4437395906534</c:v>
                </c:pt>
                <c:pt idx="26">
                  <c:v>5197.1359518463087</c:v>
                </c:pt>
                <c:pt idx="27">
                  <c:v>5444.0337371356836</c:v>
                </c:pt>
                <c:pt idx="28">
                  <c:v>5679.682328404514</c:v>
                </c:pt>
                <c:pt idx="29">
                  <c:v>5901.6546390942704</c:v>
                </c:pt>
                <c:pt idx="30">
                  <c:v>6107.5923779956329</c:v>
                </c:pt>
                <c:pt idx="31">
                  <c:v>6295.2474424193151</c:v>
                </c:pt>
                <c:pt idx="32">
                  <c:v>6462.5225827993545</c:v>
                </c:pt>
                <c:pt idx="33">
                  <c:v>6607.5103155559927</c:v>
                </c:pt>
                <c:pt idx="34">
                  <c:v>6728.5290776196698</c:v>
                </c:pt>
                <c:pt idx="35">
                  <c:v>6824.1556659213693</c:v>
                </c:pt>
                <c:pt idx="36">
                  <c:v>6893.2530875116363</c:v>
                </c:pt>
                <c:pt idx="37">
                  <c:v>6934.9930585641396</c:v>
                </c:pt>
                <c:pt idx="38">
                  <c:v>6948.8725298571753</c:v>
                </c:pt>
                <c:pt idx="39">
                  <c:v>6934.7237777698192</c:v>
                </c:pt>
                <c:pt idx="40">
                  <c:v>6892.7177777821771</c:v>
                </c:pt>
                <c:pt idx="41">
                  <c:v>6823.3607656134191</c:v>
                </c:pt>
                <c:pt idx="42">
                  <c:v>6727.484082700711</c:v>
                </c:pt>
                <c:pt idx="43">
                  <c:v>6606.2275908001102</c:v>
                </c:pt>
                <c:pt idx="44">
                  <c:v>6461.0171183135762</c:v>
                </c:pt>
                <c:pt idx="45">
                  <c:v>6293.5365622023091</c:v>
                </c:pt>
                <c:pt idx="46">
                  <c:v>6105.6954084472873</c:v>
                </c:pt>
                <c:pt idx="47">
                  <c:v>5899.5925463353215</c:v>
                </c:pt>
                <c:pt idx="48">
                  <c:v>5677.4773339023814</c:v>
                </c:pt>
                <c:pt idx="49">
                  <c:v>5441.7089214510743</c:v>
                </c:pt>
                <c:pt idx="50">
                  <c:v>5194.7148563132405</c:v>
                </c:pt>
                <c:pt idx="51">
                  <c:v>4938.9499754310164</c:v>
                </c:pt>
                <c:pt idx="52">
                  <c:v>4676.8565446385837</c:v>
                </c:pt>
                <c:pt idx="53">
                  <c:v>4410.8265276569928</c:v>
                </c:pt>
                <c:pt idx="54">
                  <c:v>4143.1667676669213</c:v>
                </c:pt>
                <c:pt idx="55">
                  <c:v>3876.0677445740916</c:v>
                </c:pt>
                <c:pt idx="56">
                  <c:v>3611.5764369417875</c:v>
                </c:pt>
                <c:pt idx="57">
                  <c:v>3351.5736745326749</c:v>
                </c:pt>
                <c:pt idx="58">
                  <c:v>3097.7562210106653</c:v>
                </c:pt>
                <c:pt idx="59">
                  <c:v>2851.6236819316132</c:v>
                </c:pt>
                <c:pt idx="60">
                  <c:v>2614.4701956089616</c:v>
                </c:pt>
                <c:pt idx="61">
                  <c:v>2387.3807380867738</c:v>
                </c:pt>
                <c:pt idx="62">
                  <c:v>2171.2317618558468</c:v>
                </c:pt>
                <c:pt idx="63">
                  <c:v>1966.6957938386363</c:v>
                </c:pt>
                <c:pt idx="64">
                  <c:v>1774.2495433859729</c:v>
                </c:pt>
                <c:pt idx="65">
                  <c:v>1594.1850165188841</c:v>
                </c:pt>
                <c:pt idx="66">
                  <c:v>1426.623098498829</c:v>
                </c:pt>
                <c:pt idx="67">
                  <c:v>1271.5290523196461</c:v>
                </c:pt>
                <c:pt idx="68">
                  <c:v>1128.7293844994592</c:v>
                </c:pt>
                <c:pt idx="69">
                  <c:v>997.92954966485809</c:v>
                </c:pt>
                <c:pt idx="70">
                  <c:v>878.73199949258515</c:v>
                </c:pt>
                <c:pt idx="71">
                  <c:v>770.65412695423356</c:v>
                </c:pt>
                <c:pt idx="72">
                  <c:v>673.14571070448778</c:v>
                </c:pt>
                <c:pt idx="73">
                  <c:v>585.60552406145041</c:v>
                </c:pt>
                <c:pt idx="74">
                  <c:v>507.39683565491941</c:v>
                </c:pt>
                <c:pt idx="75">
                  <c:v>437.86159197843807</c:v>
                </c:pt>
                <c:pt idx="76">
                  <c:v>376.33313357175462</c:v>
                </c:pt>
                <c:pt idx="77">
                  <c:v>322.14735452055584</c:v>
                </c:pt>
                <c:pt idx="78">
                  <c:v>274.65226790196198</c:v>
                </c:pt>
                <c:pt idx="79">
                  <c:v>233.21598662490837</c:v>
                </c:pt>
                <c:pt idx="80">
                  <c:v>197.23316909063522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31736"/>
        <c:axId val="421332128"/>
      </c:scatterChart>
      <c:valAx>
        <c:axId val="421331736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WHO Situation Day Number - Day 1 is 22 Jan 2020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32128"/>
        <c:crosses val="autoZero"/>
        <c:crossBetween val="midCat"/>
      </c:valAx>
      <c:valAx>
        <c:axId val="42133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Deaths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31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Terminal!$E$6</c:f>
              <c:strCache>
                <c:ptCount val="1"/>
                <c:pt idx="0">
                  <c:v>(dv/dt)/v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Terminal!$E$7:$E$45</c:f>
              <c:numCache>
                <c:formatCode>#,##0.0000000</c:formatCode>
                <c:ptCount val="39"/>
                <c:pt idx="1">
                  <c:v>6.0892834901156087E-3</c:v>
                </c:pt>
                <c:pt idx="2">
                  <c:v>0.33637020968908171</c:v>
                </c:pt>
                <c:pt idx="3">
                  <c:v>7.6522435897435903E-2</c:v>
                </c:pt>
                <c:pt idx="4">
                  <c:v>0.23168479376154319</c:v>
                </c:pt>
                <c:pt idx="5">
                  <c:v>0.11036056595162026</c:v>
                </c:pt>
                <c:pt idx="6">
                  <c:v>0.21204056678414732</c:v>
                </c:pt>
                <c:pt idx="7">
                  <c:v>-0.20633405639913233</c:v>
                </c:pt>
                <c:pt idx="8">
                  <c:v>0.23791575745553131</c:v>
                </c:pt>
                <c:pt idx="9">
                  <c:v>8.6554723363131192E-2</c:v>
                </c:pt>
                <c:pt idx="10">
                  <c:v>0.31719387965521506</c:v>
                </c:pt>
                <c:pt idx="11">
                  <c:v>0.24228125</c:v>
                </c:pt>
                <c:pt idx="12">
                  <c:v>-0.22751160382062988</c:v>
                </c:pt>
                <c:pt idx="13">
                  <c:v>0.36086594096302832</c:v>
                </c:pt>
                <c:pt idx="14">
                  <c:v>-2.4180790960451979E-2</c:v>
                </c:pt>
                <c:pt idx="15">
                  <c:v>2.1787188052662606E-2</c:v>
                </c:pt>
                <c:pt idx="16">
                  <c:v>0.17283975700440887</c:v>
                </c:pt>
                <c:pt idx="17">
                  <c:v>-5.8837449444970311E-2</c:v>
                </c:pt>
                <c:pt idx="18">
                  <c:v>0.25642256134625846</c:v>
                </c:pt>
                <c:pt idx="19">
                  <c:v>1.0212321284377523E-2</c:v>
                </c:pt>
                <c:pt idx="20">
                  <c:v>-8.0213446441704153E-2</c:v>
                </c:pt>
                <c:pt idx="21">
                  <c:v>-1.4910605797604582E-2</c:v>
                </c:pt>
                <c:pt idx="22">
                  <c:v>0.20795754509458864</c:v>
                </c:pt>
                <c:pt idx="23">
                  <c:v>1.4140776232512801E-3</c:v>
                </c:pt>
                <c:pt idx="24">
                  <c:v>3.9734750108763005E-2</c:v>
                </c:pt>
                <c:pt idx="25">
                  <c:v>4.4600347633322414E-2</c:v>
                </c:pt>
                <c:pt idx="26">
                  <c:v>3.2500213255992491E-2</c:v>
                </c:pt>
                <c:pt idx="27">
                  <c:v>-6.2966321243523318E-2</c:v>
                </c:pt>
                <c:pt idx="28">
                  <c:v>-0.12264782014367566</c:v>
                </c:pt>
                <c:pt idx="29">
                  <c:v>6.6174174011053924E-2</c:v>
                </c:pt>
                <c:pt idx="30">
                  <c:v>0.11103733838743557</c:v>
                </c:pt>
                <c:pt idx="31">
                  <c:v>2.6065793495896723E-2</c:v>
                </c:pt>
                <c:pt idx="32">
                  <c:v>5.1340107297812777E-2</c:v>
                </c:pt>
                <c:pt idx="33">
                  <c:v>-4.6429113318316041E-2</c:v>
                </c:pt>
                <c:pt idx="34">
                  <c:v>-0.12001620957410651</c:v>
                </c:pt>
                <c:pt idx="35">
                  <c:v>-6.5743462572618733E-2</c:v>
                </c:pt>
                <c:pt idx="36">
                  <c:v>-2.4214491595559488E-2</c:v>
                </c:pt>
                <c:pt idx="37">
                  <c:v>8.5652406486881411E-2</c:v>
                </c:pt>
                <c:pt idx="38">
                  <c:v>7.6174864705244261E-2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333304"/>
        <c:axId val="421333696"/>
      </c:lineChart>
      <c:catAx>
        <c:axId val="421333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33696"/>
        <c:crosses val="autoZero"/>
        <c:auto val="1"/>
        <c:lblAlgn val="ctr"/>
        <c:lblOffset val="100"/>
        <c:noMultiLvlLbl val="0"/>
      </c:catAx>
      <c:valAx>
        <c:axId val="4213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33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Doubling Period</a:t>
            </a:r>
          </a:p>
        </c:rich>
      </c:tx>
      <c:layout>
        <c:manualLayout>
          <c:xMode val="edge"/>
          <c:yMode val="edge"/>
          <c:x val="4.8381889763779523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9632200029597269"/>
                  <c:y val="-0.22806030265591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Status'!$K$16:$K$61</c:f>
              <c:numCache>
                <c:formatCode>General</c:formatCode>
                <c:ptCount val="4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</c:numCache>
            </c:numRef>
          </c:xVal>
          <c:yVal>
            <c:numRef>
              <c:f>'Global Status'!$P$16:$P$61</c:f>
              <c:numCache>
                <c:formatCode>_(* #,##0.00_);_(* \(#,##0.00\);_(* "-"??_);_(@_)</c:formatCode>
                <c:ptCount val="46"/>
                <c:pt idx="0">
                  <c:v>7.0323085039889808</c:v>
                </c:pt>
                <c:pt idx="1">
                  <c:v>6.103382251885745</c:v>
                </c:pt>
                <c:pt idx="2">
                  <c:v>8.1093842507121821</c:v>
                </c:pt>
                <c:pt idx="3">
                  <c:v>5.9976785582971264</c:v>
                </c:pt>
                <c:pt idx="4">
                  <c:v>6.828446997392982</c:v>
                </c:pt>
                <c:pt idx="5">
                  <c:v>7.3806831575680789</c:v>
                </c:pt>
                <c:pt idx="6">
                  <c:v>6.8566765521978734</c:v>
                </c:pt>
                <c:pt idx="7">
                  <c:v>7.9339379403651984</c:v>
                </c:pt>
                <c:pt idx="8">
                  <c:v>6.6713929083241226</c:v>
                </c:pt>
                <c:pt idx="9">
                  <c:v>7.308180434154453</c:v>
                </c:pt>
                <c:pt idx="10">
                  <c:v>8.5607219267389869</c:v>
                </c:pt>
                <c:pt idx="11">
                  <c:v>9.3767996166653713</c:v>
                </c:pt>
                <c:pt idx="12">
                  <c:v>8.1905370641424557</c:v>
                </c:pt>
                <c:pt idx="13">
                  <c:v>8.8728183816962396</c:v>
                </c:pt>
                <c:pt idx="14">
                  <c:v>9.2271713149963848</c:v>
                </c:pt>
                <c:pt idx="15">
                  <c:v>9.5241825201264909</c:v>
                </c:pt>
                <c:pt idx="16">
                  <c:v>9.9190861621681723</c:v>
                </c:pt>
                <c:pt idx="17">
                  <c:v>11.215681959412237</c:v>
                </c:pt>
                <c:pt idx="18">
                  <c:v>13.24288576008359</c:v>
                </c:pt>
                <c:pt idx="19">
                  <c:v>13.082392992372565</c:v>
                </c:pt>
                <c:pt idx="20">
                  <c:v>12.360870262822965</c:v>
                </c:pt>
                <c:pt idx="21">
                  <c:v>12.740867433548377</c:v>
                </c:pt>
                <c:pt idx="22">
                  <c:v>12.797542826422099</c:v>
                </c:pt>
                <c:pt idx="23">
                  <c:v>14.069205457299988</c:v>
                </c:pt>
                <c:pt idx="24">
                  <c:v>16.41002019677207</c:v>
                </c:pt>
                <c:pt idx="25">
                  <c:v>18.159629426159832</c:v>
                </c:pt>
                <c:pt idx="26">
                  <c:v>19.284005801256594</c:v>
                </c:pt>
                <c:pt idx="27">
                  <c:v>18.354824370171748</c:v>
                </c:pt>
                <c:pt idx="28">
                  <c:v>17.675945554553103</c:v>
                </c:pt>
                <c:pt idx="29">
                  <c:v>17.820708184105083</c:v>
                </c:pt>
                <c:pt idx="30">
                  <c:v>19.393718453401192</c:v>
                </c:pt>
                <c:pt idx="31">
                  <c:v>22.368958301899958</c:v>
                </c:pt>
                <c:pt idx="32">
                  <c:v>20.362720688385103</c:v>
                </c:pt>
                <c:pt idx="33">
                  <c:v>23.516691317093837</c:v>
                </c:pt>
                <c:pt idx="34">
                  <c:v>24.29262086581614</c:v>
                </c:pt>
                <c:pt idx="35">
                  <c:v>22.673390193582218</c:v>
                </c:pt>
                <c:pt idx="36">
                  <c:v>20.461661349649351</c:v>
                </c:pt>
                <c:pt idx="37">
                  <c:v>23.243984678721372</c:v>
                </c:pt>
                <c:pt idx="38">
                  <c:v>23.670188367754594</c:v>
                </c:pt>
                <c:pt idx="39">
                  <c:v>27.279452720171694</c:v>
                </c:pt>
                <c:pt idx="40">
                  <c:v>31.919012091567854</c:v>
                </c:pt>
                <c:pt idx="41">
                  <c:v>30.163774332062797</c:v>
                </c:pt>
                <c:pt idx="42">
                  <c:v>26.307772212504467</c:v>
                </c:pt>
                <c:pt idx="43">
                  <c:v>24.966770832266196</c:v>
                </c:pt>
                <c:pt idx="44">
                  <c:v>28.39990713952729</c:v>
                </c:pt>
                <c:pt idx="45">
                  <c:v>28.003203945453187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539568"/>
        <c:axId val="352308288"/>
      </c:scatterChart>
      <c:valAx>
        <c:axId val="356539568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08288"/>
        <c:crosses val="autoZero"/>
        <c:crossBetween val="midCat"/>
      </c:valAx>
      <c:valAx>
        <c:axId val="3523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3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893744531933511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Status'!$O$5</c:f>
              <c:strCache>
                <c:ptCount val="1"/>
                <c:pt idx="0">
                  <c:v>Projected Cumul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'Global Status'!$K$6:$K$50</c:f>
              <c:numCache>
                <c:formatCode>General</c:formatCode>
                <c:ptCount val="45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</c:numCache>
            </c:numRef>
          </c:xVal>
          <c:yVal>
            <c:numRef>
              <c:f>'Global Status'!$O$6:$O$50</c:f>
              <c:numCache>
                <c:formatCode>_(* #,##0_);_(* \(#,##0\);_(* "-"??_);_(@_)</c:formatCode>
                <c:ptCount val="45"/>
                <c:pt idx="0">
                  <c:v>34151.819600001909</c:v>
                </c:pt>
                <c:pt idx="1">
                  <c:v>41961.005550001748</c:v>
                </c:pt>
                <c:pt idx="2">
                  <c:v>52061.321000003256</c:v>
                </c:pt>
                <c:pt idx="3">
                  <c:v>64569.654050002806</c:v>
                </c:pt>
                <c:pt idx="4">
                  <c:v>79591.544640001841</c:v>
                </c:pt>
                <c:pt idx="5">
                  <c:v>97221.184550003149</c:v>
                </c:pt>
                <c:pt idx="6">
                  <c:v>117541.41740000155</c:v>
                </c:pt>
                <c:pt idx="7">
                  <c:v>140623.73865000438</c:v>
                </c:pt>
                <c:pt idx="8">
                  <c:v>166528.29560000356</c:v>
                </c:pt>
                <c:pt idx="9">
                  <c:v>195303.88739000168</c:v>
                </c:pt>
                <c:pt idx="10">
                  <c:v>226987.96500000264</c:v>
                </c:pt>
                <c:pt idx="11">
                  <c:v>261606.63125000056</c:v>
                </c:pt>
                <c:pt idx="12">
                  <c:v>299174.64080000203</c:v>
                </c:pt>
                <c:pt idx="13">
                  <c:v>339695.40015000384</c:v>
                </c:pt>
                <c:pt idx="14">
                  <c:v>383160.96764000412</c:v>
                </c:pt>
                <c:pt idx="15">
                  <c:v>429552.05344999861</c:v>
                </c:pt>
                <c:pt idx="16">
                  <c:v>478838.01960001048</c:v>
                </c:pt>
                <c:pt idx="17">
                  <c:v>530976.87995000836</c:v>
                </c:pt>
                <c:pt idx="18">
                  <c:v>585915.30019999947</c:v>
                </c:pt>
                <c:pt idx="19">
                  <c:v>643588.59789000358</c:v>
                </c:pt>
                <c:pt idx="20">
                  <c:v>703920.74240000825</c:v>
                </c:pt>
                <c:pt idx="21">
                  <c:v>766824.35495001357</c:v>
                </c:pt>
                <c:pt idx="22">
                  <c:v>832200.70860000234</c:v>
                </c:pt>
                <c:pt idx="23">
                  <c:v>899939.72825000715</c:v>
                </c:pt>
                <c:pt idx="24">
                  <c:v>969919.99064000603</c:v>
                </c:pt>
                <c:pt idx="25">
                  <c:v>1042008.7243500045</c:v>
                </c:pt>
                <c:pt idx="26">
                  <c:v>1116061.8098000055</c:v>
                </c:pt>
                <c:pt idx="27">
                  <c:v>1191923.7792500025</c:v>
                </c:pt>
                <c:pt idx="28">
                  <c:v>1269427.8168000085</c:v>
                </c:pt>
                <c:pt idx="29">
                  <c:v>1348395.7583900047</c:v>
                </c:pt>
                <c:pt idx="30">
                  <c:v>1428638.0917999996</c:v>
                </c:pt>
                <c:pt idx="31">
                  <c:v>1509953.9566500103</c:v>
                </c:pt>
                <c:pt idx="32">
                  <c:v>1592131.1444000071</c:v>
                </c:pt>
                <c:pt idx="33">
                  <c:v>1674946.0983500024</c:v>
                </c:pt>
                <c:pt idx="34">
                  <c:v>1758163.9136400064</c:v>
                </c:pt>
                <c:pt idx="35">
                  <c:v>1841538.337250012</c:v>
                </c:pt>
                <c:pt idx="36">
                  <c:v>1924811.7680000169</c:v>
                </c:pt>
                <c:pt idx="37">
                  <c:v>2007715.2565499945</c:v>
                </c:pt>
                <c:pt idx="38">
                  <c:v>2089968.5054000048</c:v>
                </c:pt>
                <c:pt idx="39">
                  <c:v>2171279.8688900014</c:v>
                </c:pt>
                <c:pt idx="40">
                  <c:v>2251346.35320001</c:v>
                </c:pt>
                <c:pt idx="41">
                  <c:v>2329853.6163500091</c:v>
                </c:pt>
                <c:pt idx="42">
                  <c:v>2406475.9682000047</c:v>
                </c:pt>
                <c:pt idx="43">
                  <c:v>2480876.3704500152</c:v>
                </c:pt>
                <c:pt idx="44">
                  <c:v>2552706.4366400046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'Global Status'!$I$5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7152654434682885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Status'!$K$6:$K$52</c:f>
              <c:numCache>
                <c:formatCode>General</c:formatCode>
                <c:ptCount val="47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</c:numCache>
            </c:numRef>
          </c:xVal>
          <c:yVal>
            <c:numRef>
              <c:f>'Global Status'!$I$6:$I$52</c:f>
              <c:numCache>
                <c:formatCode>_(* #,##0_);_(* \(#,##0\);_(* "-"??_);_(@_)</c:formatCode>
                <c:ptCount val="47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389432"/>
        <c:axId val="419389824"/>
      </c:scatterChart>
      <c:valAx>
        <c:axId val="41938943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89824"/>
        <c:crosses val="autoZero"/>
        <c:crossBetween val="midCat"/>
      </c:valAx>
      <c:valAx>
        <c:axId val="41938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89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and</a:t>
            </a:r>
            <a:r>
              <a:rPr lang="en-US" baseline="0"/>
              <a:t> Projected Case</a:t>
            </a:r>
          </a:p>
          <a:p>
            <a:pPr>
              <a:defRPr/>
            </a:pPr>
            <a:r>
              <a:rPr lang="en-US" baseline="0"/>
              <a:t>Mainly Developed Countries</a:t>
            </a:r>
          </a:p>
        </c:rich>
      </c:tx>
      <c:layout>
        <c:manualLayout>
          <c:xMode val="edge"/>
          <c:yMode val="edge"/>
          <c:x val="1.6522396201540591E-2"/>
          <c:y val="2.77777879038305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Status'!$L$5</c:f>
              <c:strCache>
                <c:ptCount val="1"/>
                <c:pt idx="0">
                  <c:v>New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2.7197104737211691E-2"/>
                  <c:y val="-0.622147718776508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Status'!$K$6:$K$61</c:f>
              <c:numCache>
                <c:formatCode>General</c:formatCode>
                <c:ptCount val="5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</c:numCache>
            </c:numRef>
          </c:xVal>
          <c:yVal>
            <c:numRef>
              <c:f>'Global Status'!$L$6:$L$61</c:f>
              <c:numCache>
                <c:formatCode>_(* #,##0_);_(* \(#,##0\);_(* "-"??_);_(@_)</c:formatCode>
                <c:ptCount val="56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  <c:pt idx="44">
                  <c:v>73657</c:v>
                </c:pt>
                <c:pt idx="45">
                  <c:v>81529</c:v>
                </c:pt>
                <c:pt idx="46">
                  <c:v>93716</c:v>
                </c:pt>
                <c:pt idx="47">
                  <c:v>84900</c:v>
                </c:pt>
                <c:pt idx="48">
                  <c:v>85530</c:v>
                </c:pt>
                <c:pt idx="49">
                  <c:v>76026</c:v>
                </c:pt>
                <c:pt idx="50">
                  <c:v>66276</c:v>
                </c:pt>
                <c:pt idx="51">
                  <c:v>71839</c:v>
                </c:pt>
                <c:pt idx="52">
                  <c:v>84771</c:v>
                </c:pt>
                <c:pt idx="53">
                  <c:v>91977</c:v>
                </c:pt>
                <c:pt idx="54">
                  <c:v>82763</c:v>
                </c:pt>
                <c:pt idx="55">
                  <c:v>86108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'Global Status'!$M$5</c:f>
              <c:strCache>
                <c:ptCount val="1"/>
                <c:pt idx="0">
                  <c:v>Derivative of Cumulative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'Global Status'!$K$6:$K$54</c:f>
              <c:numCache>
                <c:formatCode>General</c:formatCode>
                <c:ptCount val="49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</c:numCache>
            </c:numRef>
          </c:xVal>
          <c:yVal>
            <c:numRef>
              <c:f>'Global Status'!$M$6:$M$54</c:f>
              <c:numCache>
                <c:formatCode>_(* #,##0_);_(* \(#,##0\);_(* "-"??_);_(@_)</c:formatCode>
                <c:ptCount val="49"/>
                <c:pt idx="0">
                  <c:v>-4205.6148999999277</c:v>
                </c:pt>
                <c:pt idx="1">
                  <c:v>-1716.200399999856</c:v>
                </c:pt>
                <c:pt idx="2">
                  <c:v>893.73150000011083</c:v>
                </c:pt>
                <c:pt idx="3">
                  <c:v>3613.3364000002621</c:v>
                </c:pt>
                <c:pt idx="4">
                  <c:v>6431.7699000001885</c:v>
                </c:pt>
                <c:pt idx="5">
                  <c:v>9338.1876000001794</c:v>
                </c:pt>
                <c:pt idx="6">
                  <c:v>12321.745100000175</c:v>
                </c:pt>
                <c:pt idx="7">
                  <c:v>15371.598000000231</c:v>
                </c:pt>
                <c:pt idx="8">
                  <c:v>18476.901900000055</c:v>
                </c:pt>
                <c:pt idx="9">
                  <c:v>21626.81240000017</c:v>
                </c:pt>
                <c:pt idx="10">
                  <c:v>24810.485100000165</c:v>
                </c:pt>
                <c:pt idx="11">
                  <c:v>28017.075600000098</c:v>
                </c:pt>
                <c:pt idx="12">
                  <c:v>31235.739500000374</c:v>
                </c:pt>
                <c:pt idx="13">
                  <c:v>34455.632400000235</c:v>
                </c:pt>
                <c:pt idx="14">
                  <c:v>37665.909900000202</c:v>
                </c:pt>
                <c:pt idx="15">
                  <c:v>40855.727599999984</c:v>
                </c:pt>
                <c:pt idx="16">
                  <c:v>44014.241100000218</c:v>
                </c:pt>
                <c:pt idx="17">
                  <c:v>47130.606000000378</c:v>
                </c:pt>
                <c:pt idx="18">
                  <c:v>50193.977900000289</c:v>
                </c:pt>
                <c:pt idx="19">
                  <c:v>53193.512400000007</c:v>
                </c:pt>
                <c:pt idx="20">
                  <c:v>56118.365100000286</c:v>
                </c:pt>
                <c:pt idx="21">
                  <c:v>58957.691600000253</c:v>
                </c:pt>
                <c:pt idx="22">
                  <c:v>61700.647500000196</c:v>
                </c:pt>
                <c:pt idx="23">
                  <c:v>64336.388400000054</c:v>
                </c:pt>
                <c:pt idx="24">
                  <c:v>66854.069900000235</c:v>
                </c:pt>
                <c:pt idx="25">
                  <c:v>69242.847600000445</c:v>
                </c:pt>
                <c:pt idx="26">
                  <c:v>71491.877100000391</c:v>
                </c:pt>
                <c:pt idx="27">
                  <c:v>73590.314000000013</c:v>
                </c:pt>
                <c:pt idx="28">
                  <c:v>75527.313900000416</c:v>
                </c:pt>
                <c:pt idx="29">
                  <c:v>77292.032400000142</c:v>
                </c:pt>
                <c:pt idx="30">
                  <c:v>78873.625100000529</c:v>
                </c:pt>
                <c:pt idx="31">
                  <c:v>80261.247600000584</c:v>
                </c:pt>
                <c:pt idx="32">
                  <c:v>81444.055500000482</c:v>
                </c:pt>
                <c:pt idx="33">
                  <c:v>82411.204400000395</c:v>
                </c:pt>
                <c:pt idx="34">
                  <c:v>83151.849900000263</c:v>
                </c:pt>
                <c:pt idx="35">
                  <c:v>83655.147600000026</c:v>
                </c:pt>
                <c:pt idx="36">
                  <c:v>83910.253100000322</c:v>
                </c:pt>
                <c:pt idx="37">
                  <c:v>83906.322000000393</c:v>
                </c:pt>
                <c:pt idx="38">
                  <c:v>83632.509900000412</c:v>
                </c:pt>
                <c:pt idx="39">
                  <c:v>83077.972400000319</c:v>
                </c:pt>
                <c:pt idx="40">
                  <c:v>82231.865100000286</c:v>
                </c:pt>
                <c:pt idx="41">
                  <c:v>81083.343600000488</c:v>
                </c:pt>
                <c:pt idx="42">
                  <c:v>79621.563500000164</c:v>
                </c:pt>
                <c:pt idx="43">
                  <c:v>77835.680400000419</c:v>
                </c:pt>
                <c:pt idx="44">
                  <c:v>75714.849900000496</c:v>
                </c:pt>
                <c:pt idx="45">
                  <c:v>73248.227600000333</c:v>
                </c:pt>
                <c:pt idx="46">
                  <c:v>70424.969100000337</c:v>
                </c:pt>
                <c:pt idx="47">
                  <c:v>67234.230000000214</c:v>
                </c:pt>
                <c:pt idx="48">
                  <c:v>63665.165900000371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390608"/>
        <c:axId val="419391000"/>
      </c:scatterChart>
      <c:valAx>
        <c:axId val="419390608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91000"/>
        <c:crosses val="autoZero"/>
        <c:crossBetween val="midCat"/>
      </c:valAx>
      <c:valAx>
        <c:axId val="41939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9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Covid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Charts'!$A$11:$A$19</c:f>
              <c:strCache>
                <c:ptCount val="9"/>
                <c:pt idx="0">
                  <c:v>Susceptible Population</c:v>
                </c:pt>
                <c:pt idx="1">
                  <c:v>Untreated Recovered</c:v>
                </c:pt>
                <c:pt idx="2">
                  <c:v>Total Infected in Population</c:v>
                </c:pt>
                <c:pt idx="3">
                  <c:v>Infected Not Treated</c:v>
                </c:pt>
                <c:pt idx="4">
                  <c:v>Treated Recovered</c:v>
                </c:pt>
                <c:pt idx="5">
                  <c:v>Cumulative Cases</c:v>
                </c:pt>
                <c:pt idx="6">
                  <c:v>Cumulative Deaths</c:v>
                </c:pt>
                <c:pt idx="8">
                  <c:v>Daily Deaths (dc/dt)</c:v>
                </c:pt>
              </c:strCache>
            </c:strRef>
          </c:cat>
          <c:val>
            <c:numRef>
              <c:f>'Pie Charts'!$B$11:$B$19</c:f>
              <c:numCache>
                <c:formatCode>#,##0</c:formatCode>
                <c:ptCount val="9"/>
                <c:pt idx="0">
                  <c:v>7800000000</c:v>
                </c:pt>
                <c:pt idx="1">
                  <c:v>5698600</c:v>
                </c:pt>
                <c:pt idx="2">
                  <c:v>16912331.025593668</c:v>
                </c:pt>
                <c:pt idx="3">
                  <c:v>11213731.025593668</c:v>
                </c:pt>
                <c:pt idx="4">
                  <c:v>1051697</c:v>
                </c:pt>
                <c:pt idx="5">
                  <c:v>2471136</c:v>
                </c:pt>
                <c:pt idx="6">
                  <c:v>169006</c:v>
                </c:pt>
                <c:pt idx="8">
                  <c:v>6058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Charts'!$A$12:$A$17</c:f>
              <c:strCache>
                <c:ptCount val="6"/>
                <c:pt idx="0">
                  <c:v>Untreated Recovered</c:v>
                </c:pt>
                <c:pt idx="1">
                  <c:v>Total Infected in Population</c:v>
                </c:pt>
                <c:pt idx="2">
                  <c:v>Infected Not Treated</c:v>
                </c:pt>
                <c:pt idx="3">
                  <c:v>Treated Recovered</c:v>
                </c:pt>
                <c:pt idx="4">
                  <c:v>Cumulative Cases</c:v>
                </c:pt>
                <c:pt idx="5">
                  <c:v>Cumulative Deaths</c:v>
                </c:pt>
              </c:strCache>
            </c:strRef>
          </c:cat>
          <c:val>
            <c:numRef>
              <c:f>'Pie Charts'!$B$12:$B$17</c:f>
              <c:numCache>
                <c:formatCode>#,##0</c:formatCode>
                <c:ptCount val="6"/>
                <c:pt idx="0">
                  <c:v>5698600</c:v>
                </c:pt>
                <c:pt idx="1">
                  <c:v>16912331.025593668</c:v>
                </c:pt>
                <c:pt idx="2">
                  <c:v>11213731.025593668</c:v>
                </c:pt>
                <c:pt idx="3">
                  <c:v>1051697</c:v>
                </c:pt>
                <c:pt idx="4">
                  <c:v>2471136</c:v>
                </c:pt>
                <c:pt idx="5">
                  <c:v>169006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23 Apr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Charts'!$A$33:$A$37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Charts'!$B$33:$B$37</c:f>
              <c:numCache>
                <c:formatCode>_(* #,##0_);_(* \(#,##0\);_(* "-"??_);_(@_)</c:formatCode>
                <c:ptCount val="5"/>
                <c:pt idx="0">
                  <c:v>19288627.070101526</c:v>
                </c:pt>
                <c:pt idx="1">
                  <c:v>34521086.824637547</c:v>
                </c:pt>
                <c:pt idx="2">
                  <c:v>1133758</c:v>
                </c:pt>
                <c:pt idx="3">
                  <c:v>2544792</c:v>
                </c:pt>
                <c:pt idx="4">
                  <c:v>175694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 Apr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Charts'!$A$51:$A$55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Charts'!$B$51:$B$55</c:f>
              <c:numCache>
                <c:formatCode>_(* #,##0_);_(* \(#,##0\);_(* "-"??_);_(@_)</c:formatCode>
                <c:ptCount val="5"/>
                <c:pt idx="0">
                  <c:v>20766364.96840664</c:v>
                </c:pt>
                <c:pt idx="1">
                  <c:v>35229513.689688616</c:v>
                </c:pt>
                <c:pt idx="2">
                  <c:v>1210956</c:v>
                </c:pt>
                <c:pt idx="3">
                  <c:v>2626321</c:v>
                </c:pt>
                <c:pt idx="4">
                  <c:v>181938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Apr 2020 Global</a:t>
            </a:r>
            <a:r>
              <a:rPr lang="en-US" baseline="0"/>
              <a:t> Covid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Charts'!$A$68:$A$72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Charts'!$B$68:$B$72</c:f>
              <c:numCache>
                <c:formatCode>_(* #,##0_);_(* \(#,##0\);_(* "-"??_);_(@_)</c:formatCode>
                <c:ptCount val="5"/>
                <c:pt idx="0">
                  <c:v>22308619.490130484</c:v>
                </c:pt>
                <c:pt idx="1">
                  <c:v>36060049.659423321</c:v>
                </c:pt>
                <c:pt idx="2">
                  <c:v>1279722</c:v>
                </c:pt>
                <c:pt idx="3">
                  <c:v>2719897</c:v>
                </c:pt>
                <c:pt idx="4">
                  <c:v>187705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113918</xdr:colOff>
      <xdr:row>18</xdr:row>
      <xdr:rowOff>9555</xdr:rowOff>
    </xdr:from>
    <xdr:to>
      <xdr:col>35</xdr:col>
      <xdr:colOff>131503</xdr:colOff>
      <xdr:row>32</xdr:row>
      <xdr:rowOff>129080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74669</xdr:colOff>
      <xdr:row>49</xdr:row>
      <xdr:rowOff>48039</xdr:rowOff>
    </xdr:from>
    <xdr:to>
      <xdr:col>35</xdr:col>
      <xdr:colOff>45361</xdr:colOff>
      <xdr:row>64</xdr:row>
      <xdr:rowOff>65622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376029</xdr:colOff>
      <xdr:row>28</xdr:row>
      <xdr:rowOff>159918</xdr:rowOff>
    </xdr:from>
    <xdr:to>
      <xdr:col>44</xdr:col>
      <xdr:colOff>556591</xdr:colOff>
      <xdr:row>43</xdr:row>
      <xdr:rowOff>93912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86138</xdr:colOff>
      <xdr:row>33</xdr:row>
      <xdr:rowOff>109333</xdr:rowOff>
    </xdr:from>
    <xdr:to>
      <xdr:col>35</xdr:col>
      <xdr:colOff>119270</xdr:colOff>
      <xdr:row>48</xdr:row>
      <xdr:rowOff>69574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187570</xdr:colOff>
      <xdr:row>4</xdr:row>
      <xdr:rowOff>102576</xdr:rowOff>
    </xdr:from>
    <xdr:to>
      <xdr:col>10</xdr:col>
      <xdr:colOff>492370</xdr:colOff>
      <xdr:row>17</xdr:row>
      <xdr:rowOff>120161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181707</xdr:colOff>
      <xdr:row>13</xdr:row>
      <xdr:rowOff>96715</xdr:rowOff>
    </xdr:from>
    <xdr:to>
      <xdr:col>10</xdr:col>
      <xdr:colOff>486507</xdr:colOff>
      <xdr:row>28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16668</xdr:colOff>
      <xdr:row>30</xdr:row>
      <xdr:rowOff>154781</xdr:rowOff>
    </xdr:from>
    <xdr:to>
      <xdr:col>10</xdr:col>
      <xdr:colOff>321468</xdr:colOff>
      <xdr:row>46</xdr:row>
      <xdr:rowOff>2381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226219</xdr:colOff>
      <xdr:row>50</xdr:row>
      <xdr:rowOff>59531</xdr:rowOff>
    </xdr:from>
    <xdr:to>
      <xdr:col>9</xdr:col>
      <xdr:colOff>531019</xdr:colOff>
      <xdr:row>64</xdr:row>
      <xdr:rowOff>269081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119063</xdr:colOff>
      <xdr:row>66</xdr:row>
      <xdr:rowOff>88106</xdr:rowOff>
    </xdr:from>
    <xdr:to>
      <xdr:col>11</xdr:col>
      <xdr:colOff>423863</xdr:colOff>
      <xdr:row>81</xdr:row>
      <xdr:rowOff>116681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338138</xdr:colOff>
      <xdr:row>84</xdr:row>
      <xdr:rowOff>47625</xdr:rowOff>
    </xdr:from>
    <xdr:to>
      <xdr:col>11</xdr:col>
      <xdr:colOff>33338</xdr:colOff>
      <xdr:row>99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200026</xdr:colOff>
      <xdr:row>102</xdr:row>
      <xdr:rowOff>40481</xdr:rowOff>
    </xdr:from>
    <xdr:to>
      <xdr:col>10</xdr:col>
      <xdr:colOff>504826</xdr:colOff>
      <xdr:row>116</xdr:row>
      <xdr:rowOff>250031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14288</xdr:colOff>
      <xdr:row>119</xdr:row>
      <xdr:rowOff>16668</xdr:rowOff>
    </xdr:from>
    <xdr:to>
      <xdr:col>10</xdr:col>
      <xdr:colOff>319088</xdr:colOff>
      <xdr:row>133</xdr:row>
      <xdr:rowOff>226218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483393</xdr:colOff>
      <xdr:row>136</xdr:row>
      <xdr:rowOff>92868</xdr:rowOff>
    </xdr:from>
    <xdr:to>
      <xdr:col>10</xdr:col>
      <xdr:colOff>178593</xdr:colOff>
      <xdr:row>150</xdr:row>
      <xdr:rowOff>302418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18</xdr:row>
      <xdr:rowOff>160020</xdr:rowOff>
    </xdr:from>
    <xdr:to>
      <xdr:col>14</xdr:col>
      <xdr:colOff>266700</xdr:colOff>
      <xdr:row>42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0</xdr:row>
      <xdr:rowOff>110490</xdr:rowOff>
    </xdr:from>
    <xdr:to>
      <xdr:col>23</xdr:col>
      <xdr:colOff>411480</xdr:colOff>
      <xdr:row>24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320040</xdr:colOff>
      <xdr:row>25</xdr:row>
      <xdr:rowOff>87630</xdr:rowOff>
    </xdr:from>
    <xdr:to>
      <xdr:col>23</xdr:col>
      <xdr:colOff>411480</xdr:colOff>
      <xdr:row>46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0</xdr:row>
      <xdr:rowOff>0</xdr:rowOff>
    </xdr:from>
    <xdr:to>
      <xdr:col>36</xdr:col>
      <xdr:colOff>68580</xdr:colOff>
      <xdr:row>23</xdr:row>
      <xdr:rowOff>156210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25</xdr:row>
      <xdr:rowOff>0</xdr:rowOff>
    </xdr:from>
    <xdr:to>
      <xdr:col>36</xdr:col>
      <xdr:colOff>91440</xdr:colOff>
      <xdr:row>45</xdr:row>
      <xdr:rowOff>156210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263770</xdr:colOff>
      <xdr:row>3</xdr:row>
      <xdr:rowOff>131885</xdr:rowOff>
    </xdr:from>
    <xdr:to>
      <xdr:col>19</xdr:col>
      <xdr:colOff>568570</xdr:colOff>
      <xdr:row>17</xdr:row>
      <xdr:rowOff>149470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data.cdc.gov/NCHS/Provisional-COVID-19-Death-Counts-by-Place-of-Deat/uggs-hy5q/dat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usafacts.org/visualizations/coronavirus-covid-19-spread-map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306"/>
  <sheetViews>
    <sheetView tabSelected="1" zoomScale="115" zoomScaleNormal="115" workbookViewId="0">
      <pane ySplit="3000" topLeftCell="A42"/>
      <selection activeCell="E4" sqref="E4"/>
      <selection pane="bottomLeft" activeCell="N62" sqref="N62"/>
    </sheetView>
  </sheetViews>
  <sheetFormatPr defaultRowHeight="14.4" x14ac:dyDescent="0.3"/>
  <cols>
    <col min="1" max="1" width="6.6640625" bestFit="1" customWidth="1"/>
    <col min="2" max="2" width="7.21875" customWidth="1"/>
    <col min="3" max="3" width="6.33203125" customWidth="1"/>
    <col min="4" max="4" width="10.5546875" bestFit="1" customWidth="1"/>
    <col min="5" max="5" width="13.44140625" customWidth="1"/>
    <col min="6" max="6" width="12.44140625" customWidth="1"/>
    <col min="7" max="7" width="12.33203125" customWidth="1"/>
    <col min="8" max="8" width="12" customWidth="1"/>
    <col min="9" max="9" width="12.33203125" customWidth="1"/>
    <col min="10" max="10" width="11.21875" bestFit="1" customWidth="1"/>
    <col min="11" max="11" width="6.6640625" bestFit="1" customWidth="1"/>
    <col min="12" max="12" width="10.77734375" bestFit="1" customWidth="1"/>
    <col min="13" max="13" width="11.44140625" customWidth="1"/>
    <col min="14" max="14" width="9.21875" bestFit="1" customWidth="1"/>
    <col min="15" max="15" width="11.44140625" customWidth="1"/>
    <col min="16" max="16" width="9.88671875" customWidth="1"/>
    <col min="17" max="18" width="12.21875" customWidth="1"/>
    <col min="19" max="19" width="12.109375" customWidth="1"/>
    <col min="20" max="20" width="6.6640625" bestFit="1" customWidth="1"/>
    <col min="21" max="21" width="7.21875" customWidth="1"/>
    <col min="23" max="23" width="8.5546875" bestFit="1" customWidth="1"/>
    <col min="38" max="38" width="8.21875" bestFit="1" customWidth="1"/>
    <col min="39" max="39" width="8.6640625" bestFit="1" customWidth="1"/>
    <col min="40" max="40" width="10.44140625" bestFit="1" customWidth="1"/>
    <col min="41" max="41" width="10" customWidth="1"/>
    <col min="42" max="42" width="11.5546875" customWidth="1"/>
    <col min="44" max="44" width="8.77734375" customWidth="1"/>
    <col min="45" max="45" width="9.5546875" customWidth="1"/>
    <col min="46" max="46" width="10.88671875" customWidth="1"/>
    <col min="48" max="48" width="8.21875" customWidth="1"/>
    <col min="49" max="49" width="8.88671875" customWidth="1"/>
    <col min="50" max="50" width="10" customWidth="1"/>
    <col min="52" max="52" width="10.21875" bestFit="1" customWidth="1"/>
    <col min="53" max="53" width="12.109375" bestFit="1" customWidth="1"/>
    <col min="54" max="54" width="13.77734375" bestFit="1" customWidth="1"/>
  </cols>
  <sheetData>
    <row r="1" spans="1:95" x14ac:dyDescent="0.3">
      <c r="A1" t="s">
        <v>1258</v>
      </c>
      <c r="D1" s="73">
        <v>7781000000</v>
      </c>
      <c r="O1" s="47">
        <f>SUMXMY2(O6:O46,I6:I46)</f>
        <v>10960350365.250643</v>
      </c>
    </row>
    <row r="3" spans="1:95" x14ac:dyDescent="0.3">
      <c r="A3" s="72" t="s">
        <v>1259</v>
      </c>
      <c r="E3" s="5">
        <f>+'Pie Charts'!$B$151</f>
        <v>3.2549750571578412E-3</v>
      </c>
      <c r="F3" s="8">
        <f t="shared" ref="F3:J3" si="0">AVERAGE(F45:F50)</f>
        <v>14983268.937627897</v>
      </c>
      <c r="G3" s="8">
        <f t="shared" si="0"/>
        <v>34166176.960639387</v>
      </c>
      <c r="H3" s="5">
        <v>0.25</v>
      </c>
      <c r="I3" s="8">
        <f t="shared" si="0"/>
        <v>2354958.3333333335</v>
      </c>
      <c r="J3" s="8">
        <f t="shared" si="0"/>
        <v>160690.33333333334</v>
      </c>
      <c r="K3" s="5"/>
      <c r="L3" s="8">
        <f>AVERAGE(L45:L50)</f>
        <v>78446.5</v>
      </c>
      <c r="M3" s="8">
        <f t="shared" ref="M3" si="1">AVERAGE(M45:M50)</f>
        <v>79927.545816667029</v>
      </c>
      <c r="N3" s="5">
        <v>5.0000000000000001E-3</v>
      </c>
      <c r="O3" s="8">
        <f>AVERAGE(O45:O50)</f>
        <v>2365423.1022883411</v>
      </c>
      <c r="P3" s="9">
        <f>LOG(2)/LOG(1+S3)</f>
        <v>21.15290975537307</v>
      </c>
      <c r="Q3" s="5">
        <f>J3/I3</f>
        <v>6.8234894460269993E-2</v>
      </c>
      <c r="R3" s="17">
        <f t="shared" ref="R3" si="2">AVERAGE(R45:R50)</f>
        <v>7.7427412174602472E-2</v>
      </c>
      <c r="S3" s="5">
        <f>L3/I3</f>
        <v>3.3311205081477023E-2</v>
      </c>
      <c r="T3" s="9"/>
      <c r="U3" s="5"/>
      <c r="V3" s="17">
        <f t="shared" ref="V3" si="3">AVERAGE(V36:V42)</f>
        <v>3.7691454782786122E-3</v>
      </c>
    </row>
    <row r="4" spans="1:95" x14ac:dyDescent="0.3">
      <c r="CQ4">
        <f>COUNT(B4:CO4)</f>
        <v>0</v>
      </c>
    </row>
    <row r="5" spans="1:95" ht="57.6" x14ac:dyDescent="0.3">
      <c r="A5" s="19" t="s">
        <v>1089</v>
      </c>
      <c r="B5" s="19" t="s">
        <v>1088</v>
      </c>
      <c r="C5" s="19" t="s">
        <v>1087</v>
      </c>
      <c r="D5" s="19" t="s">
        <v>1257</v>
      </c>
      <c r="E5" s="19" t="s">
        <v>1098</v>
      </c>
      <c r="F5" s="19" t="s">
        <v>1091</v>
      </c>
      <c r="G5" s="19" t="s">
        <v>1293</v>
      </c>
      <c r="H5" s="19" t="s">
        <v>1090</v>
      </c>
      <c r="I5" s="19" t="s">
        <v>1096</v>
      </c>
      <c r="J5" s="19" t="s">
        <v>1093</v>
      </c>
      <c r="K5" s="19" t="s">
        <v>1089</v>
      </c>
      <c r="L5" s="19" t="s">
        <v>1117</v>
      </c>
      <c r="M5" s="19" t="s">
        <v>1243</v>
      </c>
      <c r="N5" s="19" t="s">
        <v>1105</v>
      </c>
      <c r="O5" s="19" t="s">
        <v>1115</v>
      </c>
      <c r="P5" s="19" t="s">
        <v>1094</v>
      </c>
      <c r="Q5" s="19" t="s">
        <v>1108</v>
      </c>
      <c r="R5" s="19" t="s">
        <v>1112</v>
      </c>
      <c r="S5" s="19" t="s">
        <v>1107</v>
      </c>
      <c r="T5" s="19" t="str">
        <f t="shared" ref="T5:T68" si="4">+A5</f>
        <v>Report</v>
      </c>
      <c r="U5" s="19" t="s">
        <v>1106</v>
      </c>
      <c r="V5" s="24" t="s">
        <v>1097</v>
      </c>
      <c r="W5" s="24" t="s">
        <v>1095</v>
      </c>
    </row>
    <row r="6" spans="1:95" x14ac:dyDescent="0.3">
      <c r="A6" s="21">
        <v>50</v>
      </c>
      <c r="B6" s="23">
        <v>43900</v>
      </c>
      <c r="C6" s="21" t="s">
        <v>6</v>
      </c>
      <c r="D6" s="92">
        <f t="shared" ref="D6:D37" si="5">(WorldPop-E6)/E6</f>
        <v>29043.679953836196</v>
      </c>
      <c r="E6" s="8">
        <f t="shared" ref="E6:E53" si="6">+I6*(Q6/$E$3)</f>
        <v>267897.59819585452</v>
      </c>
      <c r="F6" s="19"/>
      <c r="G6" s="19"/>
      <c r="H6" s="19"/>
      <c r="I6" s="6">
        <v>32778</v>
      </c>
      <c r="J6" s="2">
        <v>872</v>
      </c>
      <c r="K6" s="21">
        <v>50</v>
      </c>
      <c r="L6" s="2">
        <v>4105</v>
      </c>
      <c r="M6" s="37">
        <f t="shared" ref="M6:M37" si="7">$AQ$26*($K6^3)+$AR$26*($K6^2)+$AS$26*$K6+$AT$26</f>
        <v>-4205.6148999999277</v>
      </c>
      <c r="N6" s="2">
        <v>186</v>
      </c>
      <c r="O6" s="37">
        <f t="shared" ref="O6:O37" si="8">$AL$26*($K6^4)+$AM$26*($K6^3)+$AN$26*($K6^2)+$AO$26*$K6+$AP$26</f>
        <v>34151.819600001909</v>
      </c>
      <c r="P6" s="13">
        <f t="shared" ref="P6:P69" si="9">LOG(2)/LOG(1+S6)</f>
        <v>5.8744680914690361</v>
      </c>
      <c r="Q6" s="7">
        <f t="shared" ref="Q6:Q44" si="10">+J6/I6</f>
        <v>2.6603209469766308E-2</v>
      </c>
      <c r="R6" s="7">
        <f t="shared" ref="R6:R37" si="11">+N6/L6</f>
        <v>4.531059683313033E-2</v>
      </c>
      <c r="S6" s="7">
        <f t="shared" ref="S6:S69" si="12">+L6/I6</f>
        <v>0.12523643907498933</v>
      </c>
      <c r="T6" s="49">
        <f t="shared" si="4"/>
        <v>50</v>
      </c>
      <c r="U6" s="8"/>
      <c r="V6" s="11">
        <f t="shared" ref="V6:V58" si="13">+N6/I6</f>
        <v>5.6745377997437308E-3</v>
      </c>
    </row>
    <row r="7" spans="1:95" x14ac:dyDescent="0.3">
      <c r="A7" s="21">
        <v>51</v>
      </c>
      <c r="B7" s="23">
        <v>43901</v>
      </c>
      <c r="C7" s="22" t="s">
        <v>0</v>
      </c>
      <c r="D7" s="92">
        <f t="shared" si="5"/>
        <v>22412.239751986865</v>
      </c>
      <c r="E7" s="8">
        <f t="shared" si="6"/>
        <v>347160.87839600421</v>
      </c>
      <c r="F7" s="19"/>
      <c r="G7" s="19"/>
      <c r="H7" s="19"/>
      <c r="I7" s="6">
        <v>37364</v>
      </c>
      <c r="J7" s="2">
        <v>1130</v>
      </c>
      <c r="K7" s="21">
        <f>+K6+1</f>
        <v>51</v>
      </c>
      <c r="L7" s="2">
        <v>4589</v>
      </c>
      <c r="M7" s="37">
        <f t="shared" si="7"/>
        <v>-1716.200399999856</v>
      </c>
      <c r="N7" s="2">
        <v>258</v>
      </c>
      <c r="O7" s="37">
        <f t="shared" si="8"/>
        <v>41961.005550001748</v>
      </c>
      <c r="P7" s="13">
        <f t="shared" si="9"/>
        <v>5.9835427969968737</v>
      </c>
      <c r="Q7" s="7">
        <f t="shared" si="10"/>
        <v>3.0243014666523928E-2</v>
      </c>
      <c r="R7" s="7">
        <f t="shared" si="11"/>
        <v>5.6221398997602964E-2</v>
      </c>
      <c r="S7" s="7">
        <f t="shared" si="12"/>
        <v>0.1228187560218392</v>
      </c>
      <c r="T7" s="49">
        <f t="shared" si="4"/>
        <v>51</v>
      </c>
      <c r="U7" s="29">
        <f t="shared" ref="U7:U38" si="14">+L7-L6</f>
        <v>484</v>
      </c>
      <c r="V7" s="11">
        <f t="shared" si="13"/>
        <v>6.9050422866930739E-3</v>
      </c>
    </row>
    <row r="8" spans="1:95" x14ac:dyDescent="0.3">
      <c r="A8" s="21">
        <v>52</v>
      </c>
      <c r="B8" s="23">
        <v>43902</v>
      </c>
      <c r="C8" s="22" t="s">
        <v>1</v>
      </c>
      <c r="D8" s="92">
        <f t="shared" si="5"/>
        <v>17587.167305378585</v>
      </c>
      <c r="E8" s="8">
        <f t="shared" si="6"/>
        <v>442399.70344269555</v>
      </c>
      <c r="F8" s="19"/>
      <c r="G8" s="19"/>
      <c r="H8" s="19"/>
      <c r="I8" s="6">
        <v>44279</v>
      </c>
      <c r="J8" s="2">
        <v>1440</v>
      </c>
      <c r="K8" s="21">
        <f t="shared" ref="K8:K71" si="15">+K7+1</f>
        <v>52</v>
      </c>
      <c r="L8" s="2">
        <v>6915</v>
      </c>
      <c r="M8" s="37">
        <f t="shared" si="7"/>
        <v>893.73150000011083</v>
      </c>
      <c r="N8" s="2">
        <v>310</v>
      </c>
      <c r="O8" s="37">
        <f t="shared" si="8"/>
        <v>52061.321000003256</v>
      </c>
      <c r="P8" s="13">
        <f t="shared" si="9"/>
        <v>4.7766419777592084</v>
      </c>
      <c r="Q8" s="7">
        <f t="shared" si="10"/>
        <v>3.2521059644526749E-2</v>
      </c>
      <c r="R8" s="7">
        <f t="shared" si="11"/>
        <v>4.4830079537237888E-2</v>
      </c>
      <c r="S8" s="7">
        <f t="shared" si="12"/>
        <v>0.15616883850132116</v>
      </c>
      <c r="T8" s="49">
        <f t="shared" si="4"/>
        <v>52</v>
      </c>
      <c r="U8" s="29">
        <f t="shared" si="14"/>
        <v>2326</v>
      </c>
      <c r="V8" s="11">
        <f t="shared" si="13"/>
        <v>7.0010614512522867E-3</v>
      </c>
    </row>
    <row r="9" spans="1:95" x14ac:dyDescent="0.3">
      <c r="A9" s="21">
        <v>53</v>
      </c>
      <c r="B9" s="23">
        <v>43903</v>
      </c>
      <c r="C9" s="22" t="s">
        <v>2</v>
      </c>
      <c r="D9" s="92">
        <f t="shared" si="5"/>
        <v>14267.710377321217</v>
      </c>
      <c r="E9" s="8">
        <f t="shared" si="6"/>
        <v>545319.07889637828</v>
      </c>
      <c r="F9" s="19"/>
      <c r="G9" s="19"/>
      <c r="H9" s="19"/>
      <c r="I9" s="6">
        <v>51767</v>
      </c>
      <c r="J9" s="2">
        <v>1775</v>
      </c>
      <c r="K9" s="21">
        <f t="shared" si="15"/>
        <v>53</v>
      </c>
      <c r="L9" s="2">
        <v>7488</v>
      </c>
      <c r="M9" s="37">
        <f t="shared" si="7"/>
        <v>3613.3364000002621</v>
      </c>
      <c r="N9" s="2">
        <v>335</v>
      </c>
      <c r="O9" s="37">
        <f t="shared" si="8"/>
        <v>64569.654050002806</v>
      </c>
      <c r="P9" s="13">
        <f t="shared" si="9"/>
        <v>5.1307262434220018</v>
      </c>
      <c r="Q9" s="7">
        <f t="shared" si="10"/>
        <v>3.4288253134236099E-2</v>
      </c>
      <c r="R9" s="7">
        <f t="shared" si="11"/>
        <v>4.4738247863247864E-2</v>
      </c>
      <c r="S9" s="7">
        <f t="shared" si="12"/>
        <v>0.14464813491220274</v>
      </c>
      <c r="T9" s="49">
        <f t="shared" si="4"/>
        <v>53</v>
      </c>
      <c r="U9" s="29">
        <f t="shared" si="14"/>
        <v>573</v>
      </c>
      <c r="V9" s="11">
        <f t="shared" si="13"/>
        <v>6.4713041126586435E-3</v>
      </c>
    </row>
    <row r="10" spans="1:95" x14ac:dyDescent="0.3">
      <c r="A10" s="21">
        <v>54</v>
      </c>
      <c r="B10" s="23">
        <v>43904</v>
      </c>
      <c r="C10" s="20" t="s">
        <v>3</v>
      </c>
      <c r="D10" s="92">
        <f t="shared" si="5"/>
        <v>11521.730172768497</v>
      </c>
      <c r="E10" s="8">
        <f t="shared" si="6"/>
        <v>675273.99178267014</v>
      </c>
      <c r="F10" s="8"/>
      <c r="G10" s="8"/>
      <c r="H10" s="8"/>
      <c r="I10" s="6">
        <v>61513</v>
      </c>
      <c r="J10" s="2">
        <v>2198</v>
      </c>
      <c r="K10" s="21">
        <f t="shared" si="15"/>
        <v>54</v>
      </c>
      <c r="L10" s="2">
        <v>9746</v>
      </c>
      <c r="M10" s="37">
        <f t="shared" si="7"/>
        <v>6431.7699000001885</v>
      </c>
      <c r="N10" s="8">
        <f t="shared" ref="N10:N24" si="16">+J10-J9</f>
        <v>423</v>
      </c>
      <c r="O10" s="37">
        <f t="shared" si="8"/>
        <v>79591.544640001841</v>
      </c>
      <c r="P10" s="13">
        <f t="shared" si="9"/>
        <v>4.712959562192534</v>
      </c>
      <c r="Q10" s="7">
        <f t="shared" si="10"/>
        <v>3.573228423260124E-2</v>
      </c>
      <c r="R10" s="7">
        <f t="shared" si="11"/>
        <v>4.3402421506258976E-2</v>
      </c>
      <c r="S10" s="7">
        <f t="shared" si="12"/>
        <v>0.15843805374473688</v>
      </c>
      <c r="T10" s="49">
        <f t="shared" si="4"/>
        <v>54</v>
      </c>
      <c r="U10" s="29">
        <f t="shared" si="14"/>
        <v>2258</v>
      </c>
      <c r="V10" s="11">
        <f t="shared" si="13"/>
        <v>6.8765951912603844E-3</v>
      </c>
    </row>
    <row r="11" spans="1:95" x14ac:dyDescent="0.3">
      <c r="A11" s="21">
        <v>55</v>
      </c>
      <c r="B11" s="23">
        <v>43905</v>
      </c>
      <c r="C11" s="21" t="s">
        <v>4</v>
      </c>
      <c r="D11" s="92">
        <f t="shared" si="5"/>
        <v>10005.701272123732</v>
      </c>
      <c r="E11" s="8">
        <f t="shared" si="6"/>
        <v>777578.92320379335</v>
      </c>
      <c r="F11" s="8"/>
      <c r="G11" s="8"/>
      <c r="H11" s="8"/>
      <c r="I11" s="6">
        <v>72469</v>
      </c>
      <c r="J11" s="2">
        <v>2531</v>
      </c>
      <c r="K11" s="21">
        <f t="shared" si="15"/>
        <v>55</v>
      </c>
      <c r="L11" s="2">
        <v>10955</v>
      </c>
      <c r="M11" s="37">
        <f t="shared" si="7"/>
        <v>9338.1876000001794</v>
      </c>
      <c r="N11" s="8">
        <f t="shared" si="16"/>
        <v>333</v>
      </c>
      <c r="O11" s="37">
        <f t="shared" si="8"/>
        <v>97221.184550003149</v>
      </c>
      <c r="P11" s="13">
        <f t="shared" si="9"/>
        <v>4.92371924803009</v>
      </c>
      <c r="Q11" s="7">
        <f t="shared" si="10"/>
        <v>3.4925278394899888E-2</v>
      </c>
      <c r="R11" s="7">
        <f t="shared" si="11"/>
        <v>3.0397078959379278E-2</v>
      </c>
      <c r="S11" s="7">
        <f t="shared" si="12"/>
        <v>0.15116808566421505</v>
      </c>
      <c r="T11" s="49">
        <f t="shared" si="4"/>
        <v>55</v>
      </c>
      <c r="U11" s="29">
        <f t="shared" si="14"/>
        <v>1209</v>
      </c>
      <c r="V11" s="11">
        <f t="shared" si="13"/>
        <v>4.5950682360733552E-3</v>
      </c>
    </row>
    <row r="12" spans="1:95" x14ac:dyDescent="0.3">
      <c r="A12" s="21">
        <v>56</v>
      </c>
      <c r="B12" s="23">
        <v>43906</v>
      </c>
      <c r="C12" s="21" t="s">
        <v>5</v>
      </c>
      <c r="D12" s="92">
        <f t="shared" si="5"/>
        <v>3832.9329276029616</v>
      </c>
      <c r="E12" s="8">
        <f t="shared" si="6"/>
        <v>2029508.6395433657</v>
      </c>
      <c r="F12" s="8"/>
      <c r="G12" s="8"/>
      <c r="H12" s="8"/>
      <c r="I12" s="6">
        <v>167515</v>
      </c>
      <c r="J12" s="2">
        <v>6606</v>
      </c>
      <c r="K12" s="21">
        <f t="shared" si="15"/>
        <v>56</v>
      </c>
      <c r="L12" s="2">
        <v>13903</v>
      </c>
      <c r="M12" s="37">
        <f t="shared" si="7"/>
        <v>12321.745100000175</v>
      </c>
      <c r="N12" s="8">
        <f t="shared" si="16"/>
        <v>4075</v>
      </c>
      <c r="O12" s="37">
        <f t="shared" si="8"/>
        <v>117541.41740000155</v>
      </c>
      <c r="P12" s="13">
        <f t="shared" si="9"/>
        <v>8.6935869952610982</v>
      </c>
      <c r="Q12" s="7">
        <f t="shared" si="10"/>
        <v>3.9435274453034054E-2</v>
      </c>
      <c r="R12" s="7">
        <f t="shared" si="11"/>
        <v>0.293102208156513</v>
      </c>
      <c r="S12" s="7">
        <f t="shared" si="12"/>
        <v>8.299555263707728E-2</v>
      </c>
      <c r="T12" s="49">
        <f t="shared" si="4"/>
        <v>56</v>
      </c>
      <c r="U12" s="29">
        <f t="shared" si="14"/>
        <v>2948</v>
      </c>
      <c r="V12" s="11">
        <f t="shared" si="13"/>
        <v>2.4326179745097452E-2</v>
      </c>
    </row>
    <row r="13" spans="1:95" x14ac:dyDescent="0.3">
      <c r="A13" s="21">
        <v>57</v>
      </c>
      <c r="B13" s="23">
        <v>43907</v>
      </c>
      <c r="C13" s="21" t="s">
        <v>6</v>
      </c>
      <c r="D13" s="92">
        <f t="shared" si="5"/>
        <v>3409.5791704477724</v>
      </c>
      <c r="E13" s="8">
        <f t="shared" si="6"/>
        <v>2281430.692892679</v>
      </c>
      <c r="F13" s="8"/>
      <c r="G13" s="8"/>
      <c r="H13" s="8"/>
      <c r="I13" s="6">
        <v>179111</v>
      </c>
      <c r="J13" s="2">
        <v>7426</v>
      </c>
      <c r="K13" s="21">
        <f t="shared" si="15"/>
        <v>57</v>
      </c>
      <c r="L13" s="2">
        <v>11525</v>
      </c>
      <c r="M13" s="37">
        <f t="shared" si="7"/>
        <v>15371.598000000231</v>
      </c>
      <c r="N13" s="8">
        <f t="shared" si="16"/>
        <v>820</v>
      </c>
      <c r="O13" s="37">
        <f t="shared" si="8"/>
        <v>140623.73865000438</v>
      </c>
      <c r="P13" s="13">
        <f t="shared" si="9"/>
        <v>11.115230734068556</v>
      </c>
      <c r="Q13" s="7">
        <f t="shared" si="10"/>
        <v>4.1460323486553034E-2</v>
      </c>
      <c r="R13" s="7">
        <f t="shared" si="11"/>
        <v>7.1149674620390457E-2</v>
      </c>
      <c r="S13" s="7">
        <f t="shared" si="12"/>
        <v>6.4345573415368118E-2</v>
      </c>
      <c r="T13" s="49">
        <f t="shared" si="4"/>
        <v>57</v>
      </c>
      <c r="U13" s="29">
        <f t="shared" si="14"/>
        <v>-2378</v>
      </c>
      <c r="V13" s="11">
        <f t="shared" si="13"/>
        <v>4.5781666117658878E-3</v>
      </c>
    </row>
    <row r="14" spans="1:95" x14ac:dyDescent="0.3">
      <c r="A14" s="21">
        <v>58</v>
      </c>
      <c r="B14" s="23">
        <v>43908</v>
      </c>
      <c r="C14" s="22" t="s">
        <v>0</v>
      </c>
      <c r="D14" s="92">
        <f t="shared" si="5"/>
        <v>3243.1348686749275</v>
      </c>
      <c r="E14" s="8">
        <f t="shared" si="6"/>
        <v>2398482.2810952254</v>
      </c>
      <c r="F14" s="8"/>
      <c r="G14" s="8"/>
      <c r="H14" s="8"/>
      <c r="I14" s="2">
        <v>191127</v>
      </c>
      <c r="J14" s="2">
        <v>7807</v>
      </c>
      <c r="K14" s="21">
        <f t="shared" si="15"/>
        <v>58</v>
      </c>
      <c r="L14" s="2">
        <v>15123</v>
      </c>
      <c r="M14" s="37">
        <f t="shared" si="7"/>
        <v>18476.901900000055</v>
      </c>
      <c r="N14" s="8">
        <f t="shared" si="16"/>
        <v>381</v>
      </c>
      <c r="O14" s="37">
        <f t="shared" si="8"/>
        <v>166528.29560000356</v>
      </c>
      <c r="P14" s="13">
        <f t="shared" si="9"/>
        <v>9.1022852116044888</v>
      </c>
      <c r="Q14" s="7">
        <f t="shared" si="10"/>
        <v>4.084718537935509E-2</v>
      </c>
      <c r="R14" s="7">
        <f t="shared" si="11"/>
        <v>2.5193414005157708E-2</v>
      </c>
      <c r="S14" s="7">
        <f t="shared" si="12"/>
        <v>7.912539829537428E-2</v>
      </c>
      <c r="T14" s="49">
        <f t="shared" si="4"/>
        <v>58</v>
      </c>
      <c r="U14" s="29">
        <f t="shared" si="14"/>
        <v>3598</v>
      </c>
      <c r="V14" s="11">
        <f t="shared" si="13"/>
        <v>1.9934389175783641E-3</v>
      </c>
    </row>
    <row r="15" spans="1:95" x14ac:dyDescent="0.3">
      <c r="A15" s="21">
        <v>59</v>
      </c>
      <c r="B15" s="23">
        <v>43909</v>
      </c>
      <c r="C15" s="22" t="s">
        <v>1</v>
      </c>
      <c r="D15" s="92">
        <f t="shared" si="5"/>
        <v>2884.2769332131656</v>
      </c>
      <c r="E15" s="8">
        <f t="shared" si="6"/>
        <v>2696794.8589027645</v>
      </c>
      <c r="F15" s="8"/>
      <c r="G15" s="8"/>
      <c r="H15" s="8"/>
      <c r="I15" s="2">
        <v>209839</v>
      </c>
      <c r="J15" s="2">
        <v>8778</v>
      </c>
      <c r="K15" s="21">
        <f t="shared" si="15"/>
        <v>59</v>
      </c>
      <c r="L15" s="2">
        <v>16556</v>
      </c>
      <c r="M15" s="37">
        <f t="shared" si="7"/>
        <v>21626.81240000017</v>
      </c>
      <c r="N15" s="8">
        <f t="shared" si="16"/>
        <v>971</v>
      </c>
      <c r="O15" s="37">
        <f t="shared" si="8"/>
        <v>195303.88739000168</v>
      </c>
      <c r="P15" s="13">
        <f t="shared" si="9"/>
        <v>9.1274805244376296</v>
      </c>
      <c r="Q15" s="7">
        <f t="shared" si="10"/>
        <v>4.1832071254628546E-2</v>
      </c>
      <c r="R15" s="7">
        <f t="shared" si="11"/>
        <v>5.8649432230007251E-2</v>
      </c>
      <c r="S15" s="7">
        <f t="shared" si="12"/>
        <v>7.8898584152612236E-2</v>
      </c>
      <c r="T15" s="49">
        <f t="shared" si="4"/>
        <v>59</v>
      </c>
      <c r="U15" s="29">
        <f t="shared" si="14"/>
        <v>1433</v>
      </c>
      <c r="V15" s="11">
        <f t="shared" si="13"/>
        <v>4.6273571643021556E-3</v>
      </c>
    </row>
    <row r="16" spans="1:95" x14ac:dyDescent="0.3">
      <c r="A16" s="21">
        <v>60</v>
      </c>
      <c r="B16" s="23">
        <v>43910</v>
      </c>
      <c r="C16" s="22" t="s">
        <v>2</v>
      </c>
      <c r="D16" s="92">
        <f t="shared" si="5"/>
        <v>2572.8781422505244</v>
      </c>
      <c r="E16" s="8">
        <f t="shared" si="6"/>
        <v>3023064.6401917534</v>
      </c>
      <c r="F16" s="8"/>
      <c r="G16" s="8"/>
      <c r="H16" s="8"/>
      <c r="I16" s="2">
        <v>234073</v>
      </c>
      <c r="J16" s="2">
        <v>9840</v>
      </c>
      <c r="K16" s="21">
        <f t="shared" si="15"/>
        <v>60</v>
      </c>
      <c r="L16" s="2">
        <v>24247</v>
      </c>
      <c r="M16" s="37">
        <f t="shared" si="7"/>
        <v>24810.485100000165</v>
      </c>
      <c r="N16" s="8">
        <f t="shared" si="16"/>
        <v>1062</v>
      </c>
      <c r="O16" s="37">
        <f t="shared" si="8"/>
        <v>226987.96500000264</v>
      </c>
      <c r="P16" s="13">
        <f t="shared" si="9"/>
        <v>7.0323085039889808</v>
      </c>
      <c r="Q16" s="7">
        <f t="shared" si="10"/>
        <v>4.2038167580199341E-2</v>
      </c>
      <c r="R16" s="7">
        <f t="shared" si="11"/>
        <v>4.379923289479111E-2</v>
      </c>
      <c r="S16" s="7">
        <f t="shared" si="12"/>
        <v>0.10358734241027372</v>
      </c>
      <c r="T16" s="49">
        <f t="shared" si="4"/>
        <v>60</v>
      </c>
      <c r="U16" s="29">
        <f t="shared" si="14"/>
        <v>7691</v>
      </c>
      <c r="V16" s="11">
        <f t="shared" si="13"/>
        <v>4.5370461351800506E-3</v>
      </c>
      <c r="AN16" t="s">
        <v>1113</v>
      </c>
      <c r="AS16" s="43" t="s">
        <v>1118</v>
      </c>
      <c r="AV16" t="s">
        <v>1114</v>
      </c>
    </row>
    <row r="17" spans="1:56" x14ac:dyDescent="0.3">
      <c r="A17" s="21">
        <v>61</v>
      </c>
      <c r="B17" s="23">
        <v>43911</v>
      </c>
      <c r="C17" s="20" t="s">
        <v>3</v>
      </c>
      <c r="D17" s="92">
        <f t="shared" si="5"/>
        <v>2263.773398886271</v>
      </c>
      <c r="E17" s="8">
        <f t="shared" si="6"/>
        <v>3435663.8080553222</v>
      </c>
      <c r="F17" s="8"/>
      <c r="G17" s="8"/>
      <c r="H17" s="8"/>
      <c r="I17" s="2">
        <v>266073</v>
      </c>
      <c r="J17" s="2">
        <v>11183</v>
      </c>
      <c r="K17" s="21">
        <f t="shared" si="15"/>
        <v>61</v>
      </c>
      <c r="L17" s="2">
        <v>32000</v>
      </c>
      <c r="M17" s="37">
        <f t="shared" si="7"/>
        <v>28017.075600000098</v>
      </c>
      <c r="N17" s="8">
        <f t="shared" si="16"/>
        <v>1343</v>
      </c>
      <c r="O17" s="37">
        <f t="shared" si="8"/>
        <v>261606.63125000056</v>
      </c>
      <c r="P17" s="13">
        <f t="shared" si="9"/>
        <v>6.103382251885745</v>
      </c>
      <c r="Q17" s="7">
        <f t="shared" si="10"/>
        <v>4.2029818884291151E-2</v>
      </c>
      <c r="R17" s="7">
        <f t="shared" si="11"/>
        <v>4.1968749999999999E-2</v>
      </c>
      <c r="S17" s="7">
        <f t="shared" si="12"/>
        <v>0.12026774606968764</v>
      </c>
      <c r="T17" s="49">
        <f t="shared" si="4"/>
        <v>61</v>
      </c>
      <c r="U17" s="29">
        <f t="shared" si="14"/>
        <v>7753</v>
      </c>
      <c r="V17" s="11">
        <f t="shared" si="13"/>
        <v>5.047486967862203E-3</v>
      </c>
    </row>
    <row r="18" spans="1:56" x14ac:dyDescent="0.3">
      <c r="A18" s="21">
        <v>62</v>
      </c>
      <c r="B18" s="23">
        <v>43912</v>
      </c>
      <c r="C18" s="22" t="s">
        <v>4</v>
      </c>
      <c r="D18" s="92">
        <f t="shared" si="5"/>
        <v>1980.3002362313357</v>
      </c>
      <c r="E18" s="8">
        <f t="shared" si="6"/>
        <v>3927219.0341027621</v>
      </c>
      <c r="F18" s="8"/>
      <c r="G18" s="8"/>
      <c r="H18" s="8"/>
      <c r="I18" s="2">
        <v>292142</v>
      </c>
      <c r="J18" s="2">
        <v>12783</v>
      </c>
      <c r="K18" s="21">
        <f t="shared" si="15"/>
        <v>62</v>
      </c>
      <c r="L18" s="2">
        <v>26069</v>
      </c>
      <c r="M18" s="37">
        <f t="shared" si="7"/>
        <v>31235.739500000374</v>
      </c>
      <c r="N18" s="8">
        <f t="shared" si="16"/>
        <v>1600</v>
      </c>
      <c r="O18" s="37">
        <f t="shared" si="8"/>
        <v>299174.64080000203</v>
      </c>
      <c r="P18" s="13">
        <f t="shared" si="9"/>
        <v>8.1093842507121821</v>
      </c>
      <c r="Q18" s="7">
        <f t="shared" si="10"/>
        <v>4.3756118599858972E-2</v>
      </c>
      <c r="R18" s="7">
        <f t="shared" si="11"/>
        <v>6.1375580191031495E-2</v>
      </c>
      <c r="S18" s="7">
        <f t="shared" si="12"/>
        <v>8.9234002642550547E-2</v>
      </c>
      <c r="T18" s="49">
        <f t="shared" si="4"/>
        <v>62</v>
      </c>
      <c r="U18" s="29">
        <f t="shared" si="14"/>
        <v>-5931</v>
      </c>
      <c r="V18" s="11">
        <f t="shared" si="13"/>
        <v>5.4767886849545772E-3</v>
      </c>
      <c r="AL18">
        <v>4</v>
      </c>
      <c r="AM18">
        <v>3</v>
      </c>
      <c r="AN18">
        <v>2</v>
      </c>
      <c r="AO18">
        <v>1</v>
      </c>
      <c r="AP18">
        <v>0</v>
      </c>
      <c r="AQ18">
        <v>3</v>
      </c>
      <c r="AR18">
        <v>2</v>
      </c>
      <c r="AS18">
        <v>1</v>
      </c>
      <c r="AT18">
        <v>0</v>
      </c>
      <c r="AU18">
        <v>3</v>
      </c>
      <c r="AV18">
        <v>2</v>
      </c>
      <c r="AW18">
        <v>1</v>
      </c>
      <c r="AX18">
        <v>0</v>
      </c>
      <c r="AY18">
        <v>3</v>
      </c>
      <c r="AZ18">
        <v>2</v>
      </c>
      <c r="BA18">
        <v>1</v>
      </c>
      <c r="BB18">
        <v>0</v>
      </c>
    </row>
    <row r="19" spans="1:56" x14ac:dyDescent="0.3">
      <c r="A19" s="21">
        <v>63</v>
      </c>
      <c r="B19" s="23">
        <v>43913</v>
      </c>
      <c r="C19" s="22" t="s">
        <v>5</v>
      </c>
      <c r="D19" s="92">
        <f t="shared" si="5"/>
        <v>1744.6034819591403</v>
      </c>
      <c r="E19" s="8">
        <f t="shared" si="6"/>
        <v>4457484.2342014369</v>
      </c>
      <c r="F19" s="8"/>
      <c r="G19" s="8"/>
      <c r="H19" s="8"/>
      <c r="I19" s="2">
        <v>332930</v>
      </c>
      <c r="J19" s="2">
        <v>14509</v>
      </c>
      <c r="K19" s="21">
        <f t="shared" si="15"/>
        <v>63</v>
      </c>
      <c r="L19" s="2">
        <v>40788</v>
      </c>
      <c r="M19" s="37">
        <f t="shared" si="7"/>
        <v>34455.632400000235</v>
      </c>
      <c r="N19" s="8">
        <f t="shared" si="16"/>
        <v>1726</v>
      </c>
      <c r="O19" s="37">
        <f t="shared" si="8"/>
        <v>339695.40015000384</v>
      </c>
      <c r="P19" s="13">
        <f t="shared" si="9"/>
        <v>5.9976785582971264</v>
      </c>
      <c r="Q19" s="7">
        <f t="shared" si="10"/>
        <v>4.357973147508485E-2</v>
      </c>
      <c r="R19" s="7">
        <f t="shared" si="11"/>
        <v>4.2316367559086007E-2</v>
      </c>
      <c r="S19" s="7">
        <f t="shared" si="12"/>
        <v>0.1225122398101703</v>
      </c>
      <c r="T19" s="49">
        <f t="shared" si="4"/>
        <v>63</v>
      </c>
      <c r="U19" s="29">
        <f t="shared" si="14"/>
        <v>14719</v>
      </c>
      <c r="V19" s="11">
        <f t="shared" si="13"/>
        <v>5.1842729702940562E-3</v>
      </c>
      <c r="AL19" s="50">
        <v>-1.40378</v>
      </c>
      <c r="AM19" s="51">
        <v>371.87909999999999</v>
      </c>
      <c r="AN19" s="45">
        <v>-35242.259539999897</v>
      </c>
      <c r="AO19" s="44">
        <v>1456054.0048</v>
      </c>
      <c r="AP19" s="44">
        <v>-22392853.251680002</v>
      </c>
      <c r="AQ19" s="53">
        <v>-4.4714999999999998</v>
      </c>
      <c r="AR19" s="52">
        <v>870.40869999999995</v>
      </c>
      <c r="AS19" s="42">
        <v>-52820.524299999997</v>
      </c>
      <c r="AT19" s="42">
        <v>1026912.1923</v>
      </c>
      <c r="AU19" s="40">
        <f t="shared" ref="AU19:AX21" si="17">+AL19*AL$18</f>
        <v>-5.6151200000000001</v>
      </c>
      <c r="AV19" s="41">
        <f t="shared" si="17"/>
        <v>1115.6372999999999</v>
      </c>
      <c r="AW19" s="41">
        <f t="shared" si="17"/>
        <v>-70484.519079999794</v>
      </c>
      <c r="AX19" s="41">
        <f t="shared" si="17"/>
        <v>1456054.0048</v>
      </c>
      <c r="AY19" s="48">
        <f t="shared" ref="AY19:AY24" si="18">(AQ19-AU19)/(AQ19+AR19)</f>
        <v>1.3206731388835131E-3</v>
      </c>
      <c r="AZ19" s="48">
        <f t="shared" ref="AZ19:BB20" si="19">(AR19-AV19)/(AR19+AS19)</f>
        <v>4.7204630281900651E-3</v>
      </c>
      <c r="BA19" s="48">
        <f t="shared" si="19"/>
        <v>1.8133811591128195E-2</v>
      </c>
      <c r="BB19" s="48">
        <f t="shared" si="19"/>
        <v>-0.41789761798826069</v>
      </c>
      <c r="BC19" s="46">
        <f t="shared" ref="BC19:BC26" si="20">+B45</f>
        <v>43939</v>
      </c>
      <c r="BD19">
        <v>89</v>
      </c>
    </row>
    <row r="20" spans="1:56" x14ac:dyDescent="0.3">
      <c r="A20" s="21">
        <v>64</v>
      </c>
      <c r="B20" s="23">
        <v>43914</v>
      </c>
      <c r="C20" s="22" t="s">
        <v>6</v>
      </c>
      <c r="D20" s="92">
        <f t="shared" si="5"/>
        <v>1559.4066859555887</v>
      </c>
      <c r="E20" s="8">
        <f t="shared" si="6"/>
        <v>4986520.5462349942</v>
      </c>
      <c r="F20" s="8"/>
      <c r="G20" s="8"/>
      <c r="H20" s="8"/>
      <c r="I20" s="2">
        <v>372755</v>
      </c>
      <c r="J20" s="2">
        <v>16231</v>
      </c>
      <c r="K20" s="21">
        <f t="shared" si="15"/>
        <v>64</v>
      </c>
      <c r="L20" s="2">
        <v>39825</v>
      </c>
      <c r="M20" s="37">
        <f t="shared" si="7"/>
        <v>37665.909900000202</v>
      </c>
      <c r="N20" s="8">
        <f t="shared" si="16"/>
        <v>1722</v>
      </c>
      <c r="O20" s="37">
        <f t="shared" si="8"/>
        <v>383160.96764000412</v>
      </c>
      <c r="P20" s="13">
        <f t="shared" si="9"/>
        <v>6.828446997392982</v>
      </c>
      <c r="Q20" s="7">
        <f t="shared" si="10"/>
        <v>4.3543346165712066E-2</v>
      </c>
      <c r="R20" s="7">
        <f t="shared" si="11"/>
        <v>4.3239171374764594E-2</v>
      </c>
      <c r="S20" s="7">
        <f t="shared" si="12"/>
        <v>0.10683961315072903</v>
      </c>
      <c r="T20" s="49">
        <f t="shared" si="4"/>
        <v>64</v>
      </c>
      <c r="U20" s="29">
        <f t="shared" si="14"/>
        <v>-963</v>
      </c>
      <c r="V20" s="11">
        <f t="shared" si="13"/>
        <v>4.6196563426379256E-3</v>
      </c>
      <c r="AL20" s="50">
        <v>-1.25187</v>
      </c>
      <c r="AM20" s="51">
        <v>331.13206000000002</v>
      </c>
      <c r="AN20" s="45">
        <v>-31187.490409999999</v>
      </c>
      <c r="AO20" s="44">
        <v>1278662.02893</v>
      </c>
      <c r="AP20" s="44">
        <v>-19514131.746169999</v>
      </c>
      <c r="AQ20" s="53">
        <v>-3.6425999999999998</v>
      </c>
      <c r="AR20" s="52">
        <v>705.22900000000004</v>
      </c>
      <c r="AS20" s="42">
        <v>-42005.811800000003</v>
      </c>
      <c r="AT20" s="42">
        <v>794319.83200000005</v>
      </c>
      <c r="AU20" s="40">
        <f t="shared" si="17"/>
        <v>-5.0074800000000002</v>
      </c>
      <c r="AV20" s="41">
        <f t="shared" si="17"/>
        <v>993.39618000000007</v>
      </c>
      <c r="AW20" s="41">
        <f t="shared" si="17"/>
        <v>-62374.980819999997</v>
      </c>
      <c r="AX20" s="41">
        <f t="shared" si="17"/>
        <v>1278662.02893</v>
      </c>
      <c r="AY20" s="48">
        <f t="shared" si="18"/>
        <v>1.9454196945664858E-3</v>
      </c>
      <c r="AZ20" s="48">
        <f t="shared" si="19"/>
        <v>6.9773150997762675E-3</v>
      </c>
      <c r="BA20" s="48">
        <f t="shared" si="19"/>
        <v>2.7075354802752343E-2</v>
      </c>
      <c r="BB20" s="48">
        <f t="shared" si="19"/>
        <v>-0.60976099397702321</v>
      </c>
      <c r="BC20" s="46">
        <f t="shared" si="20"/>
        <v>43940</v>
      </c>
      <c r="BD20">
        <v>90</v>
      </c>
    </row>
    <row r="21" spans="1:56" x14ac:dyDescent="0.3">
      <c r="A21" s="21">
        <v>65</v>
      </c>
      <c r="B21" s="23">
        <v>43915</v>
      </c>
      <c r="C21" s="22" t="s">
        <v>0</v>
      </c>
      <c r="D21" s="92">
        <f t="shared" si="5"/>
        <v>1373.0010264061827</v>
      </c>
      <c r="E21" s="8">
        <f t="shared" si="6"/>
        <v>5663023.4260827824</v>
      </c>
      <c r="F21" s="8"/>
      <c r="G21" s="8"/>
      <c r="H21" s="8"/>
      <c r="I21" s="2">
        <v>413467</v>
      </c>
      <c r="J21" s="2">
        <v>18433</v>
      </c>
      <c r="K21" s="21">
        <f t="shared" si="15"/>
        <v>65</v>
      </c>
      <c r="L21" s="2">
        <v>40712</v>
      </c>
      <c r="M21" s="37">
        <f t="shared" si="7"/>
        <v>40855.727599999984</v>
      </c>
      <c r="N21" s="8">
        <f t="shared" si="16"/>
        <v>2202</v>
      </c>
      <c r="O21" s="37">
        <f t="shared" si="8"/>
        <v>429552.05344999861</v>
      </c>
      <c r="P21" s="13">
        <f t="shared" si="9"/>
        <v>7.3806831575680789</v>
      </c>
      <c r="Q21" s="7">
        <f t="shared" si="10"/>
        <v>4.4581550643703123E-2</v>
      </c>
      <c r="R21" s="7">
        <f t="shared" si="11"/>
        <v>5.4087247003340541E-2</v>
      </c>
      <c r="S21" s="7">
        <f t="shared" si="12"/>
        <v>9.8464931905085526E-2</v>
      </c>
      <c r="T21" s="49">
        <f t="shared" si="4"/>
        <v>65</v>
      </c>
      <c r="U21" s="29">
        <f t="shared" si="14"/>
        <v>887</v>
      </c>
      <c r="V21" s="11">
        <f t="shared" si="13"/>
        <v>5.3256970931174676E-3</v>
      </c>
      <c r="AL21" s="50">
        <v>-0.78952999999999995</v>
      </c>
      <c r="AM21" s="51">
        <v>206.30185</v>
      </c>
      <c r="AN21" s="45">
        <v>-18688.287660000002</v>
      </c>
      <c r="AO21" s="44">
        <v>728666.06559000001</v>
      </c>
      <c r="AP21" s="44">
        <v>-10540909.01584</v>
      </c>
      <c r="AQ21" s="53">
        <v>-3.5497999999999998</v>
      </c>
      <c r="AR21" s="52">
        <v>686.6078</v>
      </c>
      <c r="AS21" s="42">
        <v>-40779.455399999999</v>
      </c>
      <c r="AT21" s="42">
        <v>767804.36849999998</v>
      </c>
      <c r="AU21" s="40">
        <f t="shared" si="17"/>
        <v>-3.1581199999999998</v>
      </c>
      <c r="AV21" s="41">
        <f t="shared" si="17"/>
        <v>618.90554999999995</v>
      </c>
      <c r="AW21" s="41">
        <f t="shared" si="17"/>
        <v>-37376.575320000004</v>
      </c>
      <c r="AX21" s="41">
        <f t="shared" si="17"/>
        <v>728666.06559000001</v>
      </c>
      <c r="AY21" s="48">
        <f t="shared" si="18"/>
        <v>-5.7342129072494581E-4</v>
      </c>
      <c r="AZ21" s="48">
        <f t="shared" ref="AZ21" si="21">(AR21-AV21)/(AR21+AS21)</f>
        <v>-1.6886366036020862E-3</v>
      </c>
      <c r="BA21" s="48">
        <f t="shared" ref="BA21" si="22">(AS21-AW21)/(AS21+AT21)</f>
        <v>-4.6805549833089967E-3</v>
      </c>
      <c r="BB21" s="48">
        <f t="shared" ref="BB21" si="23">(AT21-AX21)/(AT21+AU21)</f>
        <v>5.0974526193608961E-2</v>
      </c>
      <c r="BC21" s="46">
        <f t="shared" si="20"/>
        <v>43941</v>
      </c>
      <c r="BD21">
        <v>91</v>
      </c>
    </row>
    <row r="22" spans="1:56" x14ac:dyDescent="0.3">
      <c r="A22" s="21">
        <v>66</v>
      </c>
      <c r="B22" s="23">
        <v>43916</v>
      </c>
      <c r="C22" s="22" t="s">
        <v>1</v>
      </c>
      <c r="D22" s="92">
        <f t="shared" si="5"/>
        <v>1214.6552231806261</v>
      </c>
      <c r="E22" s="8">
        <f t="shared" si="6"/>
        <v>6400663.4871702213</v>
      </c>
      <c r="F22" s="8"/>
      <c r="G22" s="8"/>
      <c r="H22" s="8"/>
      <c r="I22" s="2">
        <v>462684</v>
      </c>
      <c r="J22" s="2">
        <v>20834</v>
      </c>
      <c r="K22" s="21">
        <f t="shared" si="15"/>
        <v>66</v>
      </c>
      <c r="L22" s="2">
        <v>49219</v>
      </c>
      <c r="M22" s="37">
        <f t="shared" si="7"/>
        <v>44014.241100000218</v>
      </c>
      <c r="N22" s="8">
        <f t="shared" si="16"/>
        <v>2401</v>
      </c>
      <c r="O22" s="37">
        <f t="shared" si="8"/>
        <v>478838.01960001048</v>
      </c>
      <c r="P22" s="13">
        <f t="shared" si="9"/>
        <v>6.8566765521978734</v>
      </c>
      <c r="Q22" s="7">
        <f t="shared" si="10"/>
        <v>4.5028572416595344E-2</v>
      </c>
      <c r="R22" s="7">
        <f t="shared" si="11"/>
        <v>4.8781974440764743E-2</v>
      </c>
      <c r="S22" s="7">
        <f t="shared" si="12"/>
        <v>0.10637713860864002</v>
      </c>
      <c r="T22" s="49">
        <f t="shared" si="4"/>
        <v>66</v>
      </c>
      <c r="U22" s="29">
        <f t="shared" si="14"/>
        <v>8507</v>
      </c>
      <c r="V22" s="11">
        <f t="shared" si="13"/>
        <v>5.1892868566883665E-3</v>
      </c>
      <c r="AL22" s="50">
        <v>-0.87251000000000001</v>
      </c>
      <c r="AM22" s="51">
        <v>228.07867999999999</v>
      </c>
      <c r="AN22" s="45">
        <v>-20809.38437</v>
      </c>
      <c r="AO22" s="44">
        <v>819542.24491999997</v>
      </c>
      <c r="AP22" s="44">
        <v>-11986162.555670001</v>
      </c>
      <c r="AQ22" s="53">
        <v>-2.5712999999999999</v>
      </c>
      <c r="AR22" s="52">
        <v>488.88889999999998</v>
      </c>
      <c r="AS22" s="42">
        <v>-27669.1227</v>
      </c>
      <c r="AT22" s="42">
        <v>482593.2182</v>
      </c>
      <c r="AU22" s="40">
        <f t="shared" ref="AU22" si="24">+AL22*AL$18</f>
        <v>-3.49004</v>
      </c>
      <c r="AV22" s="41">
        <f t="shared" ref="AV22" si="25">+AM22*AM$18</f>
        <v>684.23604</v>
      </c>
      <c r="AW22" s="41">
        <f t="shared" ref="AW22" si="26">+AN22*AN$18</f>
        <v>-41618.76874</v>
      </c>
      <c r="AX22" s="41">
        <f t="shared" ref="AX22" si="27">+AO22*AO$18</f>
        <v>819542.24491999997</v>
      </c>
      <c r="AY22" s="48">
        <f t="shared" si="18"/>
        <v>1.8891769493845178E-3</v>
      </c>
      <c r="AZ22" s="48">
        <f t="shared" ref="AZ22" si="28">(AR22-AV22)/(AR22+AS22)</f>
        <v>7.1871030042427392E-3</v>
      </c>
      <c r="BA22" s="48">
        <f t="shared" ref="BA22" si="29">(AS22-AW22)/(AS22+AT22)</f>
        <v>3.0663678134410885E-2</v>
      </c>
      <c r="BB22" s="48">
        <f t="shared" ref="BB22" si="30">(AT22-AX22)/(AT22+AU22)</f>
        <v>-0.69821010903963199</v>
      </c>
      <c r="BC22" s="46">
        <f t="shared" si="20"/>
        <v>43942</v>
      </c>
      <c r="BD22">
        <v>92</v>
      </c>
    </row>
    <row r="23" spans="1:56" x14ac:dyDescent="0.3">
      <c r="A23" s="21">
        <v>67</v>
      </c>
      <c r="B23" s="23">
        <v>43917</v>
      </c>
      <c r="C23" s="22" t="s">
        <v>2</v>
      </c>
      <c r="D23" s="92">
        <f t="shared" si="5"/>
        <v>1084.3636562993427</v>
      </c>
      <c r="E23" s="8">
        <f t="shared" si="6"/>
        <v>7169025.7498856261</v>
      </c>
      <c r="F23" s="8"/>
      <c r="G23" s="8"/>
      <c r="H23" s="8"/>
      <c r="I23" s="2">
        <v>509164</v>
      </c>
      <c r="J23" s="2">
        <v>23335</v>
      </c>
      <c r="K23" s="21">
        <f t="shared" si="15"/>
        <v>67</v>
      </c>
      <c r="L23" s="2">
        <v>46484</v>
      </c>
      <c r="M23" s="37">
        <f t="shared" si="7"/>
        <v>47130.606000000378</v>
      </c>
      <c r="N23" s="8">
        <f t="shared" si="16"/>
        <v>2501</v>
      </c>
      <c r="O23" s="37">
        <f t="shared" si="8"/>
        <v>530976.87995000836</v>
      </c>
      <c r="P23" s="13">
        <f t="shared" si="9"/>
        <v>7.9339379403651984</v>
      </c>
      <c r="Q23" s="7">
        <f t="shared" si="10"/>
        <v>4.5830027260371907E-2</v>
      </c>
      <c r="R23" s="7">
        <f t="shared" si="11"/>
        <v>5.3803459254797348E-2</v>
      </c>
      <c r="S23" s="7">
        <f t="shared" si="12"/>
        <v>9.1294749825203664E-2</v>
      </c>
      <c r="T23" s="49">
        <f t="shared" si="4"/>
        <v>67</v>
      </c>
      <c r="U23" s="29">
        <f t="shared" si="14"/>
        <v>-2735</v>
      </c>
      <c r="V23" s="12">
        <f t="shared" si="13"/>
        <v>4.9119733523972633E-3</v>
      </c>
      <c r="AL23" s="50">
        <v>-0.77553000000000005</v>
      </c>
      <c r="AM23" s="51">
        <v>201.37798000000001</v>
      </c>
      <c r="AN23" s="45">
        <v>-18086.397850000001</v>
      </c>
      <c r="AO23" s="44">
        <v>697664.13344000001</v>
      </c>
      <c r="AP23" s="44">
        <v>-9966167.6883000005</v>
      </c>
      <c r="AQ23" s="53">
        <v>-2.4278</v>
      </c>
      <c r="AR23" s="52">
        <v>459.54770000000002</v>
      </c>
      <c r="AS23" s="42">
        <v>-25702.9149</v>
      </c>
      <c r="AT23" s="42">
        <v>439412.34879999998</v>
      </c>
      <c r="AU23" s="40">
        <f t="shared" ref="AU23:AU24" si="31">+AL23*AL$18</f>
        <v>-3.1021200000000002</v>
      </c>
      <c r="AV23" s="41">
        <f t="shared" ref="AV23:AV24" si="32">+AM23*AM$18</f>
        <v>604.13394000000005</v>
      </c>
      <c r="AW23" s="41">
        <f t="shared" ref="AW23:AW24" si="33">+AN23*AN$18</f>
        <v>-36172.795700000002</v>
      </c>
      <c r="AX23" s="41">
        <f t="shared" ref="AX23:AX24" si="34">+AO23*AO$18</f>
        <v>697664.13344000001</v>
      </c>
      <c r="AY23" s="48">
        <f t="shared" si="18"/>
        <v>1.4751490801428689E-3</v>
      </c>
      <c r="AZ23" s="48">
        <f t="shared" ref="AZ23:AZ24" si="35">(AR23-AV23)/(AR23+AS23)</f>
        <v>5.7276923024754019E-3</v>
      </c>
      <c r="BA23" s="48">
        <f t="shared" ref="BA23:BA24" si="36">(AS23-AW23)/(AS23+AT23)</f>
        <v>2.5307329110920724E-2</v>
      </c>
      <c r="BB23" s="48">
        <f t="shared" ref="BB23:BB24" si="37">(AT23-AX23)/(AT23+AU23)</f>
        <v>-0.58772496617048209</v>
      </c>
      <c r="BC23" s="46">
        <f t="shared" si="20"/>
        <v>43943</v>
      </c>
      <c r="BD23">
        <v>93</v>
      </c>
    </row>
    <row r="24" spans="1:56" x14ac:dyDescent="0.3">
      <c r="A24" s="21">
        <v>68</v>
      </c>
      <c r="B24" s="23">
        <v>43918</v>
      </c>
      <c r="C24" s="20" t="s">
        <v>3</v>
      </c>
      <c r="D24" s="92">
        <f t="shared" si="5"/>
        <v>955.20345527032737</v>
      </c>
      <c r="E24" s="8">
        <f t="shared" si="6"/>
        <v>8137389.5451990813</v>
      </c>
      <c r="F24" s="14">
        <f t="shared" ref="F24:F55" si="38">+E6</f>
        <v>267897.59819585452</v>
      </c>
      <c r="G24" s="15">
        <f t="shared" ref="G24:G87" si="39">+E24-F24</f>
        <v>7869491.9470032267</v>
      </c>
      <c r="H24" s="14">
        <f t="shared" ref="H24:H55" si="40">+I6</f>
        <v>32778</v>
      </c>
      <c r="I24" s="2">
        <v>570968</v>
      </c>
      <c r="J24" s="2">
        <v>26487</v>
      </c>
      <c r="K24" s="21">
        <f t="shared" si="15"/>
        <v>68</v>
      </c>
      <c r="L24" s="2">
        <v>62514</v>
      </c>
      <c r="M24" s="37">
        <f t="shared" si="7"/>
        <v>50193.977900000289</v>
      </c>
      <c r="N24" s="8">
        <f t="shared" si="16"/>
        <v>3152</v>
      </c>
      <c r="O24" s="37">
        <f t="shared" si="8"/>
        <v>585915.30019999947</v>
      </c>
      <c r="P24" s="13">
        <f t="shared" si="9"/>
        <v>6.6713929083241226</v>
      </c>
      <c r="Q24" s="7">
        <f t="shared" si="10"/>
        <v>4.63896400498802E-2</v>
      </c>
      <c r="R24" s="7">
        <f t="shared" si="11"/>
        <v>5.042070576190933E-2</v>
      </c>
      <c r="S24" s="7">
        <f t="shared" si="12"/>
        <v>0.10948774712418209</v>
      </c>
      <c r="T24" s="49">
        <f t="shared" si="4"/>
        <v>68</v>
      </c>
      <c r="U24" s="29">
        <f t="shared" si="14"/>
        <v>16030</v>
      </c>
      <c r="V24" s="12">
        <f t="shared" si="13"/>
        <v>5.52044948228272E-3</v>
      </c>
      <c r="AL24" s="50">
        <v>-0.69255</v>
      </c>
      <c r="AM24" s="51">
        <v>178.38345000000001</v>
      </c>
      <c r="AN24" s="45">
        <v>-15727.20882</v>
      </c>
      <c r="AO24" s="44">
        <v>591477.40220000001</v>
      </c>
      <c r="AP24" s="44">
        <v>-8197158.4534400003</v>
      </c>
      <c r="AQ24" s="53">
        <v>-2.2414999999999998</v>
      </c>
      <c r="AR24" s="52">
        <v>421.22620000000001</v>
      </c>
      <c r="AS24" s="42">
        <v>-23120.2304</v>
      </c>
      <c r="AT24" s="42">
        <v>382402.18209999998</v>
      </c>
      <c r="AU24" s="40">
        <f t="shared" si="31"/>
        <v>-2.7702</v>
      </c>
      <c r="AV24" s="41">
        <f t="shared" si="32"/>
        <v>535.15035</v>
      </c>
      <c r="AW24" s="41">
        <f t="shared" si="33"/>
        <v>-31454.41764</v>
      </c>
      <c r="AX24" s="41">
        <f t="shared" si="34"/>
        <v>591477.40220000001</v>
      </c>
      <c r="AY24" s="48">
        <f t="shared" si="18"/>
        <v>1.261859919944571E-3</v>
      </c>
      <c r="AZ24" s="48">
        <f t="shared" si="35"/>
        <v>5.0189051905633816E-3</v>
      </c>
      <c r="BA24" s="48">
        <f t="shared" si="36"/>
        <v>2.3196787928159098E-2</v>
      </c>
      <c r="BB24" s="48">
        <f t="shared" si="37"/>
        <v>-0.54674566328745988</v>
      </c>
      <c r="BC24" s="46">
        <f t="shared" si="20"/>
        <v>43944</v>
      </c>
      <c r="BD24">
        <v>94</v>
      </c>
    </row>
    <row r="25" spans="1:56" x14ac:dyDescent="0.3">
      <c r="A25" s="21">
        <v>69</v>
      </c>
      <c r="B25" s="23">
        <v>43919</v>
      </c>
      <c r="C25" s="21" t="s">
        <v>4</v>
      </c>
      <c r="D25" s="92">
        <f t="shared" si="5"/>
        <v>844.44383348616884</v>
      </c>
      <c r="E25" s="8">
        <f t="shared" si="6"/>
        <v>9203449.9416894671</v>
      </c>
      <c r="F25" s="14">
        <f t="shared" si="38"/>
        <v>347160.87839600421</v>
      </c>
      <c r="G25" s="15">
        <f t="shared" si="39"/>
        <v>8856289.0632934626</v>
      </c>
      <c r="H25" s="14">
        <f t="shared" si="40"/>
        <v>37364</v>
      </c>
      <c r="I25" s="2">
        <v>634835</v>
      </c>
      <c r="J25" s="2">
        <v>29957</v>
      </c>
      <c r="K25" s="21">
        <f t="shared" si="15"/>
        <v>69</v>
      </c>
      <c r="L25" s="2">
        <v>63159</v>
      </c>
      <c r="M25" s="37">
        <f t="shared" si="7"/>
        <v>53193.512400000007</v>
      </c>
      <c r="N25" s="2">
        <v>3398</v>
      </c>
      <c r="O25" s="37">
        <f t="shared" si="8"/>
        <v>643588.59789000358</v>
      </c>
      <c r="P25" s="13">
        <f t="shared" si="9"/>
        <v>7.308180434154453</v>
      </c>
      <c r="Q25" s="7">
        <f t="shared" si="10"/>
        <v>4.7188639567761703E-2</v>
      </c>
      <c r="R25" s="7">
        <f t="shared" si="11"/>
        <v>5.3800725153976471E-2</v>
      </c>
      <c r="S25" s="7">
        <f t="shared" si="12"/>
        <v>9.9488843557774861E-2</v>
      </c>
      <c r="T25" s="49">
        <f t="shared" si="4"/>
        <v>69</v>
      </c>
      <c r="U25" s="29">
        <f t="shared" si="14"/>
        <v>645</v>
      </c>
      <c r="V25" s="12">
        <f t="shared" si="13"/>
        <v>5.3525719281388075E-3</v>
      </c>
      <c r="AL25" s="50">
        <v>-0.59726000000000001</v>
      </c>
      <c r="AM25" s="51">
        <v>151.80891</v>
      </c>
      <c r="AN25" s="45">
        <v>-12984.36786</v>
      </c>
      <c r="AO25" s="44">
        <v>67336.228730000003</v>
      </c>
      <c r="AP25" s="44">
        <v>-6118466.7263200004</v>
      </c>
      <c r="AQ25" s="53">
        <v>-2.2414999999999998</v>
      </c>
      <c r="AR25" s="52">
        <v>427.95060000000001</v>
      </c>
      <c r="AS25" s="42">
        <v>-23969.407299999999</v>
      </c>
      <c r="AT25" s="42">
        <v>405945.88030000002</v>
      </c>
      <c r="AU25" s="40">
        <f t="shared" ref="AU25" si="41">+AL25*AL$18</f>
        <v>-2.3890400000000001</v>
      </c>
      <c r="AV25" s="41">
        <f t="shared" ref="AV25" si="42">+AM25*AM$18</f>
        <v>455.42673000000002</v>
      </c>
      <c r="AW25" s="41">
        <f t="shared" ref="AW25" si="43">+AN25*AN$18</f>
        <v>-25968.735720000001</v>
      </c>
      <c r="AX25" s="41">
        <f t="shared" ref="AX25" si="44">+AO25*AO$18</f>
        <v>67336.228730000003</v>
      </c>
      <c r="AY25" s="48">
        <f t="shared" ref="AY25" si="45">(AQ25-AU25)/(AQ25+AR25)</f>
        <v>3.4657469149708148E-4</v>
      </c>
      <c r="AZ25" s="48">
        <f t="shared" ref="AZ25" si="46">(AR25-AV25)/(AR25+AS25)</f>
        <v>1.1671380556497173E-3</v>
      </c>
      <c r="BA25" s="48">
        <f t="shared" ref="BA25" si="47">(AS25-AW25)/(AS25+AT25)</f>
        <v>5.2341663985153389E-3</v>
      </c>
      <c r="BB25" s="48">
        <f t="shared" ref="BB25" si="48">(AT25-AX25)/(AT25+AU25)</f>
        <v>0.83413001774950535</v>
      </c>
      <c r="BC25" s="46">
        <f t="shared" si="20"/>
        <v>43945</v>
      </c>
      <c r="BD25">
        <v>95</v>
      </c>
    </row>
    <row r="26" spans="1:56" x14ac:dyDescent="0.3">
      <c r="A26" s="21">
        <v>70</v>
      </c>
      <c r="B26" s="23">
        <v>43920</v>
      </c>
      <c r="C26" s="21" t="s">
        <v>5</v>
      </c>
      <c r="D26" s="92">
        <f t="shared" si="5"/>
        <v>764.02630700613668</v>
      </c>
      <c r="E26" s="8">
        <f t="shared" si="6"/>
        <v>10170892.070954083</v>
      </c>
      <c r="F26" s="14">
        <f t="shared" si="38"/>
        <v>442399.70344269555</v>
      </c>
      <c r="G26" s="15">
        <f t="shared" si="39"/>
        <v>9728492.3675113879</v>
      </c>
      <c r="H26" s="14">
        <f t="shared" si="40"/>
        <v>44279</v>
      </c>
      <c r="I26" s="2">
        <v>693282</v>
      </c>
      <c r="J26" s="2">
        <v>33106</v>
      </c>
      <c r="K26" s="21">
        <f t="shared" si="15"/>
        <v>70</v>
      </c>
      <c r="L26" s="2">
        <v>58469</v>
      </c>
      <c r="M26" s="37">
        <f t="shared" si="7"/>
        <v>56118.365100000286</v>
      </c>
      <c r="N26" s="8">
        <f t="shared" ref="N26:N33" si="49">+J26-J25</f>
        <v>3149</v>
      </c>
      <c r="O26" s="37">
        <f t="shared" si="8"/>
        <v>703920.74240000825</v>
      </c>
      <c r="P26" s="13">
        <f t="shared" si="9"/>
        <v>8.5607219267389869</v>
      </c>
      <c r="Q26" s="7">
        <f t="shared" si="10"/>
        <v>4.7752573988651084E-2</v>
      </c>
      <c r="R26" s="7">
        <f t="shared" si="11"/>
        <v>5.3857599753715645E-2</v>
      </c>
      <c r="S26" s="7">
        <f t="shared" si="12"/>
        <v>8.4336532608664291E-2</v>
      </c>
      <c r="T26" s="49">
        <f t="shared" si="4"/>
        <v>70</v>
      </c>
      <c r="U26" s="29">
        <f t="shared" si="14"/>
        <v>-4690</v>
      </c>
      <c r="V26" s="12">
        <f t="shared" si="13"/>
        <v>4.5421632178536293E-3</v>
      </c>
      <c r="AL26" s="50">
        <v>-0.47283999999999998</v>
      </c>
      <c r="AM26" s="51">
        <v>116.88639000000001</v>
      </c>
      <c r="AN26" s="45">
        <v>-9358.4390399999993</v>
      </c>
      <c r="AO26" s="44">
        <v>302321.39993999997</v>
      </c>
      <c r="AP26" s="44">
        <v>-3341369.3273999998</v>
      </c>
      <c r="AQ26" s="53">
        <v>-1.8073999999999999</v>
      </c>
      <c r="AR26" s="52">
        <v>336.79090000000002</v>
      </c>
      <c r="AS26" s="42">
        <v>-17698.048999999999</v>
      </c>
      <c r="AT26" s="42">
        <v>264644.58510000003</v>
      </c>
      <c r="AU26" s="40">
        <f t="shared" ref="AU26" si="50">+AL26*AL$18</f>
        <v>-1.8913599999999999</v>
      </c>
      <c r="AV26" s="41">
        <f t="shared" ref="AV26" si="51">+AM26*AM$18</f>
        <v>350.65917000000002</v>
      </c>
      <c r="AW26" s="41">
        <f t="shared" ref="AW26" si="52">+AN26*AN$18</f>
        <v>-18716.878079999999</v>
      </c>
      <c r="AX26" s="41">
        <f t="shared" ref="AX26" si="53">+AO26*AO$18</f>
        <v>302321.39993999997</v>
      </c>
      <c r="AY26" s="48">
        <f t="shared" ref="AY26" si="54">(AQ26-AU26)/(AQ26+AR26)</f>
        <v>2.5063921058798426E-4</v>
      </c>
      <c r="AZ26" s="48">
        <f t="shared" ref="AZ26" si="55">(AR26-AV26)/(AR26+AS26)</f>
        <v>7.9880558886455334E-4</v>
      </c>
      <c r="BA26" s="48">
        <f t="shared" ref="BA26" si="56">(AS26-AW26)/(AS26+AT26)</f>
        <v>4.1257071109004288E-3</v>
      </c>
      <c r="BB26" s="48">
        <f t="shared" ref="BB26" si="57">(AT26-AX26)/(AT26+AU26)</f>
        <v>-0.14236861901434464</v>
      </c>
      <c r="BC26" s="46">
        <f t="shared" si="20"/>
        <v>43946</v>
      </c>
      <c r="BD26">
        <v>96</v>
      </c>
    </row>
    <row r="27" spans="1:56" x14ac:dyDescent="0.3">
      <c r="A27" s="21">
        <v>71</v>
      </c>
      <c r="B27" s="23">
        <v>43921</v>
      </c>
      <c r="C27" s="21" t="s">
        <v>6</v>
      </c>
      <c r="D27" s="92">
        <f t="shared" si="5"/>
        <v>694.70006646738534</v>
      </c>
      <c r="E27" s="8">
        <f t="shared" si="6"/>
        <v>11184417.502660647</v>
      </c>
      <c r="F27" s="14">
        <f t="shared" si="38"/>
        <v>545319.07889637828</v>
      </c>
      <c r="G27" s="15">
        <f t="shared" si="39"/>
        <v>10639098.423764268</v>
      </c>
      <c r="H27" s="14">
        <f t="shared" si="40"/>
        <v>51767</v>
      </c>
      <c r="I27" s="2">
        <v>750890</v>
      </c>
      <c r="J27" s="2">
        <v>36405</v>
      </c>
      <c r="K27" s="21">
        <f t="shared" si="15"/>
        <v>71</v>
      </c>
      <c r="L27" s="2">
        <v>57610</v>
      </c>
      <c r="M27" s="37">
        <f t="shared" si="7"/>
        <v>58957.691600000253</v>
      </c>
      <c r="N27" s="8">
        <f t="shared" si="49"/>
        <v>3299</v>
      </c>
      <c r="O27" s="37">
        <f t="shared" si="8"/>
        <v>766824.35495001357</v>
      </c>
      <c r="P27" s="13">
        <f t="shared" si="9"/>
        <v>9.3767996166653713</v>
      </c>
      <c r="Q27" s="7">
        <f t="shared" si="10"/>
        <v>4.8482467471933306E-2</v>
      </c>
      <c r="R27" s="7">
        <f t="shared" si="11"/>
        <v>5.7264363825724703E-2</v>
      </c>
      <c r="S27" s="7">
        <f t="shared" si="12"/>
        <v>7.6722289549734313E-2</v>
      </c>
      <c r="T27" s="49">
        <f t="shared" si="4"/>
        <v>71</v>
      </c>
      <c r="U27" s="29">
        <f t="shared" si="14"/>
        <v>-859</v>
      </c>
      <c r="V27" s="12">
        <f t="shared" si="13"/>
        <v>4.3934531023185818E-3</v>
      </c>
    </row>
    <row r="28" spans="1:56" x14ac:dyDescent="0.3">
      <c r="A28" s="21">
        <v>72</v>
      </c>
      <c r="B28" s="23">
        <v>43922</v>
      </c>
      <c r="C28" s="22" t="s">
        <v>0</v>
      </c>
      <c r="D28" s="92">
        <f t="shared" si="5"/>
        <v>622.84750282637469</v>
      </c>
      <c r="E28" s="8">
        <f t="shared" si="6"/>
        <v>12472599.416921219</v>
      </c>
      <c r="F28" s="14">
        <f t="shared" si="38"/>
        <v>675273.99178267014</v>
      </c>
      <c r="G28" s="15">
        <f t="shared" si="39"/>
        <v>11797325.425138548</v>
      </c>
      <c r="H28" s="14">
        <f t="shared" si="40"/>
        <v>61513</v>
      </c>
      <c r="I28" s="2">
        <v>823626</v>
      </c>
      <c r="J28" s="2">
        <v>40598</v>
      </c>
      <c r="K28" s="21">
        <f t="shared" si="15"/>
        <v>72</v>
      </c>
      <c r="L28" s="2">
        <v>72736</v>
      </c>
      <c r="M28" s="37">
        <f t="shared" si="7"/>
        <v>61700.647500000196</v>
      </c>
      <c r="N28" s="8">
        <f t="shared" si="49"/>
        <v>4193</v>
      </c>
      <c r="O28" s="37">
        <f t="shared" si="8"/>
        <v>832200.70860000234</v>
      </c>
      <c r="P28" s="13">
        <f t="shared" si="9"/>
        <v>8.1905370641424557</v>
      </c>
      <c r="Q28" s="7">
        <f t="shared" si="10"/>
        <v>4.9291790205748726E-2</v>
      </c>
      <c r="R28" s="7">
        <f t="shared" si="11"/>
        <v>5.7646832380114386E-2</v>
      </c>
      <c r="S28" s="7">
        <f t="shared" si="12"/>
        <v>8.8311927986731847E-2</v>
      </c>
      <c r="T28" s="49">
        <f t="shared" si="4"/>
        <v>72</v>
      </c>
      <c r="U28" s="29">
        <f t="shared" si="14"/>
        <v>15126</v>
      </c>
      <c r="V28" s="12">
        <f t="shared" si="13"/>
        <v>5.0909029098158629E-3</v>
      </c>
      <c r="W28" s="16">
        <f t="shared" ref="W28:W64" si="58">+H28/I28</f>
        <v>7.4685597589197045E-2</v>
      </c>
    </row>
    <row r="29" spans="1:56" x14ac:dyDescent="0.3">
      <c r="A29" s="21">
        <v>73</v>
      </c>
      <c r="B29" s="23">
        <v>43923</v>
      </c>
      <c r="C29" s="22" t="s">
        <v>1</v>
      </c>
      <c r="D29" s="92">
        <f t="shared" si="5"/>
        <v>555.31860738358648</v>
      </c>
      <c r="E29" s="8">
        <f t="shared" si="6"/>
        <v>13986589.513147334</v>
      </c>
      <c r="F29" s="14">
        <f t="shared" si="38"/>
        <v>777578.92320379335</v>
      </c>
      <c r="G29" s="15">
        <f t="shared" si="39"/>
        <v>13209010.589943539</v>
      </c>
      <c r="H29" s="14">
        <f t="shared" si="40"/>
        <v>72469</v>
      </c>
      <c r="I29" s="2">
        <v>896450</v>
      </c>
      <c r="J29" s="2">
        <v>45526</v>
      </c>
      <c r="K29" s="21">
        <f t="shared" si="15"/>
        <v>73</v>
      </c>
      <c r="L29" s="2">
        <v>72839</v>
      </c>
      <c r="M29" s="37">
        <f t="shared" si="7"/>
        <v>64336.388400000054</v>
      </c>
      <c r="N29" s="8">
        <f t="shared" si="49"/>
        <v>4928</v>
      </c>
      <c r="O29" s="37">
        <f t="shared" si="8"/>
        <v>899939.72825000715</v>
      </c>
      <c r="P29" s="13">
        <f t="shared" si="9"/>
        <v>8.8728183816962396</v>
      </c>
      <c r="Q29" s="7">
        <f t="shared" si="10"/>
        <v>5.0784762117240229E-2</v>
      </c>
      <c r="R29" s="7">
        <f t="shared" si="11"/>
        <v>6.7656063372643779E-2</v>
      </c>
      <c r="S29" s="7">
        <f t="shared" si="12"/>
        <v>8.125271905850856E-2</v>
      </c>
      <c r="T29" s="49">
        <f t="shared" si="4"/>
        <v>73</v>
      </c>
      <c r="U29" s="29">
        <f t="shared" si="14"/>
        <v>103</v>
      </c>
      <c r="V29" s="12">
        <f t="shared" si="13"/>
        <v>5.497239109822076E-3</v>
      </c>
      <c r="W29" s="16">
        <f t="shared" si="58"/>
        <v>8.0839979920798707E-2</v>
      </c>
    </row>
    <row r="30" spans="1:56" x14ac:dyDescent="0.3">
      <c r="A30" s="21">
        <v>74</v>
      </c>
      <c r="B30" s="23">
        <v>43924</v>
      </c>
      <c r="C30" s="22" t="s">
        <v>2</v>
      </c>
      <c r="D30" s="92">
        <f t="shared" si="5"/>
        <v>502.29797940751882</v>
      </c>
      <c r="E30" s="8">
        <f t="shared" si="6"/>
        <v>15460026.303224532</v>
      </c>
      <c r="F30" s="14">
        <f t="shared" si="38"/>
        <v>2029508.6395433657</v>
      </c>
      <c r="G30" s="15">
        <f t="shared" si="39"/>
        <v>13430517.663681166</v>
      </c>
      <c r="H30" s="14">
        <f t="shared" si="40"/>
        <v>167515</v>
      </c>
      <c r="I30" s="2">
        <v>972303</v>
      </c>
      <c r="J30" s="2">
        <v>50322</v>
      </c>
      <c r="K30" s="21">
        <f t="shared" si="15"/>
        <v>74</v>
      </c>
      <c r="L30" s="2">
        <v>75853</v>
      </c>
      <c r="M30" s="37">
        <f t="shared" si="7"/>
        <v>66854.069900000235</v>
      </c>
      <c r="N30" s="8">
        <f t="shared" si="49"/>
        <v>4796</v>
      </c>
      <c r="O30" s="37">
        <f t="shared" si="8"/>
        <v>969919.99064000603</v>
      </c>
      <c r="P30" s="13">
        <f t="shared" si="9"/>
        <v>9.2271713149963848</v>
      </c>
      <c r="Q30" s="7">
        <f t="shared" si="10"/>
        <v>5.1755471288271251E-2</v>
      </c>
      <c r="R30" s="7">
        <f t="shared" si="11"/>
        <v>6.3227558567228725E-2</v>
      </c>
      <c r="S30" s="7">
        <f t="shared" si="12"/>
        <v>7.8013746743556281E-2</v>
      </c>
      <c r="T30" s="49">
        <f t="shared" si="4"/>
        <v>74</v>
      </c>
      <c r="U30" s="29">
        <f t="shared" si="14"/>
        <v>3014</v>
      </c>
      <c r="V30" s="12">
        <f t="shared" si="13"/>
        <v>4.9326187412771531E-3</v>
      </c>
      <c r="W30" s="16">
        <f t="shared" si="58"/>
        <v>0.17228682828295294</v>
      </c>
    </row>
    <row r="31" spans="1:56" x14ac:dyDescent="0.3">
      <c r="A31" s="21">
        <v>75</v>
      </c>
      <c r="B31" s="23">
        <v>43925</v>
      </c>
      <c r="C31" s="20" t="s">
        <v>3</v>
      </c>
      <c r="D31" s="92">
        <f t="shared" si="5"/>
        <v>443.44180886086338</v>
      </c>
      <c r="E31" s="8">
        <f t="shared" si="6"/>
        <v>17507353.819712121</v>
      </c>
      <c r="F31" s="14">
        <f t="shared" si="38"/>
        <v>2281430.692892679</v>
      </c>
      <c r="G31" s="15">
        <f t="shared" si="39"/>
        <v>15225923.126819443</v>
      </c>
      <c r="H31" s="14">
        <f t="shared" si="40"/>
        <v>179111</v>
      </c>
      <c r="I31" s="2">
        <v>1051697</v>
      </c>
      <c r="J31" s="2">
        <v>56986</v>
      </c>
      <c r="K31" s="21">
        <f t="shared" si="15"/>
        <v>75</v>
      </c>
      <c r="L31" s="2">
        <v>79394</v>
      </c>
      <c r="M31" s="37">
        <f t="shared" si="7"/>
        <v>69242.847600000445</v>
      </c>
      <c r="N31" s="8">
        <f t="shared" si="49"/>
        <v>6664</v>
      </c>
      <c r="O31" s="37">
        <f t="shared" si="8"/>
        <v>1042008.7243500045</v>
      </c>
      <c r="P31" s="13">
        <f t="shared" si="9"/>
        <v>9.5241825201264909</v>
      </c>
      <c r="Q31" s="7">
        <f t="shared" si="10"/>
        <v>5.4184807981766614E-2</v>
      </c>
      <c r="R31" s="7">
        <f t="shared" si="11"/>
        <v>8.3935813789455124E-2</v>
      </c>
      <c r="S31" s="7">
        <f t="shared" si="12"/>
        <v>7.5491324972877166E-2</v>
      </c>
      <c r="T31" s="49">
        <f t="shared" si="4"/>
        <v>75</v>
      </c>
      <c r="U31" s="29">
        <f t="shared" si="14"/>
        <v>3541</v>
      </c>
      <c r="V31" s="12">
        <f t="shared" si="13"/>
        <v>6.3364257956426617E-3</v>
      </c>
      <c r="W31" s="16">
        <f t="shared" si="58"/>
        <v>0.17030665676520898</v>
      </c>
    </row>
    <row r="32" spans="1:56" x14ac:dyDescent="0.3">
      <c r="A32" s="21">
        <v>76</v>
      </c>
      <c r="B32" s="23">
        <v>43926</v>
      </c>
      <c r="C32" s="22" t="s">
        <v>4</v>
      </c>
      <c r="D32" s="92">
        <f t="shared" si="5"/>
        <v>402.39833269216939</v>
      </c>
      <c r="E32" s="8">
        <f t="shared" si="6"/>
        <v>19288627.070101526</v>
      </c>
      <c r="F32" s="14">
        <f t="shared" si="38"/>
        <v>2398482.2810952254</v>
      </c>
      <c r="G32" s="15">
        <f t="shared" si="39"/>
        <v>16890144.7890063</v>
      </c>
      <c r="H32" s="14">
        <f t="shared" si="40"/>
        <v>191127</v>
      </c>
      <c r="I32" s="2">
        <v>1133758</v>
      </c>
      <c r="J32" s="2">
        <v>62784</v>
      </c>
      <c r="K32" s="21">
        <f t="shared" si="15"/>
        <v>76</v>
      </c>
      <c r="L32" s="2">
        <v>82061</v>
      </c>
      <c r="M32" s="37">
        <f t="shared" si="7"/>
        <v>71491.877100000391</v>
      </c>
      <c r="N32" s="8">
        <f t="shared" si="49"/>
        <v>5798</v>
      </c>
      <c r="O32" s="37">
        <f t="shared" si="8"/>
        <v>1116061.8098000055</v>
      </c>
      <c r="P32" s="13">
        <f t="shared" si="9"/>
        <v>9.9190861621681723</v>
      </c>
      <c r="Q32" s="7">
        <f t="shared" si="10"/>
        <v>5.5376897009767515E-2</v>
      </c>
      <c r="R32" s="7">
        <f t="shared" si="11"/>
        <v>7.0654756827238277E-2</v>
      </c>
      <c r="S32" s="7">
        <f t="shared" si="12"/>
        <v>7.2379643627652465E-2</v>
      </c>
      <c r="T32" s="49">
        <f t="shared" si="4"/>
        <v>76</v>
      </c>
      <c r="U32" s="29">
        <f t="shared" si="14"/>
        <v>2667</v>
      </c>
      <c r="V32" s="12">
        <f t="shared" si="13"/>
        <v>5.1139661197539509E-3</v>
      </c>
      <c r="W32" s="16">
        <f t="shared" si="58"/>
        <v>0.16857830330634932</v>
      </c>
    </row>
    <row r="33" spans="1:23" x14ac:dyDescent="0.3">
      <c r="A33" s="21">
        <v>77</v>
      </c>
      <c r="B33" s="23">
        <v>43927</v>
      </c>
      <c r="C33" s="22" t="s">
        <v>5</v>
      </c>
      <c r="D33" s="92">
        <f t="shared" si="5"/>
        <v>373.69244192894581</v>
      </c>
      <c r="E33" s="8">
        <f t="shared" si="6"/>
        <v>20766364.96840664</v>
      </c>
      <c r="F33" s="14">
        <f t="shared" si="38"/>
        <v>2696794.8589027645</v>
      </c>
      <c r="G33" s="15">
        <f t="shared" si="39"/>
        <v>18069570.109503876</v>
      </c>
      <c r="H33" s="14">
        <f t="shared" si="40"/>
        <v>209839</v>
      </c>
      <c r="I33" s="2">
        <v>1210956</v>
      </c>
      <c r="J33" s="2">
        <v>67594</v>
      </c>
      <c r="K33" s="21">
        <f t="shared" si="15"/>
        <v>77</v>
      </c>
      <c r="L33" s="2">
        <v>77200</v>
      </c>
      <c r="M33" s="37">
        <f t="shared" si="7"/>
        <v>73590.314000000013</v>
      </c>
      <c r="N33" s="8">
        <f t="shared" si="49"/>
        <v>4810</v>
      </c>
      <c r="O33" s="37">
        <f t="shared" si="8"/>
        <v>1191923.7792500025</v>
      </c>
      <c r="P33" s="13">
        <f t="shared" si="9"/>
        <v>11.215681959412237</v>
      </c>
      <c r="Q33" s="7">
        <f t="shared" si="10"/>
        <v>5.5818708524504608E-2</v>
      </c>
      <c r="R33" s="7">
        <f t="shared" si="11"/>
        <v>6.2305699481865283E-2</v>
      </c>
      <c r="S33" s="7">
        <f t="shared" si="12"/>
        <v>6.3751284109414386E-2</v>
      </c>
      <c r="T33" s="49">
        <f t="shared" si="4"/>
        <v>77</v>
      </c>
      <c r="U33" s="29">
        <f t="shared" si="14"/>
        <v>-4861</v>
      </c>
      <c r="V33" s="12">
        <f t="shared" si="13"/>
        <v>3.9720683493041859E-3</v>
      </c>
      <c r="W33" s="16">
        <f t="shared" si="58"/>
        <v>0.17328375267144305</v>
      </c>
    </row>
    <row r="34" spans="1:23" x14ac:dyDescent="0.3">
      <c r="A34" s="21">
        <v>78</v>
      </c>
      <c r="B34" s="23">
        <v>43928</v>
      </c>
      <c r="C34" s="22" t="s">
        <v>6</v>
      </c>
      <c r="D34" s="92">
        <f t="shared" si="5"/>
        <v>347.78895143836121</v>
      </c>
      <c r="E34" s="8">
        <f t="shared" si="6"/>
        <v>22308619.490130484</v>
      </c>
      <c r="F34" s="14">
        <f t="shared" si="38"/>
        <v>3023064.6401917534</v>
      </c>
      <c r="G34" s="15">
        <f t="shared" si="39"/>
        <v>19285554.849938732</v>
      </c>
      <c r="H34" s="14">
        <f t="shared" si="40"/>
        <v>234073</v>
      </c>
      <c r="I34" s="2">
        <v>1279722</v>
      </c>
      <c r="J34" s="2">
        <v>72614</v>
      </c>
      <c r="K34" s="21">
        <f t="shared" si="15"/>
        <v>78</v>
      </c>
      <c r="L34" s="2">
        <v>68766</v>
      </c>
      <c r="M34" s="37">
        <f t="shared" si="7"/>
        <v>75527.313900000416</v>
      </c>
      <c r="N34" s="2">
        <v>5020</v>
      </c>
      <c r="O34" s="37">
        <f t="shared" si="8"/>
        <v>1269427.8168000085</v>
      </c>
      <c r="P34" s="13">
        <f t="shared" si="9"/>
        <v>13.24288576008359</v>
      </c>
      <c r="Q34" s="7">
        <f t="shared" si="10"/>
        <v>5.6742011155547847E-2</v>
      </c>
      <c r="R34" s="7">
        <f t="shared" si="11"/>
        <v>7.3001192449757141E-2</v>
      </c>
      <c r="S34" s="7">
        <f t="shared" si="12"/>
        <v>5.3735108093789119E-2</v>
      </c>
      <c r="T34" s="49">
        <f t="shared" si="4"/>
        <v>78</v>
      </c>
      <c r="U34" s="29">
        <f t="shared" si="14"/>
        <v>-8434</v>
      </c>
      <c r="V34" s="12">
        <f t="shared" si="13"/>
        <v>3.9227269672632023E-3</v>
      </c>
      <c r="W34" s="16">
        <f t="shared" si="58"/>
        <v>0.18290925685422302</v>
      </c>
    </row>
    <row r="35" spans="1:23" x14ac:dyDescent="0.3">
      <c r="A35" s="21">
        <v>79</v>
      </c>
      <c r="B35" s="23">
        <v>43929</v>
      </c>
      <c r="C35" s="22" t="s">
        <v>0</v>
      </c>
      <c r="D35" s="92">
        <f t="shared" si="5"/>
        <v>318.64360345485159</v>
      </c>
      <c r="E35" s="8">
        <f t="shared" si="6"/>
        <v>24342736.459918041</v>
      </c>
      <c r="F35" s="14">
        <f t="shared" si="38"/>
        <v>3435663.8080553222</v>
      </c>
      <c r="G35" s="15">
        <f t="shared" si="39"/>
        <v>20907072.651862718</v>
      </c>
      <c r="H35" s="14">
        <f t="shared" si="40"/>
        <v>266073</v>
      </c>
      <c r="I35" s="2">
        <v>1353361</v>
      </c>
      <c r="J35" s="2">
        <v>79235</v>
      </c>
      <c r="K35" s="21">
        <f t="shared" si="15"/>
        <v>79</v>
      </c>
      <c r="L35" s="2">
        <v>73639</v>
      </c>
      <c r="M35" s="37">
        <f t="shared" si="7"/>
        <v>77292.032400000142</v>
      </c>
      <c r="N35" s="2">
        <v>6695</v>
      </c>
      <c r="O35" s="37">
        <f t="shared" si="8"/>
        <v>1348395.7583900047</v>
      </c>
      <c r="P35" s="13">
        <f t="shared" si="9"/>
        <v>13.082392992372565</v>
      </c>
      <c r="Q35" s="7">
        <f t="shared" si="10"/>
        <v>5.8546832663273138E-2</v>
      </c>
      <c r="R35" s="7">
        <f t="shared" si="11"/>
        <v>9.0916498051304334E-2</v>
      </c>
      <c r="S35" s="7">
        <f t="shared" si="12"/>
        <v>5.4411941824834616E-2</v>
      </c>
      <c r="T35" s="49">
        <f t="shared" si="4"/>
        <v>79</v>
      </c>
      <c r="U35" s="29">
        <f t="shared" si="14"/>
        <v>4873</v>
      </c>
      <c r="V35" s="12">
        <f t="shared" si="13"/>
        <v>4.9469432028852612E-3</v>
      </c>
      <c r="W35" s="16">
        <f t="shared" si="58"/>
        <v>0.19660164582842271</v>
      </c>
    </row>
    <row r="36" spans="1:23" x14ac:dyDescent="0.3">
      <c r="A36" s="21">
        <v>80</v>
      </c>
      <c r="B36" s="23">
        <v>43930</v>
      </c>
      <c r="C36" s="22" t="s">
        <v>1</v>
      </c>
      <c r="D36" s="92">
        <f t="shared" si="5"/>
        <v>295.14556394547793</v>
      </c>
      <c r="E36" s="8">
        <f t="shared" si="6"/>
        <v>26274241.276268203</v>
      </c>
      <c r="F36" s="14">
        <f t="shared" si="38"/>
        <v>3927219.0341027621</v>
      </c>
      <c r="G36" s="15">
        <f t="shared" si="39"/>
        <v>22347022.242165439</v>
      </c>
      <c r="H36" s="14">
        <f t="shared" si="40"/>
        <v>292142</v>
      </c>
      <c r="I36" s="2">
        <v>1436198</v>
      </c>
      <c r="J36" s="2">
        <v>85522</v>
      </c>
      <c r="K36" s="21">
        <f t="shared" si="15"/>
        <v>80</v>
      </c>
      <c r="L36" s="2">
        <v>82837</v>
      </c>
      <c r="M36" s="37">
        <f t="shared" si="7"/>
        <v>78873.625100000529</v>
      </c>
      <c r="N36" s="2">
        <v>6287</v>
      </c>
      <c r="O36" s="37">
        <f t="shared" si="8"/>
        <v>1428638.0917999996</v>
      </c>
      <c r="P36" s="13">
        <f t="shared" si="9"/>
        <v>12.360870262822965</v>
      </c>
      <c r="Q36" s="7">
        <f t="shared" si="10"/>
        <v>5.9547499718005457E-2</v>
      </c>
      <c r="R36" s="7">
        <f t="shared" si="11"/>
        <v>7.589603679515193E-2</v>
      </c>
      <c r="S36" s="7">
        <f t="shared" si="12"/>
        <v>5.7677980334187903E-2</v>
      </c>
      <c r="T36" s="49">
        <f t="shared" si="4"/>
        <v>80</v>
      </c>
      <c r="U36" s="29">
        <f t="shared" si="14"/>
        <v>9198</v>
      </c>
      <c r="V36" s="12">
        <f t="shared" si="13"/>
        <v>4.3775301177135743E-3</v>
      </c>
      <c r="W36" s="16">
        <f t="shared" si="58"/>
        <v>0.20341345691889279</v>
      </c>
    </row>
    <row r="37" spans="1:23" x14ac:dyDescent="0.3">
      <c r="A37" s="21">
        <v>81</v>
      </c>
      <c r="B37" s="23">
        <v>43931</v>
      </c>
      <c r="C37" s="22" t="s">
        <v>2</v>
      </c>
      <c r="D37" s="92">
        <f t="shared" si="5"/>
        <v>271.92571951707112</v>
      </c>
      <c r="E37" s="8">
        <f t="shared" si="6"/>
        <v>28509588.66671893</v>
      </c>
      <c r="F37" s="14">
        <f t="shared" si="38"/>
        <v>4457484.2342014369</v>
      </c>
      <c r="G37" s="15">
        <f t="shared" si="39"/>
        <v>24052104.432517491</v>
      </c>
      <c r="H37" s="14">
        <f t="shared" si="40"/>
        <v>332930</v>
      </c>
      <c r="I37" s="2">
        <v>1521252</v>
      </c>
      <c r="J37" s="2">
        <v>92798</v>
      </c>
      <c r="K37" s="21">
        <f t="shared" si="15"/>
        <v>81</v>
      </c>
      <c r="L37" s="2">
        <v>85054</v>
      </c>
      <c r="M37" s="37">
        <f t="shared" si="7"/>
        <v>80261.247600000584</v>
      </c>
      <c r="N37" s="2">
        <v>7277</v>
      </c>
      <c r="O37" s="37">
        <f t="shared" si="8"/>
        <v>1509953.9566500103</v>
      </c>
      <c r="P37" s="13">
        <f t="shared" si="9"/>
        <v>12.740867433548377</v>
      </c>
      <c r="Q37" s="7">
        <f t="shared" si="10"/>
        <v>6.1001070171148503E-2</v>
      </c>
      <c r="R37" s="7">
        <f t="shared" si="11"/>
        <v>8.5557410586215812E-2</v>
      </c>
      <c r="S37" s="7">
        <f t="shared" si="12"/>
        <v>5.5910526329628493E-2</v>
      </c>
      <c r="T37" s="49">
        <f t="shared" si="4"/>
        <v>81</v>
      </c>
      <c r="U37" s="29">
        <f t="shared" si="14"/>
        <v>2217</v>
      </c>
      <c r="V37" s="12">
        <f t="shared" si="13"/>
        <v>4.7835598572754543E-3</v>
      </c>
      <c r="W37" s="16">
        <f t="shared" si="58"/>
        <v>0.21885262928167062</v>
      </c>
    </row>
    <row r="38" spans="1:23" x14ac:dyDescent="0.3">
      <c r="A38" s="21">
        <v>82</v>
      </c>
      <c r="B38" s="23">
        <v>43932</v>
      </c>
      <c r="C38" s="20" t="s">
        <v>3</v>
      </c>
      <c r="D38" s="92">
        <f t="shared" ref="D38:D101" si="59">(WorldPop-E38)/E38</f>
        <v>253.05718647552575</v>
      </c>
      <c r="E38" s="8">
        <f t="shared" si="6"/>
        <v>30626962.802918278</v>
      </c>
      <c r="F38" s="14">
        <f t="shared" si="38"/>
        <v>4986520.5462349942</v>
      </c>
      <c r="G38" s="15">
        <f t="shared" si="39"/>
        <v>25640442.256683283</v>
      </c>
      <c r="H38" s="14">
        <f t="shared" si="40"/>
        <v>372755</v>
      </c>
      <c r="I38" s="2">
        <v>1610909</v>
      </c>
      <c r="J38" s="2">
        <v>99690</v>
      </c>
      <c r="K38" s="21">
        <f t="shared" si="15"/>
        <v>82</v>
      </c>
      <c r="L38" s="2">
        <v>89657</v>
      </c>
      <c r="M38" s="37">
        <f t="shared" ref="M38:M69" si="60">$AQ$26*($K38^3)+$AR$26*($K38^2)+$AS$26*$K38+$AT$26</f>
        <v>81444.055500000482</v>
      </c>
      <c r="N38" s="2">
        <v>6892</v>
      </c>
      <c r="O38" s="37">
        <f t="shared" ref="O38:O69" si="61">$AL$26*($K38^4)+$AM$26*($K38^3)+$AN$26*($K38^2)+$AO$26*$K38+$AP$26</f>
        <v>1592131.1444000071</v>
      </c>
      <c r="P38" s="13">
        <f t="shared" si="9"/>
        <v>12.797542826422099</v>
      </c>
      <c r="Q38" s="7">
        <f t="shared" si="10"/>
        <v>6.1884315004758182E-2</v>
      </c>
      <c r="R38" s="7">
        <f t="shared" ref="R38:R64" si="62">+N38/L38</f>
        <v>7.6870740711823954E-2</v>
      </c>
      <c r="S38" s="7">
        <f t="shared" si="12"/>
        <v>5.5656154382401492E-2</v>
      </c>
      <c r="T38" s="49">
        <f t="shared" si="4"/>
        <v>82</v>
      </c>
      <c r="U38" s="29">
        <f t="shared" si="14"/>
        <v>4603</v>
      </c>
      <c r="V38" s="12">
        <f t="shared" si="13"/>
        <v>4.2783298125468293E-3</v>
      </c>
      <c r="W38" s="16">
        <f t="shared" si="58"/>
        <v>0.23139420041727993</v>
      </c>
    </row>
    <row r="39" spans="1:23" x14ac:dyDescent="0.3">
      <c r="A39" s="21">
        <v>83</v>
      </c>
      <c r="B39" s="23">
        <v>43933</v>
      </c>
      <c r="C39" s="21" t="s">
        <v>4</v>
      </c>
      <c r="D39" s="92">
        <f t="shared" si="59"/>
        <v>238.04183894353258</v>
      </c>
      <c r="E39" s="8">
        <f t="shared" si="6"/>
        <v>32550787.068861444</v>
      </c>
      <c r="F39" s="14">
        <f t="shared" si="38"/>
        <v>5663023.4260827824</v>
      </c>
      <c r="G39" s="15">
        <f t="shared" si="39"/>
        <v>26887763.642778661</v>
      </c>
      <c r="H39" s="14">
        <f t="shared" si="40"/>
        <v>413467</v>
      </c>
      <c r="I39" s="2">
        <v>1696588</v>
      </c>
      <c r="J39" s="2">
        <v>105952</v>
      </c>
      <c r="K39" s="21">
        <f t="shared" si="15"/>
        <v>83</v>
      </c>
      <c r="L39" s="2">
        <v>85679</v>
      </c>
      <c r="M39" s="37">
        <f t="shared" si="60"/>
        <v>82411.204400000395</v>
      </c>
      <c r="N39" s="2">
        <v>6262</v>
      </c>
      <c r="O39" s="37">
        <f t="shared" si="61"/>
        <v>1674946.0983500024</v>
      </c>
      <c r="P39" s="13">
        <f t="shared" si="9"/>
        <v>14.069205457299988</v>
      </c>
      <c r="Q39" s="7">
        <f t="shared" si="10"/>
        <v>6.245004679981233E-2</v>
      </c>
      <c r="R39" s="7">
        <f t="shared" si="62"/>
        <v>7.3086754047082717E-2</v>
      </c>
      <c r="S39" s="7">
        <f t="shared" si="12"/>
        <v>5.0500769780288439E-2</v>
      </c>
      <c r="T39" s="49">
        <f t="shared" si="4"/>
        <v>83</v>
      </c>
      <c r="U39" s="29">
        <f t="shared" ref="U39:U64" si="63">+L39-L38</f>
        <v>-3978</v>
      </c>
      <c r="V39" s="12">
        <f t="shared" si="13"/>
        <v>3.6909373401202883E-3</v>
      </c>
      <c r="W39" s="16">
        <f t="shared" si="58"/>
        <v>0.24370501264891653</v>
      </c>
    </row>
    <row r="40" spans="1:23" x14ac:dyDescent="0.3">
      <c r="A40" s="21">
        <v>84</v>
      </c>
      <c r="B40" s="23">
        <v>43934</v>
      </c>
      <c r="C40" s="21" t="s">
        <v>5</v>
      </c>
      <c r="D40" s="92">
        <f t="shared" si="59"/>
        <v>225.83839895161003</v>
      </c>
      <c r="E40" s="8">
        <f t="shared" si="6"/>
        <v>34301952.561655447</v>
      </c>
      <c r="F40" s="14">
        <f t="shared" si="38"/>
        <v>6400663.4871702213</v>
      </c>
      <c r="G40" s="15">
        <f t="shared" si="39"/>
        <v>27901289.074485227</v>
      </c>
      <c r="H40" s="14">
        <f t="shared" si="40"/>
        <v>462684</v>
      </c>
      <c r="I40" s="2">
        <v>1773084</v>
      </c>
      <c r="J40" s="2">
        <v>111652</v>
      </c>
      <c r="K40" s="21">
        <f t="shared" si="15"/>
        <v>84</v>
      </c>
      <c r="L40" s="2">
        <v>76498</v>
      </c>
      <c r="M40" s="37">
        <f t="shared" si="60"/>
        <v>83151.849900000263</v>
      </c>
      <c r="N40" s="2">
        <v>5702</v>
      </c>
      <c r="O40" s="37">
        <f t="shared" si="61"/>
        <v>1758163.9136400064</v>
      </c>
      <c r="P40" s="13">
        <f t="shared" si="9"/>
        <v>16.41002019677207</v>
      </c>
      <c r="Q40" s="7">
        <f t="shared" si="10"/>
        <v>6.2970507883439247E-2</v>
      </c>
      <c r="R40" s="7">
        <f t="shared" si="62"/>
        <v>7.4537896415592567E-2</v>
      </c>
      <c r="S40" s="7">
        <f t="shared" si="12"/>
        <v>4.3144036041157664E-2</v>
      </c>
      <c r="T40" s="49">
        <f t="shared" si="4"/>
        <v>84</v>
      </c>
      <c r="U40" s="29">
        <f t="shared" si="63"/>
        <v>-9181</v>
      </c>
      <c r="V40" s="12">
        <f t="shared" si="13"/>
        <v>3.2158656893864026E-3</v>
      </c>
      <c r="W40" s="16">
        <f t="shared" si="58"/>
        <v>0.26094871985760404</v>
      </c>
    </row>
    <row r="41" spans="1:23" x14ac:dyDescent="0.3">
      <c r="A41" s="21">
        <v>85</v>
      </c>
      <c r="B41" s="23">
        <v>43935</v>
      </c>
      <c r="C41" s="21" t="s">
        <v>6</v>
      </c>
      <c r="D41" s="92">
        <f t="shared" si="59"/>
        <v>215.43090487814294</v>
      </c>
      <c r="E41" s="8">
        <f t="shared" si="6"/>
        <v>35951427.567060888</v>
      </c>
      <c r="F41" s="14">
        <f t="shared" si="38"/>
        <v>7169025.7498856261</v>
      </c>
      <c r="G41" s="15">
        <f t="shared" si="39"/>
        <v>28782401.817175262</v>
      </c>
      <c r="H41" s="14">
        <f t="shared" si="40"/>
        <v>509164</v>
      </c>
      <c r="I41" s="2">
        <v>1844863</v>
      </c>
      <c r="J41" s="2">
        <v>117021</v>
      </c>
      <c r="K41" s="21">
        <f t="shared" si="15"/>
        <v>85</v>
      </c>
      <c r="L41" s="2">
        <v>71779</v>
      </c>
      <c r="M41" s="37">
        <f t="shared" si="60"/>
        <v>83655.147600000026</v>
      </c>
      <c r="N41" s="2">
        <v>5369</v>
      </c>
      <c r="O41" s="37">
        <f t="shared" si="61"/>
        <v>1841538.337250012</v>
      </c>
      <c r="P41" s="13">
        <f t="shared" si="9"/>
        <v>18.159629426159832</v>
      </c>
      <c r="Q41" s="7">
        <f t="shared" si="10"/>
        <v>6.3430726292413045E-2</v>
      </c>
      <c r="R41" s="7">
        <f t="shared" si="62"/>
        <v>7.4799035929728752E-2</v>
      </c>
      <c r="S41" s="7">
        <f t="shared" si="12"/>
        <v>3.8907496112177434E-2</v>
      </c>
      <c r="T41" s="49">
        <f t="shared" si="4"/>
        <v>85</v>
      </c>
      <c r="U41" s="29">
        <f t="shared" si="63"/>
        <v>-4719</v>
      </c>
      <c r="V41" s="12">
        <f t="shared" si="13"/>
        <v>2.9102431996305416E-3</v>
      </c>
      <c r="W41" s="16">
        <f t="shared" si="58"/>
        <v>0.27599014127336285</v>
      </c>
    </row>
    <row r="42" spans="1:23" x14ac:dyDescent="0.3">
      <c r="A42" s="21">
        <v>86</v>
      </c>
      <c r="B42" s="23">
        <v>43936</v>
      </c>
      <c r="C42" s="22" t="s">
        <v>0</v>
      </c>
      <c r="D42" s="92">
        <f t="shared" si="59"/>
        <v>204.89351207011754</v>
      </c>
      <c r="E42" s="8">
        <f t="shared" si="6"/>
        <v>37791380.222559713</v>
      </c>
      <c r="F42" s="14">
        <f t="shared" si="38"/>
        <v>8137389.5451990813</v>
      </c>
      <c r="G42" s="15">
        <f t="shared" si="39"/>
        <v>29653990.677360632</v>
      </c>
      <c r="H42" s="14">
        <f t="shared" si="40"/>
        <v>570968</v>
      </c>
      <c r="I42" s="2">
        <v>1914916</v>
      </c>
      <c r="J42" s="2">
        <v>123010</v>
      </c>
      <c r="K42" s="21">
        <f t="shared" si="15"/>
        <v>86</v>
      </c>
      <c r="L42" s="2">
        <v>70082</v>
      </c>
      <c r="M42" s="37">
        <f t="shared" si="60"/>
        <v>83910.253100000322</v>
      </c>
      <c r="N42" s="2">
        <v>5989</v>
      </c>
      <c r="O42" s="37">
        <f t="shared" si="61"/>
        <v>1924811.7680000169</v>
      </c>
      <c r="P42" s="13">
        <f t="shared" si="9"/>
        <v>19.284005801256594</v>
      </c>
      <c r="Q42" s="7">
        <f t="shared" si="10"/>
        <v>6.423780468699411E-2</v>
      </c>
      <c r="R42" s="7">
        <f t="shared" si="62"/>
        <v>8.5457036043491905E-2</v>
      </c>
      <c r="S42" s="7">
        <f t="shared" si="12"/>
        <v>3.6597949988406805E-2</v>
      </c>
      <c r="T42" s="49">
        <f t="shared" si="4"/>
        <v>86</v>
      </c>
      <c r="U42" s="29">
        <f t="shared" si="63"/>
        <v>-1697</v>
      </c>
      <c r="V42" s="12">
        <f t="shared" si="13"/>
        <v>3.1275523312771945E-3</v>
      </c>
      <c r="W42" s="16">
        <f t="shared" si="58"/>
        <v>0.2981686925170608</v>
      </c>
    </row>
    <row r="43" spans="1:23" x14ac:dyDescent="0.3">
      <c r="A43" s="21">
        <v>87</v>
      </c>
      <c r="B43" s="23">
        <v>43937</v>
      </c>
      <c r="C43" s="22" t="s">
        <v>1</v>
      </c>
      <c r="D43" s="92">
        <f t="shared" si="59"/>
        <v>192.50545073725149</v>
      </c>
      <c r="E43" s="8">
        <f t="shared" si="6"/>
        <v>40210753.60076195</v>
      </c>
      <c r="F43" s="14">
        <f t="shared" si="38"/>
        <v>9203449.9416894671</v>
      </c>
      <c r="G43" s="15">
        <f t="shared" si="39"/>
        <v>31007303.659072481</v>
      </c>
      <c r="H43" s="14">
        <f t="shared" si="40"/>
        <v>634835</v>
      </c>
      <c r="I43" s="2">
        <v>1991562</v>
      </c>
      <c r="J43" s="2">
        <v>130885</v>
      </c>
      <c r="K43" s="21">
        <f t="shared" si="15"/>
        <v>87</v>
      </c>
      <c r="L43" s="2">
        <v>76647</v>
      </c>
      <c r="M43" s="37">
        <f t="shared" si="60"/>
        <v>83906.322000000393</v>
      </c>
      <c r="N43" s="2">
        <v>7875</v>
      </c>
      <c r="O43" s="37">
        <f t="shared" si="61"/>
        <v>2007715.2565499945</v>
      </c>
      <c r="P43" s="13">
        <f t="shared" si="9"/>
        <v>18.354824370171748</v>
      </c>
      <c r="Q43" s="7">
        <f t="shared" si="10"/>
        <v>6.5719771716873487E-2</v>
      </c>
      <c r="R43" s="7">
        <f t="shared" si="62"/>
        <v>0.10274374730909233</v>
      </c>
      <c r="S43" s="7">
        <f t="shared" si="12"/>
        <v>3.8485871893518757E-2</v>
      </c>
      <c r="T43" s="49">
        <f t="shared" si="4"/>
        <v>87</v>
      </c>
      <c r="U43" s="29">
        <f t="shared" si="63"/>
        <v>6565</v>
      </c>
      <c r="V43" s="12">
        <f t="shared" si="13"/>
        <v>3.9541826967977901E-3</v>
      </c>
      <c r="W43" s="16">
        <f t="shared" si="58"/>
        <v>0.31876235839004763</v>
      </c>
    </row>
    <row r="44" spans="1:23" x14ac:dyDescent="0.3">
      <c r="A44" s="21">
        <v>88</v>
      </c>
      <c r="B44" s="23">
        <v>43938</v>
      </c>
      <c r="C44" s="22" t="s">
        <v>2</v>
      </c>
      <c r="D44" s="92">
        <f t="shared" si="59"/>
        <v>180.71419391686754</v>
      </c>
      <c r="E44" s="8">
        <f t="shared" si="6"/>
        <v>42819990.185025014</v>
      </c>
      <c r="F44" s="14">
        <f t="shared" si="38"/>
        <v>10170892.070954083</v>
      </c>
      <c r="G44" s="15">
        <f t="shared" si="39"/>
        <v>32649098.11407093</v>
      </c>
      <c r="H44" s="14">
        <f t="shared" si="40"/>
        <v>693282</v>
      </c>
      <c r="I44" s="2">
        <v>2074529</v>
      </c>
      <c r="J44" s="2">
        <v>139378</v>
      </c>
      <c r="K44" s="21">
        <f t="shared" si="15"/>
        <v>88</v>
      </c>
      <c r="L44" s="2">
        <v>82967</v>
      </c>
      <c r="M44" s="37">
        <f t="shared" si="60"/>
        <v>83632.509900000412</v>
      </c>
      <c r="N44" s="2">
        <v>8493</v>
      </c>
      <c r="O44" s="37">
        <f t="shared" si="61"/>
        <v>2089968.5054000048</v>
      </c>
      <c r="P44" s="13">
        <f t="shared" si="9"/>
        <v>17.675945554553103</v>
      </c>
      <c r="Q44" s="7">
        <f t="shared" si="10"/>
        <v>6.7185370751626033E-2</v>
      </c>
      <c r="R44" s="7">
        <f t="shared" si="62"/>
        <v>0.10236600094013282</v>
      </c>
      <c r="S44" s="7">
        <f t="shared" si="12"/>
        <v>3.9993174354275116E-2</v>
      </c>
      <c r="T44" s="49">
        <f t="shared" si="4"/>
        <v>88</v>
      </c>
      <c r="U44" s="29">
        <f t="shared" si="63"/>
        <v>6320</v>
      </c>
      <c r="V44" s="12">
        <f t="shared" si="13"/>
        <v>4.0939413235486222E-3</v>
      </c>
      <c r="W44" s="16">
        <f t="shared" si="58"/>
        <v>0.33418766380224135</v>
      </c>
    </row>
    <row r="45" spans="1:23" x14ac:dyDescent="0.3">
      <c r="A45" s="21">
        <v>89</v>
      </c>
      <c r="B45" s="23">
        <v>43939</v>
      </c>
      <c r="C45" s="20" t="s">
        <v>3</v>
      </c>
      <c r="D45" s="92">
        <f t="shared" si="59"/>
        <v>173.25649466217365</v>
      </c>
      <c r="E45" s="8">
        <f t="shared" si="6"/>
        <v>44652568.13001325</v>
      </c>
      <c r="F45" s="14">
        <f t="shared" si="38"/>
        <v>11184417.502660647</v>
      </c>
      <c r="G45" s="15">
        <f t="shared" si="39"/>
        <v>33468150.627352603</v>
      </c>
      <c r="H45" s="14">
        <f t="shared" si="40"/>
        <v>750890</v>
      </c>
      <c r="I45" s="2">
        <v>2160207</v>
      </c>
      <c r="J45" s="2">
        <v>146088</v>
      </c>
      <c r="K45" s="21">
        <f t="shared" si="15"/>
        <v>89</v>
      </c>
      <c r="L45" s="2">
        <v>85678</v>
      </c>
      <c r="M45" s="37">
        <f t="shared" si="60"/>
        <v>83077.972400000319</v>
      </c>
      <c r="N45" s="2">
        <v>6710</v>
      </c>
      <c r="O45" s="37">
        <f t="shared" si="61"/>
        <v>2171279.8688900014</v>
      </c>
      <c r="P45" s="13">
        <f t="shared" si="9"/>
        <v>17.820708184105083</v>
      </c>
      <c r="Q45" s="7">
        <f t="shared" ref="Q45:Q52" si="64">+J45/O45</f>
        <v>6.7281975987131912E-2</v>
      </c>
      <c r="R45" s="7">
        <f t="shared" si="62"/>
        <v>7.8316487312962493E-2</v>
      </c>
      <c r="S45" s="7">
        <f t="shared" si="12"/>
        <v>3.9661939804842776E-2</v>
      </c>
      <c r="T45" s="49">
        <f t="shared" si="4"/>
        <v>89</v>
      </c>
      <c r="U45" s="29">
        <f t="shared" si="63"/>
        <v>2711</v>
      </c>
      <c r="V45" s="12">
        <f t="shared" si="13"/>
        <v>3.1061838055334513E-3</v>
      </c>
      <c r="W45" s="16">
        <f t="shared" si="58"/>
        <v>0.34760094750179032</v>
      </c>
    </row>
    <row r="46" spans="1:23" x14ac:dyDescent="0.3">
      <c r="A46" s="21">
        <v>90</v>
      </c>
      <c r="B46" s="23">
        <v>43940</v>
      </c>
      <c r="C46" s="22" t="s">
        <v>4</v>
      </c>
      <c r="D46" s="92">
        <f t="shared" si="59"/>
        <v>165.73152855764846</v>
      </c>
      <c r="E46" s="8">
        <f t="shared" si="6"/>
        <v>46667838.214592218</v>
      </c>
      <c r="F46" s="14">
        <f t="shared" si="38"/>
        <v>12472599.416921219</v>
      </c>
      <c r="G46" s="15">
        <f t="shared" si="39"/>
        <v>34195238.797670998</v>
      </c>
      <c r="H46" s="14">
        <f t="shared" si="40"/>
        <v>823626</v>
      </c>
      <c r="I46" s="2">
        <v>2241778</v>
      </c>
      <c r="J46" s="2">
        <v>152551</v>
      </c>
      <c r="K46" s="21">
        <f t="shared" si="15"/>
        <v>90</v>
      </c>
      <c r="L46" s="2">
        <v>81572</v>
      </c>
      <c r="M46" s="37">
        <f t="shared" si="60"/>
        <v>82231.865100000286</v>
      </c>
      <c r="N46" s="2">
        <v>6463</v>
      </c>
      <c r="O46" s="37">
        <f t="shared" si="61"/>
        <v>2251346.35320001</v>
      </c>
      <c r="P46" s="13">
        <f t="shared" si="9"/>
        <v>19.393718453401192</v>
      </c>
      <c r="Q46" s="7">
        <f t="shared" si="64"/>
        <v>6.7759898330688947E-2</v>
      </c>
      <c r="R46" s="7">
        <f t="shared" si="62"/>
        <v>7.9230618349433624E-2</v>
      </c>
      <c r="S46" s="7">
        <f t="shared" si="12"/>
        <v>3.6387189097225506E-2</v>
      </c>
      <c r="T46" s="49">
        <f t="shared" si="4"/>
        <v>90</v>
      </c>
      <c r="U46" s="29">
        <f t="shared" si="63"/>
        <v>-4106</v>
      </c>
      <c r="V46" s="12">
        <f t="shared" si="13"/>
        <v>2.8829794921709463E-3</v>
      </c>
      <c r="W46" s="16">
        <f t="shared" si="58"/>
        <v>0.36739855596762927</v>
      </c>
    </row>
    <row r="47" spans="1:23" x14ac:dyDescent="0.3">
      <c r="A47" s="21">
        <v>91</v>
      </c>
      <c r="B47" s="23">
        <v>43941</v>
      </c>
      <c r="C47" s="22" t="s">
        <v>5</v>
      </c>
      <c r="D47" s="92">
        <f t="shared" si="59"/>
        <v>160.50854115105679</v>
      </c>
      <c r="E47" s="8">
        <f t="shared" si="6"/>
        <v>48177018.655146755</v>
      </c>
      <c r="F47" s="14">
        <f t="shared" si="38"/>
        <v>13986589.513147334</v>
      </c>
      <c r="G47" s="15">
        <f t="shared" si="39"/>
        <v>34190429.141999424</v>
      </c>
      <c r="H47" s="14">
        <f t="shared" si="40"/>
        <v>896450</v>
      </c>
      <c r="I47" s="2">
        <v>2314621</v>
      </c>
      <c r="J47" s="2">
        <v>157847</v>
      </c>
      <c r="K47" s="21">
        <f t="shared" si="15"/>
        <v>91</v>
      </c>
      <c r="L47" s="2">
        <v>72846</v>
      </c>
      <c r="M47" s="37">
        <f t="shared" si="60"/>
        <v>81083.343600000488</v>
      </c>
      <c r="N47" s="2">
        <v>5296</v>
      </c>
      <c r="O47" s="37">
        <f t="shared" si="61"/>
        <v>2329853.6163500091</v>
      </c>
      <c r="P47" s="13">
        <f t="shared" si="9"/>
        <v>22.368958301899958</v>
      </c>
      <c r="Q47" s="7">
        <f t="shared" si="64"/>
        <v>6.7749749980982057E-2</v>
      </c>
      <c r="R47" s="7">
        <f t="shared" si="62"/>
        <v>7.2701315103094202E-2</v>
      </c>
      <c r="S47" s="7">
        <f t="shared" si="12"/>
        <v>3.1472107096582984E-2</v>
      </c>
      <c r="T47" s="49">
        <f t="shared" si="4"/>
        <v>91</v>
      </c>
      <c r="U47" s="29">
        <f t="shared" si="63"/>
        <v>-8726</v>
      </c>
      <c r="V47" s="12">
        <f t="shared" si="13"/>
        <v>2.2880635749870067E-3</v>
      </c>
      <c r="W47" s="16">
        <f t="shared" si="58"/>
        <v>0.38729882775625035</v>
      </c>
    </row>
    <row r="48" spans="1:23" x14ac:dyDescent="0.3">
      <c r="A48" s="21">
        <v>92</v>
      </c>
      <c r="B48" s="23">
        <v>43942</v>
      </c>
      <c r="C48" s="22" t="s">
        <v>6</v>
      </c>
      <c r="D48" s="92">
        <f t="shared" si="59"/>
        <v>155.02244733548466</v>
      </c>
      <c r="E48" s="8">
        <f t="shared" si="6"/>
        <v>49871029.027438819</v>
      </c>
      <c r="F48" s="14">
        <f t="shared" si="38"/>
        <v>15460026.303224532</v>
      </c>
      <c r="G48" s="15">
        <f t="shared" si="39"/>
        <v>34411002.724214286</v>
      </c>
      <c r="H48" s="14">
        <f t="shared" si="40"/>
        <v>972303</v>
      </c>
      <c r="I48" s="2">
        <v>2397216</v>
      </c>
      <c r="J48" s="2">
        <v>162956</v>
      </c>
      <c r="K48" s="21">
        <f t="shared" si="15"/>
        <v>92</v>
      </c>
      <c r="L48" s="2">
        <v>83006</v>
      </c>
      <c r="M48" s="37">
        <f t="shared" si="60"/>
        <v>79621.563500000164</v>
      </c>
      <c r="N48" s="2">
        <v>5109</v>
      </c>
      <c r="O48" s="37">
        <f t="shared" si="61"/>
        <v>2406475.9682000047</v>
      </c>
      <c r="P48" s="13">
        <f t="shared" si="9"/>
        <v>20.362720688385103</v>
      </c>
      <c r="Q48" s="7">
        <f t="shared" si="64"/>
        <v>6.7715614929613366E-2</v>
      </c>
      <c r="R48" s="7">
        <f t="shared" si="62"/>
        <v>6.1549767486687709E-2</v>
      </c>
      <c r="S48" s="7">
        <f t="shared" si="12"/>
        <v>3.4625999492744919E-2</v>
      </c>
      <c r="T48" s="49">
        <f t="shared" si="4"/>
        <v>92</v>
      </c>
      <c r="U48" s="29">
        <f t="shared" si="63"/>
        <v>10160</v>
      </c>
      <c r="V48" s="12">
        <f t="shared" si="13"/>
        <v>2.1312222177726162E-3</v>
      </c>
      <c r="W48" s="16">
        <f t="shared" si="58"/>
        <v>0.40559674222097636</v>
      </c>
    </row>
    <row r="49" spans="1:23" x14ac:dyDescent="0.3">
      <c r="A49" s="21">
        <v>93</v>
      </c>
      <c r="B49" s="23">
        <v>43943</v>
      </c>
      <c r="C49" s="22" t="s">
        <v>0</v>
      </c>
      <c r="D49" s="92">
        <f t="shared" si="59"/>
        <v>149.44904389136661</v>
      </c>
      <c r="E49" s="8">
        <f t="shared" si="6"/>
        <v>51718507.467673615</v>
      </c>
      <c r="F49" s="14">
        <f t="shared" si="38"/>
        <v>17507353.819712121</v>
      </c>
      <c r="G49" s="15">
        <f t="shared" si="39"/>
        <v>34211153.647961497</v>
      </c>
      <c r="H49" s="14">
        <f t="shared" si="40"/>
        <v>1051697</v>
      </c>
      <c r="I49" s="2">
        <v>2471136</v>
      </c>
      <c r="J49" s="2">
        <v>169006</v>
      </c>
      <c r="K49" s="21">
        <f t="shared" si="15"/>
        <v>93</v>
      </c>
      <c r="L49" s="2">
        <v>73920</v>
      </c>
      <c r="M49" s="37">
        <f t="shared" si="60"/>
        <v>77835.680400000419</v>
      </c>
      <c r="N49" s="2">
        <v>6058</v>
      </c>
      <c r="O49" s="37">
        <f t="shared" si="61"/>
        <v>2480876.3704500152</v>
      </c>
      <c r="P49" s="13">
        <f t="shared" si="9"/>
        <v>23.516691317093837</v>
      </c>
      <c r="Q49" s="7">
        <f t="shared" si="64"/>
        <v>6.8123507488341062E-2</v>
      </c>
      <c r="R49" s="7">
        <f t="shared" si="62"/>
        <v>8.1953463203463209E-2</v>
      </c>
      <c r="S49" s="7">
        <f t="shared" si="12"/>
        <v>2.9913367779029563E-2</v>
      </c>
      <c r="T49" s="49">
        <f t="shared" si="4"/>
        <v>93</v>
      </c>
      <c r="U49" s="29">
        <f t="shared" si="63"/>
        <v>-9086</v>
      </c>
      <c r="V49" s="12">
        <f t="shared" si="13"/>
        <v>2.4515040855703613E-3</v>
      </c>
      <c r="W49" s="16">
        <f t="shared" si="58"/>
        <v>0.42559252101057976</v>
      </c>
    </row>
    <row r="50" spans="1:23" x14ac:dyDescent="0.3">
      <c r="A50" s="21">
        <v>94</v>
      </c>
      <c r="B50" s="23">
        <v>43944</v>
      </c>
      <c r="C50" s="22" t="s">
        <v>1</v>
      </c>
      <c r="D50" s="92">
        <f t="shared" si="59"/>
        <v>143.6021440519263</v>
      </c>
      <c r="E50" s="8">
        <f t="shared" si="6"/>
        <v>53809713.894739076</v>
      </c>
      <c r="F50" s="14">
        <f t="shared" si="38"/>
        <v>19288627.070101526</v>
      </c>
      <c r="G50" s="15">
        <f t="shared" si="39"/>
        <v>34521086.824637547</v>
      </c>
      <c r="H50" s="14">
        <f t="shared" si="40"/>
        <v>1133758</v>
      </c>
      <c r="I50" s="2">
        <v>2544792</v>
      </c>
      <c r="J50" s="2">
        <v>175694</v>
      </c>
      <c r="K50" s="21">
        <f t="shared" si="15"/>
        <v>94</v>
      </c>
      <c r="L50" s="2">
        <v>73657</v>
      </c>
      <c r="M50" s="37">
        <f t="shared" si="60"/>
        <v>75714.849900000496</v>
      </c>
      <c r="N50" s="2">
        <v>6689</v>
      </c>
      <c r="O50" s="37">
        <f t="shared" si="61"/>
        <v>2552706.4366400046</v>
      </c>
      <c r="P50" s="13">
        <f t="shared" si="9"/>
        <v>24.29262086581614</v>
      </c>
      <c r="Q50" s="7">
        <f t="shared" si="64"/>
        <v>6.8826558932979745E-2</v>
      </c>
      <c r="R50" s="7">
        <f t="shared" si="62"/>
        <v>9.0812821591973611E-2</v>
      </c>
      <c r="S50" s="7">
        <f t="shared" si="12"/>
        <v>2.8944212336410993E-2</v>
      </c>
      <c r="T50" s="49">
        <f t="shared" si="4"/>
        <v>94</v>
      </c>
      <c r="U50" s="29">
        <f t="shared" si="63"/>
        <v>-263</v>
      </c>
      <c r="V50" s="12">
        <f t="shared" si="13"/>
        <v>2.628505591026693E-3</v>
      </c>
      <c r="W50" s="16">
        <f t="shared" si="58"/>
        <v>0.44552089129484845</v>
      </c>
    </row>
    <row r="51" spans="1:23" x14ac:dyDescent="0.3">
      <c r="A51" s="21">
        <v>95</v>
      </c>
      <c r="B51" s="23">
        <v>43945</v>
      </c>
      <c r="C51" s="22" t="s">
        <v>2</v>
      </c>
      <c r="D51" s="92">
        <f t="shared" si="59"/>
        <v>137.95665514081742</v>
      </c>
      <c r="E51" s="8">
        <f t="shared" si="6"/>
        <v>55995878.658095255</v>
      </c>
      <c r="F51" s="14">
        <f t="shared" si="38"/>
        <v>20766364.96840664</v>
      </c>
      <c r="G51" s="15">
        <f t="shared" si="39"/>
        <v>35229513.689688616</v>
      </c>
      <c r="H51" s="14">
        <f t="shared" si="40"/>
        <v>1210956</v>
      </c>
      <c r="I51" s="2">
        <v>2626321</v>
      </c>
      <c r="J51" s="2">
        <v>181938</v>
      </c>
      <c r="K51" s="21">
        <f t="shared" si="15"/>
        <v>95</v>
      </c>
      <c r="L51" s="2">
        <v>81529</v>
      </c>
      <c r="M51" s="37">
        <f t="shared" si="60"/>
        <v>73248.227600000333</v>
      </c>
      <c r="N51" s="2">
        <v>6260</v>
      </c>
      <c r="O51" s="37">
        <f t="shared" si="61"/>
        <v>2621606.4321500016</v>
      </c>
      <c r="P51" s="13">
        <f t="shared" si="9"/>
        <v>22.673390193582218</v>
      </c>
      <c r="Q51" s="7">
        <f t="shared" si="64"/>
        <v>6.939943302274823E-2</v>
      </c>
      <c r="R51" s="7">
        <f t="shared" si="62"/>
        <v>7.6782494572483415E-2</v>
      </c>
      <c r="S51" s="7">
        <f t="shared" si="12"/>
        <v>3.1043044624019685E-2</v>
      </c>
      <c r="T51" s="49">
        <f t="shared" si="4"/>
        <v>95</v>
      </c>
      <c r="U51" s="29">
        <f t="shared" si="63"/>
        <v>7872</v>
      </c>
      <c r="V51" s="12">
        <f t="shared" si="13"/>
        <v>2.3835624053571516E-3</v>
      </c>
      <c r="W51" s="16">
        <f t="shared" si="58"/>
        <v>0.46108453612486822</v>
      </c>
    </row>
    <row r="52" spans="1:23" x14ac:dyDescent="0.3">
      <c r="A52" s="21">
        <v>96</v>
      </c>
      <c r="B52" s="23">
        <v>43946</v>
      </c>
      <c r="C52" s="20" t="s">
        <v>3</v>
      </c>
      <c r="D52" s="92">
        <f t="shared" si="59"/>
        <v>132.30781930393698</v>
      </c>
      <c r="E52" s="8">
        <f t="shared" si="6"/>
        <v>58368669.149553806</v>
      </c>
      <c r="F52" s="14">
        <f t="shared" si="38"/>
        <v>22308619.490130484</v>
      </c>
      <c r="G52" s="15">
        <f t="shared" si="39"/>
        <v>36060049.659423321</v>
      </c>
      <c r="H52" s="14">
        <f t="shared" si="40"/>
        <v>1279722</v>
      </c>
      <c r="I52" s="2">
        <v>2719897</v>
      </c>
      <c r="J52" s="2">
        <v>187705</v>
      </c>
      <c r="K52" s="21">
        <f t="shared" si="15"/>
        <v>96</v>
      </c>
      <c r="L52" s="2">
        <v>93716</v>
      </c>
      <c r="M52" s="37">
        <f t="shared" si="60"/>
        <v>70424.969100000337</v>
      </c>
      <c r="N52" s="2">
        <v>5767</v>
      </c>
      <c r="O52" s="37">
        <f t="shared" si="61"/>
        <v>2687205.2742000138</v>
      </c>
      <c r="P52" s="13">
        <f t="shared" si="9"/>
        <v>20.461661349649351</v>
      </c>
      <c r="Q52" s="7">
        <f t="shared" si="64"/>
        <v>6.9851381210867911E-2</v>
      </c>
      <c r="R52" s="7">
        <f t="shared" si="62"/>
        <v>6.1536984079559522E-2</v>
      </c>
      <c r="S52" s="7">
        <f t="shared" si="12"/>
        <v>3.4455716521618281E-2</v>
      </c>
      <c r="T52" s="49">
        <f t="shared" si="4"/>
        <v>96</v>
      </c>
      <c r="U52" s="29">
        <f t="shared" si="63"/>
        <v>12187</v>
      </c>
      <c r="V52" s="12">
        <f t="shared" si="13"/>
        <v>2.1203008790406401E-3</v>
      </c>
      <c r="W52" s="16">
        <f t="shared" si="58"/>
        <v>0.47050384628535563</v>
      </c>
    </row>
    <row r="53" spans="1:23" x14ac:dyDescent="0.3">
      <c r="A53" s="21">
        <v>97</v>
      </c>
      <c r="B53" s="23">
        <v>43947</v>
      </c>
      <c r="C53" s="22" t="s">
        <v>4</v>
      </c>
      <c r="D53" s="92">
        <f t="shared" si="59"/>
        <v>129.74679118138022</v>
      </c>
      <c r="E53" s="8">
        <f t="shared" si="6"/>
        <v>59511976.773530945</v>
      </c>
      <c r="F53" s="14">
        <f t="shared" si="38"/>
        <v>24342736.459918041</v>
      </c>
      <c r="G53" s="15">
        <f t="shared" si="39"/>
        <v>35169240.313612908</v>
      </c>
      <c r="H53" s="14">
        <f t="shared" si="40"/>
        <v>1353361</v>
      </c>
      <c r="I53" s="2">
        <v>2804796</v>
      </c>
      <c r="J53" s="2">
        <v>193710</v>
      </c>
      <c r="K53" s="21">
        <f t="shared" si="15"/>
        <v>97</v>
      </c>
      <c r="L53" s="2">
        <v>84900</v>
      </c>
      <c r="M53" s="37">
        <f t="shared" si="60"/>
        <v>67234.230000000214</v>
      </c>
      <c r="N53" s="2">
        <v>6006</v>
      </c>
      <c r="O53" s="37">
        <f t="shared" si="61"/>
        <v>2749120.5318500167</v>
      </c>
      <c r="P53" s="13">
        <f t="shared" si="9"/>
        <v>23.243984678721372</v>
      </c>
      <c r="Q53" s="7">
        <f t="shared" ref="Q53:Q116" si="65">+J53/I53</f>
        <v>6.9063846354601194E-2</v>
      </c>
      <c r="R53" s="7">
        <f t="shared" si="62"/>
        <v>7.0742049469964666E-2</v>
      </c>
      <c r="S53" s="7">
        <f t="shared" si="12"/>
        <v>3.026958110322462E-2</v>
      </c>
      <c r="T53" s="49">
        <f t="shared" si="4"/>
        <v>97</v>
      </c>
      <c r="U53" s="29">
        <f t="shared" si="63"/>
        <v>-8816</v>
      </c>
      <c r="V53" s="12">
        <f t="shared" si="13"/>
        <v>2.1413322038394238E-3</v>
      </c>
      <c r="W53" s="16">
        <f t="shared" si="58"/>
        <v>0.48251673205466639</v>
      </c>
    </row>
    <row r="54" spans="1:23" x14ac:dyDescent="0.3">
      <c r="A54" s="21">
        <v>98</v>
      </c>
      <c r="B54" s="23">
        <v>43948</v>
      </c>
      <c r="C54" s="22" t="s">
        <v>5</v>
      </c>
      <c r="D54" s="92">
        <f t="shared" si="59"/>
        <v>126.4838470198782</v>
      </c>
      <c r="E54" s="8">
        <f>+I54*(Q54/$E$3)</f>
        <v>61035183.530245446</v>
      </c>
      <c r="F54" s="14">
        <f t="shared" si="38"/>
        <v>26274241.276268203</v>
      </c>
      <c r="G54" s="15">
        <f t="shared" si="39"/>
        <v>34760942.253977239</v>
      </c>
      <c r="H54" s="14">
        <f t="shared" si="40"/>
        <v>1436198</v>
      </c>
      <c r="I54" s="2">
        <v>2878196</v>
      </c>
      <c r="J54" s="2">
        <v>198668</v>
      </c>
      <c r="K54" s="21">
        <f t="shared" si="15"/>
        <v>98</v>
      </c>
      <c r="L54" s="2">
        <v>85530</v>
      </c>
      <c r="M54" s="37">
        <f t="shared" si="60"/>
        <v>63665.165900000371</v>
      </c>
      <c r="N54" s="2">
        <v>4982</v>
      </c>
      <c r="O54" s="37">
        <f t="shared" si="61"/>
        <v>2806958.4259999981</v>
      </c>
      <c r="P54" s="13">
        <f t="shared" si="9"/>
        <v>23.670188367754594</v>
      </c>
      <c r="Q54" s="7">
        <f t="shared" si="65"/>
        <v>6.9025181050908282E-2</v>
      </c>
      <c r="R54" s="7">
        <f t="shared" si="62"/>
        <v>5.8248567754004443E-2</v>
      </c>
      <c r="S54" s="7">
        <f t="shared" si="12"/>
        <v>2.971653077135817E-2</v>
      </c>
      <c r="T54" s="49">
        <f t="shared" si="4"/>
        <v>98</v>
      </c>
      <c r="U54" s="29">
        <f t="shared" si="63"/>
        <v>630</v>
      </c>
      <c r="V54" s="12">
        <f t="shared" si="13"/>
        <v>1.7309453560494144E-3</v>
      </c>
      <c r="W54" s="16">
        <f t="shared" si="58"/>
        <v>0.4989924244214084</v>
      </c>
    </row>
    <row r="55" spans="1:23" x14ac:dyDescent="0.3">
      <c r="A55" s="21">
        <v>99</v>
      </c>
      <c r="B55" s="23">
        <v>43949</v>
      </c>
      <c r="C55" s="22" t="s">
        <v>6</v>
      </c>
      <c r="D55" s="92">
        <f t="shared" si="59"/>
        <v>124.01152988319254</v>
      </c>
      <c r="E55" s="8">
        <f>+I55*(Q55/$E$3)</f>
        <v>62242258.832208194</v>
      </c>
      <c r="F55" s="14">
        <f t="shared" si="38"/>
        <v>28509588.66671893</v>
      </c>
      <c r="G55" s="15">
        <f t="shared" si="39"/>
        <v>33732670.165489264</v>
      </c>
      <c r="H55" s="14">
        <f t="shared" si="40"/>
        <v>1521252</v>
      </c>
      <c r="I55" s="2">
        <v>2954222</v>
      </c>
      <c r="J55" s="2">
        <v>202597</v>
      </c>
      <c r="K55" s="21">
        <f t="shared" si="15"/>
        <v>99</v>
      </c>
      <c r="L55" s="2">
        <v>76026</v>
      </c>
      <c r="M55" s="37">
        <f t="shared" si="60"/>
        <v>59706.932400000514</v>
      </c>
      <c r="N55" s="2">
        <v>3932</v>
      </c>
      <c r="O55" s="37">
        <f t="shared" si="61"/>
        <v>2860313.8293900108</v>
      </c>
      <c r="P55" s="13">
        <f t="shared" si="9"/>
        <v>27.279452720171694</v>
      </c>
      <c r="Q55" s="7">
        <f t="shared" si="65"/>
        <v>6.8578800103715976E-2</v>
      </c>
      <c r="R55" s="7">
        <f t="shared" si="62"/>
        <v>5.1719148712282642E-2</v>
      </c>
      <c r="S55" s="7">
        <f t="shared" si="12"/>
        <v>2.5734694278222829E-2</v>
      </c>
      <c r="T55" s="49">
        <f t="shared" si="4"/>
        <v>99</v>
      </c>
      <c r="U55" s="29">
        <f t="shared" si="63"/>
        <v>-9504</v>
      </c>
      <c r="V55" s="12">
        <f t="shared" si="13"/>
        <v>1.3309764804405357E-3</v>
      </c>
      <c r="W55" s="16">
        <f t="shared" si="58"/>
        <v>0.51494166653690887</v>
      </c>
    </row>
    <row r="56" spans="1:23" x14ac:dyDescent="0.3">
      <c r="A56" s="21">
        <v>100</v>
      </c>
      <c r="B56" s="23">
        <v>43950</v>
      </c>
      <c r="C56" s="22" t="s">
        <v>0</v>
      </c>
      <c r="D56" s="92">
        <f t="shared" si="59"/>
        <v>120.78004317745649</v>
      </c>
      <c r="E56" s="8">
        <f>+I56*(Q56/$E$3)</f>
        <v>63893884.391727597</v>
      </c>
      <c r="F56" s="14">
        <f t="shared" ref="F56:F87" si="66">+E38</f>
        <v>30626962.802918278</v>
      </c>
      <c r="G56" s="15">
        <f t="shared" si="39"/>
        <v>33266921.588809319</v>
      </c>
      <c r="H56" s="14">
        <f t="shared" ref="H56:H87" si="67">+I38</f>
        <v>1610909</v>
      </c>
      <c r="I56" s="2">
        <v>3018952</v>
      </c>
      <c r="J56" s="2">
        <v>207973</v>
      </c>
      <c r="K56" s="21">
        <f t="shared" si="15"/>
        <v>100</v>
      </c>
      <c r="L56" s="2">
        <v>66276</v>
      </c>
      <c r="M56" s="37">
        <f t="shared" si="60"/>
        <v>55348.685100000119</v>
      </c>
      <c r="N56" s="2">
        <v>5376</v>
      </c>
      <c r="O56" s="37">
        <f t="shared" si="61"/>
        <v>2908770.2666000081</v>
      </c>
      <c r="P56" s="13">
        <f t="shared" si="9"/>
        <v>31.919012091567854</v>
      </c>
      <c r="Q56" s="7">
        <f t="shared" si="65"/>
        <v>6.8889137687515409E-2</v>
      </c>
      <c r="R56" s="7">
        <f t="shared" si="62"/>
        <v>8.1115335868187574E-2</v>
      </c>
      <c r="S56" s="7">
        <f t="shared" si="12"/>
        <v>2.1953313600216233E-2</v>
      </c>
      <c r="T56" s="49">
        <f t="shared" si="4"/>
        <v>100</v>
      </c>
      <c r="U56" s="29">
        <f t="shared" si="63"/>
        <v>-9750</v>
      </c>
      <c r="V56" s="12">
        <f t="shared" si="13"/>
        <v>1.78075040610119E-3</v>
      </c>
      <c r="W56" s="16">
        <f t="shared" si="58"/>
        <v>0.53359874552493713</v>
      </c>
    </row>
    <row r="57" spans="1:23" x14ac:dyDescent="0.3">
      <c r="A57" s="21">
        <v>101</v>
      </c>
      <c r="B57" s="23">
        <v>43951</v>
      </c>
      <c r="C57" s="22" t="s">
        <v>1</v>
      </c>
      <c r="D57" s="92">
        <f t="shared" si="59"/>
        <v>115.30195721037046</v>
      </c>
      <c r="E57" s="8">
        <f t="shared" ref="E57:E61" si="68">+I57*(Q57/$E$3)</f>
        <v>66903431.263203032</v>
      </c>
      <c r="F57" s="14">
        <f t="shared" si="66"/>
        <v>32550787.068861444</v>
      </c>
      <c r="G57" s="15">
        <f t="shared" si="39"/>
        <v>34352644.194341585</v>
      </c>
      <c r="H57" s="14">
        <f t="shared" si="67"/>
        <v>1696588</v>
      </c>
      <c r="I57" s="2">
        <v>3090445</v>
      </c>
      <c r="J57" s="2">
        <v>217769</v>
      </c>
      <c r="K57" s="21">
        <f t="shared" si="15"/>
        <v>101</v>
      </c>
      <c r="L57" s="2">
        <v>71839</v>
      </c>
      <c r="M57" s="37">
        <f t="shared" si="60"/>
        <v>50579.579600000288</v>
      </c>
      <c r="N57" s="2">
        <v>9797</v>
      </c>
      <c r="O57" s="37">
        <f t="shared" si="61"/>
        <v>2951899.9140500082</v>
      </c>
      <c r="P57" s="13">
        <f t="shared" si="9"/>
        <v>30.163774332062797</v>
      </c>
      <c r="Q57" s="7">
        <f t="shared" si="65"/>
        <v>7.0465256621619218E-2</v>
      </c>
      <c r="R57" s="7">
        <f t="shared" si="62"/>
        <v>0.13637439273931987</v>
      </c>
      <c r="S57" s="7">
        <f t="shared" si="12"/>
        <v>2.3245519658172203E-2</v>
      </c>
      <c r="T57" s="49">
        <f t="shared" si="4"/>
        <v>101</v>
      </c>
      <c r="U57" s="29">
        <f t="shared" si="63"/>
        <v>5563</v>
      </c>
      <c r="V57" s="12">
        <f t="shared" si="13"/>
        <v>3.1700936272931568E-3</v>
      </c>
      <c r="W57" s="16">
        <f t="shared" si="58"/>
        <v>0.548978545160972</v>
      </c>
    </row>
    <row r="58" spans="1:23" x14ac:dyDescent="0.3">
      <c r="A58" s="21">
        <v>102</v>
      </c>
      <c r="B58" s="23">
        <v>43952</v>
      </c>
      <c r="C58" s="22" t="s">
        <v>2</v>
      </c>
      <c r="D58" s="92">
        <f t="shared" si="59"/>
        <v>111.98003729165625</v>
      </c>
      <c r="E58" s="8">
        <f t="shared" si="68"/>
        <v>68870573.83344163</v>
      </c>
      <c r="F58" s="14">
        <f t="shared" si="66"/>
        <v>34301952.561655447</v>
      </c>
      <c r="G58" s="15">
        <f t="shared" si="39"/>
        <v>34568621.271786183</v>
      </c>
      <c r="H58" s="14">
        <f t="shared" si="67"/>
        <v>1773084</v>
      </c>
      <c r="I58" s="2">
        <v>3175207</v>
      </c>
      <c r="J58" s="2">
        <v>224172</v>
      </c>
      <c r="K58" s="21">
        <f t="shared" si="15"/>
        <v>102</v>
      </c>
      <c r="L58" s="2">
        <v>84771</v>
      </c>
      <c r="M58" s="37">
        <f t="shared" si="60"/>
        <v>45388.77150000073</v>
      </c>
      <c r="N58" s="2">
        <v>6403</v>
      </c>
      <c r="O58" s="37">
        <f t="shared" si="61"/>
        <v>2989263.6000000043</v>
      </c>
      <c r="P58" s="13">
        <f t="shared" si="9"/>
        <v>26.307772212504467</v>
      </c>
      <c r="Q58" s="7">
        <f t="shared" si="65"/>
        <v>7.0600751384082991E-2</v>
      </c>
      <c r="R58" s="7">
        <f t="shared" si="62"/>
        <v>7.5532906300503716E-2</v>
      </c>
      <c r="S58" s="7">
        <f t="shared" si="12"/>
        <v>2.6697786947433664E-2</v>
      </c>
      <c r="T58" s="49">
        <f t="shared" si="4"/>
        <v>102</v>
      </c>
      <c r="U58" s="29">
        <f t="shared" si="63"/>
        <v>12932</v>
      </c>
      <c r="V58" s="12">
        <f t="shared" si="13"/>
        <v>2.016561439931318E-3</v>
      </c>
      <c r="W58" s="16">
        <f t="shared" si="58"/>
        <v>0.55841524662801512</v>
      </c>
    </row>
    <row r="59" spans="1:23" x14ac:dyDescent="0.3">
      <c r="A59" s="21">
        <v>103</v>
      </c>
      <c r="B59" s="23">
        <v>43953</v>
      </c>
      <c r="C59" s="20" t="s">
        <v>3</v>
      </c>
      <c r="D59" s="92">
        <f t="shared" si="59"/>
        <v>109.13110748635769</v>
      </c>
      <c r="E59" s="8">
        <f t="shared" si="68"/>
        <v>70652154.305847317</v>
      </c>
      <c r="F59" s="14">
        <f t="shared" si="66"/>
        <v>35951427.567060888</v>
      </c>
      <c r="G59" s="15">
        <f t="shared" si="39"/>
        <v>34700726.738786429</v>
      </c>
      <c r="H59" s="14">
        <f t="shared" si="67"/>
        <v>1844863</v>
      </c>
      <c r="I59" s="2">
        <v>3267184</v>
      </c>
      <c r="J59" s="2">
        <v>229971</v>
      </c>
      <c r="K59" s="21">
        <f t="shared" si="15"/>
        <v>103</v>
      </c>
      <c r="L59" s="2">
        <v>91977</v>
      </c>
      <c r="M59" s="37">
        <f t="shared" si="60"/>
        <v>39765.416400000453</v>
      </c>
      <c r="N59" s="2">
        <v>5799</v>
      </c>
      <c r="O59" s="37">
        <f t="shared" si="61"/>
        <v>3020410.8045500172</v>
      </c>
      <c r="P59" s="13">
        <f t="shared" si="9"/>
        <v>24.966770832266196</v>
      </c>
      <c r="Q59" s="7">
        <f t="shared" si="65"/>
        <v>7.0388138531530517E-2</v>
      </c>
      <c r="R59" s="7">
        <f t="shared" si="62"/>
        <v>6.3048370788349267E-2</v>
      </c>
      <c r="S59" s="7">
        <f t="shared" si="12"/>
        <v>2.815176616927605E-2</v>
      </c>
      <c r="T59" s="49">
        <f t="shared" si="4"/>
        <v>103</v>
      </c>
      <c r="U59" s="29">
        <f t="shared" si="63"/>
        <v>7206</v>
      </c>
      <c r="V59" s="18">
        <f t="shared" ref="V59:V64" si="69">+$V$3</f>
        <v>3.7691454782786122E-3</v>
      </c>
      <c r="W59" s="16">
        <f t="shared" si="58"/>
        <v>0.56466455516432501</v>
      </c>
    </row>
    <row r="60" spans="1:23" x14ac:dyDescent="0.3">
      <c r="A60" s="21">
        <v>104</v>
      </c>
      <c r="B60" s="23">
        <v>43954</v>
      </c>
      <c r="C60" s="22" t="s">
        <v>4</v>
      </c>
      <c r="D60" s="92">
        <f t="shared" si="59"/>
        <v>105.13574651652431</v>
      </c>
      <c r="E60" s="8">
        <f t="shared" si="68"/>
        <v>73311775.300780252</v>
      </c>
      <c r="F60" s="14">
        <f t="shared" si="66"/>
        <v>37791380.222559713</v>
      </c>
      <c r="G60" s="15">
        <f t="shared" si="39"/>
        <v>35520395.078220539</v>
      </c>
      <c r="H60" s="14">
        <f t="shared" si="67"/>
        <v>1914916</v>
      </c>
      <c r="I60" s="2">
        <v>3349786</v>
      </c>
      <c r="J60" s="2">
        <v>238628</v>
      </c>
      <c r="K60" s="21">
        <f t="shared" si="15"/>
        <v>104</v>
      </c>
      <c r="L60" s="2">
        <v>82763</v>
      </c>
      <c r="M60" s="37">
        <f t="shared" si="60"/>
        <v>33698.669900000328</v>
      </c>
      <c r="N60" s="2">
        <v>8657</v>
      </c>
      <c r="O60" s="37">
        <f t="shared" si="61"/>
        <v>3044879.6596400281</v>
      </c>
      <c r="P60" s="13">
        <f t="shared" si="9"/>
        <v>28.39990713952729</v>
      </c>
      <c r="Q60" s="7">
        <f t="shared" si="65"/>
        <v>7.1236789454609942E-2</v>
      </c>
      <c r="R60" s="7">
        <f t="shared" si="62"/>
        <v>0.10459988158959922</v>
      </c>
      <c r="S60" s="7">
        <f t="shared" si="12"/>
        <v>2.4706951429136072E-2</v>
      </c>
      <c r="T60" s="49">
        <f t="shared" si="4"/>
        <v>104</v>
      </c>
      <c r="U60" s="29">
        <f t="shared" si="63"/>
        <v>-9214</v>
      </c>
      <c r="V60" s="18">
        <f t="shared" si="69"/>
        <v>3.7691454782786122E-3</v>
      </c>
      <c r="W60" s="16">
        <f t="shared" si="58"/>
        <v>0.57165323396778178</v>
      </c>
    </row>
    <row r="61" spans="1:23" x14ac:dyDescent="0.3">
      <c r="A61" s="21">
        <v>105</v>
      </c>
      <c r="B61" s="23">
        <v>43955</v>
      </c>
      <c r="C61" s="22" t="s">
        <v>5</v>
      </c>
      <c r="D61" s="92">
        <f t="shared" si="59"/>
        <v>104.70341446614064</v>
      </c>
      <c r="E61" s="8">
        <f t="shared" si="68"/>
        <v>73611623.988669187</v>
      </c>
      <c r="F61" s="14">
        <f t="shared" si="66"/>
        <v>40210753.60076195</v>
      </c>
      <c r="G61" s="15">
        <f t="shared" si="39"/>
        <v>33400870.387907237</v>
      </c>
      <c r="H61" s="14">
        <f t="shared" si="67"/>
        <v>1991562</v>
      </c>
      <c r="I61" s="2">
        <v>3435894</v>
      </c>
      <c r="J61" s="2">
        <v>239604</v>
      </c>
      <c r="K61" s="21">
        <f t="shared" si="15"/>
        <v>105</v>
      </c>
      <c r="L61" s="2">
        <v>86108</v>
      </c>
      <c r="M61" s="37">
        <f t="shared" si="60"/>
        <v>27177.687600000529</v>
      </c>
      <c r="N61" s="2">
        <v>976</v>
      </c>
      <c r="O61" s="37">
        <f t="shared" si="61"/>
        <v>3062196.9490499934</v>
      </c>
      <c r="P61" s="13">
        <f t="shared" si="9"/>
        <v>28.003203945453187</v>
      </c>
      <c r="Q61" s="7">
        <f t="shared" si="65"/>
        <v>6.9735562272875709E-2</v>
      </c>
      <c r="R61" s="7">
        <f t="shared" si="62"/>
        <v>1.1334603056626561E-2</v>
      </c>
      <c r="S61" s="7">
        <f t="shared" si="12"/>
        <v>2.5061308643398197E-2</v>
      </c>
      <c r="T61" s="49">
        <f t="shared" si="4"/>
        <v>105</v>
      </c>
      <c r="U61" s="29">
        <f t="shared" si="63"/>
        <v>3345</v>
      </c>
      <c r="V61" s="18">
        <f t="shared" si="69"/>
        <v>3.7691454782786122E-3</v>
      </c>
      <c r="W61" s="16">
        <f t="shared" si="58"/>
        <v>0.57963429605220651</v>
      </c>
    </row>
    <row r="62" spans="1:23" x14ac:dyDescent="0.3">
      <c r="A62" s="21">
        <v>106</v>
      </c>
      <c r="B62" s="23">
        <v>43956</v>
      </c>
      <c r="C62" s="22" t="s">
        <v>6</v>
      </c>
      <c r="D62" s="22"/>
      <c r="E62" s="14">
        <f t="shared" ref="E59:E116" si="70">+O62*(Q62/$E$3)</f>
        <v>64396585.178294808</v>
      </c>
      <c r="F62" s="14">
        <f t="shared" si="66"/>
        <v>42819990.185025014</v>
      </c>
      <c r="G62" s="15">
        <f t="shared" si="39"/>
        <v>21576594.993269794</v>
      </c>
      <c r="H62" s="14">
        <f t="shared" si="67"/>
        <v>2074529</v>
      </c>
      <c r="I62" s="38">
        <f t="shared" ref="I59:I88" si="71">+O62</f>
        <v>3071878.108400031</v>
      </c>
      <c r="J62" s="14">
        <f t="shared" ref="J59:J88" si="72">+$Q$3*O62</f>
        <v>209609.27852148993</v>
      </c>
      <c r="K62" s="21">
        <f t="shared" si="15"/>
        <v>106</v>
      </c>
      <c r="L62" s="14">
        <f t="shared" ref="L59:L88" si="73">+O62-O61</f>
        <v>9681.1593500375748</v>
      </c>
      <c r="M62" s="37">
        <f t="shared" si="60"/>
        <v>20191.625100000761</v>
      </c>
      <c r="N62" s="14">
        <f t="shared" ref="N59:N88" si="74">+L62*$R$3</f>
        <v>749.58711532336588</v>
      </c>
      <c r="O62" s="37">
        <f t="shared" si="61"/>
        <v>3071878.108400031</v>
      </c>
      <c r="P62" s="1">
        <f t="shared" si="9"/>
        <v>220.28530337300253</v>
      </c>
      <c r="Q62" s="7">
        <f t="shared" si="65"/>
        <v>6.8234894460269993E-2</v>
      </c>
      <c r="R62" s="7">
        <f t="shared" si="62"/>
        <v>7.7427412174602472E-2</v>
      </c>
      <c r="S62" s="7">
        <f t="shared" si="12"/>
        <v>3.1515441070283702E-3</v>
      </c>
      <c r="T62" s="49">
        <f t="shared" si="4"/>
        <v>106</v>
      </c>
      <c r="U62" s="29">
        <f t="shared" si="63"/>
        <v>-76426.840649962425</v>
      </c>
      <c r="V62" s="18">
        <f t="shared" si="69"/>
        <v>3.7691454782786122E-3</v>
      </c>
      <c r="W62" s="16">
        <f t="shared" si="58"/>
        <v>0.67532920473869507</v>
      </c>
    </row>
    <row r="63" spans="1:23" x14ac:dyDescent="0.3">
      <c r="A63" s="21">
        <v>107</v>
      </c>
      <c r="B63" s="23">
        <v>43957</v>
      </c>
      <c r="C63" s="22" t="s">
        <v>0</v>
      </c>
      <c r="D63" s="22"/>
      <c r="E63" s="14">
        <f t="shared" si="70"/>
        <v>64429059.718371093</v>
      </c>
      <c r="F63" s="14">
        <f t="shared" si="66"/>
        <v>44652568.13001325</v>
      </c>
      <c r="G63" s="15">
        <f t="shared" si="39"/>
        <v>19776491.588357843</v>
      </c>
      <c r="H63" s="14">
        <f t="shared" si="67"/>
        <v>2160207</v>
      </c>
      <c r="I63" s="38">
        <f t="shared" si="71"/>
        <v>3073427.2251500031</v>
      </c>
      <c r="J63" s="14">
        <f t="shared" si="72"/>
        <v>209714.98233943092</v>
      </c>
      <c r="K63" s="21">
        <f t="shared" si="15"/>
        <v>107</v>
      </c>
      <c r="L63" s="14">
        <f t="shared" si="73"/>
        <v>1549.116749972105</v>
      </c>
      <c r="M63" s="37">
        <f t="shared" si="60"/>
        <v>12729.638000000501</v>
      </c>
      <c r="N63" s="14">
        <f t="shared" si="74"/>
        <v>119.94410110667079</v>
      </c>
      <c r="O63" s="37">
        <f t="shared" si="61"/>
        <v>3073427.2251500031</v>
      </c>
      <c r="P63" s="1">
        <f t="shared" si="9"/>
        <v>1375.5414197614607</v>
      </c>
      <c r="Q63" s="7">
        <f t="shared" si="65"/>
        <v>6.8234894460269993E-2</v>
      </c>
      <c r="R63" s="7">
        <f t="shared" si="62"/>
        <v>7.7427412174602472E-2</v>
      </c>
      <c r="S63" s="7">
        <f t="shared" si="12"/>
        <v>5.040356047137242E-4</v>
      </c>
      <c r="T63" s="49">
        <f t="shared" si="4"/>
        <v>107</v>
      </c>
      <c r="U63" s="29">
        <f t="shared" si="63"/>
        <v>-8132.0426000654697</v>
      </c>
      <c r="V63" s="18">
        <f t="shared" si="69"/>
        <v>3.7691454782786122E-3</v>
      </c>
      <c r="W63" s="16">
        <f t="shared" si="58"/>
        <v>0.70286583730466168</v>
      </c>
    </row>
    <row r="64" spans="1:23" x14ac:dyDescent="0.3">
      <c r="A64" s="21">
        <v>108</v>
      </c>
      <c r="B64" s="23">
        <v>43958</v>
      </c>
      <c r="C64" s="22" t="s">
        <v>1</v>
      </c>
      <c r="D64" s="22"/>
      <c r="E64" s="14">
        <f t="shared" si="70"/>
        <v>64280426.281110756</v>
      </c>
      <c r="F64" s="14">
        <f t="shared" si="66"/>
        <v>46667838.214592218</v>
      </c>
      <c r="G64" s="15">
        <f t="shared" si="39"/>
        <v>17612588.066518538</v>
      </c>
      <c r="H64" s="14">
        <f t="shared" si="67"/>
        <v>2241778</v>
      </c>
      <c r="I64" s="38">
        <f t="shared" si="71"/>
        <v>3066337.0386000155</v>
      </c>
      <c r="J64" s="14">
        <f t="shared" si="72"/>
        <v>209231.18420848888</v>
      </c>
      <c r="K64" s="21">
        <f t="shared" si="15"/>
        <v>108</v>
      </c>
      <c r="L64" s="14">
        <f t="shared" si="73"/>
        <v>-7090.186549987644</v>
      </c>
      <c r="M64" s="37">
        <f t="shared" si="60"/>
        <v>4780.8819000006188</v>
      </c>
      <c r="N64" s="14">
        <f t="shared" si="74"/>
        <v>-548.97479640071606</v>
      </c>
      <c r="O64" s="37">
        <f t="shared" si="61"/>
        <v>3066337.0386000155</v>
      </c>
      <c r="P64" s="1">
        <f t="shared" si="9"/>
        <v>-299.42296137095587</v>
      </c>
      <c r="Q64" s="7">
        <f t="shared" si="65"/>
        <v>6.8234894460269993E-2</v>
      </c>
      <c r="R64" s="7">
        <f t="shared" si="62"/>
        <v>7.7427412174602486E-2</v>
      </c>
      <c r="S64" s="7">
        <f t="shared" si="12"/>
        <v>-2.3122658927359077E-3</v>
      </c>
      <c r="T64" s="49">
        <f t="shared" si="4"/>
        <v>108</v>
      </c>
      <c r="U64" s="29">
        <f t="shared" si="63"/>
        <v>-8639.303299959749</v>
      </c>
      <c r="V64" s="18">
        <f t="shared" si="69"/>
        <v>3.7691454782786122E-3</v>
      </c>
      <c r="W64" s="16">
        <f t="shared" si="58"/>
        <v>0.73109314852861673</v>
      </c>
    </row>
    <row r="65" spans="1:21" x14ac:dyDescent="0.3">
      <c r="A65" s="21">
        <v>109</v>
      </c>
      <c r="B65" s="23">
        <v>43959</v>
      </c>
      <c r="C65" s="22" t="s">
        <v>2</v>
      </c>
      <c r="D65" s="22"/>
      <c r="E65" s="14">
        <f t="shared" si="70"/>
        <v>63939813.133178979</v>
      </c>
      <c r="F65" s="14">
        <f t="shared" si="66"/>
        <v>48177018.655146755</v>
      </c>
      <c r="G65" s="15">
        <f t="shared" si="39"/>
        <v>15762794.478032224</v>
      </c>
      <c r="H65" s="14">
        <f t="shared" si="67"/>
        <v>2314621</v>
      </c>
      <c r="I65" s="38">
        <f t="shared" si="71"/>
        <v>3050088.93989</v>
      </c>
      <c r="J65" s="14">
        <f t="shared" si="72"/>
        <v>208122.49690783094</v>
      </c>
      <c r="K65" s="21">
        <f t="shared" si="15"/>
        <v>109</v>
      </c>
      <c r="L65" s="14">
        <f t="shared" si="73"/>
        <v>-16248.098710015416</v>
      </c>
      <c r="M65" s="37">
        <f t="shared" si="60"/>
        <v>-3665.487599999411</v>
      </c>
      <c r="N65" s="14">
        <f t="shared" si="74"/>
        <v>-1258.0482358739903</v>
      </c>
      <c r="O65" s="37">
        <f t="shared" si="61"/>
        <v>3050088.93989</v>
      </c>
      <c r="P65" s="1">
        <f t="shared" si="9"/>
        <v>-129.77052957939685</v>
      </c>
      <c r="Q65" s="7">
        <f t="shared" si="65"/>
        <v>6.8234894460269993E-2</v>
      </c>
      <c r="R65" s="7"/>
      <c r="S65" s="7">
        <f t="shared" si="12"/>
        <v>-5.3270901374441217E-3</v>
      </c>
      <c r="T65" s="49">
        <f t="shared" si="4"/>
        <v>109</v>
      </c>
      <c r="U65" s="8"/>
    </row>
    <row r="66" spans="1:21" x14ac:dyDescent="0.3">
      <c r="A66" s="21">
        <v>110</v>
      </c>
      <c r="B66" s="23">
        <v>43960</v>
      </c>
      <c r="C66" s="20" t="s">
        <v>3</v>
      </c>
      <c r="D66" s="22"/>
      <c r="E66" s="14">
        <f t="shared" si="70"/>
        <v>63396110.646794029</v>
      </c>
      <c r="F66" s="14">
        <f t="shared" si="66"/>
        <v>49871029.027438819</v>
      </c>
      <c r="G66" s="15">
        <f t="shared" si="39"/>
        <v>13525081.619355209</v>
      </c>
      <c r="H66" s="14">
        <f t="shared" si="67"/>
        <v>2397216</v>
      </c>
      <c r="I66" s="38">
        <f t="shared" si="71"/>
        <v>3024152.9720000206</v>
      </c>
      <c r="J66" s="14">
        <f t="shared" si="72"/>
        <v>206352.75887613324</v>
      </c>
      <c r="K66" s="21">
        <f t="shared" si="15"/>
        <v>110</v>
      </c>
      <c r="L66" s="14">
        <f t="shared" si="73"/>
        <v>-25935.967889979482</v>
      </c>
      <c r="M66" s="37">
        <f t="shared" si="60"/>
        <v>-12620.314899999648</v>
      </c>
      <c r="N66" s="14">
        <f t="shared" si="74"/>
        <v>-2008.1548759646962</v>
      </c>
      <c r="O66" s="37">
        <f t="shared" si="61"/>
        <v>3024152.9720000206</v>
      </c>
      <c r="P66" s="1">
        <f t="shared" si="9"/>
        <v>-80.474401024124077</v>
      </c>
      <c r="Q66" s="7">
        <f t="shared" si="65"/>
        <v>6.8234894460269993E-2</v>
      </c>
      <c r="R66" s="7"/>
      <c r="S66" s="7">
        <f t="shared" si="12"/>
        <v>-8.5762751190548263E-3</v>
      </c>
      <c r="T66" s="49">
        <f t="shared" si="4"/>
        <v>110</v>
      </c>
      <c r="U66" s="8"/>
    </row>
    <row r="67" spans="1:21" x14ac:dyDescent="0.3">
      <c r="A67" s="21">
        <v>111</v>
      </c>
      <c r="B67" s="23">
        <v>43961</v>
      </c>
      <c r="C67" s="22" t="s">
        <v>4</v>
      </c>
      <c r="D67" s="22"/>
      <c r="E67" s="14">
        <f t="shared" si="70"/>
        <v>62637971.299721733</v>
      </c>
      <c r="F67" s="14">
        <f t="shared" si="66"/>
        <v>51718507.467673615</v>
      </c>
      <c r="G67" s="15">
        <f t="shared" si="39"/>
        <v>10919463.832048118</v>
      </c>
      <c r="H67" s="14">
        <f t="shared" si="67"/>
        <v>2471136</v>
      </c>
      <c r="I67" s="38">
        <f t="shared" si="71"/>
        <v>2987987.8297500079</v>
      </c>
      <c r="J67" s="14">
        <f t="shared" si="72"/>
        <v>203885.03421156298</v>
      </c>
      <c r="K67" s="21">
        <f t="shared" si="15"/>
        <v>111</v>
      </c>
      <c r="L67" s="14">
        <f t="shared" si="73"/>
        <v>-36165.142250012606</v>
      </c>
      <c r="M67" s="37">
        <f t="shared" si="60"/>
        <v>-22094.444399999222</v>
      </c>
      <c r="N67" s="14">
        <f t="shared" si="74"/>
        <v>-2800.1733753448561</v>
      </c>
      <c r="O67" s="37">
        <f t="shared" si="61"/>
        <v>2987987.8297500079</v>
      </c>
      <c r="P67" s="1">
        <f t="shared" si="9"/>
        <v>-56.920998792746396</v>
      </c>
      <c r="Q67" s="7">
        <f t="shared" si="65"/>
        <v>6.8234894460269993E-2</v>
      </c>
      <c r="R67" s="7"/>
      <c r="S67" s="7">
        <f t="shared" si="12"/>
        <v>-1.2103510559826607E-2</v>
      </c>
      <c r="T67" s="49">
        <f t="shared" si="4"/>
        <v>111</v>
      </c>
      <c r="U67" s="8"/>
    </row>
    <row r="68" spans="1:21" x14ac:dyDescent="0.3">
      <c r="A68" s="21">
        <v>112</v>
      </c>
      <c r="B68" s="23">
        <v>43962</v>
      </c>
      <c r="C68" s="22" t="s">
        <v>5</v>
      </c>
      <c r="D68" s="22"/>
      <c r="E68" s="14">
        <f t="shared" si="70"/>
        <v>61653809.675280832</v>
      </c>
      <c r="F68" s="14">
        <f t="shared" si="66"/>
        <v>53809713.894739076</v>
      </c>
      <c r="G68" s="15">
        <f t="shared" si="39"/>
        <v>7844095.7805417553</v>
      </c>
      <c r="H68" s="14">
        <f t="shared" si="67"/>
        <v>2544792</v>
      </c>
      <c r="I68" s="38">
        <f t="shared" si="71"/>
        <v>2941040.8598000174</v>
      </c>
      <c r="J68" s="14">
        <f t="shared" si="72"/>
        <v>200681.61267179591</v>
      </c>
      <c r="K68" s="21">
        <f t="shared" si="15"/>
        <v>112</v>
      </c>
      <c r="L68" s="14">
        <f t="shared" si="73"/>
        <v>-46946.969949990511</v>
      </c>
      <c r="M68" s="37">
        <f t="shared" si="60"/>
        <v>-32098.720499999123</v>
      </c>
      <c r="N68" s="14">
        <f t="shared" si="74"/>
        <v>-3634.9823926665917</v>
      </c>
      <c r="O68" s="37">
        <f t="shared" si="61"/>
        <v>2941040.8598000174</v>
      </c>
      <c r="P68" s="1">
        <f t="shared" si="9"/>
        <v>-43.075409680441545</v>
      </c>
      <c r="Q68" s="7">
        <f t="shared" si="65"/>
        <v>6.8234894460269993E-2</v>
      </c>
      <c r="R68" s="7"/>
      <c r="S68" s="7">
        <f t="shared" si="12"/>
        <v>-1.5962705786135449E-2</v>
      </c>
      <c r="T68" s="49">
        <f t="shared" si="4"/>
        <v>112</v>
      </c>
      <c r="U68" s="8"/>
    </row>
    <row r="69" spans="1:21" x14ac:dyDescent="0.3">
      <c r="A69" s="21">
        <v>113</v>
      </c>
      <c r="B69" s="23">
        <v>43963</v>
      </c>
      <c r="C69" s="22" t="s">
        <v>6</v>
      </c>
      <c r="D69" s="22"/>
      <c r="E69" s="14">
        <f t="shared" si="70"/>
        <v>60431802.462338798</v>
      </c>
      <c r="F69" s="14">
        <f t="shared" si="66"/>
        <v>55995878.658095255</v>
      </c>
      <c r="G69" s="15">
        <f t="shared" si="39"/>
        <v>4435923.8042435423</v>
      </c>
      <c r="H69" s="14">
        <f t="shared" si="67"/>
        <v>2626321</v>
      </c>
      <c r="I69" s="38">
        <f t="shared" si="71"/>
        <v>2882748.0606500274</v>
      </c>
      <c r="J69" s="14">
        <f t="shared" si="72"/>
        <v>196704.00967400262</v>
      </c>
      <c r="K69" s="21">
        <f t="shared" si="15"/>
        <v>113</v>
      </c>
      <c r="L69" s="14">
        <f t="shared" si="73"/>
        <v>-58292.799149990082</v>
      </c>
      <c r="M69" s="37">
        <f t="shared" si="60"/>
        <v>-42643.987599999877</v>
      </c>
      <c r="N69" s="14">
        <f t="shared" si="74"/>
        <v>-4513.4605865975991</v>
      </c>
      <c r="O69" s="37">
        <f t="shared" si="61"/>
        <v>2882748.0606500274</v>
      </c>
      <c r="P69" s="1">
        <f t="shared" si="9"/>
        <v>-33.930385739072797</v>
      </c>
      <c r="Q69" s="7">
        <f t="shared" si="65"/>
        <v>6.8234894460269993E-2</v>
      </c>
      <c r="R69" s="7"/>
      <c r="S69" s="7">
        <f t="shared" si="12"/>
        <v>-2.0221260381958494E-2</v>
      </c>
      <c r="T69" s="49">
        <f t="shared" ref="T69:T132" si="75">+A69</f>
        <v>113</v>
      </c>
      <c r="U69" s="8"/>
    </row>
    <row r="70" spans="1:21" x14ac:dyDescent="0.3">
      <c r="A70" s="21">
        <v>114</v>
      </c>
      <c r="B70" s="23">
        <v>43964</v>
      </c>
      <c r="C70" s="22" t="s">
        <v>0</v>
      </c>
      <c r="D70" s="22"/>
      <c r="E70" s="14">
        <f t="shared" si="70"/>
        <v>58959888.45531369</v>
      </c>
      <c r="F70" s="14">
        <f t="shared" si="66"/>
        <v>58368669.149553806</v>
      </c>
      <c r="G70" s="15">
        <f t="shared" si="39"/>
        <v>591219.30575988442</v>
      </c>
      <c r="H70" s="14">
        <f t="shared" si="67"/>
        <v>2719897</v>
      </c>
      <c r="I70" s="38">
        <f t="shared" si="71"/>
        <v>2812534.0826400286</v>
      </c>
      <c r="J70" s="14">
        <f t="shared" si="72"/>
        <v>191912.96629485462</v>
      </c>
      <c r="K70" s="21">
        <f t="shared" si="15"/>
        <v>114</v>
      </c>
      <c r="L70" s="14">
        <f t="shared" si="73"/>
        <v>-70213.978009998798</v>
      </c>
      <c r="M70" s="39"/>
      <c r="N70" s="14">
        <f t="shared" si="74"/>
        <v>-5436.4866157986517</v>
      </c>
      <c r="O70" s="37">
        <f t="shared" ref="O70:O102" si="76">$AL$26*($K70^4)+$AM$26*($K70^3)+$AN$26*($K70^2)+$AO$26*$K70+$AP$26</f>
        <v>2812534.0826400286</v>
      </c>
      <c r="P70" s="1">
        <f t="shared" ref="P70:P133" si="77">LOG(2)/LOG(1+S70)</f>
        <v>-27.417093859185314</v>
      </c>
      <c r="Q70" s="7">
        <f t="shared" si="65"/>
        <v>6.8234894460269993E-2</v>
      </c>
      <c r="R70" s="7"/>
      <c r="S70" s="7">
        <f t="shared" ref="S70:S133" si="78">+L70/I70</f>
        <v>-2.496466743048012E-2</v>
      </c>
      <c r="T70" s="49">
        <f t="shared" si="75"/>
        <v>114</v>
      </c>
      <c r="U70" s="8"/>
    </row>
    <row r="71" spans="1:21" x14ac:dyDescent="0.3">
      <c r="A71" s="21">
        <v>115</v>
      </c>
      <c r="B71" s="23">
        <v>43965</v>
      </c>
      <c r="C71" s="22" t="s">
        <v>1</v>
      </c>
      <c r="D71" s="22"/>
      <c r="E71" s="14">
        <f t="shared" si="70"/>
        <v>57225768.55417423</v>
      </c>
      <c r="F71" s="14">
        <f t="shared" si="66"/>
        <v>59511976.773530945</v>
      </c>
      <c r="G71" s="15">
        <f t="shared" si="39"/>
        <v>-2286208.2193567157</v>
      </c>
      <c r="H71" s="14">
        <f t="shared" si="67"/>
        <v>2804796</v>
      </c>
      <c r="I71" s="38">
        <f t="shared" si="71"/>
        <v>2729812.2279500281</v>
      </c>
      <c r="J71" s="14">
        <f t="shared" si="72"/>
        <v>186268.44927052467</v>
      </c>
      <c r="K71" s="21">
        <f t="shared" si="15"/>
        <v>115</v>
      </c>
      <c r="L71" s="14">
        <f t="shared" si="73"/>
        <v>-82721.854690000415</v>
      </c>
      <c r="M71" s="39"/>
      <c r="N71" s="14">
        <f t="shared" si="74"/>
        <v>-6404.9391389302345</v>
      </c>
      <c r="O71" s="37">
        <f t="shared" si="76"/>
        <v>2729812.2279500281</v>
      </c>
      <c r="P71" s="1">
        <f t="shared" si="77"/>
        <v>-22.52543073058148</v>
      </c>
      <c r="Q71" s="7">
        <f t="shared" si="65"/>
        <v>6.8234894460269993E-2</v>
      </c>
      <c r="R71" s="7"/>
      <c r="S71" s="7">
        <f t="shared" si="78"/>
        <v>-3.0303129952685786E-2</v>
      </c>
      <c r="T71" s="49">
        <f t="shared" si="75"/>
        <v>115</v>
      </c>
      <c r="U71" s="8"/>
    </row>
    <row r="72" spans="1:21" x14ac:dyDescent="0.3">
      <c r="A72" s="21">
        <v>116</v>
      </c>
      <c r="B72" s="23">
        <v>43966</v>
      </c>
      <c r="C72" s="22" t="s">
        <v>2</v>
      </c>
      <c r="D72" s="22"/>
      <c r="E72" s="14">
        <f t="shared" si="70"/>
        <v>55216905.764439501</v>
      </c>
      <c r="F72" s="14">
        <f t="shared" si="66"/>
        <v>61035183.530245446</v>
      </c>
      <c r="G72" s="15">
        <f t="shared" si="39"/>
        <v>-5818277.7658059448</v>
      </c>
      <c r="H72" s="14">
        <f t="shared" si="67"/>
        <v>2878196</v>
      </c>
      <c r="I72" s="38">
        <f t="shared" si="71"/>
        <v>2633984.4506000346</v>
      </c>
      <c r="J72" s="14">
        <f t="shared" si="72"/>
        <v>179729.65099668561</v>
      </c>
      <c r="K72" s="21">
        <f t="shared" ref="K72:K135" si="79">+K71+1</f>
        <v>116</v>
      </c>
      <c r="L72" s="14">
        <f t="shared" si="73"/>
        <v>-95827.777349993587</v>
      </c>
      <c r="M72" s="39"/>
      <c r="N72" s="14">
        <f t="shared" si="74"/>
        <v>-7419.6968146539884</v>
      </c>
      <c r="O72" s="37">
        <f t="shared" si="76"/>
        <v>2633984.4506000346</v>
      </c>
      <c r="P72" s="1">
        <f t="shared" si="77"/>
        <v>-18.703578853526729</v>
      </c>
      <c r="Q72" s="7">
        <f t="shared" si="65"/>
        <v>6.8234894460269993E-2</v>
      </c>
      <c r="R72" s="7"/>
      <c r="S72" s="7">
        <f t="shared" si="78"/>
        <v>-3.6381299566200384E-2</v>
      </c>
      <c r="T72" s="49">
        <f t="shared" si="75"/>
        <v>116</v>
      </c>
      <c r="U72" s="8"/>
    </row>
    <row r="73" spans="1:21" x14ac:dyDescent="0.3">
      <c r="A73" s="21">
        <v>117</v>
      </c>
      <c r="B73" s="23">
        <v>43967</v>
      </c>
      <c r="C73" s="20" t="s">
        <v>3</v>
      </c>
      <c r="D73" s="22"/>
      <c r="E73" s="14">
        <f t="shared" si="70"/>
        <v>52920525.197178155</v>
      </c>
      <c r="F73" s="14">
        <f t="shared" si="66"/>
        <v>62242258.832208194</v>
      </c>
      <c r="G73" s="15">
        <f t="shared" si="39"/>
        <v>-9321733.6350300387</v>
      </c>
      <c r="H73" s="14">
        <f t="shared" si="67"/>
        <v>2954222</v>
      </c>
      <c r="I73" s="38">
        <f t="shared" si="71"/>
        <v>2524441.3564500203</v>
      </c>
      <c r="J73" s="14">
        <f t="shared" si="72"/>
        <v>172254.98952850795</v>
      </c>
      <c r="K73" s="21">
        <f t="shared" si="79"/>
        <v>117</v>
      </c>
      <c r="L73" s="14">
        <f t="shared" si="73"/>
        <v>-109543.09415001422</v>
      </c>
      <c r="M73" s="39"/>
      <c r="N73" s="14">
        <f t="shared" si="74"/>
        <v>-8481.6383016344353</v>
      </c>
      <c r="O73" s="37">
        <f t="shared" si="76"/>
        <v>2524441.3564500203</v>
      </c>
      <c r="P73" s="1">
        <f t="shared" si="77"/>
        <v>-15.624572092811329</v>
      </c>
      <c r="Q73" s="7">
        <f t="shared" si="65"/>
        <v>6.8234894460269993E-2</v>
      </c>
      <c r="R73" s="7"/>
      <c r="S73" s="7">
        <f t="shared" si="78"/>
        <v>-4.3393004107672557E-2</v>
      </c>
      <c r="T73" s="49">
        <f t="shared" si="75"/>
        <v>117</v>
      </c>
      <c r="U73" s="8"/>
    </row>
    <row r="74" spans="1:21" x14ac:dyDescent="0.3">
      <c r="A74" s="21">
        <v>118</v>
      </c>
      <c r="B74" s="23">
        <v>43968</v>
      </c>
      <c r="C74" s="22" t="s">
        <v>4</v>
      </c>
      <c r="D74" s="22"/>
      <c r="E74" s="14">
        <f t="shared" si="70"/>
        <v>50323614.06901031</v>
      </c>
      <c r="F74" s="14">
        <f t="shared" si="66"/>
        <v>63893884.391727597</v>
      </c>
      <c r="G74" s="15">
        <f t="shared" si="39"/>
        <v>-13570270.322717287</v>
      </c>
      <c r="H74" s="14">
        <f t="shared" si="67"/>
        <v>3018952</v>
      </c>
      <c r="I74" s="38">
        <f t="shared" si="71"/>
        <v>2400562.2032000115</v>
      </c>
      <c r="J74" s="14">
        <f t="shared" si="72"/>
        <v>163802.10858066598</v>
      </c>
      <c r="K74" s="21">
        <f t="shared" si="79"/>
        <v>118</v>
      </c>
      <c r="L74" s="14">
        <f t="shared" si="73"/>
        <v>-123879.15325000882</v>
      </c>
      <c r="M74" s="39"/>
      <c r="N74" s="14">
        <f t="shared" si="74"/>
        <v>-9591.6422585291784</v>
      </c>
      <c r="O74" s="37">
        <f t="shared" si="76"/>
        <v>2400562.2032000115</v>
      </c>
      <c r="P74" s="1">
        <f t="shared" si="77"/>
        <v>-13.082351069582685</v>
      </c>
      <c r="Q74" s="7">
        <f t="shared" si="65"/>
        <v>6.8234894460269993E-2</v>
      </c>
      <c r="R74" s="7"/>
      <c r="S74" s="7">
        <f t="shared" si="78"/>
        <v>-5.1604225495542132E-2</v>
      </c>
      <c r="T74" s="49">
        <f t="shared" si="75"/>
        <v>118</v>
      </c>
      <c r="U74" s="8"/>
    </row>
    <row r="75" spans="1:21" x14ac:dyDescent="0.3">
      <c r="A75" s="21">
        <v>119</v>
      </c>
      <c r="B75" s="23">
        <v>43969</v>
      </c>
      <c r="C75" s="22" t="s">
        <v>5</v>
      </c>
      <c r="D75" s="22"/>
      <c r="E75" s="14">
        <f t="shared" si="70"/>
        <v>47412921.702105962</v>
      </c>
      <c r="F75" s="14">
        <f t="shared" si="66"/>
        <v>66903431.263203032</v>
      </c>
      <c r="G75" s="15">
        <f t="shared" si="39"/>
        <v>-19490509.561097071</v>
      </c>
      <c r="H75" s="14">
        <f t="shared" si="67"/>
        <v>3090445</v>
      </c>
      <c r="I75" s="38">
        <f t="shared" si="71"/>
        <v>2261714.9003900131</v>
      </c>
      <c r="J75" s="14">
        <f t="shared" si="72"/>
        <v>154327.8775273326</v>
      </c>
      <c r="K75" s="21">
        <f t="shared" si="79"/>
        <v>119</v>
      </c>
      <c r="L75" s="14">
        <f t="shared" si="73"/>
        <v>-138847.30280999839</v>
      </c>
      <c r="M75" s="39"/>
      <c r="N75" s="14">
        <f t="shared" si="74"/>
        <v>-10750.587344001586</v>
      </c>
      <c r="O75" s="37">
        <f t="shared" si="76"/>
        <v>2261714.9003900131</v>
      </c>
      <c r="P75" s="1">
        <f t="shared" si="77"/>
        <v>-10.94059720047902</v>
      </c>
      <c r="Q75" s="7">
        <f t="shared" si="65"/>
        <v>6.8234894460269993E-2</v>
      </c>
      <c r="R75" s="7"/>
      <c r="S75" s="7">
        <f t="shared" si="78"/>
        <v>-6.139027637217024E-2</v>
      </c>
      <c r="T75" s="49">
        <f t="shared" si="75"/>
        <v>119</v>
      </c>
      <c r="U75" s="8"/>
    </row>
    <row r="76" spans="1:21" x14ac:dyDescent="0.3">
      <c r="A76" s="21">
        <v>120</v>
      </c>
      <c r="B76" s="23">
        <v>43970</v>
      </c>
      <c r="C76" s="22" t="s">
        <v>6</v>
      </c>
      <c r="D76" s="22"/>
      <c r="E76" s="14">
        <f t="shared" si="70"/>
        <v>44174959.524185292</v>
      </c>
      <c r="F76" s="14">
        <f t="shared" si="66"/>
        <v>68870573.83344163</v>
      </c>
      <c r="G76" s="15">
        <f t="shared" si="39"/>
        <v>-24695614.309256338</v>
      </c>
      <c r="H76" s="14">
        <f t="shared" si="67"/>
        <v>3175207</v>
      </c>
      <c r="I76" s="38">
        <f t="shared" si="71"/>
        <v>2107256.0094000241</v>
      </c>
      <c r="J76" s="14">
        <f t="shared" si="72"/>
        <v>143788.39140218036</v>
      </c>
      <c r="K76" s="21">
        <f t="shared" si="79"/>
        <v>120</v>
      </c>
      <c r="L76" s="14">
        <f t="shared" si="73"/>
        <v>-154458.89098998904</v>
      </c>
      <c r="M76" s="39"/>
      <c r="N76" s="14">
        <f t="shared" si="74"/>
        <v>-11959.352216713874</v>
      </c>
      <c r="O76" s="37">
        <f t="shared" si="76"/>
        <v>2107256.0094000241</v>
      </c>
      <c r="P76" s="1">
        <f t="shared" si="77"/>
        <v>-9.1055171808063804</v>
      </c>
      <c r="Q76" s="7">
        <f t="shared" si="65"/>
        <v>6.8234894460269993E-2</v>
      </c>
      <c r="R76" s="7"/>
      <c r="S76" s="7">
        <f t="shared" si="78"/>
        <v>-7.3298588449139807E-2</v>
      </c>
      <c r="T76" s="49">
        <f t="shared" si="75"/>
        <v>120</v>
      </c>
      <c r="U76" s="8"/>
    </row>
    <row r="77" spans="1:21" x14ac:dyDescent="0.3">
      <c r="A77" s="21">
        <v>121</v>
      </c>
      <c r="B77" s="23">
        <v>43971</v>
      </c>
      <c r="C77" s="22" t="s">
        <v>0</v>
      </c>
      <c r="D77" s="22"/>
      <c r="E77" s="14">
        <f t="shared" si="70"/>
        <v>40596001.068517931</v>
      </c>
      <c r="F77" s="14">
        <f t="shared" si="66"/>
        <v>70652154.305847317</v>
      </c>
      <c r="G77" s="15">
        <f t="shared" si="39"/>
        <v>-30056153.237329386</v>
      </c>
      <c r="H77" s="14">
        <f t="shared" si="67"/>
        <v>3267184</v>
      </c>
      <c r="I77" s="38">
        <f t="shared" si="71"/>
        <v>1936530.74345</v>
      </c>
      <c r="J77" s="14">
        <f t="shared" si="72"/>
        <v>132138.97089837893</v>
      </c>
      <c r="K77" s="21">
        <f t="shared" si="79"/>
        <v>121</v>
      </c>
      <c r="L77" s="14">
        <f t="shared" si="73"/>
        <v>-170725.26595002413</v>
      </c>
      <c r="M77" s="39"/>
      <c r="N77" s="14">
        <f t="shared" si="74"/>
        <v>-13218.815535331143</v>
      </c>
      <c r="O77" s="37">
        <f t="shared" si="76"/>
        <v>1936530.74345</v>
      </c>
      <c r="P77" s="1">
        <f t="shared" si="77"/>
        <v>-7.5104405398145886</v>
      </c>
      <c r="Q77" s="7">
        <f t="shared" si="65"/>
        <v>6.8234894460269993E-2</v>
      </c>
      <c r="R77" s="7"/>
      <c r="S77" s="7">
        <f t="shared" si="78"/>
        <v>-8.8160369530654009E-2</v>
      </c>
      <c r="T77" s="49">
        <f t="shared" si="75"/>
        <v>121</v>
      </c>
      <c r="U77" s="8"/>
    </row>
    <row r="78" spans="1:21" x14ac:dyDescent="0.3">
      <c r="A78" s="21">
        <v>122</v>
      </c>
      <c r="B78" s="23">
        <v>43972</v>
      </c>
      <c r="C78" s="22" t="s">
        <v>1</v>
      </c>
      <c r="D78" s="22"/>
      <c r="E78" s="14">
        <f t="shared" si="70"/>
        <v>36662081.973926336</v>
      </c>
      <c r="F78" s="14">
        <f t="shared" si="66"/>
        <v>73311775.300780252</v>
      </c>
      <c r="G78" s="15">
        <f t="shared" si="39"/>
        <v>-36649693.326853916</v>
      </c>
      <c r="H78" s="14">
        <f t="shared" si="67"/>
        <v>3349786</v>
      </c>
      <c r="I78" s="38">
        <f t="shared" si="71"/>
        <v>1748872.9676000169</v>
      </c>
      <c r="J78" s="14">
        <f t="shared" si="72"/>
        <v>119334.16236860634</v>
      </c>
      <c r="K78" s="21">
        <f t="shared" si="79"/>
        <v>122</v>
      </c>
      <c r="L78" s="14">
        <f t="shared" si="73"/>
        <v>-187657.7758499831</v>
      </c>
      <c r="M78" s="39"/>
      <c r="N78" s="14">
        <f t="shared" si="74"/>
        <v>-14529.855958505803</v>
      </c>
      <c r="O78" s="37">
        <f t="shared" si="76"/>
        <v>1748872.9676000169</v>
      </c>
      <c r="P78" s="1">
        <f t="shared" si="77"/>
        <v>-6.1066429684700418</v>
      </c>
      <c r="Q78" s="7">
        <f t="shared" si="65"/>
        <v>6.8234894460269993E-2</v>
      </c>
      <c r="R78" s="7"/>
      <c r="S78" s="7">
        <f t="shared" si="78"/>
        <v>-0.10730211932288392</v>
      </c>
      <c r="T78" s="49">
        <f t="shared" si="75"/>
        <v>122</v>
      </c>
      <c r="U78" s="8"/>
    </row>
    <row r="79" spans="1:21" x14ac:dyDescent="0.3">
      <c r="A79" s="21">
        <v>123</v>
      </c>
      <c r="B79" s="23">
        <v>43973</v>
      </c>
      <c r="C79" s="22" t="s">
        <v>2</v>
      </c>
      <c r="D79" s="22"/>
      <c r="E79" s="14">
        <f t="shared" si="70"/>
        <v>32358999.984780524</v>
      </c>
      <c r="F79" s="14">
        <f t="shared" si="66"/>
        <v>73611623.988669187</v>
      </c>
      <c r="G79" s="15">
        <f t="shared" si="39"/>
        <v>-41252624.003888667</v>
      </c>
      <c r="H79" s="14">
        <f t="shared" si="67"/>
        <v>3435894</v>
      </c>
      <c r="I79" s="38">
        <f t="shared" si="71"/>
        <v>1543605.1987500181</v>
      </c>
      <c r="J79" s="14">
        <f t="shared" si="72"/>
        <v>105327.73782503158</v>
      </c>
      <c r="K79" s="21">
        <f t="shared" si="79"/>
        <v>123</v>
      </c>
      <c r="L79" s="14">
        <f t="shared" si="73"/>
        <v>-205267.76884999871</v>
      </c>
      <c r="M79" s="39"/>
      <c r="N79" s="14">
        <f t="shared" si="74"/>
        <v>-15893.352144909877</v>
      </c>
      <c r="O79" s="37">
        <f t="shared" si="76"/>
        <v>1543605.1987500181</v>
      </c>
      <c r="P79" s="1">
        <f t="shared" si="77"/>
        <v>-4.8576253127352897</v>
      </c>
      <c r="Q79" s="7">
        <f t="shared" si="65"/>
        <v>6.8234894460269993E-2</v>
      </c>
      <c r="R79" s="7"/>
      <c r="S79" s="7">
        <f t="shared" si="78"/>
        <v>-0.13297944903024467</v>
      </c>
      <c r="T79" s="49">
        <f t="shared" si="75"/>
        <v>123</v>
      </c>
      <c r="U79" s="8"/>
    </row>
    <row r="80" spans="1:21" x14ac:dyDescent="0.3">
      <c r="A80" s="21">
        <v>124</v>
      </c>
      <c r="B80" s="23">
        <v>43974</v>
      </c>
      <c r="C80" s="20" t="s">
        <v>3</v>
      </c>
      <c r="D80" s="20"/>
      <c r="E80" s="14">
        <f t="shared" si="70"/>
        <v>27672314.951002434</v>
      </c>
      <c r="F80" s="14">
        <f t="shared" si="66"/>
        <v>64396585.178294808</v>
      </c>
      <c r="G80" s="15">
        <f t="shared" si="39"/>
        <v>-36724270.227292374</v>
      </c>
      <c r="H80" s="14">
        <f t="shared" si="67"/>
        <v>3071878.108400031</v>
      </c>
      <c r="I80" s="38">
        <f t="shared" si="71"/>
        <v>1320038.605640023</v>
      </c>
      <c r="J80" s="14">
        <f t="shared" si="72"/>
        <v>90072.69493932894</v>
      </c>
      <c r="K80" s="21">
        <f t="shared" si="79"/>
        <v>124</v>
      </c>
      <c r="L80" s="14">
        <f t="shared" si="73"/>
        <v>-223566.59310999513</v>
      </c>
      <c r="M80" s="39"/>
      <c r="N80" s="14">
        <f t="shared" si="74"/>
        <v>-17310.182753199235</v>
      </c>
      <c r="O80" s="37">
        <f t="shared" si="76"/>
        <v>1320038.605640023</v>
      </c>
      <c r="P80" s="1">
        <f t="shared" si="77"/>
        <v>-3.7353694631316698</v>
      </c>
      <c r="Q80" s="7">
        <f t="shared" si="65"/>
        <v>6.8234894460269993E-2</v>
      </c>
      <c r="R80" s="7"/>
      <c r="S80" s="7">
        <f t="shared" si="78"/>
        <v>-0.16936367781577</v>
      </c>
      <c r="T80" s="49">
        <f t="shared" si="75"/>
        <v>124</v>
      </c>
      <c r="U80" s="8"/>
    </row>
    <row r="81" spans="1:21" x14ac:dyDescent="0.3">
      <c r="A81" s="21">
        <v>125</v>
      </c>
      <c r="B81" s="23">
        <v>43975</v>
      </c>
      <c r="C81" s="22" t="s">
        <v>4</v>
      </c>
      <c r="D81" s="22"/>
      <c r="E81" s="14">
        <f t="shared" si="70"/>
        <v>22587348.828063257</v>
      </c>
      <c r="F81" s="14">
        <f t="shared" si="66"/>
        <v>64429059.718371093</v>
      </c>
      <c r="G81" s="15">
        <f t="shared" si="39"/>
        <v>-41841710.890307836</v>
      </c>
      <c r="H81" s="14">
        <f t="shared" si="67"/>
        <v>3073427.2251500031</v>
      </c>
      <c r="I81" s="38">
        <f t="shared" si="71"/>
        <v>1077473.0088499999</v>
      </c>
      <c r="J81" s="14">
        <f t="shared" si="72"/>
        <v>73521.257042669298</v>
      </c>
      <c r="K81" s="21">
        <f t="shared" si="79"/>
        <v>125</v>
      </c>
      <c r="L81" s="14">
        <f t="shared" si="73"/>
        <v>-242565.59679002315</v>
      </c>
      <c r="M81" s="39"/>
      <c r="N81" s="14">
        <f t="shared" si="74"/>
        <v>-18781.226442039551</v>
      </c>
      <c r="O81" s="37">
        <f t="shared" si="76"/>
        <v>1077473.0088499999</v>
      </c>
      <c r="P81" s="1">
        <f t="shared" si="77"/>
        <v>-2.7176600626572602</v>
      </c>
      <c r="Q81" s="7">
        <f t="shared" si="65"/>
        <v>6.8234894460269993E-2</v>
      </c>
      <c r="R81" s="7"/>
      <c r="S81" s="7">
        <f t="shared" si="78"/>
        <v>-0.22512452265409078</v>
      </c>
      <c r="T81" s="49">
        <f t="shared" si="75"/>
        <v>125</v>
      </c>
      <c r="U81" s="8"/>
    </row>
    <row r="82" spans="1:21" x14ac:dyDescent="0.3">
      <c r="A82" s="21">
        <v>126</v>
      </c>
      <c r="B82" s="23">
        <v>43976</v>
      </c>
      <c r="C82" s="22" t="s">
        <v>5</v>
      </c>
      <c r="D82" s="22"/>
      <c r="E82" s="14">
        <f t="shared" si="70"/>
        <v>17089185.676986575</v>
      </c>
      <c r="F82" s="14">
        <f t="shared" si="66"/>
        <v>64280426.281110756</v>
      </c>
      <c r="G82" s="15">
        <f t="shared" si="39"/>
        <v>-47191240.604124181</v>
      </c>
      <c r="H82" s="14">
        <f t="shared" si="67"/>
        <v>3066337.0386000155</v>
      </c>
      <c r="I82" s="38">
        <f t="shared" si="71"/>
        <v>815196.88080001529</v>
      </c>
      <c r="J82" s="14">
        <f t="shared" si="72"/>
        <v>55624.873125730344</v>
      </c>
      <c r="K82" s="21">
        <f t="shared" si="79"/>
        <v>126</v>
      </c>
      <c r="L82" s="14">
        <f t="shared" si="73"/>
        <v>-262276.12804998457</v>
      </c>
      <c r="M82" s="39"/>
      <c r="N82" s="14">
        <f t="shared" si="74"/>
        <v>-20307.361870084973</v>
      </c>
      <c r="O82" s="37">
        <f t="shared" si="76"/>
        <v>815196.88080001529</v>
      </c>
      <c r="P82" s="1">
        <f t="shared" si="77"/>
        <v>-1.7854725773835149</v>
      </c>
      <c r="Q82" s="7">
        <f t="shared" si="65"/>
        <v>6.8234894460269993E-2</v>
      </c>
      <c r="R82" s="7"/>
      <c r="S82" s="7">
        <f t="shared" si="78"/>
        <v>-0.32173347841148858</v>
      </c>
      <c r="T82" s="49">
        <f t="shared" si="75"/>
        <v>126</v>
      </c>
      <c r="U82" s="8"/>
    </row>
    <row r="83" spans="1:21" x14ac:dyDescent="0.3">
      <c r="A83" s="21">
        <v>127</v>
      </c>
      <c r="B83" s="23">
        <v>43977</v>
      </c>
      <c r="C83" s="22" t="s">
        <v>6</v>
      </c>
      <c r="D83" s="22"/>
      <c r="E83" s="14">
        <f t="shared" si="70"/>
        <v>11162671.664343674</v>
      </c>
      <c r="F83" s="14">
        <f t="shared" si="66"/>
        <v>63939813.133178979</v>
      </c>
      <c r="G83" s="15">
        <f t="shared" si="39"/>
        <v>-52777141.468835309</v>
      </c>
      <c r="H83" s="14">
        <f t="shared" si="67"/>
        <v>3050088.93989</v>
      </c>
      <c r="I83" s="38">
        <f t="shared" si="71"/>
        <v>532487.34575001057</v>
      </c>
      <c r="J83" s="14">
        <f t="shared" si="72"/>
        <v>36334.217838681267</v>
      </c>
      <c r="K83" s="21">
        <f t="shared" si="79"/>
        <v>127</v>
      </c>
      <c r="L83" s="14">
        <f t="shared" si="73"/>
        <v>-282709.53505000472</v>
      </c>
      <c r="M83" s="39"/>
      <c r="N83" s="14">
        <f t="shared" si="74"/>
        <v>-21889.467696006941</v>
      </c>
      <c r="O83" s="37">
        <f t="shared" si="76"/>
        <v>532487.34575001057</v>
      </c>
      <c r="P83" s="1">
        <f t="shared" si="77"/>
        <v>-0.91566545214689377</v>
      </c>
      <c r="Q83" s="7">
        <f t="shared" si="65"/>
        <v>6.8234894460269993E-2</v>
      </c>
      <c r="R83" s="7"/>
      <c r="S83" s="7">
        <f t="shared" si="78"/>
        <v>-0.53092254174004305</v>
      </c>
      <c r="T83" s="49">
        <f t="shared" si="75"/>
        <v>127</v>
      </c>
      <c r="U83" s="8"/>
    </row>
    <row r="84" spans="1:21" x14ac:dyDescent="0.3">
      <c r="A84" s="21">
        <v>128</v>
      </c>
      <c r="B84" s="23">
        <v>43978</v>
      </c>
      <c r="C84" s="22" t="s">
        <v>0</v>
      </c>
      <c r="D84" s="22"/>
      <c r="E84" s="14">
        <f t="shared" si="70"/>
        <v>4792415.0622582249</v>
      </c>
      <c r="F84" s="14">
        <f t="shared" si="66"/>
        <v>63396110.646794029</v>
      </c>
      <c r="G84" s="15">
        <f t="shared" si="39"/>
        <v>-58603695.584535807</v>
      </c>
      <c r="H84" s="14">
        <f t="shared" si="67"/>
        <v>3024152.9720000206</v>
      </c>
      <c r="I84" s="38">
        <f t="shared" si="71"/>
        <v>228610.17980002519</v>
      </c>
      <c r="J84" s="14">
        <f t="shared" si="72"/>
        <v>15599.191491198066</v>
      </c>
      <c r="K84" s="21">
        <f t="shared" si="79"/>
        <v>128</v>
      </c>
      <c r="L84" s="14">
        <f t="shared" si="73"/>
        <v>-303877.16594998538</v>
      </c>
      <c r="M84" s="39"/>
      <c r="N84" s="14">
        <f t="shared" si="74"/>
        <v>-23528.422578459595</v>
      </c>
      <c r="O84" s="37">
        <f t="shared" si="76"/>
        <v>228610.17980002519</v>
      </c>
      <c r="P84" s="1" t="e">
        <f t="shared" si="77"/>
        <v>#NUM!</v>
      </c>
      <c r="Q84" s="7">
        <f t="shared" si="65"/>
        <v>6.8234894460269993E-2</v>
      </c>
      <c r="R84" s="7"/>
      <c r="S84" s="7">
        <f t="shared" si="78"/>
        <v>-1.3292372466344209</v>
      </c>
      <c r="T84" s="49">
        <f t="shared" si="75"/>
        <v>128</v>
      </c>
      <c r="U84" s="8"/>
    </row>
    <row r="85" spans="1:21" x14ac:dyDescent="0.3">
      <c r="A85" s="21">
        <v>129</v>
      </c>
      <c r="B85" s="23">
        <v>43979</v>
      </c>
      <c r="C85" s="22" t="s">
        <v>1</v>
      </c>
      <c r="D85" s="22"/>
      <c r="E85" s="14">
        <f t="shared" si="70"/>
        <v>-2037213.7515973093</v>
      </c>
      <c r="F85" s="14">
        <f t="shared" si="66"/>
        <v>62637971.299721733</v>
      </c>
      <c r="G85" s="15">
        <f t="shared" si="39"/>
        <v>-64675185.05131904</v>
      </c>
      <c r="H85" s="14">
        <f t="shared" si="67"/>
        <v>2987987.8297500079</v>
      </c>
      <c r="I85" s="38">
        <f t="shared" si="71"/>
        <v>-97180.189109974541</v>
      </c>
      <c r="J85" s="14">
        <f t="shared" si="72"/>
        <v>-6631.0799475481917</v>
      </c>
      <c r="K85" s="21">
        <f t="shared" si="79"/>
        <v>129</v>
      </c>
      <c r="L85" s="14">
        <f t="shared" si="73"/>
        <v>-325790.36890999973</v>
      </c>
      <c r="M85" s="39"/>
      <c r="N85" s="14">
        <f t="shared" si="74"/>
        <v>-25225.105176110344</v>
      </c>
      <c r="O85" s="37">
        <f t="shared" si="76"/>
        <v>-97180.189109974541</v>
      </c>
      <c r="P85" s="1">
        <f t="shared" si="77"/>
        <v>0.4712928237798315</v>
      </c>
      <c r="Q85" s="7">
        <f t="shared" si="65"/>
        <v>6.8234894460269993E-2</v>
      </c>
      <c r="R85" s="7"/>
      <c r="S85" s="7">
        <f t="shared" si="78"/>
        <v>3.3524360458006219</v>
      </c>
      <c r="T85" s="49">
        <f t="shared" si="75"/>
        <v>129</v>
      </c>
      <c r="U85" s="8"/>
    </row>
    <row r="86" spans="1:21" x14ac:dyDescent="0.3">
      <c r="A86" s="21">
        <v>130</v>
      </c>
      <c r="B86" s="23">
        <v>43980</v>
      </c>
      <c r="C86" s="22" t="s">
        <v>2</v>
      </c>
      <c r="D86" s="22"/>
      <c r="E86" s="14">
        <f t="shared" si="70"/>
        <v>-9342082.2939994819</v>
      </c>
      <c r="F86" s="14">
        <f t="shared" si="66"/>
        <v>61653809.675280832</v>
      </c>
      <c r="G86" s="15">
        <f t="shared" si="39"/>
        <v>-70995891.969280317</v>
      </c>
      <c r="H86" s="14">
        <f t="shared" si="67"/>
        <v>2941040.8598000174</v>
      </c>
      <c r="I86" s="38">
        <f t="shared" si="71"/>
        <v>-445640.68119999114</v>
      </c>
      <c r="J86" s="14">
        <f t="shared" si="72"/>
        <v>-30408.24484888422</v>
      </c>
      <c r="K86" s="21">
        <f t="shared" si="79"/>
        <v>130</v>
      </c>
      <c r="L86" s="14">
        <f t="shared" si="73"/>
        <v>-348460.4920900166</v>
      </c>
      <c r="M86" s="39"/>
      <c r="N86" s="14">
        <f t="shared" si="74"/>
        <v>-26980.394147618521</v>
      </c>
      <c r="O86" s="37">
        <f t="shared" si="76"/>
        <v>-445640.68119999114</v>
      </c>
      <c r="P86" s="1">
        <f t="shared" si="77"/>
        <v>1.1998436999716238</v>
      </c>
      <c r="Q86" s="7">
        <f t="shared" si="65"/>
        <v>6.8234894460269993E-2</v>
      </c>
      <c r="R86" s="7"/>
      <c r="S86" s="7">
        <f t="shared" si="78"/>
        <v>0.78193151296624386</v>
      </c>
      <c r="T86" s="49">
        <f t="shared" si="75"/>
        <v>130</v>
      </c>
      <c r="U86" s="8"/>
    </row>
    <row r="87" spans="1:21" x14ac:dyDescent="0.3">
      <c r="A87" s="21">
        <v>131</v>
      </c>
      <c r="B87" s="23">
        <v>43981</v>
      </c>
      <c r="C87" s="20" t="s">
        <v>3</v>
      </c>
      <c r="D87" s="20"/>
      <c r="E87" s="14">
        <f t="shared" si="70"/>
        <v>-17138295.976172928</v>
      </c>
      <c r="F87" s="14">
        <f t="shared" si="66"/>
        <v>60431802.462338798</v>
      </c>
      <c r="G87" s="15">
        <f t="shared" si="39"/>
        <v>-77570098.438511729</v>
      </c>
      <c r="H87" s="14">
        <f t="shared" si="67"/>
        <v>2882748.0606500274</v>
      </c>
      <c r="I87" s="38">
        <f t="shared" si="71"/>
        <v>-817539.5648499513</v>
      </c>
      <c r="J87" s="14">
        <f t="shared" si="72"/>
        <v>-55784.725924631486</v>
      </c>
      <c r="K87" s="21">
        <f t="shared" si="79"/>
        <v>131</v>
      </c>
      <c r="L87" s="14">
        <f t="shared" si="73"/>
        <v>-371898.88364996016</v>
      </c>
      <c r="M87" s="39"/>
      <c r="N87" s="14">
        <f t="shared" si="74"/>
        <v>-28795.168151639995</v>
      </c>
      <c r="O87" s="37">
        <f t="shared" si="76"/>
        <v>-817539.5648499513</v>
      </c>
      <c r="P87" s="1">
        <f t="shared" si="77"/>
        <v>1.8487016645596113</v>
      </c>
      <c r="Q87" s="7">
        <f t="shared" si="65"/>
        <v>6.8234894460269993E-2</v>
      </c>
      <c r="R87" s="7"/>
      <c r="S87" s="7">
        <f t="shared" si="78"/>
        <v>0.45490016586318649</v>
      </c>
      <c r="T87" s="49">
        <f t="shared" si="75"/>
        <v>131</v>
      </c>
      <c r="U87" s="8"/>
    </row>
    <row r="88" spans="1:21" x14ac:dyDescent="0.3">
      <c r="A88" s="21">
        <v>132</v>
      </c>
      <c r="B88" s="23">
        <v>43982</v>
      </c>
      <c r="C88" s="22" t="s">
        <v>4</v>
      </c>
      <c r="D88" s="22"/>
      <c r="E88" s="14">
        <f t="shared" si="70"/>
        <v>-25442198.103795208</v>
      </c>
      <c r="F88" s="14">
        <f t="shared" ref="F88" si="80">+E70</f>
        <v>58959888.45531369</v>
      </c>
      <c r="G88" s="15">
        <f t="shared" ref="G88:G151" si="81">+E88-F88</f>
        <v>-84402086.559108898</v>
      </c>
      <c r="H88" s="14">
        <f t="shared" ref="H88" si="82">+I70</f>
        <v>2812534.0826400286</v>
      </c>
      <c r="I88" s="38">
        <f t="shared" si="71"/>
        <v>-1213656.4565999368</v>
      </c>
      <c r="J88" s="14">
        <f t="shared" si="72"/>
        <v>-82813.720227121943</v>
      </c>
      <c r="K88" s="21">
        <f t="shared" si="79"/>
        <v>132</v>
      </c>
      <c r="L88" s="14">
        <f t="shared" si="73"/>
        <v>-396116.89174998552</v>
      </c>
      <c r="M88" s="39"/>
      <c r="N88" s="14">
        <f t="shared" si="74"/>
        <v>-30670.305846848518</v>
      </c>
      <c r="O88" s="37">
        <f t="shared" si="76"/>
        <v>-1213656.4565999368</v>
      </c>
      <c r="P88" s="1">
        <f t="shared" si="77"/>
        <v>2.4540029543385238</v>
      </c>
      <c r="Q88" s="7">
        <f t="shared" si="65"/>
        <v>6.8234894460269993E-2</v>
      </c>
      <c r="R88" s="7"/>
      <c r="S88" s="7">
        <f t="shared" si="78"/>
        <v>0.3263830465333728</v>
      </c>
      <c r="T88" s="49">
        <f t="shared" si="75"/>
        <v>132</v>
      </c>
      <c r="U88" s="8"/>
    </row>
    <row r="89" spans="1:21" x14ac:dyDescent="0.3">
      <c r="A89" s="21">
        <v>133</v>
      </c>
      <c r="B89" s="23">
        <v>43983</v>
      </c>
      <c r="C89" s="22" t="s">
        <v>5</v>
      </c>
      <c r="D89" s="22"/>
      <c r="E89" s="14">
        <f t="shared" si="70"/>
        <v>-34270369.876992434</v>
      </c>
      <c r="F89" s="8"/>
      <c r="G89" s="15">
        <f t="shared" si="81"/>
        <v>-34270369.876992434</v>
      </c>
      <c r="H89" s="8">
        <f t="shared" ref="H89:H152" si="83">+I89*$H$3</f>
        <v>-1097909.2812857756</v>
      </c>
      <c r="I89" s="15">
        <f t="shared" ref="I89:I152" si="84">+I88-H88-N88+L88</f>
        <v>-4391637.1251431024</v>
      </c>
      <c r="J89" s="10">
        <f t="shared" ref="J89:J120" si="85">+I89*$Q$3</f>
        <v>-299662.8957419431</v>
      </c>
      <c r="K89" s="21">
        <f t="shared" si="79"/>
        <v>133</v>
      </c>
      <c r="L89" s="10">
        <f t="shared" ref="L89:L120" si="86">+$S$3*I89</f>
        <v>-146290.72491907005</v>
      </c>
      <c r="M89" s="15"/>
      <c r="N89" s="8">
        <f t="shared" ref="N89:N120" si="87">+I89*$N$3</f>
        <v>-21958.185625715512</v>
      </c>
      <c r="O89" s="37">
        <f t="shared" si="76"/>
        <v>-1634782.321149976</v>
      </c>
      <c r="P89" s="1">
        <f t="shared" si="77"/>
        <v>21.15290975537307</v>
      </c>
      <c r="Q89" s="7">
        <f t="shared" si="65"/>
        <v>6.8234894460269993E-2</v>
      </c>
      <c r="R89" s="7"/>
      <c r="S89" s="7">
        <f t="shared" si="78"/>
        <v>3.3311205081477023E-2</v>
      </c>
      <c r="T89" s="49">
        <f t="shared" si="75"/>
        <v>133</v>
      </c>
      <c r="U89" s="8"/>
    </row>
    <row r="90" spans="1:21" x14ac:dyDescent="0.3">
      <c r="A90" s="21">
        <v>134</v>
      </c>
      <c r="B90" s="23">
        <v>43984</v>
      </c>
      <c r="C90" s="22" t="s">
        <v>6</v>
      </c>
      <c r="D90" s="22"/>
      <c r="E90" s="14">
        <f t="shared" si="70"/>
        <v>-43639630.390337393</v>
      </c>
      <c r="F90" s="8"/>
      <c r="G90" s="15">
        <f t="shared" si="81"/>
        <v>-43639630.390337393</v>
      </c>
      <c r="H90" s="8">
        <f t="shared" si="83"/>
        <v>-854515.09578767023</v>
      </c>
      <c r="I90" s="15">
        <f t="shared" si="84"/>
        <v>-3418060.3831506809</v>
      </c>
      <c r="J90" s="10">
        <f t="shared" si="85"/>
        <v>-233230.98950311673</v>
      </c>
      <c r="K90" s="21">
        <f t="shared" si="79"/>
        <v>134</v>
      </c>
      <c r="L90" s="10">
        <f t="shared" si="86"/>
        <v>-113859.71040400426</v>
      </c>
      <c r="M90" s="15"/>
      <c r="N90" s="8">
        <f t="shared" si="87"/>
        <v>-17090.301915753404</v>
      </c>
      <c r="O90" s="37">
        <f t="shared" si="76"/>
        <v>-2081719.4713599542</v>
      </c>
      <c r="P90" s="1">
        <f t="shared" si="77"/>
        <v>21.15290975537307</v>
      </c>
      <c r="Q90" s="7">
        <f t="shared" si="65"/>
        <v>6.8234894460269993E-2</v>
      </c>
      <c r="R90" s="7"/>
      <c r="S90" s="7">
        <f t="shared" si="78"/>
        <v>3.3311205081477023E-2</v>
      </c>
      <c r="T90" s="49">
        <f t="shared" si="75"/>
        <v>134</v>
      </c>
      <c r="U90" s="8"/>
    </row>
    <row r="91" spans="1:21" x14ac:dyDescent="0.3">
      <c r="A91" s="21">
        <v>135</v>
      </c>
      <c r="B91" s="23">
        <v>43985</v>
      </c>
      <c r="C91" s="22" t="s">
        <v>0</v>
      </c>
      <c r="D91" s="22"/>
      <c r="E91" s="14">
        <f t="shared" si="70"/>
        <v>-53567036.632857658</v>
      </c>
      <c r="F91" s="8"/>
      <c r="G91" s="15">
        <f t="shared" si="81"/>
        <v>-53567036.632857658</v>
      </c>
      <c r="H91" s="8">
        <f t="shared" si="83"/>
        <v>-665078.67396281532</v>
      </c>
      <c r="I91" s="15">
        <f t="shared" si="84"/>
        <v>-2660314.6958512613</v>
      </c>
      <c r="J91" s="10">
        <f t="shared" si="85"/>
        <v>-181526.29250251607</v>
      </c>
      <c r="K91" s="21">
        <f t="shared" si="79"/>
        <v>135</v>
      </c>
      <c r="L91" s="10">
        <f t="shared" si="86"/>
        <v>-88618.28841476854</v>
      </c>
      <c r="M91" s="15"/>
      <c r="N91" s="8">
        <f t="shared" si="87"/>
        <v>-13301.573479256307</v>
      </c>
      <c r="O91" s="37">
        <f t="shared" si="76"/>
        <v>-2555281.5682500014</v>
      </c>
      <c r="P91" s="1">
        <f t="shared" si="77"/>
        <v>21.15290975537307</v>
      </c>
      <c r="Q91" s="7">
        <f t="shared" si="65"/>
        <v>6.8234894460269993E-2</v>
      </c>
      <c r="R91" s="7"/>
      <c r="S91" s="7">
        <f t="shared" si="78"/>
        <v>3.3311205081477023E-2</v>
      </c>
      <c r="T91" s="49">
        <f t="shared" si="75"/>
        <v>135</v>
      </c>
      <c r="U91" s="8"/>
    </row>
    <row r="92" spans="1:21" x14ac:dyDescent="0.3">
      <c r="A92" s="21">
        <v>136</v>
      </c>
      <c r="B92" s="23">
        <v>43986</v>
      </c>
      <c r="C92" s="22" t="s">
        <v>1</v>
      </c>
      <c r="D92" s="22"/>
      <c r="E92" s="14">
        <f t="shared" si="70"/>
        <v>-64069883.488025472</v>
      </c>
      <c r="F92" s="8"/>
      <c r="G92" s="15">
        <f t="shared" si="81"/>
        <v>-64069883.488025472</v>
      </c>
      <c r="H92" s="8">
        <f t="shared" si="83"/>
        <v>-517638.18420598959</v>
      </c>
      <c r="I92" s="15">
        <f t="shared" si="84"/>
        <v>-2070552.7368239583</v>
      </c>
      <c r="J92" s="10">
        <f t="shared" si="85"/>
        <v>-141283.94747160599</v>
      </c>
      <c r="K92" s="21">
        <f t="shared" si="79"/>
        <v>136</v>
      </c>
      <c r="L92" s="10">
        <f t="shared" si="86"/>
        <v>-68972.606848356401</v>
      </c>
      <c r="M92" s="15"/>
      <c r="N92" s="8">
        <f t="shared" si="87"/>
        <v>-10352.763684119793</v>
      </c>
      <c r="O92" s="37">
        <f t="shared" si="76"/>
        <v>-3056293.6210000077</v>
      </c>
      <c r="P92" s="1">
        <f t="shared" si="77"/>
        <v>21.15290975537307</v>
      </c>
      <c r="Q92" s="7">
        <f t="shared" si="65"/>
        <v>6.8234894460269993E-2</v>
      </c>
      <c r="R92" s="7"/>
      <c r="S92" s="7">
        <f t="shared" si="78"/>
        <v>3.3311205081477023E-2</v>
      </c>
      <c r="T92" s="49">
        <f t="shared" si="75"/>
        <v>136</v>
      </c>
      <c r="U92" s="8"/>
    </row>
    <row r="93" spans="1:21" x14ac:dyDescent="0.3">
      <c r="A93" s="21">
        <v>137</v>
      </c>
      <c r="B93" s="23">
        <v>43987</v>
      </c>
      <c r="C93" s="22" t="s">
        <v>2</v>
      </c>
      <c r="D93" s="22"/>
      <c r="E93" s="14">
        <f t="shared" si="70"/>
        <v>-75165703.7337652</v>
      </c>
      <c r="F93" s="8"/>
      <c r="G93" s="15">
        <f t="shared" si="81"/>
        <v>-75165703.7337652</v>
      </c>
      <c r="H93" s="8">
        <f t="shared" si="83"/>
        <v>-402883.59894555132</v>
      </c>
      <c r="I93" s="15">
        <f t="shared" si="84"/>
        <v>-1611534.3957822053</v>
      </c>
      <c r="J93" s="10">
        <f t="shared" si="85"/>
        <v>-109962.87941529375</v>
      </c>
      <c r="K93" s="21">
        <f t="shared" si="79"/>
        <v>137</v>
      </c>
      <c r="L93" s="10">
        <f t="shared" si="86"/>
        <v>-53682.152753755203</v>
      </c>
      <c r="M93" s="15"/>
      <c r="N93" s="8">
        <f t="shared" si="87"/>
        <v>-8057.6719789110266</v>
      </c>
      <c r="O93" s="37">
        <f t="shared" si="76"/>
        <v>-3585591.9869499812</v>
      </c>
      <c r="P93" s="1">
        <f t="shared" si="77"/>
        <v>21.15290975537307</v>
      </c>
      <c r="Q93" s="7">
        <f t="shared" si="65"/>
        <v>6.8234894460269993E-2</v>
      </c>
      <c r="R93" s="7"/>
      <c r="S93" s="7">
        <f t="shared" si="78"/>
        <v>3.3311205081477023E-2</v>
      </c>
      <c r="T93" s="49">
        <f t="shared" si="75"/>
        <v>137</v>
      </c>
      <c r="U93" s="8"/>
    </row>
    <row r="94" spans="1:21" x14ac:dyDescent="0.3">
      <c r="A94" s="21">
        <v>138</v>
      </c>
      <c r="B94" s="23">
        <v>43988</v>
      </c>
      <c r="C94" s="20" t="s">
        <v>3</v>
      </c>
      <c r="D94" s="20"/>
      <c r="E94" s="14">
        <f t="shared" si="70"/>
        <v>-86872268.042452112</v>
      </c>
      <c r="F94" s="8"/>
      <c r="G94" s="15">
        <f t="shared" si="81"/>
        <v>-86872268.042452112</v>
      </c>
      <c r="H94" s="8">
        <f t="shared" si="83"/>
        <v>-313568.81940287456</v>
      </c>
      <c r="I94" s="15">
        <f t="shared" si="84"/>
        <v>-1254275.2776114983</v>
      </c>
      <c r="J94" s="10">
        <f t="shared" si="85"/>
        <v>-85585.341191946427</v>
      </c>
      <c r="K94" s="21">
        <f t="shared" si="79"/>
        <v>138</v>
      </c>
      <c r="L94" s="10">
        <f t="shared" si="86"/>
        <v>-41781.421001143142</v>
      </c>
      <c r="M94" s="15"/>
      <c r="N94" s="8">
        <f t="shared" si="87"/>
        <v>-6271.3763880574916</v>
      </c>
      <c r="O94" s="37">
        <f t="shared" si="76"/>
        <v>-4144024.3715999881</v>
      </c>
      <c r="P94" s="1">
        <f t="shared" si="77"/>
        <v>21.15290975537307</v>
      </c>
      <c r="Q94" s="7">
        <f t="shared" si="65"/>
        <v>6.8234894460269993E-2</v>
      </c>
      <c r="R94" s="7"/>
      <c r="S94" s="7">
        <f t="shared" si="78"/>
        <v>3.3311205081477023E-2</v>
      </c>
      <c r="T94" s="49">
        <f t="shared" si="75"/>
        <v>138</v>
      </c>
      <c r="U94" s="8"/>
    </row>
    <row r="95" spans="1:21" x14ac:dyDescent="0.3">
      <c r="A95" s="21">
        <v>139</v>
      </c>
      <c r="B95" s="23">
        <v>43989</v>
      </c>
      <c r="C95" s="22" t="s">
        <v>4</v>
      </c>
      <c r="D95" s="22"/>
      <c r="E95" s="14">
        <f t="shared" si="70"/>
        <v>-99207584.980908602</v>
      </c>
      <c r="F95" s="8"/>
      <c r="G95" s="15">
        <f t="shared" si="81"/>
        <v>-99207584.980908602</v>
      </c>
      <c r="H95" s="8">
        <f t="shared" si="83"/>
        <v>-244054.12570542734</v>
      </c>
      <c r="I95" s="15">
        <f t="shared" si="84"/>
        <v>-976216.50282170938</v>
      </c>
      <c r="J95" s="10">
        <f t="shared" si="85"/>
        <v>-66612.030040413199</v>
      </c>
      <c r="K95" s="21">
        <f t="shared" si="79"/>
        <v>139</v>
      </c>
      <c r="L95" s="10">
        <f t="shared" si="86"/>
        <v>-32518.948129416254</v>
      </c>
      <c r="M95" s="15"/>
      <c r="N95" s="8">
        <f t="shared" si="87"/>
        <v>-4881.082514108547</v>
      </c>
      <c r="O95" s="37">
        <f t="shared" si="76"/>
        <v>-4732449.8286099741</v>
      </c>
      <c r="P95" s="1">
        <f t="shared" si="77"/>
        <v>21.15290975537307</v>
      </c>
      <c r="Q95" s="7">
        <f t="shared" si="65"/>
        <v>6.8234894460269993E-2</v>
      </c>
      <c r="R95" s="7"/>
      <c r="S95" s="7">
        <f t="shared" si="78"/>
        <v>3.3311205081477023E-2</v>
      </c>
      <c r="T95" s="49">
        <f t="shared" si="75"/>
        <v>139</v>
      </c>
      <c r="U95" s="8"/>
    </row>
    <row r="96" spans="1:21" x14ac:dyDescent="0.3">
      <c r="A96" s="21">
        <v>140</v>
      </c>
      <c r="B96" s="23">
        <v>43990</v>
      </c>
      <c r="C96" s="22" t="s">
        <v>5</v>
      </c>
      <c r="D96" s="22"/>
      <c r="E96" s="14">
        <f t="shared" si="70"/>
        <v>-112189901.01040848</v>
      </c>
      <c r="F96" s="8"/>
      <c r="G96" s="15">
        <f t="shared" si="81"/>
        <v>-112189901.01040848</v>
      </c>
      <c r="H96" s="8">
        <f t="shared" si="83"/>
        <v>-189950.06068289743</v>
      </c>
      <c r="I96" s="15">
        <f t="shared" si="84"/>
        <v>-759800.24273158971</v>
      </c>
      <c r="J96" s="10">
        <f t="shared" si="85"/>
        <v>-51844.88937367755</v>
      </c>
      <c r="K96" s="21">
        <f t="shared" si="79"/>
        <v>140</v>
      </c>
      <c r="L96" s="10">
        <f t="shared" si="86"/>
        <v>-25309.861706588006</v>
      </c>
      <c r="M96" s="15"/>
      <c r="N96" s="8">
        <f t="shared" si="87"/>
        <v>-3799.0012136579485</v>
      </c>
      <c r="O96" s="37">
        <f t="shared" si="76"/>
        <v>-5351738.7597999657</v>
      </c>
      <c r="P96" s="1">
        <f t="shared" si="77"/>
        <v>21.15290975537307</v>
      </c>
      <c r="Q96" s="7">
        <f t="shared" si="65"/>
        <v>6.8234894460269993E-2</v>
      </c>
      <c r="R96" s="7"/>
      <c r="S96" s="7">
        <f t="shared" si="78"/>
        <v>3.3311205081477023E-2</v>
      </c>
      <c r="T96" s="49">
        <f t="shared" si="75"/>
        <v>140</v>
      </c>
      <c r="U96" s="8"/>
    </row>
    <row r="97" spans="1:21" x14ac:dyDescent="0.3">
      <c r="A97" s="21">
        <v>141</v>
      </c>
      <c r="B97" s="23">
        <v>43991</v>
      </c>
      <c r="C97" s="22" t="s">
        <v>6</v>
      </c>
      <c r="D97" s="22"/>
      <c r="E97" s="14">
        <f t="shared" si="70"/>
        <v>-125837700.48667495</v>
      </c>
      <c r="F97" s="8"/>
      <c r="G97" s="15">
        <f t="shared" si="81"/>
        <v>-125837700.48667495</v>
      </c>
      <c r="H97" s="8">
        <f t="shared" si="83"/>
        <v>-147840.26063540558</v>
      </c>
      <c r="I97" s="15">
        <f t="shared" si="84"/>
        <v>-591361.0425416223</v>
      </c>
      <c r="J97" s="10">
        <f t="shared" si="85"/>
        <v>-40351.458325742831</v>
      </c>
      <c r="K97" s="21">
        <f t="shared" si="79"/>
        <v>141</v>
      </c>
      <c r="L97" s="10">
        <f t="shared" si="86"/>
        <v>-19698.948965300038</v>
      </c>
      <c r="M97" s="15"/>
      <c r="N97" s="8">
        <f t="shared" si="87"/>
        <v>-2956.8052127081114</v>
      </c>
      <c r="O97" s="37">
        <f t="shared" si="76"/>
        <v>-6002772.9151499802</v>
      </c>
      <c r="P97" s="1">
        <f t="shared" si="77"/>
        <v>21.15290975537307</v>
      </c>
      <c r="Q97" s="7">
        <f t="shared" si="65"/>
        <v>6.8234894460269993E-2</v>
      </c>
      <c r="R97" s="7"/>
      <c r="S97" s="7">
        <f t="shared" si="78"/>
        <v>3.3311205081477023E-2</v>
      </c>
      <c r="T97" s="49">
        <f t="shared" si="75"/>
        <v>141</v>
      </c>
      <c r="U97" s="8"/>
    </row>
    <row r="98" spans="1:21" x14ac:dyDescent="0.3">
      <c r="A98" s="21">
        <v>142</v>
      </c>
      <c r="B98" s="23">
        <v>43992</v>
      </c>
      <c r="C98" s="22" t="s">
        <v>6</v>
      </c>
      <c r="D98" s="22"/>
      <c r="E98" s="14">
        <f t="shared" si="70"/>
        <v>-140169705.65987861</v>
      </c>
      <c r="F98" s="8"/>
      <c r="G98" s="15">
        <f t="shared" si="81"/>
        <v>-140169705.65987861</v>
      </c>
      <c r="H98" s="8">
        <f t="shared" si="83"/>
        <v>-115065.73141470217</v>
      </c>
      <c r="I98" s="15">
        <f t="shared" si="84"/>
        <v>-460262.92565880867</v>
      </c>
      <c r="J98" s="10">
        <f t="shared" si="85"/>
        <v>-31405.992156303902</v>
      </c>
      <c r="K98" s="21">
        <f t="shared" si="79"/>
        <v>142</v>
      </c>
      <c r="L98" s="10">
        <f t="shared" si="86"/>
        <v>-15331.912708021189</v>
      </c>
      <c r="M98" s="15"/>
      <c r="N98" s="8">
        <f t="shared" si="87"/>
        <v>-2301.3146282940434</v>
      </c>
      <c r="O98" s="37">
        <f t="shared" si="76"/>
        <v>-6686445.3927999223</v>
      </c>
      <c r="P98" s="1">
        <f t="shared" si="77"/>
        <v>21.15290975537307</v>
      </c>
      <c r="Q98" s="7">
        <f t="shared" si="65"/>
        <v>6.8234894460269993E-2</v>
      </c>
      <c r="R98" s="7"/>
      <c r="S98" s="7">
        <f t="shared" si="78"/>
        <v>3.3311205081477023E-2</v>
      </c>
      <c r="T98" s="49">
        <f t="shared" si="75"/>
        <v>142</v>
      </c>
      <c r="U98" s="8"/>
    </row>
    <row r="99" spans="1:21" x14ac:dyDescent="0.3">
      <c r="A99" s="21">
        <v>143</v>
      </c>
      <c r="B99" s="23">
        <v>43993</v>
      </c>
      <c r="C99" s="22" t="s">
        <v>6</v>
      </c>
      <c r="D99" s="22"/>
      <c r="E99" s="14">
        <f t="shared" si="70"/>
        <v>-155204876.67464483</v>
      </c>
      <c r="F99" s="8"/>
      <c r="G99" s="15">
        <f t="shared" si="81"/>
        <v>-155204876.67464483</v>
      </c>
      <c r="H99" s="8">
        <f t="shared" si="83"/>
        <v>-89556.94808095842</v>
      </c>
      <c r="I99" s="15">
        <f t="shared" si="84"/>
        <v>-358227.79232383368</v>
      </c>
      <c r="J99" s="10">
        <f t="shared" si="85"/>
        <v>-24443.635601952308</v>
      </c>
      <c r="K99" s="21">
        <f t="shared" si="79"/>
        <v>143</v>
      </c>
      <c r="L99" s="10">
        <f t="shared" si="86"/>
        <v>-11932.999455983983</v>
      </c>
      <c r="M99" s="15"/>
      <c r="N99" s="8">
        <f t="shared" si="87"/>
        <v>-1791.1389616191684</v>
      </c>
      <c r="O99" s="37">
        <f t="shared" si="76"/>
        <v>-7403660.6390499407</v>
      </c>
      <c r="P99" s="1">
        <f t="shared" si="77"/>
        <v>21.15290975537307</v>
      </c>
      <c r="Q99" s="7">
        <f t="shared" si="65"/>
        <v>6.8234894460269993E-2</v>
      </c>
      <c r="R99" s="7"/>
      <c r="S99" s="7">
        <f t="shared" si="78"/>
        <v>3.3311205081477023E-2</v>
      </c>
      <c r="T99" s="49">
        <f t="shared" si="75"/>
        <v>143</v>
      </c>
      <c r="U99" s="8"/>
    </row>
    <row r="100" spans="1:21" x14ac:dyDescent="0.3">
      <c r="A100" s="21">
        <v>144</v>
      </c>
      <c r="B100" s="23">
        <v>43994</v>
      </c>
      <c r="C100" s="22" t="s">
        <v>6</v>
      </c>
      <c r="D100" s="22"/>
      <c r="E100" s="14">
        <f t="shared" si="70"/>
        <v>-170962411.57004422</v>
      </c>
      <c r="F100" s="8"/>
      <c r="G100" s="15">
        <f t="shared" si="81"/>
        <v>-170962411.57004422</v>
      </c>
      <c r="H100" s="8">
        <f t="shared" si="83"/>
        <v>-69703.17618431001</v>
      </c>
      <c r="I100" s="15">
        <f t="shared" si="84"/>
        <v>-278812.70473724004</v>
      </c>
      <c r="J100" s="10">
        <f t="shared" si="85"/>
        <v>-19024.755481927994</v>
      </c>
      <c r="K100" s="21">
        <f t="shared" si="79"/>
        <v>144</v>
      </c>
      <c r="L100" s="10">
        <f t="shared" si="86"/>
        <v>-9287.5871868235026</v>
      </c>
      <c r="M100" s="15"/>
      <c r="N100" s="8">
        <f t="shared" si="87"/>
        <v>-1394.0635236862001</v>
      </c>
      <c r="O100" s="37">
        <f t="shared" si="76"/>
        <v>-8155334.4483599747</v>
      </c>
      <c r="P100" s="1">
        <f t="shared" si="77"/>
        <v>21.15290975537307</v>
      </c>
      <c r="Q100" s="7">
        <f t="shared" si="65"/>
        <v>6.8234894460269993E-2</v>
      </c>
      <c r="R100" s="7"/>
      <c r="S100" s="7">
        <f t="shared" si="78"/>
        <v>3.3311205081477023E-2</v>
      </c>
      <c r="T100" s="49">
        <f t="shared" si="75"/>
        <v>144</v>
      </c>
      <c r="U100" s="8"/>
    </row>
    <row r="101" spans="1:21" x14ac:dyDescent="0.3">
      <c r="A101" s="21">
        <v>145</v>
      </c>
      <c r="B101" s="23">
        <v>43995</v>
      </c>
      <c r="C101" s="22" t="s">
        <v>6</v>
      </c>
      <c r="D101" s="22"/>
      <c r="E101" s="14">
        <f t="shared" si="70"/>
        <v>-187461746.27959764</v>
      </c>
      <c r="F101" s="8"/>
      <c r="G101" s="15">
        <f t="shared" si="81"/>
        <v>-187461746.27959764</v>
      </c>
      <c r="H101" s="8">
        <f t="shared" si="83"/>
        <v>-54250.763054016839</v>
      </c>
      <c r="I101" s="15">
        <f t="shared" si="84"/>
        <v>-217003.05221606736</v>
      </c>
      <c r="J101" s="10">
        <f t="shared" si="85"/>
        <v>-14807.180365519815</v>
      </c>
      <c r="K101" s="21">
        <f t="shared" si="79"/>
        <v>145</v>
      </c>
      <c r="L101" s="10">
        <f t="shared" si="86"/>
        <v>-7228.6331756758864</v>
      </c>
      <c r="M101" s="15"/>
      <c r="N101" s="8">
        <f t="shared" si="87"/>
        <v>-1085.0152610803368</v>
      </c>
      <c r="O101" s="37">
        <f t="shared" si="76"/>
        <v>-8942393.9633499905</v>
      </c>
      <c r="P101" s="1">
        <f t="shared" si="77"/>
        <v>21.15290975537307</v>
      </c>
      <c r="Q101" s="7">
        <f t="shared" si="65"/>
        <v>6.8234894460269993E-2</v>
      </c>
      <c r="R101" s="7"/>
      <c r="S101" s="7">
        <f t="shared" si="78"/>
        <v>3.3311205081477023E-2</v>
      </c>
      <c r="T101" s="49">
        <f t="shared" si="75"/>
        <v>145</v>
      </c>
      <c r="U101" s="8"/>
    </row>
    <row r="102" spans="1:21" x14ac:dyDescent="0.3">
      <c r="A102" s="21">
        <v>146</v>
      </c>
      <c r="B102" s="23">
        <v>43996</v>
      </c>
      <c r="C102" s="22" t="s">
        <v>6</v>
      </c>
      <c r="D102" s="22"/>
      <c r="E102" s="14">
        <f t="shared" si="70"/>
        <v>-204722554.63127568</v>
      </c>
      <c r="F102" s="8"/>
      <c r="G102" s="15">
        <f t="shared" si="81"/>
        <v>-204722554.63127568</v>
      </c>
      <c r="H102" s="8">
        <f t="shared" si="83"/>
        <v>-42223.976769161512</v>
      </c>
      <c r="I102" s="15">
        <f t="shared" si="84"/>
        <v>-168895.90707664605</v>
      </c>
      <c r="J102" s="10">
        <f t="shared" si="85"/>
        <v>-11524.59439414651</v>
      </c>
      <c r="K102" s="21">
        <f t="shared" si="79"/>
        <v>146</v>
      </c>
      <c r="L102" s="10">
        <f t="shared" si="86"/>
        <v>-5626.1261980522431</v>
      </c>
      <c r="M102" s="15"/>
      <c r="N102" s="8">
        <f t="shared" si="87"/>
        <v>-844.47953538323031</v>
      </c>
      <c r="O102" s="37">
        <f t="shared" si="76"/>
        <v>-9765777.6747999564</v>
      </c>
      <c r="P102" s="1">
        <f t="shared" si="77"/>
        <v>21.15290975537307</v>
      </c>
      <c r="Q102" s="7">
        <f t="shared" si="65"/>
        <v>6.8234894460269993E-2</v>
      </c>
      <c r="R102" s="7"/>
      <c r="S102" s="7">
        <f t="shared" si="78"/>
        <v>3.3311205081477023E-2</v>
      </c>
      <c r="T102" s="49">
        <f t="shared" si="75"/>
        <v>146</v>
      </c>
      <c r="U102" s="8"/>
    </row>
    <row r="103" spans="1:21" x14ac:dyDescent="0.3">
      <c r="A103" s="21">
        <v>147</v>
      </c>
      <c r="B103" s="23">
        <v>43997</v>
      </c>
      <c r="C103" s="22" t="s">
        <v>6</v>
      </c>
      <c r="D103" s="22"/>
      <c r="E103" s="14">
        <f t="shared" si="70"/>
        <v>0</v>
      </c>
      <c r="F103" s="8"/>
      <c r="G103" s="15">
        <f t="shared" si="81"/>
        <v>0</v>
      </c>
      <c r="H103" s="8">
        <f t="shared" si="83"/>
        <v>-32863.394242538387</v>
      </c>
      <c r="I103" s="15">
        <f t="shared" si="84"/>
        <v>-131453.57697015355</v>
      </c>
      <c r="J103" s="10">
        <f t="shared" si="85"/>
        <v>-8969.7209509834047</v>
      </c>
      <c r="K103" s="21">
        <f t="shared" si="79"/>
        <v>147</v>
      </c>
      <c r="L103" s="10">
        <f t="shared" si="86"/>
        <v>-4378.8770611465097</v>
      </c>
      <c r="M103" s="15"/>
      <c r="N103" s="8">
        <f t="shared" si="87"/>
        <v>-657.2678848507677</v>
      </c>
      <c r="O103" s="15"/>
      <c r="P103" s="1">
        <f t="shared" si="77"/>
        <v>21.15290975537307</v>
      </c>
      <c r="Q103" s="7">
        <f t="shared" si="65"/>
        <v>6.8234894460269993E-2</v>
      </c>
      <c r="R103" s="7"/>
      <c r="S103" s="7">
        <f t="shared" si="78"/>
        <v>3.3311205081477023E-2</v>
      </c>
      <c r="T103" s="49">
        <f t="shared" si="75"/>
        <v>147</v>
      </c>
      <c r="U103" s="8"/>
    </row>
    <row r="104" spans="1:21" x14ac:dyDescent="0.3">
      <c r="A104" s="21">
        <v>148</v>
      </c>
      <c r="B104" s="23">
        <v>43998</v>
      </c>
      <c r="C104" s="22" t="s">
        <v>6</v>
      </c>
      <c r="D104" s="22"/>
      <c r="E104" s="14">
        <f t="shared" si="70"/>
        <v>0</v>
      </c>
      <c r="F104" s="8"/>
      <c r="G104" s="15">
        <f t="shared" si="81"/>
        <v>0</v>
      </c>
      <c r="H104" s="8">
        <f t="shared" si="83"/>
        <v>-25577.947975977728</v>
      </c>
      <c r="I104" s="15">
        <f t="shared" si="84"/>
        <v>-102311.79190391091</v>
      </c>
      <c r="J104" s="10">
        <f t="shared" si="85"/>
        <v>-6981.2343226044668</v>
      </c>
      <c r="K104" s="21">
        <f t="shared" si="79"/>
        <v>148</v>
      </c>
      <c r="L104" s="10">
        <f t="shared" si="86"/>
        <v>-3408.1290823645768</v>
      </c>
      <c r="M104" s="15"/>
      <c r="N104" s="8">
        <f t="shared" si="87"/>
        <v>-511.55895951955455</v>
      </c>
      <c r="O104" s="15"/>
      <c r="P104" s="1">
        <f t="shared" si="77"/>
        <v>21.15290975537307</v>
      </c>
      <c r="Q104" s="7">
        <f t="shared" si="65"/>
        <v>6.8234894460269993E-2</v>
      </c>
      <c r="R104" s="7"/>
      <c r="S104" s="7">
        <f t="shared" si="78"/>
        <v>3.3311205081477023E-2</v>
      </c>
      <c r="T104" s="49">
        <f t="shared" si="75"/>
        <v>148</v>
      </c>
      <c r="U104" s="8"/>
    </row>
    <row r="105" spans="1:21" x14ac:dyDescent="0.3">
      <c r="A105" s="21">
        <v>149</v>
      </c>
      <c r="B105" s="23">
        <v>43999</v>
      </c>
      <c r="C105" s="22" t="s">
        <v>6</v>
      </c>
      <c r="D105" s="22"/>
      <c r="E105" s="14">
        <f t="shared" si="70"/>
        <v>0</v>
      </c>
      <c r="F105" s="8"/>
      <c r="G105" s="15">
        <f t="shared" si="81"/>
        <v>0</v>
      </c>
      <c r="H105" s="8">
        <f t="shared" si="83"/>
        <v>-19907.603512694554</v>
      </c>
      <c r="I105" s="15">
        <f t="shared" si="84"/>
        <v>-79630.414050778214</v>
      </c>
      <c r="J105" s="10">
        <f t="shared" si="85"/>
        <v>-5433.5728985824526</v>
      </c>
      <c r="K105" s="21">
        <f t="shared" si="79"/>
        <v>149</v>
      </c>
      <c r="L105" s="10">
        <f t="shared" si="86"/>
        <v>-2652.5850531684027</v>
      </c>
      <c r="M105" s="15"/>
      <c r="N105" s="8">
        <f t="shared" si="87"/>
        <v>-398.15207025389105</v>
      </c>
      <c r="O105" s="15"/>
      <c r="P105" s="1">
        <f t="shared" si="77"/>
        <v>21.15290975537307</v>
      </c>
      <c r="Q105" s="7">
        <f t="shared" si="65"/>
        <v>6.8234894460269993E-2</v>
      </c>
      <c r="R105" s="7"/>
      <c r="S105" s="7">
        <f t="shared" si="78"/>
        <v>3.3311205081477023E-2</v>
      </c>
      <c r="T105" s="49">
        <f t="shared" si="75"/>
        <v>149</v>
      </c>
      <c r="U105" s="8"/>
    </row>
    <row r="106" spans="1:21" x14ac:dyDescent="0.3">
      <c r="A106" s="21">
        <v>150</v>
      </c>
      <c r="B106" s="23">
        <v>44000</v>
      </c>
      <c r="C106" s="22" t="s">
        <v>6</v>
      </c>
      <c r="D106" s="22"/>
      <c r="E106" s="14">
        <f t="shared" si="70"/>
        <v>0</v>
      </c>
      <c r="F106" s="8"/>
      <c r="G106" s="15">
        <f t="shared" si="81"/>
        <v>0</v>
      </c>
      <c r="H106" s="8">
        <f t="shared" si="83"/>
        <v>-15494.310880249544</v>
      </c>
      <c r="I106" s="15">
        <f t="shared" si="84"/>
        <v>-61977.243520998178</v>
      </c>
      <c r="J106" s="10">
        <f t="shared" si="85"/>
        <v>-4229.0106705937633</v>
      </c>
      <c r="K106" s="21">
        <f t="shared" si="79"/>
        <v>150</v>
      </c>
      <c r="L106" s="10">
        <f t="shared" si="86"/>
        <v>-2064.5366693126134</v>
      </c>
      <c r="M106" s="15"/>
      <c r="N106" s="8">
        <f t="shared" si="87"/>
        <v>-309.88621760499092</v>
      </c>
      <c r="O106" s="15"/>
      <c r="P106" s="1">
        <f t="shared" si="77"/>
        <v>21.15290975537307</v>
      </c>
      <c r="Q106" s="7">
        <f t="shared" si="65"/>
        <v>6.8234894460269993E-2</v>
      </c>
      <c r="R106" s="7"/>
      <c r="S106" s="7">
        <f t="shared" si="78"/>
        <v>3.3311205081477023E-2</v>
      </c>
      <c r="T106" s="49">
        <f t="shared" si="75"/>
        <v>150</v>
      </c>
      <c r="U106" s="8"/>
    </row>
    <row r="107" spans="1:21" x14ac:dyDescent="0.3">
      <c r="A107" s="21">
        <v>151</v>
      </c>
      <c r="B107" s="23">
        <v>44001</v>
      </c>
      <c r="C107" s="22" t="s">
        <v>6</v>
      </c>
      <c r="D107" s="22"/>
      <c r="E107" s="14">
        <f t="shared" si="70"/>
        <v>0</v>
      </c>
      <c r="F107" s="8"/>
      <c r="G107" s="15">
        <f t="shared" si="81"/>
        <v>0</v>
      </c>
      <c r="H107" s="8">
        <f t="shared" si="83"/>
        <v>-12059.395773114065</v>
      </c>
      <c r="I107" s="15">
        <f t="shared" si="84"/>
        <v>-48237.583092456262</v>
      </c>
      <c r="J107" s="10">
        <f t="shared" si="85"/>
        <v>-3291.4863913322574</v>
      </c>
      <c r="K107" s="21">
        <f t="shared" si="79"/>
        <v>151</v>
      </c>
      <c r="L107" s="10">
        <f t="shared" si="86"/>
        <v>-1606.8520230275992</v>
      </c>
      <c r="M107" s="15"/>
      <c r="N107" s="8">
        <f t="shared" si="87"/>
        <v>-241.18791546228132</v>
      </c>
      <c r="O107" s="15"/>
      <c r="P107" s="1">
        <f t="shared" si="77"/>
        <v>21.15290975537307</v>
      </c>
      <c r="Q107" s="7">
        <f t="shared" si="65"/>
        <v>6.8234894460269993E-2</v>
      </c>
      <c r="R107" s="7"/>
      <c r="S107" s="7">
        <f t="shared" si="78"/>
        <v>3.3311205081477023E-2</v>
      </c>
      <c r="T107" s="49">
        <f t="shared" si="75"/>
        <v>151</v>
      </c>
      <c r="U107" s="8"/>
    </row>
    <row r="108" spans="1:21" x14ac:dyDescent="0.3">
      <c r="A108" s="21">
        <v>152</v>
      </c>
      <c r="B108" s="23">
        <v>44002</v>
      </c>
      <c r="C108" s="22" t="s">
        <v>6</v>
      </c>
      <c r="D108" s="22"/>
      <c r="E108" s="14">
        <f t="shared" si="70"/>
        <v>0</v>
      </c>
      <c r="F108" s="8"/>
      <c r="G108" s="15">
        <f t="shared" si="81"/>
        <v>0</v>
      </c>
      <c r="H108" s="8">
        <f t="shared" si="83"/>
        <v>-9385.9628567268774</v>
      </c>
      <c r="I108" s="15">
        <f t="shared" si="84"/>
        <v>-37543.851426907509</v>
      </c>
      <c r="J108" s="10">
        <f t="shared" si="85"/>
        <v>-2561.800739747091</v>
      </c>
      <c r="K108" s="21">
        <f t="shared" si="79"/>
        <v>152</v>
      </c>
      <c r="L108" s="10">
        <f t="shared" si="86"/>
        <v>-1250.6309344302199</v>
      </c>
      <c r="M108" s="15"/>
      <c r="N108" s="8">
        <f t="shared" si="87"/>
        <v>-187.71925713453754</v>
      </c>
      <c r="O108" s="15"/>
      <c r="P108" s="1">
        <f t="shared" si="77"/>
        <v>21.15290975537307</v>
      </c>
      <c r="Q108" s="7">
        <f t="shared" si="65"/>
        <v>6.8234894460269993E-2</v>
      </c>
      <c r="R108" s="7"/>
      <c r="S108" s="7">
        <f t="shared" si="78"/>
        <v>3.3311205081477023E-2</v>
      </c>
      <c r="T108" s="49">
        <f t="shared" si="75"/>
        <v>152</v>
      </c>
      <c r="U108" s="8"/>
    </row>
    <row r="109" spans="1:21" x14ac:dyDescent="0.3">
      <c r="A109" s="21">
        <v>153</v>
      </c>
      <c r="B109" s="23">
        <v>44003</v>
      </c>
      <c r="C109" s="22" t="s">
        <v>6</v>
      </c>
      <c r="D109" s="22"/>
      <c r="E109" s="14">
        <f t="shared" si="70"/>
        <v>0</v>
      </c>
      <c r="F109" s="8"/>
      <c r="G109" s="15">
        <f t="shared" si="81"/>
        <v>0</v>
      </c>
      <c r="H109" s="8">
        <f t="shared" si="83"/>
        <v>-7305.200061869079</v>
      </c>
      <c r="I109" s="15">
        <f t="shared" si="84"/>
        <v>-29220.800247476316</v>
      </c>
      <c r="J109" s="10">
        <f t="shared" si="85"/>
        <v>-1993.8782209311778</v>
      </c>
      <c r="K109" s="21">
        <f t="shared" si="79"/>
        <v>153</v>
      </c>
      <c r="L109" s="10">
        <f t="shared" si="86"/>
        <v>-973.38006968855814</v>
      </c>
      <c r="M109" s="15"/>
      <c r="N109" s="8">
        <f t="shared" si="87"/>
        <v>-146.1040012373816</v>
      </c>
      <c r="O109" s="15"/>
      <c r="P109" s="1">
        <f t="shared" si="77"/>
        <v>21.15290975537307</v>
      </c>
      <c r="Q109" s="7">
        <f t="shared" si="65"/>
        <v>6.8234894460269993E-2</v>
      </c>
      <c r="R109" s="7"/>
      <c r="S109" s="7">
        <f t="shared" si="78"/>
        <v>3.3311205081477023E-2</v>
      </c>
      <c r="T109" s="49">
        <f t="shared" si="75"/>
        <v>153</v>
      </c>
      <c r="U109" s="8"/>
    </row>
    <row r="110" spans="1:21" x14ac:dyDescent="0.3">
      <c r="A110" s="21">
        <v>154</v>
      </c>
      <c r="B110" s="23">
        <v>44004</v>
      </c>
      <c r="C110" s="22" t="s">
        <v>6</v>
      </c>
      <c r="D110" s="22"/>
      <c r="E110" s="14">
        <f t="shared" si="70"/>
        <v>0</v>
      </c>
      <c r="F110" s="8"/>
      <c r="G110" s="15">
        <f t="shared" si="81"/>
        <v>0</v>
      </c>
      <c r="H110" s="8">
        <f t="shared" si="83"/>
        <v>-5685.7190635146035</v>
      </c>
      <c r="I110" s="15">
        <f t="shared" si="84"/>
        <v>-22742.876254058414</v>
      </c>
      <c r="J110" s="10">
        <f t="shared" si="85"/>
        <v>-1551.8577609186564</v>
      </c>
      <c r="K110" s="21">
        <f t="shared" si="79"/>
        <v>154</v>
      </c>
      <c r="L110" s="10">
        <f t="shared" si="86"/>
        <v>-757.59261504159372</v>
      </c>
      <c r="M110" s="15"/>
      <c r="N110" s="8">
        <f t="shared" si="87"/>
        <v>-113.71438127029207</v>
      </c>
      <c r="O110" s="15"/>
      <c r="P110" s="1">
        <f t="shared" si="77"/>
        <v>21.15290975537307</v>
      </c>
      <c r="Q110" s="7">
        <f t="shared" si="65"/>
        <v>6.8234894460269993E-2</v>
      </c>
      <c r="R110" s="7"/>
      <c r="S110" s="7">
        <f t="shared" si="78"/>
        <v>3.3311205081477023E-2</v>
      </c>
      <c r="T110" s="49">
        <f t="shared" si="75"/>
        <v>154</v>
      </c>
      <c r="U110" s="8"/>
    </row>
    <row r="111" spans="1:21" x14ac:dyDescent="0.3">
      <c r="A111" s="21">
        <v>155</v>
      </c>
      <c r="B111" s="23">
        <v>44005</v>
      </c>
      <c r="C111" s="22" t="s">
        <v>6</v>
      </c>
      <c r="D111" s="22"/>
      <c r="E111" s="14">
        <f t="shared" si="70"/>
        <v>0</v>
      </c>
      <c r="F111" s="8"/>
      <c r="G111" s="15">
        <f t="shared" si="81"/>
        <v>0</v>
      </c>
      <c r="H111" s="8">
        <f t="shared" si="83"/>
        <v>-4425.2588560787781</v>
      </c>
      <c r="I111" s="15">
        <f t="shared" si="84"/>
        <v>-17701.035424315112</v>
      </c>
      <c r="J111" s="10">
        <f t="shared" si="85"/>
        <v>-1207.8282840156421</v>
      </c>
      <c r="K111" s="21">
        <f t="shared" si="79"/>
        <v>155</v>
      </c>
      <c r="L111" s="10">
        <f t="shared" si="86"/>
        <v>-589.64282117385039</v>
      </c>
      <c r="M111" s="15"/>
      <c r="N111" s="8">
        <f t="shared" si="87"/>
        <v>-88.505177121575556</v>
      </c>
      <c r="O111" s="15"/>
      <c r="P111" s="1">
        <f t="shared" si="77"/>
        <v>21.15290975537307</v>
      </c>
      <c r="Q111" s="7">
        <f t="shared" si="65"/>
        <v>6.8234894460269993E-2</v>
      </c>
      <c r="R111" s="7"/>
      <c r="S111" s="7">
        <f t="shared" si="78"/>
        <v>3.3311205081477023E-2</v>
      </c>
      <c r="T111" s="49">
        <f t="shared" si="75"/>
        <v>155</v>
      </c>
      <c r="U111" s="8"/>
    </row>
    <row r="112" spans="1:21" x14ac:dyDescent="0.3">
      <c r="A112" s="21">
        <v>156</v>
      </c>
      <c r="B112" s="23">
        <v>44006</v>
      </c>
      <c r="C112" s="22" t="s">
        <v>6</v>
      </c>
      <c r="D112" s="22"/>
      <c r="E112" s="14">
        <f t="shared" si="70"/>
        <v>0</v>
      </c>
      <c r="F112" s="8"/>
      <c r="G112" s="15">
        <f t="shared" si="81"/>
        <v>0</v>
      </c>
      <c r="H112" s="8">
        <f t="shared" si="83"/>
        <v>-3444.2285530721529</v>
      </c>
      <c r="I112" s="15">
        <f t="shared" si="84"/>
        <v>-13776.914212288611</v>
      </c>
      <c r="J112" s="10">
        <f t="shared" si="85"/>
        <v>-940.06628726370707</v>
      </c>
      <c r="K112" s="21">
        <f t="shared" si="79"/>
        <v>156</v>
      </c>
      <c r="L112" s="10">
        <f t="shared" si="86"/>
        <v>-458.92561471546139</v>
      </c>
      <c r="M112" s="15"/>
      <c r="N112" s="8">
        <f t="shared" si="87"/>
        <v>-68.884571061443054</v>
      </c>
      <c r="O112" s="15"/>
      <c r="P112" s="1">
        <f t="shared" si="77"/>
        <v>21.15290975537307</v>
      </c>
      <c r="Q112" s="7">
        <f t="shared" si="65"/>
        <v>6.8234894460269993E-2</v>
      </c>
      <c r="R112" s="7"/>
      <c r="S112" s="7">
        <f t="shared" si="78"/>
        <v>3.3311205081477023E-2</v>
      </c>
      <c r="T112" s="49">
        <f t="shared" si="75"/>
        <v>156</v>
      </c>
      <c r="U112" s="8"/>
    </row>
    <row r="113" spans="1:21" x14ac:dyDescent="0.3">
      <c r="A113" s="21">
        <v>157</v>
      </c>
      <c r="B113" s="23">
        <v>44007</v>
      </c>
      <c r="C113" s="22" t="s">
        <v>6</v>
      </c>
      <c r="D113" s="22"/>
      <c r="E113" s="14">
        <f t="shared" si="70"/>
        <v>0</v>
      </c>
      <c r="F113" s="8"/>
      <c r="G113" s="15">
        <f t="shared" si="81"/>
        <v>0</v>
      </c>
      <c r="H113" s="8">
        <f t="shared" si="83"/>
        <v>-2680.6816757176193</v>
      </c>
      <c r="I113" s="15">
        <f t="shared" si="84"/>
        <v>-10722.726702870477</v>
      </c>
      <c r="J113" s="10">
        <f t="shared" si="85"/>
        <v>-731.66412489668585</v>
      </c>
      <c r="K113" s="21">
        <f t="shared" si="79"/>
        <v>157</v>
      </c>
      <c r="L113" s="10">
        <f t="shared" si="86"/>
        <v>-357.18694823194841</v>
      </c>
      <c r="M113" s="15"/>
      <c r="N113" s="8">
        <f t="shared" si="87"/>
        <v>-53.613633514352387</v>
      </c>
      <c r="O113" s="15"/>
      <c r="P113" s="1">
        <f t="shared" si="77"/>
        <v>21.15290975537307</v>
      </c>
      <c r="Q113" s="7">
        <f t="shared" si="65"/>
        <v>6.8234894460269993E-2</v>
      </c>
      <c r="R113" s="7"/>
      <c r="S113" s="7">
        <f t="shared" si="78"/>
        <v>3.3311205081477023E-2</v>
      </c>
      <c r="T113" s="49">
        <f t="shared" si="75"/>
        <v>157</v>
      </c>
      <c r="U113" s="8"/>
    </row>
    <row r="114" spans="1:21" x14ac:dyDescent="0.3">
      <c r="A114" s="21">
        <v>158</v>
      </c>
      <c r="B114" s="23">
        <v>44008</v>
      </c>
      <c r="C114" s="22" t="s">
        <v>6</v>
      </c>
      <c r="D114" s="22"/>
      <c r="E114" s="14">
        <f t="shared" si="70"/>
        <v>0</v>
      </c>
      <c r="F114" s="8"/>
      <c r="G114" s="15">
        <f t="shared" si="81"/>
        <v>0</v>
      </c>
      <c r="H114" s="8">
        <f t="shared" si="83"/>
        <v>-2086.4045854676137</v>
      </c>
      <c r="I114" s="15">
        <f t="shared" si="84"/>
        <v>-8345.618341870455</v>
      </c>
      <c r="J114" s="10">
        <f t="shared" si="85"/>
        <v>-569.462386763224</v>
      </c>
      <c r="K114" s="21">
        <f t="shared" si="79"/>
        <v>158</v>
      </c>
      <c r="L114" s="10">
        <f t="shared" si="86"/>
        <v>-278.00260411778294</v>
      </c>
      <c r="M114" s="15"/>
      <c r="N114" s="8">
        <f t="shared" si="87"/>
        <v>-41.728091709352277</v>
      </c>
      <c r="O114" s="15"/>
      <c r="P114" s="1">
        <f t="shared" si="77"/>
        <v>21.15290975537307</v>
      </c>
      <c r="Q114" s="7">
        <f t="shared" si="65"/>
        <v>6.8234894460269993E-2</v>
      </c>
      <c r="R114" s="7"/>
      <c r="S114" s="7">
        <f t="shared" si="78"/>
        <v>3.3311205081477023E-2</v>
      </c>
      <c r="T114" s="49">
        <f t="shared" si="75"/>
        <v>158</v>
      </c>
      <c r="U114" s="8"/>
    </row>
    <row r="115" spans="1:21" x14ac:dyDescent="0.3">
      <c r="A115" s="21">
        <v>159</v>
      </c>
      <c r="B115" s="23">
        <v>44009</v>
      </c>
      <c r="C115" s="22" t="s">
        <v>6</v>
      </c>
      <c r="D115" s="22"/>
      <c r="E115" s="14">
        <f t="shared" si="70"/>
        <v>0</v>
      </c>
      <c r="F115" s="8"/>
      <c r="G115" s="15">
        <f t="shared" si="81"/>
        <v>0</v>
      </c>
      <c r="H115" s="8">
        <f t="shared" si="83"/>
        <v>-1623.872067202818</v>
      </c>
      <c r="I115" s="15">
        <f t="shared" si="84"/>
        <v>-6495.4882688112721</v>
      </c>
      <c r="J115" s="10">
        <f t="shared" si="85"/>
        <v>-443.21895649025902</v>
      </c>
      <c r="K115" s="21">
        <f t="shared" si="79"/>
        <v>159</v>
      </c>
      <c r="L115" s="10">
        <f t="shared" si="86"/>
        <v>-216.37254182670043</v>
      </c>
      <c r="M115" s="15"/>
      <c r="N115" s="8">
        <f t="shared" si="87"/>
        <v>-32.477441344056359</v>
      </c>
      <c r="O115" s="15"/>
      <c r="P115" s="1">
        <f t="shared" si="77"/>
        <v>21.15290975537307</v>
      </c>
      <c r="Q115" s="7">
        <f t="shared" si="65"/>
        <v>6.8234894460269993E-2</v>
      </c>
      <c r="R115" s="7"/>
      <c r="S115" s="7">
        <f t="shared" si="78"/>
        <v>3.3311205081477023E-2</v>
      </c>
      <c r="T115" s="49">
        <f t="shared" si="75"/>
        <v>159</v>
      </c>
      <c r="U115" s="8"/>
    </row>
    <row r="116" spans="1:21" x14ac:dyDescent="0.3">
      <c r="A116" s="21">
        <v>160</v>
      </c>
      <c r="B116" s="23">
        <v>44010</v>
      </c>
      <c r="C116" s="22" t="s">
        <v>6</v>
      </c>
      <c r="D116" s="22"/>
      <c r="E116" s="14">
        <f t="shared" si="70"/>
        <v>0</v>
      </c>
      <c r="F116" s="8"/>
      <c r="G116" s="15">
        <f t="shared" si="81"/>
        <v>0</v>
      </c>
      <c r="H116" s="8">
        <f t="shared" si="83"/>
        <v>-1263.8778255227746</v>
      </c>
      <c r="I116" s="15">
        <f t="shared" si="84"/>
        <v>-5055.5113020910985</v>
      </c>
      <c r="J116" s="10">
        <f t="shared" si="85"/>
        <v>-344.96228014088825</v>
      </c>
      <c r="K116" s="21">
        <f t="shared" si="79"/>
        <v>160</v>
      </c>
      <c r="L116" s="10">
        <f t="shared" si="86"/>
        <v>-168.40517377568153</v>
      </c>
      <c r="M116" s="15"/>
      <c r="N116" s="8">
        <f t="shared" si="87"/>
        <v>-25.277556510455494</v>
      </c>
      <c r="O116" s="15"/>
      <c r="P116" s="1">
        <f t="shared" si="77"/>
        <v>21.15290975537307</v>
      </c>
      <c r="Q116" s="7">
        <f t="shared" si="65"/>
        <v>6.8234894460269993E-2</v>
      </c>
      <c r="R116" s="7"/>
      <c r="S116" s="7">
        <f t="shared" si="78"/>
        <v>3.3311205081477023E-2</v>
      </c>
      <c r="T116" s="49">
        <f t="shared" si="75"/>
        <v>160</v>
      </c>
      <c r="U116" s="8"/>
    </row>
    <row r="117" spans="1:21" x14ac:dyDescent="0.3">
      <c r="A117" s="21">
        <v>161</v>
      </c>
      <c r="B117" s="23">
        <v>44011</v>
      </c>
      <c r="C117" s="22" t="s">
        <v>6</v>
      </c>
      <c r="D117" s="22"/>
      <c r="E117" s="14">
        <f t="shared" ref="E117:E180" si="88">+O117*(Q117/$E$3)</f>
        <v>0</v>
      </c>
      <c r="F117" s="8"/>
      <c r="G117" s="15">
        <f t="shared" si="81"/>
        <v>0</v>
      </c>
      <c r="H117" s="8">
        <f t="shared" si="83"/>
        <v>-983.69027345838754</v>
      </c>
      <c r="I117" s="15">
        <f t="shared" si="84"/>
        <v>-3934.7610938335501</v>
      </c>
      <c r="J117" s="10">
        <f t="shared" si="85"/>
        <v>-268.48800796410882</v>
      </c>
      <c r="K117" s="21">
        <f t="shared" si="79"/>
        <v>161</v>
      </c>
      <c r="L117" s="10">
        <f t="shared" si="86"/>
        <v>-131.07163374330625</v>
      </c>
      <c r="M117" s="15"/>
      <c r="N117" s="8">
        <f t="shared" si="87"/>
        <v>-19.67380546916775</v>
      </c>
      <c r="O117" s="15"/>
      <c r="P117" s="1">
        <f t="shared" si="77"/>
        <v>21.15290975537307</v>
      </c>
      <c r="Q117" s="7">
        <f t="shared" ref="Q117:Q180" si="89">+J117/I117</f>
        <v>6.8234894460269993E-2</v>
      </c>
      <c r="R117" s="7"/>
      <c r="S117" s="7">
        <f t="shared" si="78"/>
        <v>3.3311205081477023E-2</v>
      </c>
      <c r="T117" s="49">
        <f t="shared" si="75"/>
        <v>161</v>
      </c>
      <c r="U117" s="8"/>
    </row>
    <row r="118" spans="1:21" x14ac:dyDescent="0.3">
      <c r="A118" s="21">
        <v>162</v>
      </c>
      <c r="B118" s="23">
        <v>44012</v>
      </c>
      <c r="C118" s="22" t="s">
        <v>6</v>
      </c>
      <c r="D118" s="22"/>
      <c r="E118" s="14">
        <f t="shared" si="88"/>
        <v>0</v>
      </c>
      <c r="F118" s="8"/>
      <c r="G118" s="15">
        <f t="shared" si="81"/>
        <v>0</v>
      </c>
      <c r="H118" s="8">
        <f t="shared" si="83"/>
        <v>-765.61716216232537</v>
      </c>
      <c r="I118" s="15">
        <f t="shared" si="84"/>
        <v>-3062.4686486493015</v>
      </c>
      <c r="J118" s="10">
        <f t="shared" si="85"/>
        <v>-208.96722502847075</v>
      </c>
      <c r="K118" s="21">
        <f t="shared" si="79"/>
        <v>162</v>
      </c>
      <c r="L118" s="10">
        <f t="shared" si="86"/>
        <v>-102.01452121075069</v>
      </c>
      <c r="M118" s="15"/>
      <c r="N118" s="8">
        <f t="shared" si="87"/>
        <v>-15.312343243246508</v>
      </c>
      <c r="O118" s="15"/>
      <c r="P118" s="1">
        <f t="shared" si="77"/>
        <v>21.15290975537307</v>
      </c>
      <c r="Q118" s="7">
        <f t="shared" si="89"/>
        <v>6.8234894460269993E-2</v>
      </c>
      <c r="R118" s="7"/>
      <c r="S118" s="7">
        <f t="shared" si="78"/>
        <v>3.3311205081477023E-2</v>
      </c>
      <c r="T118" s="49">
        <f t="shared" si="75"/>
        <v>162</v>
      </c>
      <c r="U118" s="8"/>
    </row>
    <row r="119" spans="1:21" x14ac:dyDescent="0.3">
      <c r="A119" s="21">
        <v>163</v>
      </c>
      <c r="B119" s="23">
        <v>44013</v>
      </c>
      <c r="C119" s="22" t="s">
        <v>6</v>
      </c>
      <c r="D119" s="22"/>
      <c r="E119" s="14">
        <f t="shared" si="88"/>
        <v>0</v>
      </c>
      <c r="F119" s="8"/>
      <c r="G119" s="15">
        <f t="shared" si="81"/>
        <v>0</v>
      </c>
      <c r="H119" s="8">
        <f t="shared" si="83"/>
        <v>-595.88841611362011</v>
      </c>
      <c r="I119" s="15">
        <f t="shared" si="84"/>
        <v>-2383.5536644544804</v>
      </c>
      <c r="J119" s="10">
        <f t="shared" si="85"/>
        <v>-162.64153273444126</v>
      </c>
      <c r="K119" s="21">
        <f t="shared" si="79"/>
        <v>163</v>
      </c>
      <c r="L119" s="10">
        <f t="shared" si="86"/>
        <v>-79.399044939349267</v>
      </c>
      <c r="M119" s="15"/>
      <c r="N119" s="8">
        <f t="shared" si="87"/>
        <v>-11.917768322272403</v>
      </c>
      <c r="O119" s="15"/>
      <c r="P119" s="1">
        <f t="shared" si="77"/>
        <v>21.15290975537307</v>
      </c>
      <c r="Q119" s="7">
        <f t="shared" si="89"/>
        <v>6.8234894460269993E-2</v>
      </c>
      <c r="R119" s="7"/>
      <c r="S119" s="7">
        <f t="shared" si="78"/>
        <v>3.3311205081477023E-2</v>
      </c>
      <c r="T119" s="49">
        <f t="shared" si="75"/>
        <v>163</v>
      </c>
      <c r="U119" s="8"/>
    </row>
    <row r="120" spans="1:21" x14ac:dyDescent="0.3">
      <c r="A120" s="21">
        <v>164</v>
      </c>
      <c r="B120" s="23">
        <v>44014</v>
      </c>
      <c r="C120" s="22" t="s">
        <v>6</v>
      </c>
      <c r="D120" s="22"/>
      <c r="E120" s="14">
        <f t="shared" si="88"/>
        <v>0</v>
      </c>
      <c r="F120" s="8"/>
      <c r="G120" s="15">
        <f t="shared" si="81"/>
        <v>0</v>
      </c>
      <c r="H120" s="8">
        <f t="shared" si="83"/>
        <v>-463.78663123948428</v>
      </c>
      <c r="I120" s="15">
        <f t="shared" si="84"/>
        <v>-1855.1465249579371</v>
      </c>
      <c r="J120" s="10">
        <f t="shared" si="85"/>
        <v>-126.58572733884147</v>
      </c>
      <c r="K120" s="21">
        <f t="shared" si="79"/>
        <v>164</v>
      </c>
      <c r="L120" s="10">
        <f t="shared" si="86"/>
        <v>-61.797166349063275</v>
      </c>
      <c r="M120" s="15"/>
      <c r="N120" s="8">
        <f t="shared" si="87"/>
        <v>-9.2757326247896863</v>
      </c>
      <c r="O120" s="15"/>
      <c r="P120" s="1">
        <f t="shared" si="77"/>
        <v>21.15290975537307</v>
      </c>
      <c r="Q120" s="7">
        <f t="shared" si="89"/>
        <v>6.8234894460269993E-2</v>
      </c>
      <c r="R120" s="7"/>
      <c r="S120" s="7">
        <f t="shared" si="78"/>
        <v>3.3311205081477023E-2</v>
      </c>
      <c r="T120" s="49">
        <f t="shared" si="75"/>
        <v>164</v>
      </c>
      <c r="U120" s="8"/>
    </row>
    <row r="121" spans="1:21" x14ac:dyDescent="0.3">
      <c r="A121" s="21">
        <v>165</v>
      </c>
      <c r="B121" s="23">
        <v>44015</v>
      </c>
      <c r="C121" s="22" t="s">
        <v>6</v>
      </c>
      <c r="D121" s="22"/>
      <c r="E121" s="14">
        <f t="shared" si="88"/>
        <v>0</v>
      </c>
      <c r="F121" s="8"/>
      <c r="G121" s="15">
        <f t="shared" si="81"/>
        <v>0</v>
      </c>
      <c r="H121" s="8">
        <f t="shared" si="83"/>
        <v>-360.9703318606816</v>
      </c>
      <c r="I121" s="15">
        <f t="shared" si="84"/>
        <v>-1443.8813274427264</v>
      </c>
      <c r="J121" s="10">
        <f t="shared" ref="J121:J152" si="90">+I121*$Q$3</f>
        <v>-98.523089991208977</v>
      </c>
      <c r="K121" s="21">
        <f t="shared" si="79"/>
        <v>165</v>
      </c>
      <c r="L121" s="10">
        <f t="shared" ref="L121:L152" si="91">+$S$3*I121</f>
        <v>-48.097427011759933</v>
      </c>
      <c r="M121" s="15"/>
      <c r="N121" s="8">
        <f t="shared" ref="N121:N152" si="92">+I121*$N$3</f>
        <v>-7.2194066372136323</v>
      </c>
      <c r="O121" s="15"/>
      <c r="P121" s="1">
        <f t="shared" si="77"/>
        <v>21.15290975537307</v>
      </c>
      <c r="Q121" s="7">
        <f t="shared" si="89"/>
        <v>6.8234894460269993E-2</v>
      </c>
      <c r="R121" s="7"/>
      <c r="S121" s="7">
        <f t="shared" si="78"/>
        <v>3.3311205081477023E-2</v>
      </c>
      <c r="T121" s="49">
        <f t="shared" si="75"/>
        <v>165</v>
      </c>
      <c r="U121" s="8"/>
    </row>
    <row r="122" spans="1:21" x14ac:dyDescent="0.3">
      <c r="A122" s="21">
        <v>166</v>
      </c>
      <c r="B122" s="23">
        <v>44016</v>
      </c>
      <c r="C122" s="22" t="s">
        <v>6</v>
      </c>
      <c r="D122" s="22"/>
      <c r="E122" s="14">
        <f t="shared" si="88"/>
        <v>0</v>
      </c>
      <c r="F122" s="8"/>
      <c r="G122" s="15">
        <f t="shared" si="81"/>
        <v>0</v>
      </c>
      <c r="H122" s="8">
        <f t="shared" si="83"/>
        <v>-280.94725398914778</v>
      </c>
      <c r="I122" s="15">
        <f t="shared" si="84"/>
        <v>-1123.7890159565911</v>
      </c>
      <c r="J122" s="10">
        <f t="shared" si="90"/>
        <v>-76.681624899408661</v>
      </c>
      <c r="K122" s="21">
        <f t="shared" si="79"/>
        <v>166</v>
      </c>
      <c r="L122" s="10">
        <f t="shared" si="91"/>
        <v>-37.43476637884126</v>
      </c>
      <c r="M122" s="15"/>
      <c r="N122" s="8">
        <f t="shared" si="92"/>
        <v>-5.6189450797829554</v>
      </c>
      <c r="O122" s="15"/>
      <c r="P122" s="1">
        <f t="shared" si="77"/>
        <v>21.15290975537307</v>
      </c>
      <c r="Q122" s="7">
        <f t="shared" si="89"/>
        <v>6.8234894460269993E-2</v>
      </c>
      <c r="R122" s="7"/>
      <c r="S122" s="7">
        <f t="shared" si="78"/>
        <v>3.3311205081477023E-2</v>
      </c>
      <c r="T122" s="49">
        <f t="shared" si="75"/>
        <v>166</v>
      </c>
      <c r="U122" s="8"/>
    </row>
    <row r="123" spans="1:21" x14ac:dyDescent="0.3">
      <c r="A123" s="21">
        <v>167</v>
      </c>
      <c r="B123" s="23">
        <v>44017</v>
      </c>
      <c r="C123" s="22" t="s">
        <v>6</v>
      </c>
      <c r="D123" s="22"/>
      <c r="E123" s="14">
        <f t="shared" si="88"/>
        <v>0</v>
      </c>
      <c r="F123" s="8"/>
      <c r="G123" s="15">
        <f t="shared" si="81"/>
        <v>0</v>
      </c>
      <c r="H123" s="8">
        <f t="shared" si="83"/>
        <v>-218.66439581662539</v>
      </c>
      <c r="I123" s="15">
        <f t="shared" si="84"/>
        <v>-874.65758326650155</v>
      </c>
      <c r="J123" s="10">
        <f t="shared" si="90"/>
        <v>-59.682167883064544</v>
      </c>
      <c r="K123" s="21">
        <f t="shared" si="79"/>
        <v>167</v>
      </c>
      <c r="L123" s="10">
        <f t="shared" si="91"/>
        <v>-29.135898132259499</v>
      </c>
      <c r="M123" s="15"/>
      <c r="N123" s="8">
        <f t="shared" si="92"/>
        <v>-4.373287916332508</v>
      </c>
      <c r="O123" s="15"/>
      <c r="P123" s="1">
        <f t="shared" si="77"/>
        <v>21.15290975537307</v>
      </c>
      <c r="Q123" s="7">
        <f t="shared" si="89"/>
        <v>6.8234894460269993E-2</v>
      </c>
      <c r="R123" s="7"/>
      <c r="S123" s="7">
        <f t="shared" si="78"/>
        <v>3.3311205081477023E-2</v>
      </c>
      <c r="T123" s="49">
        <f t="shared" si="75"/>
        <v>167</v>
      </c>
      <c r="U123" s="8"/>
    </row>
    <row r="124" spans="1:21" x14ac:dyDescent="0.3">
      <c r="A124" s="21">
        <v>168</v>
      </c>
      <c r="B124" s="23">
        <v>44018</v>
      </c>
      <c r="C124" s="22" t="s">
        <v>6</v>
      </c>
      <c r="D124" s="22"/>
      <c r="E124" s="14">
        <f t="shared" si="88"/>
        <v>0</v>
      </c>
      <c r="F124" s="8"/>
      <c r="G124" s="15">
        <f t="shared" si="81"/>
        <v>0</v>
      </c>
      <c r="H124" s="8">
        <f t="shared" si="83"/>
        <v>-170.18894941645078</v>
      </c>
      <c r="I124" s="15">
        <f t="shared" si="84"/>
        <v>-680.75579766580313</v>
      </c>
      <c r="J124" s="10">
        <f t="shared" si="90"/>
        <v>-46.451300006942994</v>
      </c>
      <c r="K124" s="21">
        <f t="shared" si="79"/>
        <v>168</v>
      </c>
      <c r="L124" s="10">
        <f t="shared" si="91"/>
        <v>-22.676795986450045</v>
      </c>
      <c r="M124" s="15"/>
      <c r="N124" s="8">
        <f t="shared" si="92"/>
        <v>-3.4037789883290159</v>
      </c>
      <c r="O124" s="15"/>
      <c r="P124" s="1">
        <f t="shared" si="77"/>
        <v>21.15290975537307</v>
      </c>
      <c r="Q124" s="7">
        <f t="shared" si="89"/>
        <v>6.8234894460269993E-2</v>
      </c>
      <c r="R124" s="7"/>
      <c r="S124" s="7">
        <f t="shared" si="78"/>
        <v>3.3311205081477023E-2</v>
      </c>
      <c r="T124" s="49">
        <f t="shared" si="75"/>
        <v>168</v>
      </c>
      <c r="U124" s="8"/>
    </row>
    <row r="125" spans="1:21" x14ac:dyDescent="0.3">
      <c r="A125" s="21">
        <v>169</v>
      </c>
      <c r="B125" s="23">
        <v>44019</v>
      </c>
      <c r="C125" s="22" t="s">
        <v>6</v>
      </c>
      <c r="D125" s="22"/>
      <c r="E125" s="14">
        <f t="shared" si="88"/>
        <v>0</v>
      </c>
      <c r="F125" s="8"/>
      <c r="G125" s="15">
        <f t="shared" si="81"/>
        <v>0</v>
      </c>
      <c r="H125" s="8">
        <f t="shared" si="83"/>
        <v>-132.45996631186836</v>
      </c>
      <c r="I125" s="15">
        <f t="shared" si="84"/>
        <v>-529.83986524747343</v>
      </c>
      <c r="J125" s="10">
        <f t="shared" si="90"/>
        <v>-36.153567286005021</v>
      </c>
      <c r="K125" s="21">
        <f t="shared" si="79"/>
        <v>169</v>
      </c>
      <c r="L125" s="10">
        <f t="shared" si="91"/>
        <v>-17.649604411600738</v>
      </c>
      <c r="M125" s="15"/>
      <c r="N125" s="8">
        <f t="shared" si="92"/>
        <v>-2.6491993262373672</v>
      </c>
      <c r="O125" s="15"/>
      <c r="P125" s="1">
        <f t="shared" si="77"/>
        <v>21.15290975537307</v>
      </c>
      <c r="Q125" s="7">
        <f t="shared" si="89"/>
        <v>6.8234894460269993E-2</v>
      </c>
      <c r="R125" s="7"/>
      <c r="S125" s="7">
        <f t="shared" si="78"/>
        <v>3.3311205081477023E-2</v>
      </c>
      <c r="T125" s="49">
        <f t="shared" si="75"/>
        <v>169</v>
      </c>
      <c r="U125" s="8"/>
    </row>
    <row r="126" spans="1:21" x14ac:dyDescent="0.3">
      <c r="A126" s="21">
        <v>170</v>
      </c>
      <c r="B126" s="23">
        <v>44020</v>
      </c>
      <c r="C126" s="22" t="s">
        <v>6</v>
      </c>
      <c r="D126" s="22"/>
      <c r="E126" s="14">
        <f t="shared" si="88"/>
        <v>0</v>
      </c>
      <c r="F126" s="8"/>
      <c r="G126" s="15">
        <f t="shared" si="81"/>
        <v>0</v>
      </c>
      <c r="H126" s="8">
        <f t="shared" si="83"/>
        <v>-103.09507600524212</v>
      </c>
      <c r="I126" s="15">
        <f t="shared" si="84"/>
        <v>-412.38030402096848</v>
      </c>
      <c r="J126" s="10">
        <f t="shared" si="90"/>
        <v>-28.138726522364838</v>
      </c>
      <c r="K126" s="21">
        <f t="shared" si="79"/>
        <v>170</v>
      </c>
      <c r="L126" s="10">
        <f t="shared" si="91"/>
        <v>-13.736884878804325</v>
      </c>
      <c r="M126" s="15"/>
      <c r="N126" s="8">
        <f t="shared" si="92"/>
        <v>-2.0619015201048425</v>
      </c>
      <c r="O126" s="15"/>
      <c r="P126" s="1">
        <f t="shared" si="77"/>
        <v>21.15290975537307</v>
      </c>
      <c r="Q126" s="7">
        <f t="shared" si="89"/>
        <v>6.8234894460269993E-2</v>
      </c>
      <c r="R126" s="7"/>
      <c r="S126" s="7">
        <f t="shared" si="78"/>
        <v>3.3311205081477023E-2</v>
      </c>
      <c r="T126" s="49">
        <f t="shared" si="75"/>
        <v>170</v>
      </c>
      <c r="U126" s="8"/>
    </row>
    <row r="127" spans="1:21" x14ac:dyDescent="0.3">
      <c r="A127" s="21">
        <v>171</v>
      </c>
      <c r="B127" s="23">
        <v>44021</v>
      </c>
      <c r="C127" s="22" t="s">
        <v>6</v>
      </c>
      <c r="D127" s="22"/>
      <c r="E127" s="14">
        <f t="shared" si="88"/>
        <v>0</v>
      </c>
      <c r="F127" s="8"/>
      <c r="G127" s="15">
        <f t="shared" si="81"/>
        <v>0</v>
      </c>
      <c r="H127" s="8">
        <f t="shared" si="83"/>
        <v>-80.240052843606463</v>
      </c>
      <c r="I127" s="15">
        <f t="shared" si="84"/>
        <v>-320.96021137442585</v>
      </c>
      <c r="J127" s="10">
        <f t="shared" si="90"/>
        <v>-21.900686149079895</v>
      </c>
      <c r="K127" s="21">
        <f t="shared" si="79"/>
        <v>171</v>
      </c>
      <c r="L127" s="10">
        <f t="shared" si="91"/>
        <v>-10.691571424087714</v>
      </c>
      <c r="M127" s="15"/>
      <c r="N127" s="8">
        <f t="shared" si="92"/>
        <v>-1.6048010568721294</v>
      </c>
      <c r="O127" s="15"/>
      <c r="P127" s="1">
        <f t="shared" si="77"/>
        <v>21.15290975537307</v>
      </c>
      <c r="Q127" s="7">
        <f t="shared" si="89"/>
        <v>6.8234894460269993E-2</v>
      </c>
      <c r="R127" s="7"/>
      <c r="S127" s="7">
        <f t="shared" si="78"/>
        <v>3.3311205081477023E-2</v>
      </c>
      <c r="T127" s="49">
        <f t="shared" si="75"/>
        <v>171</v>
      </c>
      <c r="U127" s="8"/>
    </row>
    <row r="128" spans="1:21" x14ac:dyDescent="0.3">
      <c r="A128" s="21">
        <v>172</v>
      </c>
      <c r="B128" s="23">
        <v>44022</v>
      </c>
      <c r="C128" s="22" t="s">
        <v>6</v>
      </c>
      <c r="D128" s="22"/>
      <c r="E128" s="14">
        <f t="shared" si="88"/>
        <v>0</v>
      </c>
      <c r="F128" s="8"/>
      <c r="G128" s="15">
        <f t="shared" si="81"/>
        <v>0</v>
      </c>
      <c r="H128" s="8">
        <f t="shared" si="83"/>
        <v>-62.451732224508746</v>
      </c>
      <c r="I128" s="15">
        <f t="shared" si="84"/>
        <v>-249.80692889803498</v>
      </c>
      <c r="J128" s="10">
        <f t="shared" si="90"/>
        <v>-17.045549428801586</v>
      </c>
      <c r="K128" s="21">
        <f t="shared" si="79"/>
        <v>172</v>
      </c>
      <c r="L128" s="10">
        <f t="shared" si="91"/>
        <v>-8.3213698392963931</v>
      </c>
      <c r="M128" s="15"/>
      <c r="N128" s="8">
        <f t="shared" si="92"/>
        <v>-1.249034644490175</v>
      </c>
      <c r="O128" s="15"/>
      <c r="P128" s="1">
        <f t="shared" si="77"/>
        <v>21.15290975537307</v>
      </c>
      <c r="Q128" s="7">
        <f t="shared" si="89"/>
        <v>6.8234894460269993E-2</v>
      </c>
      <c r="R128" s="7"/>
      <c r="S128" s="7">
        <f t="shared" si="78"/>
        <v>3.3311205081477023E-2</v>
      </c>
      <c r="T128" s="49">
        <f t="shared" si="75"/>
        <v>172</v>
      </c>
      <c r="U128" s="8"/>
    </row>
    <row r="129" spans="1:21" x14ac:dyDescent="0.3">
      <c r="A129" s="21">
        <v>173</v>
      </c>
      <c r="B129" s="23">
        <v>44023</v>
      </c>
      <c r="C129" s="22" t="s">
        <v>6</v>
      </c>
      <c r="D129" s="22"/>
      <c r="E129" s="14">
        <f t="shared" si="88"/>
        <v>0</v>
      </c>
      <c r="F129" s="8"/>
      <c r="G129" s="15">
        <f t="shared" si="81"/>
        <v>0</v>
      </c>
      <c r="H129" s="8">
        <f t="shared" si="83"/>
        <v>-48.606882967083109</v>
      </c>
      <c r="I129" s="15">
        <f t="shared" si="84"/>
        <v>-194.42753186833244</v>
      </c>
      <c r="J129" s="10">
        <f t="shared" si="90"/>
        <v>-13.266742117206444</v>
      </c>
      <c r="K129" s="21">
        <f t="shared" si="79"/>
        <v>173</v>
      </c>
      <c r="L129" s="10">
        <f t="shared" si="91"/>
        <v>-6.4766153875514316</v>
      </c>
      <c r="M129" s="15"/>
      <c r="N129" s="8">
        <f t="shared" si="92"/>
        <v>-0.97213765934166219</v>
      </c>
      <c r="O129" s="15"/>
      <c r="P129" s="1">
        <f t="shared" si="77"/>
        <v>21.15290975537307</v>
      </c>
      <c r="Q129" s="7">
        <f t="shared" si="89"/>
        <v>6.8234894460269993E-2</v>
      </c>
      <c r="R129" s="7"/>
      <c r="S129" s="7">
        <f t="shared" si="78"/>
        <v>3.3311205081477023E-2</v>
      </c>
      <c r="T129" s="49">
        <f t="shared" si="75"/>
        <v>173</v>
      </c>
      <c r="U129" s="8"/>
    </row>
    <row r="130" spans="1:21" x14ac:dyDescent="0.3">
      <c r="A130" s="21">
        <v>174</v>
      </c>
      <c r="B130" s="23">
        <v>44024</v>
      </c>
      <c r="C130" s="22" t="s">
        <v>6</v>
      </c>
      <c r="D130" s="22"/>
      <c r="E130" s="14">
        <f t="shared" si="88"/>
        <v>0</v>
      </c>
      <c r="F130" s="8"/>
      <c r="G130" s="15">
        <f t="shared" si="81"/>
        <v>0</v>
      </c>
      <c r="H130" s="8">
        <f t="shared" si="83"/>
        <v>-37.831281657364777</v>
      </c>
      <c r="I130" s="15">
        <f t="shared" si="84"/>
        <v>-151.32512662945911</v>
      </c>
      <c r="J130" s="10">
        <f t="shared" si="90"/>
        <v>-10.325654044748134</v>
      </c>
      <c r="K130" s="21">
        <f t="shared" si="79"/>
        <v>174</v>
      </c>
      <c r="L130" s="10">
        <f t="shared" si="91"/>
        <v>-5.0408223271343919</v>
      </c>
      <c r="M130" s="15"/>
      <c r="N130" s="8">
        <f t="shared" si="92"/>
        <v>-0.75662563314729558</v>
      </c>
      <c r="O130" s="15"/>
      <c r="P130" s="1">
        <f t="shared" si="77"/>
        <v>21.15290975537307</v>
      </c>
      <c r="Q130" s="7">
        <f t="shared" si="89"/>
        <v>6.8234894460269993E-2</v>
      </c>
      <c r="R130" s="7"/>
      <c r="S130" s="7">
        <f t="shared" si="78"/>
        <v>3.3311205081477023E-2</v>
      </c>
      <c r="T130" s="49">
        <f t="shared" si="75"/>
        <v>174</v>
      </c>
      <c r="U130" s="8"/>
    </row>
    <row r="131" spans="1:21" x14ac:dyDescent="0.3">
      <c r="A131" s="21">
        <v>175</v>
      </c>
      <c r="B131" s="23">
        <v>44025</v>
      </c>
      <c r="C131" s="22" t="s">
        <v>6</v>
      </c>
      <c r="D131" s="22"/>
      <c r="E131" s="14">
        <f t="shared" si="88"/>
        <v>0</v>
      </c>
      <c r="F131" s="8"/>
      <c r="G131" s="15">
        <f t="shared" si="81"/>
        <v>0</v>
      </c>
      <c r="H131" s="8">
        <f t="shared" si="83"/>
        <v>-29.444510416520359</v>
      </c>
      <c r="I131" s="15">
        <f t="shared" si="84"/>
        <v>-117.77804166608144</v>
      </c>
      <c r="J131" s="10">
        <f t="shared" si="90"/>
        <v>-8.0365722428223485</v>
      </c>
      <c r="K131" s="21">
        <f t="shared" si="79"/>
        <v>175</v>
      </c>
      <c r="L131" s="10">
        <f t="shared" si="91"/>
        <v>-3.9233285000335845</v>
      </c>
      <c r="M131" s="15"/>
      <c r="N131" s="8">
        <f t="shared" si="92"/>
        <v>-0.58889020833040717</v>
      </c>
      <c r="O131" s="15"/>
      <c r="P131" s="1">
        <f t="shared" si="77"/>
        <v>21.15290975537307</v>
      </c>
      <c r="Q131" s="7">
        <f t="shared" si="89"/>
        <v>6.8234894460269993E-2</v>
      </c>
      <c r="R131" s="7"/>
      <c r="S131" s="7">
        <f t="shared" si="78"/>
        <v>3.3311205081477023E-2</v>
      </c>
      <c r="T131" s="49">
        <f t="shared" si="75"/>
        <v>175</v>
      </c>
      <c r="U131" s="8"/>
    </row>
    <row r="132" spans="1:21" x14ac:dyDescent="0.3">
      <c r="A132" s="21">
        <v>176</v>
      </c>
      <c r="B132" s="23">
        <v>44026</v>
      </c>
      <c r="C132" s="22" t="s">
        <v>6</v>
      </c>
      <c r="D132" s="22"/>
      <c r="E132" s="14">
        <f t="shared" si="88"/>
        <v>0</v>
      </c>
      <c r="F132" s="8"/>
      <c r="G132" s="15">
        <f t="shared" si="81"/>
        <v>0</v>
      </c>
      <c r="H132" s="8">
        <f t="shared" si="83"/>
        <v>-22.916992385316064</v>
      </c>
      <c r="I132" s="15">
        <f t="shared" si="84"/>
        <v>-91.667969541264256</v>
      </c>
      <c r="J132" s="10">
        <f t="shared" si="90"/>
        <v>-6.2549542270354106</v>
      </c>
      <c r="K132" s="21">
        <f t="shared" si="79"/>
        <v>176</v>
      </c>
      <c r="L132" s="10">
        <f t="shared" si="91"/>
        <v>-3.0535705327916429</v>
      </c>
      <c r="M132" s="15"/>
      <c r="N132" s="8">
        <f t="shared" si="92"/>
        <v>-0.4583398477063213</v>
      </c>
      <c r="O132" s="15"/>
      <c r="P132" s="1">
        <f t="shared" si="77"/>
        <v>21.15290975537307</v>
      </c>
      <c r="Q132" s="7">
        <f t="shared" si="89"/>
        <v>6.8234894460269993E-2</v>
      </c>
      <c r="R132" s="7"/>
      <c r="S132" s="7">
        <f t="shared" si="78"/>
        <v>3.3311205081477023E-2</v>
      </c>
      <c r="T132" s="49">
        <f t="shared" si="75"/>
        <v>176</v>
      </c>
      <c r="U132" s="8"/>
    </row>
    <row r="133" spans="1:21" x14ac:dyDescent="0.3">
      <c r="A133" s="21">
        <v>177</v>
      </c>
      <c r="B133" s="23">
        <v>44027</v>
      </c>
      <c r="C133" s="22" t="s">
        <v>6</v>
      </c>
      <c r="D133" s="22"/>
      <c r="E133" s="14">
        <f t="shared" si="88"/>
        <v>0</v>
      </c>
      <c r="F133" s="8"/>
      <c r="G133" s="15">
        <f t="shared" si="81"/>
        <v>0</v>
      </c>
      <c r="H133" s="8">
        <f t="shared" si="83"/>
        <v>-17.836551960258376</v>
      </c>
      <c r="I133" s="15">
        <f t="shared" si="84"/>
        <v>-71.346207841033504</v>
      </c>
      <c r="J133" s="10">
        <f t="shared" si="90"/>
        <v>-4.868300962173409</v>
      </c>
      <c r="K133" s="21">
        <f t="shared" si="79"/>
        <v>177</v>
      </c>
      <c r="L133" s="10">
        <f t="shared" si="91"/>
        <v>-2.3766281611783513</v>
      </c>
      <c r="M133" s="15"/>
      <c r="N133" s="8">
        <f t="shared" si="92"/>
        <v>-0.35673103920516752</v>
      </c>
      <c r="O133" s="15"/>
      <c r="P133" s="1">
        <f t="shared" si="77"/>
        <v>21.15290975537307</v>
      </c>
      <c r="Q133" s="7">
        <f t="shared" si="89"/>
        <v>6.8234894460269993E-2</v>
      </c>
      <c r="R133" s="7"/>
      <c r="S133" s="7">
        <f t="shared" si="78"/>
        <v>3.3311205081477023E-2</v>
      </c>
      <c r="T133" s="49">
        <f t="shared" ref="T133:T196" si="93">+A133</f>
        <v>177</v>
      </c>
      <c r="U133" s="8"/>
    </row>
    <row r="134" spans="1:21" x14ac:dyDescent="0.3">
      <c r="A134" s="21">
        <v>178</v>
      </c>
      <c r="B134" s="23">
        <v>44028</v>
      </c>
      <c r="C134" s="22" t="s">
        <v>6</v>
      </c>
      <c r="D134" s="22"/>
      <c r="E134" s="14">
        <f t="shared" si="88"/>
        <v>0</v>
      </c>
      <c r="F134" s="8"/>
      <c r="G134" s="15">
        <f t="shared" si="81"/>
        <v>0</v>
      </c>
      <c r="H134" s="8">
        <f t="shared" si="83"/>
        <v>-13.882388250687079</v>
      </c>
      <c r="I134" s="15">
        <f t="shared" si="84"/>
        <v>-55.529553002748315</v>
      </c>
      <c r="J134" s="10">
        <f t="shared" si="90"/>
        <v>-3.7890531885684999</v>
      </c>
      <c r="K134" s="21">
        <f t="shared" si="79"/>
        <v>178</v>
      </c>
      <c r="L134" s="10">
        <f t="shared" si="91"/>
        <v>-1.8497563281572973</v>
      </c>
      <c r="M134" s="15"/>
      <c r="N134" s="8">
        <f t="shared" si="92"/>
        <v>-0.27764776501374161</v>
      </c>
      <c r="O134" s="15"/>
      <c r="P134" s="1">
        <f t="shared" ref="P134:P197" si="94">LOG(2)/LOG(1+S134)</f>
        <v>21.15290975537307</v>
      </c>
      <c r="Q134" s="7">
        <f t="shared" si="89"/>
        <v>6.8234894460269993E-2</v>
      </c>
      <c r="R134" s="7"/>
      <c r="S134" s="7">
        <f t="shared" ref="S134:S197" si="95">+L134/I134</f>
        <v>3.3311205081477023E-2</v>
      </c>
      <c r="T134" s="49">
        <f t="shared" si="93"/>
        <v>178</v>
      </c>
      <c r="U134" s="8"/>
    </row>
    <row r="135" spans="1:21" x14ac:dyDescent="0.3">
      <c r="A135" s="21">
        <v>179</v>
      </c>
      <c r="B135" s="23">
        <v>44029</v>
      </c>
      <c r="C135" s="22" t="s">
        <v>6</v>
      </c>
      <c r="D135" s="22"/>
      <c r="E135" s="14">
        <f t="shared" si="88"/>
        <v>0</v>
      </c>
      <c r="F135" s="8"/>
      <c r="G135" s="15">
        <f t="shared" si="81"/>
        <v>0</v>
      </c>
      <c r="H135" s="8">
        <f t="shared" si="83"/>
        <v>-10.804818328801199</v>
      </c>
      <c r="I135" s="15">
        <f t="shared" si="84"/>
        <v>-43.219273315204795</v>
      </c>
      <c r="J135" s="10">
        <f t="shared" si="90"/>
        <v>-2.9490625533125625</v>
      </c>
      <c r="K135" s="21">
        <f t="shared" si="79"/>
        <v>179</v>
      </c>
      <c r="L135" s="10">
        <f t="shared" si="91"/>
        <v>-1.4396860768751942</v>
      </c>
      <c r="M135" s="15"/>
      <c r="N135" s="8">
        <f t="shared" si="92"/>
        <v>-0.21609636657602399</v>
      </c>
      <c r="O135" s="15"/>
      <c r="P135" s="1">
        <f t="shared" si="94"/>
        <v>21.15290975537307</v>
      </c>
      <c r="Q135" s="7">
        <f t="shared" si="89"/>
        <v>6.8234894460269993E-2</v>
      </c>
      <c r="R135" s="7"/>
      <c r="S135" s="7">
        <f t="shared" si="95"/>
        <v>3.3311205081477023E-2</v>
      </c>
      <c r="T135" s="49">
        <f t="shared" si="93"/>
        <v>179</v>
      </c>
      <c r="U135" s="8"/>
    </row>
    <row r="136" spans="1:21" x14ac:dyDescent="0.3">
      <c r="A136" s="21">
        <v>180</v>
      </c>
      <c r="B136" s="23">
        <v>44030</v>
      </c>
      <c r="C136" s="22" t="s">
        <v>6</v>
      </c>
      <c r="D136" s="22"/>
      <c r="E136" s="14">
        <f t="shared" si="88"/>
        <v>0</v>
      </c>
      <c r="F136" s="8"/>
      <c r="G136" s="15">
        <f t="shared" si="81"/>
        <v>0</v>
      </c>
      <c r="H136" s="8">
        <f t="shared" si="83"/>
        <v>-8.4095111741756909</v>
      </c>
      <c r="I136" s="15">
        <f t="shared" si="84"/>
        <v>-33.638044696702764</v>
      </c>
      <c r="J136" s="10">
        <f t="shared" si="90"/>
        <v>-2.2952884297293576</v>
      </c>
      <c r="K136" s="21">
        <f t="shared" ref="K136:K199" si="96">+K135+1</f>
        <v>180</v>
      </c>
      <c r="L136" s="10">
        <f t="shared" si="91"/>
        <v>-1.1205238054317563</v>
      </c>
      <c r="M136" s="15"/>
      <c r="N136" s="8">
        <f t="shared" si="92"/>
        <v>-0.16819022348351381</v>
      </c>
      <c r="O136" s="15"/>
      <c r="P136" s="1">
        <f t="shared" si="94"/>
        <v>21.15290975537307</v>
      </c>
      <c r="Q136" s="7">
        <f t="shared" si="89"/>
        <v>6.8234894460269993E-2</v>
      </c>
      <c r="R136" s="7"/>
      <c r="S136" s="7">
        <f t="shared" si="95"/>
        <v>3.3311205081477023E-2</v>
      </c>
      <c r="T136" s="49">
        <f t="shared" si="93"/>
        <v>180</v>
      </c>
      <c r="U136" s="8"/>
    </row>
    <row r="137" spans="1:21" x14ac:dyDescent="0.3">
      <c r="A137" s="21">
        <v>181</v>
      </c>
      <c r="B137" s="23">
        <v>44031</v>
      </c>
      <c r="C137" s="22" t="s">
        <v>6</v>
      </c>
      <c r="D137" s="22"/>
      <c r="E137" s="14">
        <f t="shared" si="88"/>
        <v>0</v>
      </c>
      <c r="F137" s="8"/>
      <c r="G137" s="15">
        <f t="shared" si="81"/>
        <v>0</v>
      </c>
      <c r="H137" s="8">
        <f t="shared" si="83"/>
        <v>-6.5452167761188287</v>
      </c>
      <c r="I137" s="15">
        <f t="shared" si="84"/>
        <v>-26.180867104475315</v>
      </c>
      <c r="J137" s="10">
        <f t="shared" si="90"/>
        <v>-1.7864487037522276</v>
      </c>
      <c r="K137" s="21">
        <f t="shared" si="96"/>
        <v>181</v>
      </c>
      <c r="L137" s="10">
        <f t="shared" si="91"/>
        <v>-0.87211623332807275</v>
      </c>
      <c r="M137" s="15"/>
      <c r="N137" s="8">
        <f t="shared" si="92"/>
        <v>-0.13090433552237657</v>
      </c>
      <c r="O137" s="15"/>
      <c r="P137" s="1">
        <f t="shared" si="94"/>
        <v>21.15290975537307</v>
      </c>
      <c r="Q137" s="7">
        <f t="shared" si="89"/>
        <v>6.8234894460269993E-2</v>
      </c>
      <c r="R137" s="7"/>
      <c r="S137" s="7">
        <f t="shared" si="95"/>
        <v>3.3311205081477023E-2</v>
      </c>
      <c r="T137" s="49">
        <f t="shared" si="93"/>
        <v>181</v>
      </c>
      <c r="U137" s="8"/>
    </row>
    <row r="138" spans="1:21" x14ac:dyDescent="0.3">
      <c r="A138" s="21">
        <v>182</v>
      </c>
      <c r="B138" s="23">
        <v>44032</v>
      </c>
      <c r="C138" s="22" t="s">
        <v>6</v>
      </c>
      <c r="D138" s="22"/>
      <c r="E138" s="14">
        <f t="shared" si="88"/>
        <v>0</v>
      </c>
      <c r="F138" s="8"/>
      <c r="G138" s="15">
        <f t="shared" si="81"/>
        <v>0</v>
      </c>
      <c r="H138" s="8">
        <f t="shared" si="83"/>
        <v>-5.0942155565405454</v>
      </c>
      <c r="I138" s="15">
        <f t="shared" si="84"/>
        <v>-20.376862226162181</v>
      </c>
      <c r="J138" s="10">
        <f t="shared" si="90"/>
        <v>-1.3904130434336388</v>
      </c>
      <c r="K138" s="21">
        <f t="shared" si="96"/>
        <v>182</v>
      </c>
      <c r="L138" s="10">
        <f t="shared" si="91"/>
        <v>-0.67877783653269086</v>
      </c>
      <c r="M138" s="15"/>
      <c r="N138" s="8">
        <f t="shared" si="92"/>
        <v>-0.10188431113081091</v>
      </c>
      <c r="O138" s="15"/>
      <c r="P138" s="1">
        <f t="shared" si="94"/>
        <v>21.15290975537307</v>
      </c>
      <c r="Q138" s="7">
        <f t="shared" si="89"/>
        <v>6.8234894460269993E-2</v>
      </c>
      <c r="R138" s="7"/>
      <c r="S138" s="7">
        <f t="shared" si="95"/>
        <v>3.3311205081477023E-2</v>
      </c>
      <c r="T138" s="49">
        <f t="shared" si="93"/>
        <v>182</v>
      </c>
      <c r="U138" s="8"/>
    </row>
    <row r="139" spans="1:21" x14ac:dyDescent="0.3">
      <c r="A139" s="21">
        <v>183</v>
      </c>
      <c r="B139" s="23">
        <v>44033</v>
      </c>
      <c r="C139" s="22" t="s">
        <v>6</v>
      </c>
      <c r="D139" s="22"/>
      <c r="E139" s="14">
        <f t="shared" si="88"/>
        <v>0</v>
      </c>
      <c r="F139" s="8"/>
      <c r="G139" s="15">
        <f t="shared" si="81"/>
        <v>0</v>
      </c>
      <c r="H139" s="8">
        <f t="shared" si="83"/>
        <v>-3.9648850487558791</v>
      </c>
      <c r="I139" s="15">
        <f t="shared" si="84"/>
        <v>-15.859540195023516</v>
      </c>
      <c r="J139" s="10">
        <f t="shared" si="90"/>
        <v>-1.0821740513958393</v>
      </c>
      <c r="K139" s="21">
        <f t="shared" si="96"/>
        <v>183</v>
      </c>
      <c r="L139" s="10">
        <f t="shared" si="91"/>
        <v>-0.5283003959343564</v>
      </c>
      <c r="M139" s="15"/>
      <c r="N139" s="8">
        <f t="shared" si="92"/>
        <v>-7.9297700975117583E-2</v>
      </c>
      <c r="O139" s="15"/>
      <c r="P139" s="1">
        <f t="shared" si="94"/>
        <v>21.15290975537307</v>
      </c>
      <c r="Q139" s="7">
        <f t="shared" si="89"/>
        <v>6.8234894460269993E-2</v>
      </c>
      <c r="R139" s="7"/>
      <c r="S139" s="7">
        <f t="shared" si="95"/>
        <v>3.3311205081477023E-2</v>
      </c>
      <c r="T139" s="49">
        <f t="shared" si="93"/>
        <v>183</v>
      </c>
      <c r="U139" s="8"/>
    </row>
    <row r="140" spans="1:21" x14ac:dyDescent="0.3">
      <c r="A140" s="21">
        <v>184</v>
      </c>
      <c r="B140" s="23">
        <v>44034</v>
      </c>
      <c r="C140" s="22" t="s">
        <v>6</v>
      </c>
      <c r="D140" s="22"/>
      <c r="E140" s="14">
        <f t="shared" si="88"/>
        <v>0</v>
      </c>
      <c r="F140" s="8"/>
      <c r="G140" s="15">
        <f t="shared" si="81"/>
        <v>0</v>
      </c>
      <c r="H140" s="8">
        <f t="shared" si="83"/>
        <v>-3.0859144603067192</v>
      </c>
      <c r="I140" s="15">
        <f t="shared" si="84"/>
        <v>-12.343657841226877</v>
      </c>
      <c r="J140" s="10">
        <f t="shared" si="90"/>
        <v>-0.84226819004980014</v>
      </c>
      <c r="K140" s="21">
        <f t="shared" si="96"/>
        <v>184</v>
      </c>
      <c r="L140" s="10">
        <f t="shared" si="91"/>
        <v>-0.41118211780469044</v>
      </c>
      <c r="M140" s="15"/>
      <c r="N140" s="8">
        <f t="shared" si="92"/>
        <v>-6.1718289206134383E-2</v>
      </c>
      <c r="O140" s="15"/>
      <c r="P140" s="1">
        <f t="shared" si="94"/>
        <v>21.15290975537307</v>
      </c>
      <c r="Q140" s="7">
        <f t="shared" si="89"/>
        <v>6.8234894460269993E-2</v>
      </c>
      <c r="R140" s="7"/>
      <c r="S140" s="7">
        <f t="shared" si="95"/>
        <v>3.3311205081477023E-2</v>
      </c>
      <c r="T140" s="49">
        <f t="shared" si="93"/>
        <v>184</v>
      </c>
      <c r="U140" s="8"/>
    </row>
    <row r="141" spans="1:21" x14ac:dyDescent="0.3">
      <c r="A141" s="21">
        <v>185</v>
      </c>
      <c r="B141" s="23">
        <v>44035</v>
      </c>
      <c r="C141" s="22" t="s">
        <v>6</v>
      </c>
      <c r="D141" s="22"/>
      <c r="E141" s="14">
        <f t="shared" si="88"/>
        <v>0</v>
      </c>
      <c r="F141" s="8"/>
      <c r="G141" s="15">
        <f t="shared" si="81"/>
        <v>0</v>
      </c>
      <c r="H141" s="8">
        <f t="shared" si="83"/>
        <v>-2.4018018023796786</v>
      </c>
      <c r="I141" s="15">
        <f t="shared" si="84"/>
        <v>-9.6072072095187142</v>
      </c>
      <c r="J141" s="10">
        <f t="shared" si="90"/>
        <v>-0.65554676999945449</v>
      </c>
      <c r="K141" s="21">
        <f t="shared" si="96"/>
        <v>185</v>
      </c>
      <c r="L141" s="10">
        <f t="shared" si="91"/>
        <v>-0.32002764961652247</v>
      </c>
      <c r="M141" s="15"/>
      <c r="N141" s="8">
        <f t="shared" si="92"/>
        <v>-4.8036036047593572E-2</v>
      </c>
      <c r="O141" s="15"/>
      <c r="P141" s="1">
        <f t="shared" si="94"/>
        <v>21.15290975537307</v>
      </c>
      <c r="Q141" s="7">
        <f t="shared" si="89"/>
        <v>6.8234894460269993E-2</v>
      </c>
      <c r="R141" s="7"/>
      <c r="S141" s="7">
        <f t="shared" si="95"/>
        <v>3.3311205081477023E-2</v>
      </c>
      <c r="T141" s="49">
        <f t="shared" si="93"/>
        <v>185</v>
      </c>
      <c r="U141" s="8"/>
    </row>
    <row r="142" spans="1:21" x14ac:dyDescent="0.3">
      <c r="A142" s="21">
        <v>186</v>
      </c>
      <c r="B142" s="23">
        <v>44036</v>
      </c>
      <c r="C142" s="22" t="s">
        <v>6</v>
      </c>
      <c r="D142" s="22"/>
      <c r="E142" s="14">
        <f t="shared" si="88"/>
        <v>0</v>
      </c>
      <c r="F142" s="8"/>
      <c r="G142" s="15">
        <f t="shared" si="81"/>
        <v>0</v>
      </c>
      <c r="H142" s="8">
        <f t="shared" si="83"/>
        <v>-1.8693492551769912</v>
      </c>
      <c r="I142" s="15">
        <f t="shared" si="84"/>
        <v>-7.477397020707965</v>
      </c>
      <c r="J142" s="10">
        <f t="shared" si="90"/>
        <v>-0.51021939654554527</v>
      </c>
      <c r="K142" s="21">
        <f t="shared" si="96"/>
        <v>186</v>
      </c>
      <c r="L142" s="10">
        <f t="shared" si="91"/>
        <v>-0.24908110563242833</v>
      </c>
      <c r="M142" s="15"/>
      <c r="N142" s="8">
        <f t="shared" si="92"/>
        <v>-3.7386985103539827E-2</v>
      </c>
      <c r="O142" s="15"/>
      <c r="P142" s="1">
        <f t="shared" si="94"/>
        <v>21.15290975537307</v>
      </c>
      <c r="Q142" s="7">
        <f t="shared" si="89"/>
        <v>6.8234894460269993E-2</v>
      </c>
      <c r="R142" s="7"/>
      <c r="S142" s="7">
        <f t="shared" si="95"/>
        <v>3.3311205081477023E-2</v>
      </c>
      <c r="T142" s="49">
        <f t="shared" si="93"/>
        <v>186</v>
      </c>
      <c r="U142" s="8"/>
    </row>
    <row r="143" spans="1:21" x14ac:dyDescent="0.3">
      <c r="A143" s="21">
        <v>187</v>
      </c>
      <c r="B143" s="23">
        <v>44037</v>
      </c>
      <c r="C143" s="22" t="s">
        <v>6</v>
      </c>
      <c r="D143" s="22"/>
      <c r="E143" s="14">
        <f t="shared" si="88"/>
        <v>0</v>
      </c>
      <c r="F143" s="8"/>
      <c r="G143" s="15">
        <f t="shared" si="81"/>
        <v>0</v>
      </c>
      <c r="H143" s="8">
        <f t="shared" si="83"/>
        <v>-1.4549354715149656</v>
      </c>
      <c r="I143" s="15">
        <f t="shared" si="84"/>
        <v>-5.8197418860598624</v>
      </c>
      <c r="J143" s="10">
        <f t="shared" si="90"/>
        <v>-0.39710947338130737</v>
      </c>
      <c r="K143" s="21">
        <f t="shared" si="96"/>
        <v>187</v>
      </c>
      <c r="L143" s="10">
        <f t="shared" si="91"/>
        <v>-0.19386261548780195</v>
      </c>
      <c r="M143" s="15"/>
      <c r="N143" s="8">
        <f t="shared" si="92"/>
        <v>-2.9098709430299314E-2</v>
      </c>
      <c r="O143" s="15"/>
      <c r="P143" s="1">
        <f t="shared" si="94"/>
        <v>21.15290975537307</v>
      </c>
      <c r="Q143" s="7">
        <f t="shared" si="89"/>
        <v>6.8234894460269993E-2</v>
      </c>
      <c r="R143" s="7"/>
      <c r="S143" s="7">
        <f t="shared" si="95"/>
        <v>3.3311205081477023E-2</v>
      </c>
      <c r="T143" s="49">
        <f t="shared" si="93"/>
        <v>187</v>
      </c>
      <c r="U143" s="8"/>
    </row>
    <row r="144" spans="1:21" x14ac:dyDescent="0.3">
      <c r="A144" s="21">
        <v>188</v>
      </c>
      <c r="B144" s="23">
        <v>44038</v>
      </c>
      <c r="C144" s="22" t="s">
        <v>6</v>
      </c>
      <c r="D144" s="22"/>
      <c r="E144" s="14">
        <f t="shared" si="88"/>
        <v>0</v>
      </c>
      <c r="F144" s="8"/>
      <c r="G144" s="15">
        <f t="shared" si="81"/>
        <v>0</v>
      </c>
      <c r="H144" s="8">
        <f t="shared" si="83"/>
        <v>-1.1323925801505998</v>
      </c>
      <c r="I144" s="15">
        <f t="shared" si="84"/>
        <v>-4.5295703206023994</v>
      </c>
      <c r="J144" s="10">
        <f t="shared" si="90"/>
        <v>-0.30907475277667606</v>
      </c>
      <c r="K144" s="21">
        <f t="shared" si="96"/>
        <v>188</v>
      </c>
      <c r="L144" s="10">
        <f t="shared" si="91"/>
        <v>-0.15088544588055816</v>
      </c>
      <c r="M144" s="15"/>
      <c r="N144" s="8">
        <f t="shared" si="92"/>
        <v>-2.2647851603011998E-2</v>
      </c>
      <c r="O144" s="15"/>
      <c r="P144" s="1">
        <f t="shared" si="94"/>
        <v>21.15290975537307</v>
      </c>
      <c r="Q144" s="7">
        <f t="shared" si="89"/>
        <v>6.8234894460269993E-2</v>
      </c>
      <c r="R144" s="7"/>
      <c r="S144" s="7">
        <f t="shared" si="95"/>
        <v>3.3311205081477023E-2</v>
      </c>
      <c r="T144" s="49">
        <f t="shared" si="93"/>
        <v>188</v>
      </c>
      <c r="U144" s="8"/>
    </row>
    <row r="145" spans="1:21" x14ac:dyDescent="0.3">
      <c r="A145" s="21">
        <v>189</v>
      </c>
      <c r="B145" s="23">
        <v>44039</v>
      </c>
      <c r="C145" s="22" t="s">
        <v>6</v>
      </c>
      <c r="D145" s="22"/>
      <c r="E145" s="14">
        <f t="shared" si="88"/>
        <v>0</v>
      </c>
      <c r="F145" s="8"/>
      <c r="G145" s="15">
        <f t="shared" si="81"/>
        <v>0</v>
      </c>
      <c r="H145" s="8">
        <f t="shared" si="83"/>
        <v>-0.88135383368233633</v>
      </c>
      <c r="I145" s="15">
        <f t="shared" si="84"/>
        <v>-3.5254153347293453</v>
      </c>
      <c r="J145" s="10">
        <f t="shared" si="90"/>
        <v>-0.24055634329387429</v>
      </c>
      <c r="K145" s="21">
        <f t="shared" si="96"/>
        <v>189</v>
      </c>
      <c r="L145" s="10">
        <f t="shared" si="91"/>
        <v>-0.11743583321255319</v>
      </c>
      <c r="M145" s="15"/>
      <c r="N145" s="8">
        <f t="shared" si="92"/>
        <v>-1.7627076673646727E-2</v>
      </c>
      <c r="O145" s="15"/>
      <c r="P145" s="1">
        <f t="shared" si="94"/>
        <v>21.15290975537307</v>
      </c>
      <c r="Q145" s="7">
        <f t="shared" si="89"/>
        <v>6.8234894460269993E-2</v>
      </c>
      <c r="R145" s="7"/>
      <c r="S145" s="7">
        <f t="shared" si="95"/>
        <v>3.3311205081477023E-2</v>
      </c>
      <c r="T145" s="49">
        <f t="shared" si="93"/>
        <v>189</v>
      </c>
      <c r="U145" s="8"/>
    </row>
    <row r="146" spans="1:21" x14ac:dyDescent="0.3">
      <c r="A146" s="21">
        <v>190</v>
      </c>
      <c r="B146" s="23">
        <v>44040</v>
      </c>
      <c r="C146" s="22" t="s">
        <v>6</v>
      </c>
      <c r="D146" s="22"/>
      <c r="E146" s="14">
        <f t="shared" si="88"/>
        <v>0</v>
      </c>
      <c r="F146" s="8"/>
      <c r="G146" s="15">
        <f t="shared" si="81"/>
        <v>0</v>
      </c>
      <c r="H146" s="8">
        <f t="shared" si="83"/>
        <v>-0.68596756439647888</v>
      </c>
      <c r="I146" s="15">
        <f t="shared" si="84"/>
        <v>-2.7438702575859155</v>
      </c>
      <c r="J146" s="10">
        <f t="shared" si="90"/>
        <v>-0.1872276974390488</v>
      </c>
      <c r="K146" s="21">
        <f t="shared" si="96"/>
        <v>190</v>
      </c>
      <c r="L146" s="10">
        <f t="shared" si="91"/>
        <v>-9.1401624867409617E-2</v>
      </c>
      <c r="M146" s="15"/>
      <c r="N146" s="8">
        <f t="shared" si="92"/>
        <v>-1.3719351287929577E-2</v>
      </c>
      <c r="O146" s="15"/>
      <c r="P146" s="1">
        <f t="shared" si="94"/>
        <v>21.15290975537307</v>
      </c>
      <c r="Q146" s="7">
        <f t="shared" si="89"/>
        <v>6.8234894460269993E-2</v>
      </c>
      <c r="R146" s="7"/>
      <c r="S146" s="7">
        <f t="shared" si="95"/>
        <v>3.3311205081477023E-2</v>
      </c>
      <c r="T146" s="49">
        <f t="shared" si="93"/>
        <v>190</v>
      </c>
      <c r="U146" s="8"/>
    </row>
    <row r="147" spans="1:21" x14ac:dyDescent="0.3">
      <c r="A147" s="21">
        <v>191</v>
      </c>
      <c r="B147" s="23">
        <v>44041</v>
      </c>
      <c r="C147" s="22" t="s">
        <v>6</v>
      </c>
      <c r="D147" s="22"/>
      <c r="E147" s="14">
        <f t="shared" si="88"/>
        <v>0</v>
      </c>
      <c r="F147" s="8"/>
      <c r="G147" s="15">
        <f t="shared" si="81"/>
        <v>0</v>
      </c>
      <c r="H147" s="8">
        <f t="shared" si="83"/>
        <v>-0.53389624169222927</v>
      </c>
      <c r="I147" s="15">
        <f t="shared" si="84"/>
        <v>-2.1355849667689171</v>
      </c>
      <c r="J147" s="10">
        <f t="shared" si="90"/>
        <v>-0.14572141481841624</v>
      </c>
      <c r="K147" s="21">
        <f t="shared" si="96"/>
        <v>191</v>
      </c>
      <c r="L147" s="10">
        <f t="shared" si="91"/>
        <v>-7.1138908796958694E-2</v>
      </c>
      <c r="M147" s="15"/>
      <c r="N147" s="8">
        <f t="shared" si="92"/>
        <v>-1.0677924833844585E-2</v>
      </c>
      <c r="O147" s="15"/>
      <c r="P147" s="1">
        <f t="shared" si="94"/>
        <v>21.15290975537307</v>
      </c>
      <c r="Q147" s="7">
        <f t="shared" si="89"/>
        <v>6.8234894460269993E-2</v>
      </c>
      <c r="R147" s="7"/>
      <c r="S147" s="7">
        <f t="shared" si="95"/>
        <v>3.3311205081477023E-2</v>
      </c>
      <c r="T147" s="49">
        <f t="shared" si="93"/>
        <v>191</v>
      </c>
      <c r="U147" s="8"/>
    </row>
    <row r="148" spans="1:21" x14ac:dyDescent="0.3">
      <c r="A148" s="21">
        <v>192</v>
      </c>
      <c r="B148" s="23">
        <v>44042</v>
      </c>
      <c r="C148" s="22" t="s">
        <v>6</v>
      </c>
      <c r="D148" s="22"/>
      <c r="E148" s="14">
        <f t="shared" si="88"/>
        <v>0</v>
      </c>
      <c r="F148" s="8"/>
      <c r="G148" s="15">
        <f t="shared" si="81"/>
        <v>0</v>
      </c>
      <c r="H148" s="8">
        <f t="shared" si="83"/>
        <v>-0.41553742725995046</v>
      </c>
      <c r="I148" s="15">
        <f t="shared" si="84"/>
        <v>-1.6621497090398019</v>
      </c>
      <c r="J148" s="10">
        <f t="shared" si="90"/>
        <v>-0.11341660997349935</v>
      </c>
      <c r="K148" s="21">
        <f t="shared" si="96"/>
        <v>192</v>
      </c>
      <c r="L148" s="10">
        <f t="shared" si="91"/>
        <v>-5.5368209833942202E-2</v>
      </c>
      <c r="M148" s="15"/>
      <c r="N148" s="8">
        <f t="shared" si="92"/>
        <v>-8.3107485451990089E-3</v>
      </c>
      <c r="O148" s="15"/>
      <c r="P148" s="1">
        <f t="shared" si="94"/>
        <v>21.15290975537307</v>
      </c>
      <c r="Q148" s="7">
        <f t="shared" si="89"/>
        <v>6.8234894460269993E-2</v>
      </c>
      <c r="R148" s="7"/>
      <c r="S148" s="7">
        <f t="shared" si="95"/>
        <v>3.3311205081477023E-2</v>
      </c>
      <c r="T148" s="49">
        <f t="shared" si="93"/>
        <v>192</v>
      </c>
      <c r="U148" s="8"/>
    </row>
    <row r="149" spans="1:21" x14ac:dyDescent="0.3">
      <c r="A149" s="21">
        <v>193</v>
      </c>
      <c r="B149" s="23">
        <v>44043</v>
      </c>
      <c r="C149" s="22" t="s">
        <v>6</v>
      </c>
      <c r="D149" s="22"/>
      <c r="E149" s="14">
        <f t="shared" si="88"/>
        <v>0</v>
      </c>
      <c r="F149" s="8"/>
      <c r="G149" s="15">
        <f t="shared" si="81"/>
        <v>0</v>
      </c>
      <c r="H149" s="8">
        <f t="shared" si="83"/>
        <v>-0.32341743576714865</v>
      </c>
      <c r="I149" s="15">
        <f t="shared" si="84"/>
        <v>-1.2936697430685946</v>
      </c>
      <c r="J149" s="10">
        <f t="shared" si="90"/>
        <v>-8.8273418384730157E-2</v>
      </c>
      <c r="K149" s="21">
        <f t="shared" si="96"/>
        <v>193</v>
      </c>
      <c r="L149" s="10">
        <f t="shared" si="91"/>
        <v>-4.3093698119059644E-2</v>
      </c>
      <c r="M149" s="15"/>
      <c r="N149" s="8">
        <f t="shared" si="92"/>
        <v>-6.4683487153429729E-3</v>
      </c>
      <c r="O149" s="15"/>
      <c r="P149" s="1">
        <f t="shared" si="94"/>
        <v>21.15290975537307</v>
      </c>
      <c r="Q149" s="7">
        <f t="shared" si="89"/>
        <v>6.8234894460269993E-2</v>
      </c>
      <c r="R149" s="7"/>
      <c r="S149" s="7">
        <f t="shared" si="95"/>
        <v>3.3311205081477023E-2</v>
      </c>
      <c r="T149" s="49">
        <f t="shared" si="93"/>
        <v>193</v>
      </c>
      <c r="U149" s="8"/>
    </row>
    <row r="150" spans="1:21" x14ac:dyDescent="0.3">
      <c r="A150" s="21">
        <v>194</v>
      </c>
      <c r="B150" s="23">
        <v>44044</v>
      </c>
      <c r="C150" s="22" t="s">
        <v>6</v>
      </c>
      <c r="D150" s="22"/>
      <c r="E150" s="14">
        <f t="shared" si="88"/>
        <v>0</v>
      </c>
      <c r="F150" s="8"/>
      <c r="G150" s="15">
        <f t="shared" si="81"/>
        <v>0</v>
      </c>
      <c r="H150" s="8">
        <f t="shared" si="83"/>
        <v>-0.25171941417629068</v>
      </c>
      <c r="I150" s="15">
        <f t="shared" si="84"/>
        <v>-1.0068776567051627</v>
      </c>
      <c r="J150" s="10">
        <f t="shared" si="90"/>
        <v>-6.8704190639680737E-2</v>
      </c>
      <c r="K150" s="21">
        <f t="shared" si="96"/>
        <v>194</v>
      </c>
      <c r="L150" s="10">
        <f t="shared" si="91"/>
        <v>-3.3540308114462694E-2</v>
      </c>
      <c r="M150" s="15"/>
      <c r="N150" s="8">
        <f t="shared" si="92"/>
        <v>-5.0343882835258138E-3</v>
      </c>
      <c r="O150" s="15"/>
      <c r="P150" s="1">
        <f t="shared" si="94"/>
        <v>21.15290975537307</v>
      </c>
      <c r="Q150" s="7">
        <f t="shared" si="89"/>
        <v>6.8234894460269993E-2</v>
      </c>
      <c r="R150" s="7"/>
      <c r="S150" s="7">
        <f t="shared" si="95"/>
        <v>3.3311205081477023E-2</v>
      </c>
      <c r="T150" s="49">
        <f t="shared" si="93"/>
        <v>194</v>
      </c>
      <c r="U150" s="8"/>
    </row>
    <row r="151" spans="1:21" x14ac:dyDescent="0.3">
      <c r="A151" s="21">
        <v>195</v>
      </c>
      <c r="B151" s="23">
        <v>44045</v>
      </c>
      <c r="C151" s="22" t="s">
        <v>6</v>
      </c>
      <c r="D151" s="22"/>
      <c r="E151" s="14">
        <f t="shared" si="88"/>
        <v>0</v>
      </c>
      <c r="F151" s="8"/>
      <c r="G151" s="15">
        <f t="shared" si="81"/>
        <v>0</v>
      </c>
      <c r="H151" s="8">
        <f t="shared" si="83"/>
        <v>-0.19591604058995227</v>
      </c>
      <c r="I151" s="15">
        <f t="shared" si="84"/>
        <v>-0.78366416235980907</v>
      </c>
      <c r="J151" s="10">
        <f t="shared" si="90"/>
        <v>-5.3473241410917458E-2</v>
      </c>
      <c r="K151" s="21">
        <f t="shared" si="96"/>
        <v>195</v>
      </c>
      <c r="L151" s="10">
        <f t="shared" si="91"/>
        <v>-2.6104797627371508E-2</v>
      </c>
      <c r="M151" s="15"/>
      <c r="N151" s="8">
        <f t="shared" si="92"/>
        <v>-3.9183208117990458E-3</v>
      </c>
      <c r="O151" s="15"/>
      <c r="P151" s="1">
        <f t="shared" si="94"/>
        <v>21.15290975537307</v>
      </c>
      <c r="Q151" s="7">
        <f t="shared" si="89"/>
        <v>6.8234894460269993E-2</v>
      </c>
      <c r="R151" s="7"/>
      <c r="S151" s="7">
        <f t="shared" si="95"/>
        <v>3.3311205081477023E-2</v>
      </c>
      <c r="T151" s="49">
        <f t="shared" si="93"/>
        <v>195</v>
      </c>
      <c r="U151" s="8"/>
    </row>
    <row r="152" spans="1:21" x14ac:dyDescent="0.3">
      <c r="A152" s="21">
        <v>196</v>
      </c>
      <c r="B152" s="23">
        <v>44046</v>
      </c>
      <c r="C152" s="22" t="s">
        <v>6</v>
      </c>
      <c r="D152" s="22"/>
      <c r="E152" s="14">
        <f t="shared" si="88"/>
        <v>0</v>
      </c>
      <c r="F152" s="8"/>
      <c r="G152" s="15">
        <f t="shared" ref="G152:G215" si="97">+E152-F152</f>
        <v>0</v>
      </c>
      <c r="H152" s="8">
        <f t="shared" si="83"/>
        <v>-0.15248364964635733</v>
      </c>
      <c r="I152" s="15">
        <f t="shared" si="84"/>
        <v>-0.60993459858542931</v>
      </c>
      <c r="J152" s="10">
        <f t="shared" si="90"/>
        <v>-4.1618822962143913E-2</v>
      </c>
      <c r="K152" s="21">
        <f t="shared" si="96"/>
        <v>196</v>
      </c>
      <c r="L152" s="10">
        <f t="shared" si="91"/>
        <v>-2.0317656499767602E-2</v>
      </c>
      <c r="M152" s="15"/>
      <c r="N152" s="8">
        <f t="shared" si="92"/>
        <v>-3.0496729929271466E-3</v>
      </c>
      <c r="O152" s="15"/>
      <c r="P152" s="1">
        <f t="shared" si="94"/>
        <v>21.15290975537307</v>
      </c>
      <c r="Q152" s="7">
        <f t="shared" si="89"/>
        <v>6.8234894460269993E-2</v>
      </c>
      <c r="R152" s="7"/>
      <c r="S152" s="7">
        <f t="shared" si="95"/>
        <v>3.3311205081477023E-2</v>
      </c>
      <c r="T152" s="49">
        <f t="shared" si="93"/>
        <v>196</v>
      </c>
      <c r="U152" s="8"/>
    </row>
    <row r="153" spans="1:21" x14ac:dyDescent="0.3">
      <c r="A153" s="21">
        <v>197</v>
      </c>
      <c r="B153" s="23">
        <v>44047</v>
      </c>
      <c r="C153" s="22" t="s">
        <v>6</v>
      </c>
      <c r="D153" s="22"/>
      <c r="E153" s="14">
        <f t="shared" si="88"/>
        <v>0</v>
      </c>
      <c r="F153" s="8"/>
      <c r="G153" s="15">
        <f t="shared" si="97"/>
        <v>0</v>
      </c>
      <c r="H153" s="8">
        <f t="shared" ref="H153:H216" si="98">+I153*$H$3</f>
        <v>-0.11867973311147811</v>
      </c>
      <c r="I153" s="15">
        <f t="shared" ref="I153:I216" si="99">+I152-H152-N152+L152</f>
        <v>-0.47471893244591246</v>
      </c>
      <c r="J153" s="10">
        <f t="shared" ref="J153:J184" si="100">+I153*$Q$3</f>
        <v>-3.2392396253738874E-2</v>
      </c>
      <c r="K153" s="21">
        <f t="shared" si="96"/>
        <v>197</v>
      </c>
      <c r="L153" s="10">
        <f t="shared" ref="L153:L184" si="101">+$S$3*I153</f>
        <v>-1.5813459714765627E-2</v>
      </c>
      <c r="M153" s="15"/>
      <c r="N153" s="8">
        <f t="shared" ref="N153:N184" si="102">+I153*$N$3</f>
        <v>-2.3735946622295621E-3</v>
      </c>
      <c r="O153" s="15"/>
      <c r="P153" s="1">
        <f t="shared" si="94"/>
        <v>21.15290975537307</v>
      </c>
      <c r="Q153" s="7">
        <f t="shared" si="89"/>
        <v>6.8234894460269993E-2</v>
      </c>
      <c r="R153" s="7"/>
      <c r="S153" s="7">
        <f t="shared" si="95"/>
        <v>3.3311205081477023E-2</v>
      </c>
      <c r="T153" s="49">
        <f t="shared" si="93"/>
        <v>197</v>
      </c>
      <c r="U153" s="8"/>
    </row>
    <row r="154" spans="1:21" x14ac:dyDescent="0.3">
      <c r="A154" s="21">
        <v>198</v>
      </c>
      <c r="B154" s="23">
        <v>44048</v>
      </c>
      <c r="C154" s="22" t="s">
        <v>6</v>
      </c>
      <c r="D154" s="22"/>
      <c r="E154" s="14">
        <f t="shared" si="88"/>
        <v>0</v>
      </c>
      <c r="F154" s="8"/>
      <c r="G154" s="15">
        <f t="shared" si="97"/>
        <v>0</v>
      </c>
      <c r="H154" s="8">
        <f t="shared" si="98"/>
        <v>-9.2369766096742592E-2</v>
      </c>
      <c r="I154" s="15">
        <f t="shared" si="99"/>
        <v>-0.36947906438697037</v>
      </c>
      <c r="J154" s="10">
        <f t="shared" si="100"/>
        <v>-2.5211364963724225E-2</v>
      </c>
      <c r="K154" s="21">
        <f t="shared" si="96"/>
        <v>198</v>
      </c>
      <c r="L154" s="10">
        <f t="shared" si="101"/>
        <v>-1.2307792887106624E-2</v>
      </c>
      <c r="M154" s="15"/>
      <c r="N154" s="8">
        <f t="shared" si="102"/>
        <v>-1.847395321934852E-3</v>
      </c>
      <c r="O154" s="15"/>
      <c r="P154" s="1">
        <f t="shared" si="94"/>
        <v>21.15290975537307</v>
      </c>
      <c r="Q154" s="7">
        <f t="shared" si="89"/>
        <v>6.8234894460269993E-2</v>
      </c>
      <c r="R154" s="7"/>
      <c r="S154" s="7">
        <f t="shared" si="95"/>
        <v>3.3311205081477023E-2</v>
      </c>
      <c r="T154" s="49">
        <f t="shared" si="93"/>
        <v>198</v>
      </c>
      <c r="U154" s="8"/>
    </row>
    <row r="155" spans="1:21" x14ac:dyDescent="0.3">
      <c r="A155" s="21">
        <v>199</v>
      </c>
      <c r="B155" s="23">
        <v>44049</v>
      </c>
      <c r="C155" s="22" t="s">
        <v>6</v>
      </c>
      <c r="D155" s="22"/>
      <c r="E155" s="14">
        <f t="shared" si="88"/>
        <v>0</v>
      </c>
      <c r="F155" s="8"/>
      <c r="G155" s="15">
        <f t="shared" si="97"/>
        <v>0</v>
      </c>
      <c r="H155" s="8">
        <f t="shared" si="98"/>
        <v>-7.18924239638499E-2</v>
      </c>
      <c r="I155" s="15">
        <f t="shared" si="99"/>
        <v>-0.2875696958553996</v>
      </c>
      <c r="J155" s="10">
        <f t="shared" si="100"/>
        <v>-1.9622287846665133E-2</v>
      </c>
      <c r="K155" s="21">
        <f t="shared" si="96"/>
        <v>199</v>
      </c>
      <c r="L155" s="10">
        <f t="shared" si="101"/>
        <v>-9.5792931138571884E-3</v>
      </c>
      <c r="M155" s="15"/>
      <c r="N155" s="8">
        <f t="shared" si="102"/>
        <v>-1.4378484792769981E-3</v>
      </c>
      <c r="O155" s="15"/>
      <c r="P155" s="1">
        <f t="shared" si="94"/>
        <v>21.15290975537307</v>
      </c>
      <c r="Q155" s="7">
        <f t="shared" si="89"/>
        <v>6.8234894460269993E-2</v>
      </c>
      <c r="R155" s="7"/>
      <c r="S155" s="7">
        <f t="shared" si="95"/>
        <v>3.3311205081477023E-2</v>
      </c>
      <c r="T155" s="49">
        <f t="shared" si="93"/>
        <v>199</v>
      </c>
      <c r="U155" s="8"/>
    </row>
    <row r="156" spans="1:21" x14ac:dyDescent="0.3">
      <c r="A156" s="21">
        <v>200</v>
      </c>
      <c r="B156" s="23">
        <v>44050</v>
      </c>
      <c r="C156" s="22" t="s">
        <v>6</v>
      </c>
      <c r="D156" s="22"/>
      <c r="E156" s="14">
        <f t="shared" si="88"/>
        <v>0</v>
      </c>
      <c r="F156" s="8"/>
      <c r="G156" s="15">
        <f t="shared" si="97"/>
        <v>0</v>
      </c>
      <c r="H156" s="8">
        <f t="shared" si="98"/>
        <v>-5.5954679131532473E-2</v>
      </c>
      <c r="I156" s="15">
        <f t="shared" si="99"/>
        <v>-0.22381871652612989</v>
      </c>
      <c r="J156" s="10">
        <f t="shared" si="100"/>
        <v>-1.527224650039356E-2</v>
      </c>
      <c r="K156" s="21">
        <f t="shared" si="96"/>
        <v>200</v>
      </c>
      <c r="L156" s="10">
        <f t="shared" si="101"/>
        <v>-7.4556711672748837E-3</v>
      </c>
      <c r="M156" s="15"/>
      <c r="N156" s="8">
        <f t="shared" si="102"/>
        <v>-1.1190935826306495E-3</v>
      </c>
      <c r="O156" s="15"/>
      <c r="P156" s="1">
        <f t="shared" si="94"/>
        <v>21.15290975537307</v>
      </c>
      <c r="Q156" s="7">
        <f t="shared" si="89"/>
        <v>6.8234894460269993E-2</v>
      </c>
      <c r="R156" s="7"/>
      <c r="S156" s="7">
        <f t="shared" si="95"/>
        <v>3.3311205081477023E-2</v>
      </c>
      <c r="T156" s="49">
        <f t="shared" si="93"/>
        <v>200</v>
      </c>
      <c r="U156" s="8"/>
    </row>
    <row r="157" spans="1:21" x14ac:dyDescent="0.3">
      <c r="A157" s="21">
        <v>201</v>
      </c>
      <c r="B157" s="23">
        <v>44051</v>
      </c>
      <c r="C157" s="22" t="s">
        <v>6</v>
      </c>
      <c r="D157" s="22"/>
      <c r="E157" s="14">
        <f t="shared" si="88"/>
        <v>0</v>
      </c>
      <c r="F157" s="8"/>
      <c r="G157" s="15">
        <f t="shared" si="97"/>
        <v>0</v>
      </c>
      <c r="H157" s="8">
        <f t="shared" si="98"/>
        <v>-4.3550153744810416E-2</v>
      </c>
      <c r="I157" s="15">
        <f t="shared" si="99"/>
        <v>-0.17420061497924166</v>
      </c>
      <c r="J157" s="10">
        <f t="shared" si="100"/>
        <v>-1.1886560578022683E-2</v>
      </c>
      <c r="K157" s="21">
        <f t="shared" si="96"/>
        <v>201</v>
      </c>
      <c r="L157" s="10">
        <f t="shared" si="101"/>
        <v>-5.8028324108929377E-3</v>
      </c>
      <c r="M157" s="15"/>
      <c r="N157" s="8">
        <f t="shared" si="102"/>
        <v>-8.7100307489620834E-4</v>
      </c>
      <c r="O157" s="15"/>
      <c r="P157" s="1">
        <f t="shared" si="94"/>
        <v>21.15290975537307</v>
      </c>
      <c r="Q157" s="7">
        <f t="shared" si="89"/>
        <v>6.8234894460269993E-2</v>
      </c>
      <c r="R157" s="7"/>
      <c r="S157" s="7">
        <f t="shared" si="95"/>
        <v>3.3311205081477023E-2</v>
      </c>
      <c r="T157" s="49">
        <f t="shared" si="93"/>
        <v>201</v>
      </c>
      <c r="U157" s="8"/>
    </row>
    <row r="158" spans="1:21" x14ac:dyDescent="0.3">
      <c r="A158" s="21">
        <v>202</v>
      </c>
      <c r="B158" s="23">
        <v>44052</v>
      </c>
      <c r="C158" s="22" t="s">
        <v>6</v>
      </c>
      <c r="D158" s="22"/>
      <c r="E158" s="14">
        <f t="shared" si="88"/>
        <v>0</v>
      </c>
      <c r="F158" s="8"/>
      <c r="G158" s="15">
        <f t="shared" si="97"/>
        <v>0</v>
      </c>
      <c r="H158" s="8">
        <f t="shared" si="98"/>
        <v>-3.3895572642606994E-2</v>
      </c>
      <c r="I158" s="15">
        <f t="shared" si="99"/>
        <v>-0.13558229057042798</v>
      </c>
      <c r="J158" s="10">
        <f t="shared" si="100"/>
        <v>-9.2514432877548129E-3</v>
      </c>
      <c r="K158" s="21">
        <f t="shared" si="96"/>
        <v>202</v>
      </c>
      <c r="L158" s="10">
        <f t="shared" si="101"/>
        <v>-4.5164094866079344E-3</v>
      </c>
      <c r="M158" s="15"/>
      <c r="N158" s="8">
        <f t="shared" si="102"/>
        <v>-6.7791145285213991E-4</v>
      </c>
      <c r="O158" s="15"/>
      <c r="P158" s="1">
        <f t="shared" si="94"/>
        <v>21.15290975537307</v>
      </c>
      <c r="Q158" s="7">
        <f t="shared" si="89"/>
        <v>6.8234894460269993E-2</v>
      </c>
      <c r="R158" s="7"/>
      <c r="S158" s="7">
        <f t="shared" si="95"/>
        <v>3.3311205081477023E-2</v>
      </c>
      <c r="T158" s="49">
        <f t="shared" si="93"/>
        <v>202</v>
      </c>
      <c r="U158" s="8"/>
    </row>
    <row r="159" spans="1:21" x14ac:dyDescent="0.3">
      <c r="A159" s="21">
        <v>203</v>
      </c>
      <c r="B159" s="23">
        <v>44053</v>
      </c>
      <c r="C159" s="22" t="s">
        <v>6</v>
      </c>
      <c r="D159" s="22"/>
      <c r="E159" s="14">
        <f t="shared" si="88"/>
        <v>0</v>
      </c>
      <c r="F159" s="8"/>
      <c r="G159" s="15">
        <f t="shared" si="97"/>
        <v>0</v>
      </c>
      <c r="H159" s="8">
        <f t="shared" si="98"/>
        <v>-2.6381303990394196E-2</v>
      </c>
      <c r="I159" s="15">
        <f t="shared" si="99"/>
        <v>-0.10552521596157678</v>
      </c>
      <c r="J159" s="10">
        <f t="shared" si="100"/>
        <v>-7.2005019740353903E-3</v>
      </c>
      <c r="K159" s="21">
        <f t="shared" si="96"/>
        <v>203</v>
      </c>
      <c r="L159" s="10">
        <f t="shared" si="101"/>
        <v>-3.5151721101632366E-3</v>
      </c>
      <c r="M159" s="15"/>
      <c r="N159" s="8">
        <f t="shared" si="102"/>
        <v>-5.2762607980788394E-4</v>
      </c>
      <c r="O159" s="15"/>
      <c r="P159" s="1">
        <f t="shared" si="94"/>
        <v>21.15290975537307</v>
      </c>
      <c r="Q159" s="7">
        <f t="shared" si="89"/>
        <v>6.8234894460269993E-2</v>
      </c>
      <c r="R159" s="7"/>
      <c r="S159" s="7">
        <f t="shared" si="95"/>
        <v>3.3311205081477023E-2</v>
      </c>
      <c r="T159" s="49">
        <f t="shared" si="93"/>
        <v>203</v>
      </c>
      <c r="U159" s="8"/>
    </row>
    <row r="160" spans="1:21" x14ac:dyDescent="0.3">
      <c r="A160" s="21">
        <v>204</v>
      </c>
      <c r="B160" s="23">
        <v>44054</v>
      </c>
      <c r="C160" s="22" t="s">
        <v>6</v>
      </c>
      <c r="D160" s="22"/>
      <c r="E160" s="14">
        <f t="shared" si="88"/>
        <v>0</v>
      </c>
      <c r="F160" s="8"/>
      <c r="G160" s="15">
        <f t="shared" si="97"/>
        <v>0</v>
      </c>
      <c r="H160" s="8">
        <f t="shared" si="98"/>
        <v>-2.0532864500384485E-2</v>
      </c>
      <c r="I160" s="15">
        <f t="shared" si="99"/>
        <v>-8.2131458001537941E-2</v>
      </c>
      <c r="J160" s="10">
        <f t="shared" si="100"/>
        <v>-5.604231368603039E-3</v>
      </c>
      <c r="K160" s="21">
        <f t="shared" si="96"/>
        <v>204</v>
      </c>
      <c r="L160" s="10">
        <f t="shared" si="101"/>
        <v>-2.7358978411299475E-3</v>
      </c>
      <c r="M160" s="15"/>
      <c r="N160" s="8">
        <f t="shared" si="102"/>
        <v>-4.1065729000768972E-4</v>
      </c>
      <c r="O160" s="15"/>
      <c r="P160" s="1">
        <f t="shared" si="94"/>
        <v>21.15290975537307</v>
      </c>
      <c r="Q160" s="7">
        <f t="shared" si="89"/>
        <v>6.8234894460269993E-2</v>
      </c>
      <c r="R160" s="7"/>
      <c r="S160" s="7">
        <f t="shared" si="95"/>
        <v>3.3311205081477023E-2</v>
      </c>
      <c r="T160" s="49">
        <f t="shared" si="93"/>
        <v>204</v>
      </c>
      <c r="U160" s="8"/>
    </row>
    <row r="161" spans="1:21" x14ac:dyDescent="0.3">
      <c r="A161" s="21">
        <v>205</v>
      </c>
      <c r="B161" s="23">
        <v>44055</v>
      </c>
      <c r="C161" s="22" t="s">
        <v>6</v>
      </c>
      <c r="D161" s="22"/>
      <c r="E161" s="14">
        <f t="shared" si="88"/>
        <v>0</v>
      </c>
      <c r="F161" s="8"/>
      <c r="G161" s="15">
        <f t="shared" si="97"/>
        <v>0</v>
      </c>
      <c r="H161" s="8">
        <f t="shared" si="98"/>
        <v>-1.5980958513068931E-2</v>
      </c>
      <c r="I161" s="15">
        <f t="shared" si="99"/>
        <v>-6.3923834052275724E-2</v>
      </c>
      <c r="J161" s="10">
        <f t="shared" si="100"/>
        <v>-4.3618360700528472E-3</v>
      </c>
      <c r="K161" s="21">
        <f t="shared" si="96"/>
        <v>205</v>
      </c>
      <c r="L161" s="10">
        <f t="shared" si="101"/>
        <v>-2.129379945709661E-3</v>
      </c>
      <c r="M161" s="15"/>
      <c r="N161" s="8">
        <f t="shared" si="102"/>
        <v>-3.1961917026137861E-4</v>
      </c>
      <c r="O161" s="15"/>
      <c r="P161" s="1">
        <f t="shared" si="94"/>
        <v>21.15290975537307</v>
      </c>
      <c r="Q161" s="7">
        <f t="shared" si="89"/>
        <v>6.8234894460269993E-2</v>
      </c>
      <c r="R161" s="7"/>
      <c r="S161" s="7">
        <f t="shared" si="95"/>
        <v>3.3311205081477023E-2</v>
      </c>
      <c r="T161" s="49">
        <f t="shared" si="93"/>
        <v>205</v>
      </c>
      <c r="U161" s="8"/>
    </row>
    <row r="162" spans="1:21" x14ac:dyDescent="0.3">
      <c r="A162" s="21">
        <v>206</v>
      </c>
      <c r="B162" s="23">
        <v>44056</v>
      </c>
      <c r="C162" s="22" t="s">
        <v>6</v>
      </c>
      <c r="D162" s="22"/>
      <c r="E162" s="14">
        <f t="shared" si="88"/>
        <v>0</v>
      </c>
      <c r="F162" s="8"/>
      <c r="G162" s="15">
        <f t="shared" si="97"/>
        <v>0</v>
      </c>
      <c r="H162" s="8">
        <f t="shared" si="98"/>
        <v>-1.2438159078663769E-2</v>
      </c>
      <c r="I162" s="15">
        <f t="shared" si="99"/>
        <v>-4.9752636314655076E-2</v>
      </c>
      <c r="J162" s="10">
        <f t="shared" si="100"/>
        <v>-3.3948658880506855E-3</v>
      </c>
      <c r="K162" s="21">
        <f t="shared" si="96"/>
        <v>206</v>
      </c>
      <c r="L162" s="10">
        <f t="shared" si="101"/>
        <v>-1.6573202716216164E-3</v>
      </c>
      <c r="M162" s="15"/>
      <c r="N162" s="8">
        <f t="shared" si="102"/>
        <v>-2.4876318157327539E-4</v>
      </c>
      <c r="O162" s="15"/>
      <c r="P162" s="1">
        <f t="shared" si="94"/>
        <v>21.15290975537307</v>
      </c>
      <c r="Q162" s="7">
        <f t="shared" si="89"/>
        <v>6.8234894460269993E-2</v>
      </c>
      <c r="R162" s="7"/>
      <c r="S162" s="7">
        <f t="shared" si="95"/>
        <v>3.3311205081477023E-2</v>
      </c>
      <c r="T162" s="49">
        <f t="shared" si="93"/>
        <v>206</v>
      </c>
      <c r="U162" s="8"/>
    </row>
    <row r="163" spans="1:21" x14ac:dyDescent="0.3">
      <c r="A163" s="21">
        <v>207</v>
      </c>
      <c r="B163" s="23">
        <v>44057</v>
      </c>
      <c r="C163" s="22" t="s">
        <v>6</v>
      </c>
      <c r="D163" s="22"/>
      <c r="E163" s="14">
        <f t="shared" si="88"/>
        <v>0</v>
      </c>
      <c r="F163" s="8"/>
      <c r="G163" s="15">
        <f t="shared" si="97"/>
        <v>0</v>
      </c>
      <c r="H163" s="8">
        <f t="shared" si="98"/>
        <v>-9.6807585815099125E-3</v>
      </c>
      <c r="I163" s="15">
        <f t="shared" si="99"/>
        <v>-3.872303432603965E-2</v>
      </c>
      <c r="J163" s="10">
        <f t="shared" si="100"/>
        <v>-2.6422621604187276E-3</v>
      </c>
      <c r="K163" s="21">
        <f t="shared" si="96"/>
        <v>207</v>
      </c>
      <c r="L163" s="10">
        <f t="shared" si="101"/>
        <v>-1.2899109378117812E-3</v>
      </c>
      <c r="M163" s="15"/>
      <c r="N163" s="8">
        <f t="shared" si="102"/>
        <v>-1.9361517163019826E-4</v>
      </c>
      <c r="O163" s="15"/>
      <c r="P163" s="1">
        <f t="shared" si="94"/>
        <v>21.15290975537307</v>
      </c>
      <c r="Q163" s="7">
        <f t="shared" si="89"/>
        <v>6.8234894460269993E-2</v>
      </c>
      <c r="R163" s="7"/>
      <c r="S163" s="7">
        <f t="shared" si="95"/>
        <v>3.3311205081477023E-2</v>
      </c>
      <c r="T163" s="49">
        <f t="shared" si="93"/>
        <v>207</v>
      </c>
      <c r="U163" s="8"/>
    </row>
    <row r="164" spans="1:21" x14ac:dyDescent="0.3">
      <c r="A164" s="21">
        <v>208</v>
      </c>
      <c r="B164" s="23">
        <v>44058</v>
      </c>
      <c r="C164" s="22" t="s">
        <v>6</v>
      </c>
      <c r="D164" s="22"/>
      <c r="E164" s="14">
        <f t="shared" si="88"/>
        <v>0</v>
      </c>
      <c r="F164" s="8"/>
      <c r="G164" s="15">
        <f t="shared" si="97"/>
        <v>0</v>
      </c>
      <c r="H164" s="8">
        <f t="shared" si="98"/>
        <v>-7.53464287767783E-3</v>
      </c>
      <c r="I164" s="15">
        <f t="shared" si="99"/>
        <v>-3.013857151071132E-2</v>
      </c>
      <c r="J164" s="10">
        <f t="shared" si="100"/>
        <v>-2.0565022462166868E-3</v>
      </c>
      <c r="K164" s="21">
        <f t="shared" si="96"/>
        <v>208</v>
      </c>
      <c r="L164" s="10">
        <f t="shared" si="101"/>
        <v>-1.0039521364560656E-3</v>
      </c>
      <c r="M164" s="15"/>
      <c r="N164" s="8">
        <f t="shared" si="102"/>
        <v>-1.5069285755355661E-4</v>
      </c>
      <c r="O164" s="15"/>
      <c r="P164" s="1">
        <f t="shared" si="94"/>
        <v>21.15290975537307</v>
      </c>
      <c r="Q164" s="7">
        <f t="shared" si="89"/>
        <v>6.8234894460269993E-2</v>
      </c>
      <c r="R164" s="7"/>
      <c r="S164" s="7">
        <f t="shared" si="95"/>
        <v>3.3311205081477023E-2</v>
      </c>
      <c r="T164" s="49">
        <f t="shared" si="93"/>
        <v>208</v>
      </c>
      <c r="U164" s="8"/>
    </row>
    <row r="165" spans="1:21" x14ac:dyDescent="0.3">
      <c r="A165" s="21">
        <v>209</v>
      </c>
      <c r="B165" s="23">
        <v>44059</v>
      </c>
      <c r="C165" s="22" t="s">
        <v>6</v>
      </c>
      <c r="D165" s="22"/>
      <c r="E165" s="14">
        <f t="shared" si="88"/>
        <v>0</v>
      </c>
      <c r="F165" s="8"/>
      <c r="G165" s="15">
        <f t="shared" si="97"/>
        <v>0</v>
      </c>
      <c r="H165" s="8">
        <f t="shared" si="98"/>
        <v>-5.8642969779839991E-3</v>
      </c>
      <c r="I165" s="15">
        <f t="shared" si="99"/>
        <v>-2.3457187911935996E-2</v>
      </c>
      <c r="J165" s="10">
        <f t="shared" si="100"/>
        <v>-1.6005987415056737E-3</v>
      </c>
      <c r="K165" s="21">
        <f t="shared" si="96"/>
        <v>209</v>
      </c>
      <c r="L165" s="10">
        <f t="shared" si="101"/>
        <v>-7.8138719716924375E-4</v>
      </c>
      <c r="M165" s="15"/>
      <c r="N165" s="8">
        <f t="shared" si="102"/>
        <v>-1.1728593955967999E-4</v>
      </c>
      <c r="O165" s="15"/>
      <c r="P165" s="1">
        <f t="shared" si="94"/>
        <v>21.15290975537307</v>
      </c>
      <c r="Q165" s="7">
        <f t="shared" si="89"/>
        <v>6.8234894460269993E-2</v>
      </c>
      <c r="R165" s="7"/>
      <c r="S165" s="7">
        <f t="shared" si="95"/>
        <v>3.3311205081477023E-2</v>
      </c>
      <c r="T165" s="49">
        <f t="shared" si="93"/>
        <v>209</v>
      </c>
      <c r="U165" s="8"/>
    </row>
    <row r="166" spans="1:21" x14ac:dyDescent="0.3">
      <c r="A166" s="21">
        <v>210</v>
      </c>
      <c r="B166" s="23">
        <v>44060</v>
      </c>
      <c r="C166" s="22" t="s">
        <v>6</v>
      </c>
      <c r="D166" s="22"/>
      <c r="E166" s="14">
        <f t="shared" si="88"/>
        <v>0</v>
      </c>
      <c r="F166" s="8"/>
      <c r="G166" s="15">
        <f t="shared" si="97"/>
        <v>0</v>
      </c>
      <c r="H166" s="8">
        <f t="shared" si="98"/>
        <v>-4.5642480478903912E-3</v>
      </c>
      <c r="I166" s="15">
        <f t="shared" si="99"/>
        <v>-1.8256992191561565E-2</v>
      </c>
      <c r="J166" s="10">
        <f t="shared" si="100"/>
        <v>-1.2457639353531768E-3</v>
      </c>
      <c r="K166" s="21">
        <f t="shared" si="96"/>
        <v>210</v>
      </c>
      <c r="L166" s="10">
        <f t="shared" si="101"/>
        <v>-6.0816241106403197E-4</v>
      </c>
      <c r="M166" s="15"/>
      <c r="N166" s="8">
        <f t="shared" si="102"/>
        <v>-9.1284960957807823E-5</v>
      </c>
      <c r="O166" s="15"/>
      <c r="P166" s="1">
        <f t="shared" si="94"/>
        <v>21.15290975537307</v>
      </c>
      <c r="Q166" s="7">
        <f t="shared" si="89"/>
        <v>6.8234894460269993E-2</v>
      </c>
      <c r="R166" s="7"/>
      <c r="S166" s="7">
        <f t="shared" si="95"/>
        <v>3.3311205081477023E-2</v>
      </c>
      <c r="T166" s="49">
        <f t="shared" si="93"/>
        <v>210</v>
      </c>
      <c r="U166" s="8"/>
    </row>
    <row r="167" spans="1:21" x14ac:dyDescent="0.3">
      <c r="A167" s="21">
        <v>211</v>
      </c>
      <c r="B167" s="23">
        <v>44061</v>
      </c>
      <c r="C167" s="22" t="s">
        <v>6</v>
      </c>
      <c r="D167" s="22"/>
      <c r="E167" s="14">
        <f t="shared" si="88"/>
        <v>0</v>
      </c>
      <c r="F167" s="8"/>
      <c r="G167" s="15">
        <f t="shared" si="97"/>
        <v>0</v>
      </c>
      <c r="H167" s="8">
        <f t="shared" si="98"/>
        <v>-3.5524053984443494E-3</v>
      </c>
      <c r="I167" s="15">
        <f t="shared" si="99"/>
        <v>-1.4209621593777397E-2</v>
      </c>
      <c r="J167" s="10">
        <f t="shared" si="100"/>
        <v>-9.6959202977177415E-4</v>
      </c>
      <c r="K167" s="21">
        <f t="shared" si="96"/>
        <v>211</v>
      </c>
      <c r="L167" s="10">
        <f t="shared" si="101"/>
        <v>-4.733396190405033E-4</v>
      </c>
      <c r="M167" s="15"/>
      <c r="N167" s="8">
        <f t="shared" si="102"/>
        <v>-7.1048107968886993E-5</v>
      </c>
      <c r="O167" s="15"/>
      <c r="P167" s="1">
        <f t="shared" si="94"/>
        <v>21.15290975537307</v>
      </c>
      <c r="Q167" s="7">
        <f t="shared" si="89"/>
        <v>6.8234894460269993E-2</v>
      </c>
      <c r="R167" s="7"/>
      <c r="S167" s="7">
        <f t="shared" si="95"/>
        <v>3.3311205081477023E-2</v>
      </c>
      <c r="T167" s="49">
        <f t="shared" si="93"/>
        <v>211</v>
      </c>
      <c r="U167" s="8"/>
    </row>
    <row r="168" spans="1:21" x14ac:dyDescent="0.3">
      <c r="A168" s="21">
        <v>212</v>
      </c>
      <c r="B168" s="23">
        <v>44062</v>
      </c>
      <c r="C168" s="22" t="s">
        <v>6</v>
      </c>
      <c r="D168" s="22"/>
      <c r="E168" s="14">
        <f t="shared" si="88"/>
        <v>0</v>
      </c>
      <c r="F168" s="8"/>
      <c r="G168" s="15">
        <f t="shared" si="97"/>
        <v>0</v>
      </c>
      <c r="H168" s="8">
        <f t="shared" si="98"/>
        <v>-2.7648769266011663E-3</v>
      </c>
      <c r="I168" s="15">
        <f t="shared" si="99"/>
        <v>-1.1059507706404665E-2</v>
      </c>
      <c r="J168" s="10">
        <f t="shared" si="100"/>
        <v>-7.5464434112906494E-4</v>
      </c>
      <c r="K168" s="21">
        <f t="shared" si="96"/>
        <v>212</v>
      </c>
      <c r="L168" s="10">
        <f t="shared" si="101"/>
        <v>-3.6840552930822137E-4</v>
      </c>
      <c r="M168" s="15"/>
      <c r="N168" s="8">
        <f t="shared" si="102"/>
        <v>-5.5297538532023326E-5</v>
      </c>
      <c r="O168" s="15"/>
      <c r="P168" s="1">
        <f t="shared" si="94"/>
        <v>21.15290975537307</v>
      </c>
      <c r="Q168" s="7">
        <f t="shared" si="89"/>
        <v>6.8234894460269993E-2</v>
      </c>
      <c r="R168" s="7"/>
      <c r="S168" s="7">
        <f t="shared" si="95"/>
        <v>3.3311205081477023E-2</v>
      </c>
      <c r="T168" s="49">
        <f t="shared" si="93"/>
        <v>212</v>
      </c>
      <c r="U168" s="8"/>
    </row>
    <row r="169" spans="1:21" x14ac:dyDescent="0.3">
      <c r="A169" s="21">
        <v>213</v>
      </c>
      <c r="B169" s="23">
        <v>44063</v>
      </c>
      <c r="C169" s="22" t="s">
        <v>6</v>
      </c>
      <c r="D169" s="22"/>
      <c r="E169" s="14">
        <f t="shared" si="88"/>
        <v>0</v>
      </c>
      <c r="F169" s="8"/>
      <c r="G169" s="15">
        <f t="shared" si="97"/>
        <v>0</v>
      </c>
      <c r="H169" s="8">
        <f t="shared" si="98"/>
        <v>-2.1519346926449239E-3</v>
      </c>
      <c r="I169" s="15">
        <f t="shared" si="99"/>
        <v>-8.6077387705796957E-3</v>
      </c>
      <c r="J169" s="10">
        <f t="shared" si="100"/>
        <v>-5.8734814655207973E-4</v>
      </c>
      <c r="K169" s="21">
        <f t="shared" si="96"/>
        <v>213</v>
      </c>
      <c r="L169" s="10">
        <f t="shared" si="101"/>
        <v>-2.8673415147456116E-4</v>
      </c>
      <c r="M169" s="15"/>
      <c r="N169" s="8">
        <f t="shared" si="102"/>
        <v>-4.303869385289848E-5</v>
      </c>
      <c r="O169" s="15"/>
      <c r="P169" s="1">
        <f t="shared" si="94"/>
        <v>21.15290975537307</v>
      </c>
      <c r="Q169" s="7">
        <f t="shared" si="89"/>
        <v>6.8234894460269993E-2</v>
      </c>
      <c r="R169" s="7"/>
      <c r="S169" s="7">
        <f t="shared" si="95"/>
        <v>3.3311205081477023E-2</v>
      </c>
      <c r="T169" s="49">
        <f t="shared" si="93"/>
        <v>213</v>
      </c>
      <c r="U169" s="8"/>
    </row>
    <row r="170" spans="1:21" x14ac:dyDescent="0.3">
      <c r="A170" s="21">
        <v>214</v>
      </c>
      <c r="B170" s="23">
        <v>44064</v>
      </c>
      <c r="C170" s="22" t="s">
        <v>6</v>
      </c>
      <c r="D170" s="22"/>
      <c r="E170" s="14">
        <f t="shared" si="88"/>
        <v>0</v>
      </c>
      <c r="F170" s="8"/>
      <c r="G170" s="15">
        <f t="shared" si="97"/>
        <v>0</v>
      </c>
      <c r="H170" s="8">
        <f t="shared" si="98"/>
        <v>-1.6748748838891088E-3</v>
      </c>
      <c r="I170" s="15">
        <f t="shared" si="99"/>
        <v>-6.6994995355564354E-3</v>
      </c>
      <c r="J170" s="10">
        <f t="shared" si="100"/>
        <v>-4.5713964374532122E-4</v>
      </c>
      <c r="K170" s="21">
        <f t="shared" si="96"/>
        <v>214</v>
      </c>
      <c r="L170" s="10">
        <f t="shared" si="101"/>
        <v>-2.2316840297218049E-4</v>
      </c>
      <c r="M170" s="15"/>
      <c r="N170" s="8">
        <f t="shared" si="102"/>
        <v>-3.3497497677782179E-5</v>
      </c>
      <c r="O170" s="15"/>
      <c r="P170" s="1">
        <f t="shared" si="94"/>
        <v>21.15290975537307</v>
      </c>
      <c r="Q170" s="7">
        <f t="shared" si="89"/>
        <v>6.8234894460269993E-2</v>
      </c>
      <c r="R170" s="7"/>
      <c r="S170" s="7">
        <f t="shared" si="95"/>
        <v>3.3311205081477023E-2</v>
      </c>
      <c r="T170" s="49">
        <f t="shared" si="93"/>
        <v>214</v>
      </c>
      <c r="U170" s="8"/>
    </row>
    <row r="171" spans="1:21" x14ac:dyDescent="0.3">
      <c r="A171" s="21">
        <v>215</v>
      </c>
      <c r="B171" s="23">
        <v>44065</v>
      </c>
      <c r="C171" s="22" t="s">
        <v>6</v>
      </c>
      <c r="D171" s="22"/>
      <c r="E171" s="14">
        <f t="shared" si="88"/>
        <v>0</v>
      </c>
      <c r="F171" s="8"/>
      <c r="G171" s="15">
        <f t="shared" si="97"/>
        <v>0</v>
      </c>
      <c r="H171" s="8">
        <f t="shared" si="98"/>
        <v>-1.303573889240431E-3</v>
      </c>
      <c r="I171" s="15">
        <f t="shared" si="99"/>
        <v>-5.214295556961724E-3</v>
      </c>
      <c r="J171" s="10">
        <f t="shared" si="100"/>
        <v>-3.5579690701393799E-4</v>
      </c>
      <c r="K171" s="21">
        <f t="shared" si="96"/>
        <v>215</v>
      </c>
      <c r="L171" s="10">
        <f t="shared" si="101"/>
        <v>-1.7369446865338645E-4</v>
      </c>
      <c r="M171" s="15"/>
      <c r="N171" s="8">
        <f t="shared" si="102"/>
        <v>-2.6071477784808619E-5</v>
      </c>
      <c r="O171" s="15"/>
      <c r="P171" s="1">
        <f t="shared" si="94"/>
        <v>21.15290975537307</v>
      </c>
      <c r="Q171" s="7">
        <f t="shared" si="89"/>
        <v>6.8234894460269993E-2</v>
      </c>
      <c r="R171" s="7"/>
      <c r="S171" s="7">
        <f t="shared" si="95"/>
        <v>3.3311205081477023E-2</v>
      </c>
      <c r="T171" s="49">
        <f t="shared" si="93"/>
        <v>215</v>
      </c>
      <c r="U171" s="8"/>
    </row>
    <row r="172" spans="1:21" x14ac:dyDescent="0.3">
      <c r="A172" s="21">
        <v>216</v>
      </c>
      <c r="B172" s="23">
        <v>44066</v>
      </c>
      <c r="C172" s="22" t="s">
        <v>6</v>
      </c>
      <c r="D172" s="22"/>
      <c r="E172" s="14">
        <f t="shared" si="88"/>
        <v>0</v>
      </c>
      <c r="F172" s="8"/>
      <c r="G172" s="15">
        <f t="shared" si="97"/>
        <v>0</v>
      </c>
      <c r="H172" s="8">
        <f t="shared" si="98"/>
        <v>-1.0145861646474678E-3</v>
      </c>
      <c r="I172" s="15">
        <f t="shared" si="99"/>
        <v>-4.0583446585898712E-3</v>
      </c>
      <c r="J172" s="10">
        <f t="shared" si="100"/>
        <v>-2.7692071946228033E-4</v>
      </c>
      <c r="K172" s="21">
        <f t="shared" si="96"/>
        <v>216</v>
      </c>
      <c r="L172" s="10">
        <f t="shared" si="101"/>
        <v>-1.3518835121360405E-4</v>
      </c>
      <c r="M172" s="15"/>
      <c r="N172" s="8">
        <f t="shared" si="102"/>
        <v>-2.0291723292949357E-5</v>
      </c>
      <c r="O172" s="15"/>
      <c r="P172" s="1">
        <f t="shared" si="94"/>
        <v>21.15290975537307</v>
      </c>
      <c r="Q172" s="7">
        <f t="shared" si="89"/>
        <v>6.8234894460269993E-2</v>
      </c>
      <c r="R172" s="7"/>
      <c r="S172" s="7">
        <f t="shared" si="95"/>
        <v>3.3311205081477023E-2</v>
      </c>
      <c r="T172" s="49">
        <f t="shared" si="93"/>
        <v>216</v>
      </c>
      <c r="U172" s="8"/>
    </row>
    <row r="173" spans="1:21" x14ac:dyDescent="0.3">
      <c r="A173" s="21">
        <v>217</v>
      </c>
      <c r="B173" s="23">
        <v>44067</v>
      </c>
      <c r="C173" s="22" t="s">
        <v>6</v>
      </c>
      <c r="D173" s="22"/>
      <c r="E173" s="14">
        <f t="shared" si="88"/>
        <v>0</v>
      </c>
      <c r="F173" s="8"/>
      <c r="G173" s="15">
        <f t="shared" si="97"/>
        <v>0</v>
      </c>
      <c r="H173" s="8">
        <f t="shared" si="98"/>
        <v>-7.8966378046576441E-4</v>
      </c>
      <c r="I173" s="15">
        <f t="shared" si="99"/>
        <v>-3.1586551218630576E-3</v>
      </c>
      <c r="J173" s="10">
        <f t="shared" si="100"/>
        <v>-2.15530498876717E-4</v>
      </c>
      <c r="K173" s="21">
        <f t="shared" si="96"/>
        <v>217</v>
      </c>
      <c r="L173" s="10">
        <f t="shared" si="101"/>
        <v>-1.0521860854603811E-4</v>
      </c>
      <c r="M173" s="15"/>
      <c r="N173" s="8">
        <f t="shared" si="102"/>
        <v>-1.5793275609315287E-5</v>
      </c>
      <c r="O173" s="15"/>
      <c r="P173" s="1">
        <f t="shared" si="94"/>
        <v>21.15290975537307</v>
      </c>
      <c r="Q173" s="7">
        <f t="shared" si="89"/>
        <v>6.8234894460269993E-2</v>
      </c>
      <c r="R173" s="7"/>
      <c r="S173" s="7">
        <f t="shared" si="95"/>
        <v>3.3311205081477023E-2</v>
      </c>
      <c r="T173" s="49">
        <f t="shared" si="93"/>
        <v>217</v>
      </c>
      <c r="U173" s="8"/>
    </row>
    <row r="174" spans="1:21" x14ac:dyDescent="0.3">
      <c r="A174" s="21">
        <v>218</v>
      </c>
      <c r="B174" s="23">
        <v>44068</v>
      </c>
      <c r="C174" s="22" t="s">
        <v>6</v>
      </c>
      <c r="D174" s="22"/>
      <c r="E174" s="14">
        <f t="shared" si="88"/>
        <v>0</v>
      </c>
      <c r="F174" s="8"/>
      <c r="G174" s="15">
        <f t="shared" si="97"/>
        <v>0</v>
      </c>
      <c r="H174" s="8">
        <f t="shared" si="98"/>
        <v>-6.1460416858350397E-4</v>
      </c>
      <c r="I174" s="15">
        <f t="shared" si="99"/>
        <v>-2.4584166743340159E-3</v>
      </c>
      <c r="J174" s="10">
        <f t="shared" si="100"/>
        <v>-1.6774980231254951E-4</v>
      </c>
      <c r="K174" s="21">
        <f t="shared" si="96"/>
        <v>218</v>
      </c>
      <c r="L174" s="10">
        <f t="shared" si="101"/>
        <v>-8.1892822014463111E-5</v>
      </c>
      <c r="M174" s="15"/>
      <c r="N174" s="8">
        <f t="shared" si="102"/>
        <v>-1.2292083371670079E-5</v>
      </c>
      <c r="O174" s="15"/>
      <c r="P174" s="1">
        <f t="shared" si="94"/>
        <v>21.15290975537307</v>
      </c>
      <c r="Q174" s="7">
        <f t="shared" si="89"/>
        <v>6.8234894460269993E-2</v>
      </c>
      <c r="R174" s="7"/>
      <c r="S174" s="7">
        <f t="shared" si="95"/>
        <v>3.3311205081477023E-2</v>
      </c>
      <c r="T174" s="49">
        <f t="shared" si="93"/>
        <v>218</v>
      </c>
      <c r="U174" s="8"/>
    </row>
    <row r="175" spans="1:21" x14ac:dyDescent="0.3">
      <c r="A175" s="21">
        <v>219</v>
      </c>
      <c r="B175" s="23">
        <v>44069</v>
      </c>
      <c r="C175" s="22" t="s">
        <v>6</v>
      </c>
      <c r="D175" s="22"/>
      <c r="E175" s="14">
        <f t="shared" si="88"/>
        <v>0</v>
      </c>
      <c r="F175" s="8"/>
      <c r="G175" s="15">
        <f t="shared" si="97"/>
        <v>0</v>
      </c>
      <c r="H175" s="8">
        <f t="shared" si="98"/>
        <v>-4.7835331109832624E-4</v>
      </c>
      <c r="I175" s="15">
        <f t="shared" si="99"/>
        <v>-1.9134132443933049E-3</v>
      </c>
      <c r="J175" s="10">
        <f t="shared" si="100"/>
        <v>-1.3056155079005995E-4</v>
      </c>
      <c r="K175" s="21">
        <f t="shared" si="96"/>
        <v>219</v>
      </c>
      <c r="L175" s="10">
        <f t="shared" si="101"/>
        <v>-6.3738100989599691E-5</v>
      </c>
      <c r="M175" s="15"/>
      <c r="N175" s="8">
        <f t="shared" si="102"/>
        <v>-9.5670662219665243E-6</v>
      </c>
      <c r="O175" s="15"/>
      <c r="P175" s="1">
        <f t="shared" si="94"/>
        <v>21.15290975537307</v>
      </c>
      <c r="Q175" s="7">
        <f t="shared" si="89"/>
        <v>6.8234894460269993E-2</v>
      </c>
      <c r="R175" s="7"/>
      <c r="S175" s="7">
        <f t="shared" si="95"/>
        <v>3.3311205081477023E-2</v>
      </c>
      <c r="T175" s="49">
        <f t="shared" si="93"/>
        <v>219</v>
      </c>
      <c r="U175" s="8"/>
    </row>
    <row r="176" spans="1:21" x14ac:dyDescent="0.3">
      <c r="A176" s="21">
        <v>220</v>
      </c>
      <c r="B176" s="23">
        <v>44070</v>
      </c>
      <c r="C176" s="22" t="s">
        <v>6</v>
      </c>
      <c r="D176" s="22"/>
      <c r="E176" s="14">
        <f t="shared" si="88"/>
        <v>0</v>
      </c>
      <c r="F176" s="8"/>
      <c r="G176" s="15">
        <f t="shared" si="97"/>
        <v>0</v>
      </c>
      <c r="H176" s="8">
        <f t="shared" si="98"/>
        <v>-3.7230774201565297E-4</v>
      </c>
      <c r="I176" s="15">
        <f t="shared" si="99"/>
        <v>-1.4892309680626119E-3</v>
      </c>
      <c r="J176" s="10">
        <f t="shared" si="100"/>
        <v>-1.0161751793271804E-4</v>
      </c>
      <c r="K176" s="21">
        <f t="shared" si="96"/>
        <v>220</v>
      </c>
      <c r="L176" s="10">
        <f t="shared" si="101"/>
        <v>-4.9608078190820223E-5</v>
      </c>
      <c r="M176" s="15"/>
      <c r="N176" s="8">
        <f t="shared" si="102"/>
        <v>-7.4461548403130596E-6</v>
      </c>
      <c r="O176" s="15"/>
      <c r="P176" s="1">
        <f t="shared" si="94"/>
        <v>21.15290975537307</v>
      </c>
      <c r="Q176" s="7">
        <f t="shared" si="89"/>
        <v>6.8234894460269993E-2</v>
      </c>
      <c r="R176" s="7"/>
      <c r="S176" s="7">
        <f t="shared" si="95"/>
        <v>3.3311205081477023E-2</v>
      </c>
      <c r="T176" s="49">
        <f t="shared" si="93"/>
        <v>220</v>
      </c>
      <c r="U176" s="8"/>
    </row>
    <row r="177" spans="1:21" x14ac:dyDescent="0.3">
      <c r="A177" s="21">
        <v>221</v>
      </c>
      <c r="B177" s="23">
        <v>44071</v>
      </c>
      <c r="C177" s="22" t="s">
        <v>6</v>
      </c>
      <c r="D177" s="22"/>
      <c r="E177" s="14">
        <f t="shared" si="88"/>
        <v>0</v>
      </c>
      <c r="F177" s="8"/>
      <c r="G177" s="15">
        <f t="shared" si="97"/>
        <v>0</v>
      </c>
      <c r="H177" s="8">
        <f t="shared" si="98"/>
        <v>-2.897712873493665E-4</v>
      </c>
      <c r="I177" s="15">
        <f t="shared" si="99"/>
        <v>-1.159085149397466E-3</v>
      </c>
      <c r="J177" s="10">
        <f t="shared" si="100"/>
        <v>-7.9090052839602367E-5</v>
      </c>
      <c r="K177" s="21">
        <f t="shared" si="96"/>
        <v>221</v>
      </c>
      <c r="L177" s="10">
        <f t="shared" si="101"/>
        <v>-3.8610523118473423E-5</v>
      </c>
      <c r="M177" s="15"/>
      <c r="N177" s="8">
        <f t="shared" si="102"/>
        <v>-5.79542574698733E-6</v>
      </c>
      <c r="O177" s="15"/>
      <c r="P177" s="1">
        <f t="shared" si="94"/>
        <v>21.15290975537307</v>
      </c>
      <c r="Q177" s="7">
        <f t="shared" si="89"/>
        <v>6.8234894460269993E-2</v>
      </c>
      <c r="R177" s="7"/>
      <c r="S177" s="7">
        <f t="shared" si="95"/>
        <v>3.3311205081477023E-2</v>
      </c>
      <c r="T177" s="49">
        <f t="shared" si="93"/>
        <v>221</v>
      </c>
      <c r="U177" s="8"/>
    </row>
    <row r="178" spans="1:21" x14ac:dyDescent="0.3">
      <c r="A178" s="21">
        <v>222</v>
      </c>
      <c r="B178" s="23">
        <v>44072</v>
      </c>
      <c r="C178" s="22" t="s">
        <v>6</v>
      </c>
      <c r="D178" s="22"/>
      <c r="E178" s="14">
        <f t="shared" si="88"/>
        <v>0</v>
      </c>
      <c r="F178" s="8"/>
      <c r="G178" s="15">
        <f t="shared" si="97"/>
        <v>0</v>
      </c>
      <c r="H178" s="8">
        <f t="shared" si="98"/>
        <v>-2.2553223985489641E-4</v>
      </c>
      <c r="I178" s="15">
        <f t="shared" si="99"/>
        <v>-9.0212895941958564E-4</v>
      </c>
      <c r="J178" s="10">
        <f t="shared" si="100"/>
        <v>-6.1556674335548614E-5</v>
      </c>
      <c r="K178" s="21">
        <f t="shared" si="96"/>
        <v>222</v>
      </c>
      <c r="L178" s="10">
        <f t="shared" si="101"/>
        <v>-3.0051002777165282E-5</v>
      </c>
      <c r="M178" s="15"/>
      <c r="N178" s="8">
        <f t="shared" si="102"/>
        <v>-4.5106447970979283E-6</v>
      </c>
      <c r="O178" s="15"/>
      <c r="P178" s="1">
        <f t="shared" si="94"/>
        <v>21.15290975537307</v>
      </c>
      <c r="Q178" s="7">
        <f t="shared" si="89"/>
        <v>6.8234894460269993E-2</v>
      </c>
      <c r="R178" s="7"/>
      <c r="S178" s="7">
        <f t="shared" si="95"/>
        <v>3.3311205081477023E-2</v>
      </c>
      <c r="T178" s="49">
        <f t="shared" si="93"/>
        <v>222</v>
      </c>
      <c r="U178" s="8"/>
    </row>
    <row r="179" spans="1:21" x14ac:dyDescent="0.3">
      <c r="A179" s="21">
        <v>223</v>
      </c>
      <c r="B179" s="23">
        <v>44073</v>
      </c>
      <c r="C179" s="22" t="s">
        <v>6</v>
      </c>
      <c r="D179" s="22"/>
      <c r="E179" s="14">
        <f t="shared" si="88"/>
        <v>0</v>
      </c>
      <c r="F179" s="8"/>
      <c r="G179" s="15">
        <f t="shared" si="97"/>
        <v>0</v>
      </c>
      <c r="H179" s="8">
        <f t="shared" si="98"/>
        <v>-1.7553426938618911E-4</v>
      </c>
      <c r="I179" s="15">
        <f t="shared" si="99"/>
        <v>-7.0213707754475645E-4</v>
      </c>
      <c r="J179" s="10">
        <f t="shared" si="100"/>
        <v>-4.7910249382908862E-5</v>
      </c>
      <c r="K179" s="21">
        <f t="shared" si="96"/>
        <v>223</v>
      </c>
      <c r="L179" s="10">
        <f t="shared" si="101"/>
        <v>-2.3389032185402319E-5</v>
      </c>
      <c r="M179" s="15"/>
      <c r="N179" s="8">
        <f t="shared" si="102"/>
        <v>-3.5106853877237822E-6</v>
      </c>
      <c r="O179" s="15"/>
      <c r="P179" s="1">
        <f t="shared" si="94"/>
        <v>21.15290975537307</v>
      </c>
      <c r="Q179" s="7">
        <f t="shared" si="89"/>
        <v>6.8234894460269993E-2</v>
      </c>
      <c r="R179" s="7"/>
      <c r="S179" s="7">
        <f t="shared" si="95"/>
        <v>3.3311205081477023E-2</v>
      </c>
      <c r="T179" s="49">
        <f t="shared" si="93"/>
        <v>223</v>
      </c>
      <c r="U179" s="8"/>
    </row>
    <row r="180" spans="1:21" x14ac:dyDescent="0.3">
      <c r="A180" s="21">
        <v>224</v>
      </c>
      <c r="B180" s="23">
        <v>44074</v>
      </c>
      <c r="C180" s="22" t="s">
        <v>6</v>
      </c>
      <c r="D180" s="22"/>
      <c r="E180" s="14">
        <f t="shared" si="88"/>
        <v>0</v>
      </c>
      <c r="F180" s="8"/>
      <c r="G180" s="15">
        <f t="shared" si="97"/>
        <v>0</v>
      </c>
      <c r="H180" s="8">
        <f t="shared" si="98"/>
        <v>-1.3662028873906147E-4</v>
      </c>
      <c r="I180" s="15">
        <f t="shared" si="99"/>
        <v>-5.4648115495624589E-4</v>
      </c>
      <c r="J180" s="10">
        <f t="shared" si="100"/>
        <v>-3.7289083932965892E-5</v>
      </c>
      <c r="K180" s="21">
        <f t="shared" si="96"/>
        <v>224</v>
      </c>
      <c r="L180" s="10">
        <f t="shared" si="101"/>
        <v>-1.8203945825909931E-5</v>
      </c>
      <c r="M180" s="15"/>
      <c r="N180" s="8">
        <f t="shared" si="102"/>
        <v>-2.7324057747812294E-6</v>
      </c>
      <c r="O180" s="15"/>
      <c r="P180" s="1">
        <f t="shared" si="94"/>
        <v>21.15290975537307</v>
      </c>
      <c r="Q180" s="7">
        <f t="shared" si="89"/>
        <v>6.8234894460269993E-2</v>
      </c>
      <c r="R180" s="7"/>
      <c r="S180" s="7">
        <f t="shared" si="95"/>
        <v>3.3311205081477023E-2</v>
      </c>
      <c r="T180" s="49">
        <f t="shared" si="93"/>
        <v>224</v>
      </c>
      <c r="U180" s="8"/>
    </row>
    <row r="181" spans="1:21" x14ac:dyDescent="0.3">
      <c r="A181" s="21">
        <v>225</v>
      </c>
      <c r="B181" s="23">
        <v>44075</v>
      </c>
      <c r="C181" s="22" t="s">
        <v>6</v>
      </c>
      <c r="D181" s="22"/>
      <c r="E181" s="14">
        <f t="shared" ref="E181:E244" si="103">+O181*(Q181/$E$3)</f>
        <v>0</v>
      </c>
      <c r="F181" s="8"/>
      <c r="G181" s="15">
        <f t="shared" si="97"/>
        <v>0</v>
      </c>
      <c r="H181" s="8">
        <f t="shared" si="98"/>
        <v>-1.0633310156707829E-4</v>
      </c>
      <c r="I181" s="15">
        <f t="shared" si="99"/>
        <v>-4.2533240626831315E-4</v>
      </c>
      <c r="J181" s="10">
        <f t="shared" si="100"/>
        <v>-2.9022511852251028E-5</v>
      </c>
      <c r="K181" s="21">
        <f t="shared" si="96"/>
        <v>225</v>
      </c>
      <c r="L181" s="10">
        <f t="shared" si="101"/>
        <v>-1.4168335013001883E-5</v>
      </c>
      <c r="M181" s="15"/>
      <c r="N181" s="8">
        <f t="shared" si="102"/>
        <v>-2.126662031341566E-6</v>
      </c>
      <c r="O181" s="15"/>
      <c r="P181" s="1">
        <f t="shared" si="94"/>
        <v>21.15290975537307</v>
      </c>
      <c r="Q181" s="7">
        <f t="shared" ref="Q181:Q244" si="104">+J181/I181</f>
        <v>6.8234894460269993E-2</v>
      </c>
      <c r="R181" s="7"/>
      <c r="S181" s="7">
        <f t="shared" si="95"/>
        <v>3.3311205081477023E-2</v>
      </c>
      <c r="T181" s="49">
        <f t="shared" si="93"/>
        <v>225</v>
      </c>
      <c r="U181" s="8"/>
    </row>
    <row r="182" spans="1:21" x14ac:dyDescent="0.3">
      <c r="A182" s="21">
        <v>226</v>
      </c>
      <c r="B182" s="23">
        <v>44076</v>
      </c>
      <c r="C182" s="22" t="s">
        <v>6</v>
      </c>
      <c r="D182" s="22"/>
      <c r="E182" s="14">
        <f t="shared" si="103"/>
        <v>0</v>
      </c>
      <c r="F182" s="8"/>
      <c r="G182" s="15">
        <f t="shared" si="97"/>
        <v>0</v>
      </c>
      <c r="H182" s="8">
        <f t="shared" si="98"/>
        <v>-8.27602444207238E-5</v>
      </c>
      <c r="I182" s="15">
        <f t="shared" si="99"/>
        <v>-3.310409776828952E-4</v>
      </c>
      <c r="J182" s="10">
        <f t="shared" si="100"/>
        <v>-2.2588546174216949E-5</v>
      </c>
      <c r="K182" s="21">
        <f t="shared" si="96"/>
        <v>226</v>
      </c>
      <c r="L182" s="10">
        <f t="shared" si="101"/>
        <v>-1.1027373897967581E-5</v>
      </c>
      <c r="M182" s="15"/>
      <c r="N182" s="8">
        <f t="shared" si="102"/>
        <v>-1.6552048884144761E-6</v>
      </c>
      <c r="O182" s="15"/>
      <c r="P182" s="1">
        <f t="shared" si="94"/>
        <v>21.15290975537307</v>
      </c>
      <c r="Q182" s="7">
        <f t="shared" si="104"/>
        <v>6.8234894460269993E-2</v>
      </c>
      <c r="R182" s="7"/>
      <c r="S182" s="7">
        <f t="shared" si="95"/>
        <v>3.3311205081477023E-2</v>
      </c>
      <c r="T182" s="49">
        <f t="shared" si="93"/>
        <v>226</v>
      </c>
      <c r="U182" s="8"/>
    </row>
    <row r="183" spans="1:21" x14ac:dyDescent="0.3">
      <c r="A183" s="21">
        <v>227</v>
      </c>
      <c r="B183" s="23">
        <v>44077</v>
      </c>
      <c r="C183" s="22" t="s">
        <v>6</v>
      </c>
      <c r="D183" s="22"/>
      <c r="E183" s="14">
        <f t="shared" si="103"/>
        <v>0</v>
      </c>
      <c r="F183" s="8"/>
      <c r="G183" s="15">
        <f t="shared" si="97"/>
        <v>0</v>
      </c>
      <c r="H183" s="8">
        <f t="shared" si="98"/>
        <v>-6.4413225567931122E-5</v>
      </c>
      <c r="I183" s="15">
        <f t="shared" si="99"/>
        <v>-2.5765290227172449E-4</v>
      </c>
      <c r="J183" s="10">
        <f t="shared" si="100"/>
        <v>-1.7580918593893379E-5</v>
      </c>
      <c r="K183" s="21">
        <f t="shared" si="96"/>
        <v>227</v>
      </c>
      <c r="L183" s="10">
        <f t="shared" si="101"/>
        <v>-8.5827286674111709E-6</v>
      </c>
      <c r="M183" s="15"/>
      <c r="N183" s="8">
        <f t="shared" si="102"/>
        <v>-1.2882645113586224E-6</v>
      </c>
      <c r="O183" s="15"/>
      <c r="P183" s="1">
        <f t="shared" si="94"/>
        <v>21.15290975537307</v>
      </c>
      <c r="Q183" s="7">
        <f t="shared" si="104"/>
        <v>6.8234894460269993E-2</v>
      </c>
      <c r="R183" s="7"/>
      <c r="S183" s="7">
        <f t="shared" si="95"/>
        <v>3.3311205081477023E-2</v>
      </c>
      <c r="T183" s="49">
        <f t="shared" si="93"/>
        <v>227</v>
      </c>
      <c r="U183" s="8"/>
    </row>
    <row r="184" spans="1:21" x14ac:dyDescent="0.3">
      <c r="A184" s="21">
        <v>228</v>
      </c>
      <c r="B184" s="23">
        <v>44078</v>
      </c>
      <c r="C184" s="22" t="s">
        <v>6</v>
      </c>
      <c r="D184" s="22"/>
      <c r="E184" s="14">
        <f t="shared" si="103"/>
        <v>0</v>
      </c>
      <c r="F184" s="8"/>
      <c r="G184" s="15">
        <f t="shared" si="97"/>
        <v>0</v>
      </c>
      <c r="H184" s="8">
        <f t="shared" si="98"/>
        <v>-5.0133535214961478E-5</v>
      </c>
      <c r="I184" s="15">
        <f t="shared" si="99"/>
        <v>-2.0053414085984591E-4</v>
      </c>
      <c r="J184" s="10">
        <f t="shared" si="100"/>
        <v>-1.3683425937252502E-5</v>
      </c>
      <c r="K184" s="21">
        <f t="shared" si="96"/>
        <v>228</v>
      </c>
      <c r="L184" s="10">
        <f t="shared" si="101"/>
        <v>-6.6800338920201282E-6</v>
      </c>
      <c r="M184" s="15"/>
      <c r="N184" s="8">
        <f t="shared" si="102"/>
        <v>-1.0026707042992296E-6</v>
      </c>
      <c r="O184" s="15"/>
      <c r="P184" s="1">
        <f t="shared" si="94"/>
        <v>21.15290975537307</v>
      </c>
      <c r="Q184" s="7">
        <f t="shared" si="104"/>
        <v>6.8234894460269993E-2</v>
      </c>
      <c r="R184" s="7"/>
      <c r="S184" s="7">
        <f t="shared" si="95"/>
        <v>3.3311205081477023E-2</v>
      </c>
      <c r="T184" s="49">
        <f t="shared" si="93"/>
        <v>228</v>
      </c>
      <c r="U184" s="8"/>
    </row>
    <row r="185" spans="1:21" x14ac:dyDescent="0.3">
      <c r="A185" s="21">
        <v>229</v>
      </c>
      <c r="B185" s="23">
        <v>44079</v>
      </c>
      <c r="C185" s="22" t="s">
        <v>6</v>
      </c>
      <c r="D185" s="22"/>
      <c r="E185" s="14">
        <f t="shared" si="103"/>
        <v>0</v>
      </c>
      <c r="F185" s="8"/>
      <c r="G185" s="15">
        <f t="shared" si="97"/>
        <v>0</v>
      </c>
      <c r="H185" s="8">
        <f t="shared" si="98"/>
        <v>-3.9019492208151326E-5</v>
      </c>
      <c r="I185" s="15">
        <f t="shared" si="99"/>
        <v>-1.560779688326053E-4</v>
      </c>
      <c r="J185" s="10">
        <f t="shared" ref="J185:J216" si="105">+I185*$Q$3</f>
        <v>-1.0649963730866133E-5</v>
      </c>
      <c r="K185" s="21">
        <f t="shared" si="96"/>
        <v>229</v>
      </c>
      <c r="L185" s="10">
        <f t="shared" ref="L185:L216" si="106">+$S$3*I185</f>
        <v>-5.1991452284832942E-6</v>
      </c>
      <c r="M185" s="15"/>
      <c r="N185" s="8">
        <f t="shared" ref="N185:N216" si="107">+I185*$N$3</f>
        <v>-7.803898441630265E-7</v>
      </c>
      <c r="O185" s="15"/>
      <c r="P185" s="1">
        <f t="shared" si="94"/>
        <v>21.15290975537307</v>
      </c>
      <c r="Q185" s="7">
        <f t="shared" si="104"/>
        <v>6.8234894460269993E-2</v>
      </c>
      <c r="R185" s="7"/>
      <c r="S185" s="7">
        <f t="shared" si="95"/>
        <v>3.3311205081477023E-2</v>
      </c>
      <c r="T185" s="49">
        <f t="shared" si="93"/>
        <v>229</v>
      </c>
      <c r="U185" s="8"/>
    </row>
    <row r="186" spans="1:21" x14ac:dyDescent="0.3">
      <c r="A186" s="21">
        <v>230</v>
      </c>
      <c r="B186" s="23">
        <v>44080</v>
      </c>
      <c r="C186" s="22" t="s">
        <v>6</v>
      </c>
      <c r="D186" s="22"/>
      <c r="E186" s="14">
        <f t="shared" si="103"/>
        <v>0</v>
      </c>
      <c r="F186" s="8"/>
      <c r="G186" s="15">
        <f t="shared" si="97"/>
        <v>0</v>
      </c>
      <c r="H186" s="8">
        <f t="shared" si="98"/>
        <v>-3.0369308002193561E-5</v>
      </c>
      <c r="I186" s="15">
        <f t="shared" si="99"/>
        <v>-1.2147723200877424E-4</v>
      </c>
      <c r="J186" s="10">
        <f t="shared" si="105"/>
        <v>-8.2889861054444429E-6</v>
      </c>
      <c r="K186" s="21">
        <f t="shared" si="96"/>
        <v>230</v>
      </c>
      <c r="L186" s="10">
        <f t="shared" si="106"/>
        <v>-4.0465529881744435E-6</v>
      </c>
      <c r="M186" s="15"/>
      <c r="N186" s="8">
        <f t="shared" si="107"/>
        <v>-6.0738616004387121E-7</v>
      </c>
      <c r="O186" s="15"/>
      <c r="P186" s="1">
        <f t="shared" si="94"/>
        <v>21.15290975537307</v>
      </c>
      <c r="Q186" s="7">
        <f t="shared" si="104"/>
        <v>6.8234894460269993E-2</v>
      </c>
      <c r="R186" s="7"/>
      <c r="S186" s="7">
        <f t="shared" si="95"/>
        <v>3.3311205081477023E-2</v>
      </c>
      <c r="T186" s="49">
        <f t="shared" si="93"/>
        <v>230</v>
      </c>
      <c r="U186" s="8"/>
    </row>
    <row r="187" spans="1:21" x14ac:dyDescent="0.3">
      <c r="A187" s="21">
        <v>231</v>
      </c>
      <c r="B187" s="23">
        <v>44081</v>
      </c>
      <c r="C187" s="22" t="s">
        <v>6</v>
      </c>
      <c r="D187" s="22"/>
      <c r="E187" s="14">
        <f t="shared" si="103"/>
        <v>0</v>
      </c>
      <c r="F187" s="8"/>
      <c r="G187" s="15">
        <f t="shared" si="97"/>
        <v>0</v>
      </c>
      <c r="H187" s="8">
        <f t="shared" si="98"/>
        <v>-2.3636772708677814E-5</v>
      </c>
      <c r="I187" s="15">
        <f t="shared" si="99"/>
        <v>-9.4547090834711255E-5</v>
      </c>
      <c r="J187" s="10">
        <f t="shared" si="105"/>
        <v>-6.4514107646320825E-6</v>
      </c>
      <c r="K187" s="21">
        <f t="shared" si="96"/>
        <v>231</v>
      </c>
      <c r="L187" s="10">
        <f t="shared" si="106"/>
        <v>-3.149477532652103E-6</v>
      </c>
      <c r="M187" s="15"/>
      <c r="N187" s="8">
        <f t="shared" si="107"/>
        <v>-4.7273545417355627E-7</v>
      </c>
      <c r="O187" s="15"/>
      <c r="P187" s="1">
        <f t="shared" si="94"/>
        <v>21.15290975537307</v>
      </c>
      <c r="Q187" s="7">
        <f t="shared" si="104"/>
        <v>6.8234894460269993E-2</v>
      </c>
      <c r="R187" s="7"/>
      <c r="S187" s="7">
        <f t="shared" si="95"/>
        <v>3.3311205081477023E-2</v>
      </c>
      <c r="T187" s="49">
        <f t="shared" si="93"/>
        <v>231</v>
      </c>
      <c r="U187" s="8"/>
    </row>
    <row r="188" spans="1:21" x14ac:dyDescent="0.3">
      <c r="A188" s="21">
        <v>232</v>
      </c>
      <c r="B188" s="23">
        <v>44082</v>
      </c>
      <c r="C188" s="22" t="s">
        <v>6</v>
      </c>
      <c r="D188" s="22"/>
      <c r="E188" s="14">
        <f t="shared" si="103"/>
        <v>0</v>
      </c>
      <c r="F188" s="8"/>
      <c r="G188" s="15">
        <f t="shared" si="97"/>
        <v>0</v>
      </c>
      <c r="H188" s="8">
        <f t="shared" si="98"/>
        <v>-1.8396765051127997E-5</v>
      </c>
      <c r="I188" s="15">
        <f t="shared" si="99"/>
        <v>-7.3587060204511988E-5</v>
      </c>
      <c r="J188" s="10">
        <f t="shared" si="105"/>
        <v>-5.0212052866964095E-6</v>
      </c>
      <c r="K188" s="21">
        <f t="shared" si="96"/>
        <v>232</v>
      </c>
      <c r="L188" s="10">
        <f t="shared" si="106"/>
        <v>-2.4512736538154956E-6</v>
      </c>
      <c r="M188" s="15"/>
      <c r="N188" s="8">
        <f t="shared" si="107"/>
        <v>-3.6793530102255993E-7</v>
      </c>
      <c r="O188" s="15"/>
      <c r="P188" s="1">
        <f t="shared" si="94"/>
        <v>21.15290975537307</v>
      </c>
      <c r="Q188" s="7">
        <f t="shared" si="104"/>
        <v>6.8234894460269993E-2</v>
      </c>
      <c r="R188" s="7"/>
      <c r="S188" s="7">
        <f t="shared" si="95"/>
        <v>3.3311205081477023E-2</v>
      </c>
      <c r="T188" s="49">
        <f t="shared" si="93"/>
        <v>232</v>
      </c>
      <c r="U188" s="8"/>
    </row>
    <row r="189" spans="1:21" x14ac:dyDescent="0.3">
      <c r="A189" s="21">
        <v>233</v>
      </c>
      <c r="B189" s="23">
        <v>44083</v>
      </c>
      <c r="C189" s="22" t="s">
        <v>6</v>
      </c>
      <c r="D189" s="22"/>
      <c r="E189" s="14">
        <f t="shared" si="103"/>
        <v>0</v>
      </c>
      <c r="F189" s="8"/>
      <c r="G189" s="15">
        <f t="shared" si="97"/>
        <v>0</v>
      </c>
      <c r="H189" s="8">
        <f t="shared" si="98"/>
        <v>-1.4318408376544231E-5</v>
      </c>
      <c r="I189" s="15">
        <f t="shared" si="99"/>
        <v>-5.7273633506176925E-5</v>
      </c>
      <c r="J189" s="10">
        <f t="shared" si="105"/>
        <v>-3.9080603376501659E-6</v>
      </c>
      <c r="K189" s="21">
        <f t="shared" si="96"/>
        <v>233</v>
      </c>
      <c r="L189" s="10">
        <f t="shared" si="106"/>
        <v>-1.9078537514856133E-6</v>
      </c>
      <c r="M189" s="15"/>
      <c r="N189" s="8">
        <f t="shared" si="107"/>
        <v>-2.8636816753088463E-7</v>
      </c>
      <c r="O189" s="15"/>
      <c r="P189" s="1">
        <f t="shared" si="94"/>
        <v>21.15290975537307</v>
      </c>
      <c r="Q189" s="7">
        <f t="shared" si="104"/>
        <v>6.8234894460269993E-2</v>
      </c>
      <c r="R189" s="7"/>
      <c r="S189" s="7">
        <f t="shared" si="95"/>
        <v>3.3311205081477023E-2</v>
      </c>
      <c r="T189" s="49">
        <f t="shared" si="93"/>
        <v>233</v>
      </c>
      <c r="U189" s="8"/>
    </row>
    <row r="190" spans="1:21" x14ac:dyDescent="0.3">
      <c r="A190" s="21">
        <v>234</v>
      </c>
      <c r="B190" s="23">
        <v>44084</v>
      </c>
      <c r="C190" s="22" t="s">
        <v>6</v>
      </c>
      <c r="D190" s="22"/>
      <c r="E190" s="14">
        <f t="shared" si="103"/>
        <v>0</v>
      </c>
      <c r="F190" s="8"/>
      <c r="G190" s="15">
        <f t="shared" si="97"/>
        <v>0</v>
      </c>
      <c r="H190" s="8">
        <f t="shared" si="98"/>
        <v>-1.1144177678396856E-5</v>
      </c>
      <c r="I190" s="15">
        <f t="shared" si="99"/>
        <v>-4.4576710713587423E-5</v>
      </c>
      <c r="J190" s="10">
        <f t="shared" si="105"/>
        <v>-3.0416871509276245E-6</v>
      </c>
      <c r="K190" s="21">
        <f t="shared" si="96"/>
        <v>234</v>
      </c>
      <c r="L190" s="10">
        <f t="shared" si="106"/>
        <v>-1.4849039524379845E-6</v>
      </c>
      <c r="M190" s="15"/>
      <c r="N190" s="8">
        <f t="shared" si="107"/>
        <v>-2.2288355356793712E-7</v>
      </c>
      <c r="O190" s="15"/>
      <c r="P190" s="1">
        <f t="shared" si="94"/>
        <v>21.15290975537307</v>
      </c>
      <c r="Q190" s="7">
        <f t="shared" si="104"/>
        <v>6.8234894460269993E-2</v>
      </c>
      <c r="R190" s="7"/>
      <c r="S190" s="7">
        <f t="shared" si="95"/>
        <v>3.3311205081477023E-2</v>
      </c>
      <c r="T190" s="49">
        <f t="shared" si="93"/>
        <v>234</v>
      </c>
      <c r="U190" s="8"/>
    </row>
    <row r="191" spans="1:21" x14ac:dyDescent="0.3">
      <c r="A191" s="21">
        <v>235</v>
      </c>
      <c r="B191" s="23">
        <v>44085</v>
      </c>
      <c r="C191" s="22" t="s">
        <v>6</v>
      </c>
      <c r="D191" s="22"/>
      <c r="E191" s="14">
        <f t="shared" si="103"/>
        <v>0</v>
      </c>
      <c r="F191" s="8"/>
      <c r="G191" s="15">
        <f t="shared" si="97"/>
        <v>0</v>
      </c>
      <c r="H191" s="8">
        <f t="shared" si="98"/>
        <v>-8.6736383585151534E-6</v>
      </c>
      <c r="I191" s="15">
        <f t="shared" si="99"/>
        <v>-3.4694553434060614E-5</v>
      </c>
      <c r="J191" s="10">
        <f t="shared" si="105"/>
        <v>-2.3673791919193238E-6</v>
      </c>
      <c r="K191" s="21">
        <f t="shared" si="96"/>
        <v>235</v>
      </c>
      <c r="L191" s="10">
        <f t="shared" si="106"/>
        <v>-1.155717384652256E-6</v>
      </c>
      <c r="M191" s="15"/>
      <c r="N191" s="8">
        <f t="shared" si="107"/>
        <v>-1.7347276717030308E-7</v>
      </c>
      <c r="O191" s="15"/>
      <c r="P191" s="1">
        <f t="shared" si="94"/>
        <v>21.15290975537307</v>
      </c>
      <c r="Q191" s="7">
        <f t="shared" si="104"/>
        <v>6.8234894460269993E-2</v>
      </c>
      <c r="R191" s="7"/>
      <c r="S191" s="7">
        <f t="shared" si="95"/>
        <v>3.3311205081477023E-2</v>
      </c>
      <c r="T191" s="49">
        <f t="shared" si="93"/>
        <v>235</v>
      </c>
      <c r="U191" s="8"/>
    </row>
    <row r="192" spans="1:21" x14ac:dyDescent="0.3">
      <c r="A192" s="21">
        <v>236</v>
      </c>
      <c r="B192" s="23">
        <v>44086</v>
      </c>
      <c r="C192" s="22" t="s">
        <v>6</v>
      </c>
      <c r="D192" s="22"/>
      <c r="E192" s="14">
        <f t="shared" si="103"/>
        <v>0</v>
      </c>
      <c r="F192" s="8"/>
      <c r="G192" s="15">
        <f t="shared" si="97"/>
        <v>0</v>
      </c>
      <c r="H192" s="8">
        <f t="shared" si="98"/>
        <v>-6.7507899232568532E-6</v>
      </c>
      <c r="I192" s="15">
        <f t="shared" si="99"/>
        <v>-2.7003159693027413E-5</v>
      </c>
      <c r="J192" s="10">
        <f t="shared" si="105"/>
        <v>-1.8425577517475423E-6</v>
      </c>
      <c r="K192" s="21">
        <f t="shared" si="96"/>
        <v>236</v>
      </c>
      <c r="L192" s="10">
        <f t="shared" si="106"/>
        <v>-8.9950779038231024E-7</v>
      </c>
      <c r="M192" s="15"/>
      <c r="N192" s="8">
        <f t="shared" si="107"/>
        <v>-1.3501579846513706E-7</v>
      </c>
      <c r="O192" s="15"/>
      <c r="P192" s="1">
        <f t="shared" si="94"/>
        <v>21.15290975537307</v>
      </c>
      <c r="Q192" s="7">
        <f t="shared" si="104"/>
        <v>6.8234894460269993E-2</v>
      </c>
      <c r="R192" s="7"/>
      <c r="S192" s="7">
        <f t="shared" si="95"/>
        <v>3.3311205081477023E-2</v>
      </c>
      <c r="T192" s="49">
        <f t="shared" si="93"/>
        <v>236</v>
      </c>
      <c r="U192" s="8"/>
    </row>
    <row r="193" spans="1:21" x14ac:dyDescent="0.3">
      <c r="A193" s="21">
        <v>237</v>
      </c>
      <c r="B193" s="23">
        <v>44087</v>
      </c>
      <c r="C193" s="22" t="s">
        <v>6</v>
      </c>
      <c r="D193" s="22"/>
      <c r="E193" s="14">
        <f t="shared" si="103"/>
        <v>0</v>
      </c>
      <c r="F193" s="8"/>
      <c r="G193" s="15">
        <f t="shared" si="97"/>
        <v>0</v>
      </c>
      <c r="H193" s="8">
        <f t="shared" si="98"/>
        <v>-5.2542154404219331E-6</v>
      </c>
      <c r="I193" s="15">
        <f t="shared" si="99"/>
        <v>-2.1016861761687732E-5</v>
      </c>
      <c r="J193" s="10">
        <f t="shared" si="105"/>
        <v>-1.4340833441948465E-6</v>
      </c>
      <c r="K193" s="21">
        <f t="shared" si="96"/>
        <v>237</v>
      </c>
      <c r="L193" s="10">
        <f t="shared" si="106"/>
        <v>-7.0009699231263253E-7</v>
      </c>
      <c r="M193" s="15"/>
      <c r="N193" s="8">
        <f t="shared" si="107"/>
        <v>-1.0508430880843867E-7</v>
      </c>
      <c r="O193" s="15"/>
      <c r="P193" s="1">
        <f t="shared" si="94"/>
        <v>21.15290975537307</v>
      </c>
      <c r="Q193" s="7">
        <f t="shared" si="104"/>
        <v>6.8234894460269993E-2</v>
      </c>
      <c r="R193" s="7"/>
      <c r="S193" s="7">
        <f t="shared" si="95"/>
        <v>3.3311205081477023E-2</v>
      </c>
      <c r="T193" s="49">
        <f t="shared" si="93"/>
        <v>237</v>
      </c>
      <c r="U193" s="8"/>
    </row>
    <row r="194" spans="1:21" x14ac:dyDescent="0.3">
      <c r="A194" s="21">
        <v>238</v>
      </c>
      <c r="B194" s="23">
        <v>44088</v>
      </c>
      <c r="C194" s="22" t="s">
        <v>6</v>
      </c>
      <c r="D194" s="22"/>
      <c r="E194" s="14">
        <f t="shared" si="103"/>
        <v>0</v>
      </c>
      <c r="F194" s="8"/>
      <c r="G194" s="15">
        <f t="shared" si="97"/>
        <v>0</v>
      </c>
      <c r="H194" s="8">
        <f t="shared" si="98"/>
        <v>-4.0894147511924984E-6</v>
      </c>
      <c r="I194" s="15">
        <f t="shared" si="99"/>
        <v>-1.6357659004769994E-5</v>
      </c>
      <c r="J194" s="10">
        <f t="shared" si="105"/>
        <v>-1.1161631358075657E-6</v>
      </c>
      <c r="K194" s="21">
        <f t="shared" si="96"/>
        <v>238</v>
      </c>
      <c r="L194" s="10">
        <f t="shared" si="106"/>
        <v>-5.4489333376076256E-7</v>
      </c>
      <c r="M194" s="15"/>
      <c r="N194" s="8">
        <f t="shared" si="107"/>
        <v>-8.1788295023849975E-8</v>
      </c>
      <c r="O194" s="15"/>
      <c r="P194" s="1">
        <f t="shared" si="94"/>
        <v>21.15290975537307</v>
      </c>
      <c r="Q194" s="7">
        <f t="shared" si="104"/>
        <v>6.8234894460269993E-2</v>
      </c>
      <c r="R194" s="7"/>
      <c r="S194" s="7">
        <f t="shared" si="95"/>
        <v>3.3311205081477023E-2</v>
      </c>
      <c r="T194" s="49">
        <f t="shared" si="93"/>
        <v>238</v>
      </c>
      <c r="U194" s="8"/>
    </row>
    <row r="195" spans="1:21" x14ac:dyDescent="0.3">
      <c r="A195" s="21">
        <v>239</v>
      </c>
      <c r="B195" s="23">
        <v>44089</v>
      </c>
      <c r="C195" s="22" t="s">
        <v>6</v>
      </c>
      <c r="D195" s="22"/>
      <c r="E195" s="14">
        <f t="shared" si="103"/>
        <v>0</v>
      </c>
      <c r="F195" s="8"/>
      <c r="G195" s="15">
        <f t="shared" si="97"/>
        <v>0</v>
      </c>
      <c r="H195" s="8">
        <f t="shared" si="98"/>
        <v>-3.1828373230786023E-6</v>
      </c>
      <c r="I195" s="15">
        <f t="shared" si="99"/>
        <v>-1.2731349292314409E-5</v>
      </c>
      <c r="J195" s="10">
        <f t="shared" si="105"/>
        <v>-8.6872227529790684E-7</v>
      </c>
      <c r="K195" s="21">
        <f t="shared" si="96"/>
        <v>239</v>
      </c>
      <c r="L195" s="10">
        <f t="shared" si="106"/>
        <v>-4.2409658724020266E-7</v>
      </c>
      <c r="M195" s="15"/>
      <c r="N195" s="8">
        <f t="shared" si="107"/>
        <v>-6.3656746461572053E-8</v>
      </c>
      <c r="O195" s="15"/>
      <c r="P195" s="1">
        <f t="shared" si="94"/>
        <v>21.15290975537307</v>
      </c>
      <c r="Q195" s="7">
        <f t="shared" si="104"/>
        <v>6.8234894460269993E-2</v>
      </c>
      <c r="R195" s="7"/>
      <c r="S195" s="7">
        <f t="shared" si="95"/>
        <v>3.3311205081477023E-2</v>
      </c>
      <c r="T195" s="49">
        <f t="shared" si="93"/>
        <v>239</v>
      </c>
      <c r="U195" s="8"/>
    </row>
    <row r="196" spans="1:21" x14ac:dyDescent="0.3">
      <c r="A196" s="21">
        <v>240</v>
      </c>
      <c r="B196" s="23">
        <v>44090</v>
      </c>
      <c r="C196" s="22" t="s">
        <v>6</v>
      </c>
      <c r="D196" s="22"/>
      <c r="E196" s="14">
        <f t="shared" si="103"/>
        <v>0</v>
      </c>
      <c r="F196" s="8"/>
      <c r="G196" s="15">
        <f t="shared" si="97"/>
        <v>0</v>
      </c>
      <c r="H196" s="8">
        <f t="shared" si="98"/>
        <v>-2.4772379525036096E-6</v>
      </c>
      <c r="I196" s="15">
        <f t="shared" si="99"/>
        <v>-9.9089518100144383E-6</v>
      </c>
      <c r="J196" s="10">
        <f t="shared" si="105"/>
        <v>-6.7613628096823656E-7</v>
      </c>
      <c r="K196" s="21">
        <f t="shared" si="96"/>
        <v>240</v>
      </c>
      <c r="L196" s="10">
        <f t="shared" si="106"/>
        <v>-3.3007912588586391E-7</v>
      </c>
      <c r="M196" s="15"/>
      <c r="N196" s="8">
        <f t="shared" si="107"/>
        <v>-4.9544759050072191E-8</v>
      </c>
      <c r="O196" s="15"/>
      <c r="P196" s="1">
        <f t="shared" si="94"/>
        <v>21.15290975537307</v>
      </c>
      <c r="Q196" s="7">
        <f t="shared" si="104"/>
        <v>6.8234894460269993E-2</v>
      </c>
      <c r="R196" s="7"/>
      <c r="S196" s="7">
        <f t="shared" si="95"/>
        <v>3.3311205081477023E-2</v>
      </c>
      <c r="T196" s="49">
        <f t="shared" si="93"/>
        <v>240</v>
      </c>
      <c r="U196" s="8"/>
    </row>
    <row r="197" spans="1:21" x14ac:dyDescent="0.3">
      <c r="A197" s="21">
        <v>241</v>
      </c>
      <c r="B197" s="23">
        <v>44091</v>
      </c>
      <c r="C197" s="22" t="s">
        <v>6</v>
      </c>
      <c r="D197" s="22"/>
      <c r="E197" s="14">
        <f t="shared" si="103"/>
        <v>0</v>
      </c>
      <c r="F197" s="8"/>
      <c r="G197" s="15">
        <f t="shared" si="97"/>
        <v>0</v>
      </c>
      <c r="H197" s="8">
        <f t="shared" si="98"/>
        <v>-1.9280620560866551E-6</v>
      </c>
      <c r="I197" s="15">
        <f t="shared" si="99"/>
        <v>-7.7122482243466203E-6</v>
      </c>
      <c r="J197" s="10">
        <f t="shared" si="105"/>
        <v>-5.2624444363969633E-7</v>
      </c>
      <c r="K197" s="21">
        <f t="shared" si="96"/>
        <v>241</v>
      </c>
      <c r="L197" s="10">
        <f t="shared" si="106"/>
        <v>-2.5690428224046731E-7</v>
      </c>
      <c r="M197" s="15"/>
      <c r="N197" s="8">
        <f t="shared" si="107"/>
        <v>-3.8561241121733105E-8</v>
      </c>
      <c r="O197" s="15"/>
      <c r="P197" s="1">
        <f t="shared" si="94"/>
        <v>21.15290975537307</v>
      </c>
      <c r="Q197" s="7">
        <f t="shared" si="104"/>
        <v>6.8234894460269993E-2</v>
      </c>
      <c r="R197" s="7"/>
      <c r="S197" s="7">
        <f t="shared" si="95"/>
        <v>3.3311205081477023E-2</v>
      </c>
      <c r="T197" s="49">
        <f t="shared" ref="T197:T260" si="108">+A197</f>
        <v>241</v>
      </c>
      <c r="U197" s="8"/>
    </row>
    <row r="198" spans="1:21" x14ac:dyDescent="0.3">
      <c r="A198" s="21">
        <v>242</v>
      </c>
      <c r="B198" s="23">
        <v>44092</v>
      </c>
      <c r="C198" s="22" t="s">
        <v>6</v>
      </c>
      <c r="D198" s="22"/>
      <c r="E198" s="14">
        <f t="shared" si="103"/>
        <v>0</v>
      </c>
      <c r="F198" s="8"/>
      <c r="G198" s="15">
        <f t="shared" si="97"/>
        <v>0</v>
      </c>
      <c r="H198" s="8">
        <f t="shared" si="98"/>
        <v>-1.500632302344675E-6</v>
      </c>
      <c r="I198" s="15">
        <f t="shared" si="99"/>
        <v>-6.0025292093787001E-6</v>
      </c>
      <c r="J198" s="10">
        <f t="shared" si="105"/>
        <v>-4.0958194709664346E-7</v>
      </c>
      <c r="K198" s="21">
        <f t="shared" si="96"/>
        <v>242</v>
      </c>
      <c r="L198" s="10">
        <f t="shared" si="106"/>
        <v>-1.9995148150117001E-7</v>
      </c>
      <c r="M198" s="15"/>
      <c r="N198" s="8">
        <f t="shared" si="107"/>
        <v>-3.0012646046893503E-8</v>
      </c>
      <c r="O198" s="15"/>
      <c r="P198" s="1">
        <f t="shared" ref="P198:P261" si="109">LOG(2)/LOG(1+S198)</f>
        <v>21.15290975537307</v>
      </c>
      <c r="Q198" s="7">
        <f t="shared" si="104"/>
        <v>6.8234894460269993E-2</v>
      </c>
      <c r="R198" s="7"/>
      <c r="S198" s="7">
        <f t="shared" ref="S198:S261" si="110">+L198/I198</f>
        <v>3.3311205081477023E-2</v>
      </c>
      <c r="T198" s="49">
        <f t="shared" si="108"/>
        <v>242</v>
      </c>
      <c r="U198" s="8"/>
    </row>
    <row r="199" spans="1:21" x14ac:dyDescent="0.3">
      <c r="A199" s="21">
        <v>243</v>
      </c>
      <c r="B199" s="23">
        <v>44093</v>
      </c>
      <c r="C199" s="22" t="s">
        <v>6</v>
      </c>
      <c r="D199" s="22"/>
      <c r="E199" s="14">
        <f t="shared" si="103"/>
        <v>0</v>
      </c>
      <c r="F199" s="8"/>
      <c r="G199" s="15">
        <f t="shared" si="97"/>
        <v>0</v>
      </c>
      <c r="H199" s="8">
        <f t="shared" si="98"/>
        <v>-1.1679589356220755E-6</v>
      </c>
      <c r="I199" s="15">
        <f t="shared" si="99"/>
        <v>-4.671835742488302E-6</v>
      </c>
      <c r="J199" s="10">
        <f t="shared" si="105"/>
        <v>-3.1878221882440637E-7</v>
      </c>
      <c r="K199" s="21">
        <f t="shared" si="96"/>
        <v>243</v>
      </c>
      <c r="L199" s="10">
        <f t="shared" si="106"/>
        <v>-1.556244785250023E-7</v>
      </c>
      <c r="M199" s="15"/>
      <c r="N199" s="8">
        <f t="shared" si="107"/>
        <v>-2.3359178712441511E-8</v>
      </c>
      <c r="O199" s="15"/>
      <c r="P199" s="1">
        <f t="shared" si="109"/>
        <v>21.15290975537307</v>
      </c>
      <c r="Q199" s="7">
        <f t="shared" si="104"/>
        <v>6.8234894460269993E-2</v>
      </c>
      <c r="R199" s="7"/>
      <c r="S199" s="7">
        <f t="shared" si="110"/>
        <v>3.3311205081477023E-2</v>
      </c>
      <c r="T199" s="49">
        <f t="shared" si="108"/>
        <v>243</v>
      </c>
      <c r="U199" s="8"/>
    </row>
    <row r="200" spans="1:21" x14ac:dyDescent="0.3">
      <c r="A200" s="21">
        <v>244</v>
      </c>
      <c r="B200" s="23">
        <v>44094</v>
      </c>
      <c r="C200" s="22" t="s">
        <v>6</v>
      </c>
      <c r="D200" s="22"/>
      <c r="E200" s="14">
        <f t="shared" si="103"/>
        <v>0</v>
      </c>
      <c r="F200" s="8"/>
      <c r="G200" s="15">
        <f t="shared" si="97"/>
        <v>0</v>
      </c>
      <c r="H200" s="8">
        <f t="shared" si="98"/>
        <v>-9.0903552666969677E-7</v>
      </c>
      <c r="I200" s="15">
        <f t="shared" si="99"/>
        <v>-3.6361421066787871E-6</v>
      </c>
      <c r="J200" s="10">
        <f t="shared" si="105"/>
        <v>-2.4811177289177083E-7</v>
      </c>
      <c r="K200" s="21">
        <f t="shared" ref="K200:K263" si="111">+K199+1</f>
        <v>244</v>
      </c>
      <c r="L200" s="10">
        <f t="shared" si="106"/>
        <v>-1.2112427542097099E-7</v>
      </c>
      <c r="M200" s="15"/>
      <c r="N200" s="8">
        <f t="shared" si="107"/>
        <v>-1.8180710533393934E-8</v>
      </c>
      <c r="O200" s="15"/>
      <c r="P200" s="1">
        <f t="shared" si="109"/>
        <v>21.15290975537307</v>
      </c>
      <c r="Q200" s="7">
        <f t="shared" si="104"/>
        <v>6.8234894460269993E-2</v>
      </c>
      <c r="R200" s="7"/>
      <c r="S200" s="7">
        <f t="shared" si="110"/>
        <v>3.331120508147703E-2</v>
      </c>
      <c r="T200" s="49">
        <f t="shared" si="108"/>
        <v>244</v>
      </c>
      <c r="U200" s="8"/>
    </row>
    <row r="201" spans="1:21" x14ac:dyDescent="0.3">
      <c r="A201" s="21">
        <v>245</v>
      </c>
      <c r="B201" s="23">
        <v>44095</v>
      </c>
      <c r="C201" s="22" t="s">
        <v>6</v>
      </c>
      <c r="D201" s="22"/>
      <c r="E201" s="14">
        <f t="shared" si="103"/>
        <v>0</v>
      </c>
      <c r="F201" s="8"/>
      <c r="G201" s="15">
        <f t="shared" si="97"/>
        <v>0</v>
      </c>
      <c r="H201" s="8">
        <f t="shared" si="98"/>
        <v>-7.0751253622416679E-7</v>
      </c>
      <c r="I201" s="15">
        <f t="shared" si="99"/>
        <v>-2.8300501448966672E-6</v>
      </c>
      <c r="J201" s="10">
        <f t="shared" si="105"/>
        <v>-1.9310817295429588E-7</v>
      </c>
      <c r="K201" s="21">
        <f t="shared" si="111"/>
        <v>245</v>
      </c>
      <c r="L201" s="10">
        <f t="shared" si="106"/>
        <v>-9.4272380767516645E-8</v>
      </c>
      <c r="M201" s="15"/>
      <c r="N201" s="8">
        <f t="shared" si="107"/>
        <v>-1.4150250724483337E-8</v>
      </c>
      <c r="O201" s="15"/>
      <c r="P201" s="1">
        <f t="shared" si="109"/>
        <v>21.15290975537307</v>
      </c>
      <c r="Q201" s="7">
        <f t="shared" si="104"/>
        <v>6.8234894460269993E-2</v>
      </c>
      <c r="R201" s="7"/>
      <c r="S201" s="7">
        <f t="shared" si="110"/>
        <v>3.3311205081477023E-2</v>
      </c>
      <c r="T201" s="49">
        <f t="shared" si="108"/>
        <v>245</v>
      </c>
      <c r="U201" s="8"/>
    </row>
    <row r="202" spans="1:21" x14ac:dyDescent="0.3">
      <c r="A202" s="21">
        <v>246</v>
      </c>
      <c r="B202" s="23">
        <v>44096</v>
      </c>
      <c r="C202" s="22" t="s">
        <v>6</v>
      </c>
      <c r="D202" s="22"/>
      <c r="E202" s="14">
        <f t="shared" si="103"/>
        <v>0</v>
      </c>
      <c r="F202" s="8"/>
      <c r="G202" s="15">
        <f t="shared" si="97"/>
        <v>0</v>
      </c>
      <c r="H202" s="8">
        <f t="shared" si="98"/>
        <v>-5.506649346788835E-7</v>
      </c>
      <c r="I202" s="15">
        <f t="shared" si="99"/>
        <v>-2.202659738715534E-6</v>
      </c>
      <c r="J202" s="10">
        <f t="shared" si="105"/>
        <v>-1.5029825480314034E-7</v>
      </c>
      <c r="K202" s="21">
        <f t="shared" si="111"/>
        <v>246</v>
      </c>
      <c r="L202" s="10">
        <f t="shared" si="106"/>
        <v>-7.3373250281065753E-8</v>
      </c>
      <c r="M202" s="15"/>
      <c r="N202" s="8">
        <f t="shared" si="107"/>
        <v>-1.101329869357767E-8</v>
      </c>
      <c r="O202" s="15"/>
      <c r="P202" s="1">
        <f t="shared" si="109"/>
        <v>21.15290975537307</v>
      </c>
      <c r="Q202" s="7">
        <f t="shared" si="104"/>
        <v>6.8234894460269993E-2</v>
      </c>
      <c r="R202" s="7"/>
      <c r="S202" s="7">
        <f t="shared" si="110"/>
        <v>3.3311205081477023E-2</v>
      </c>
      <c r="T202" s="49">
        <f t="shared" si="108"/>
        <v>246</v>
      </c>
      <c r="U202" s="8"/>
    </row>
    <row r="203" spans="1:21" x14ac:dyDescent="0.3">
      <c r="A203" s="21">
        <v>247</v>
      </c>
      <c r="B203" s="23">
        <v>44097</v>
      </c>
      <c r="C203" s="22" t="s">
        <v>6</v>
      </c>
      <c r="D203" s="22"/>
      <c r="E203" s="14">
        <f t="shared" si="103"/>
        <v>0</v>
      </c>
      <c r="F203" s="8"/>
      <c r="G203" s="15">
        <f t="shared" si="97"/>
        <v>0</v>
      </c>
      <c r="H203" s="8">
        <f t="shared" si="98"/>
        <v>-4.2858868890603468E-7</v>
      </c>
      <c r="I203" s="15">
        <f t="shared" si="99"/>
        <v>-1.7143547556241387E-6</v>
      </c>
      <c r="J203" s="10">
        <f t="shared" si="105"/>
        <v>-1.1697881581747505E-7</v>
      </c>
      <c r="K203" s="21">
        <f t="shared" si="111"/>
        <v>247</v>
      </c>
      <c r="L203" s="10">
        <f t="shared" si="106"/>
        <v>-5.7107222847001112E-8</v>
      </c>
      <c r="M203" s="15"/>
      <c r="N203" s="8">
        <f t="shared" si="107"/>
        <v>-8.5717737781206936E-9</v>
      </c>
      <c r="O203" s="15"/>
      <c r="P203" s="1">
        <f t="shared" si="109"/>
        <v>21.15290975537307</v>
      </c>
      <c r="Q203" s="7">
        <f t="shared" si="104"/>
        <v>6.8234894460269993E-2</v>
      </c>
      <c r="R203" s="7"/>
      <c r="S203" s="7">
        <f t="shared" si="110"/>
        <v>3.3311205081477023E-2</v>
      </c>
      <c r="T203" s="49">
        <f t="shared" si="108"/>
        <v>247</v>
      </c>
      <c r="U203" s="8"/>
    </row>
    <row r="204" spans="1:21" x14ac:dyDescent="0.3">
      <c r="A204" s="21">
        <v>248</v>
      </c>
      <c r="B204" s="23">
        <v>44098</v>
      </c>
      <c r="C204" s="22" t="s">
        <v>6</v>
      </c>
      <c r="D204" s="22"/>
      <c r="E204" s="14">
        <f t="shared" si="103"/>
        <v>0</v>
      </c>
      <c r="F204" s="8"/>
      <c r="G204" s="15">
        <f t="shared" si="97"/>
        <v>0</v>
      </c>
      <c r="H204" s="8">
        <f t="shared" si="98"/>
        <v>-3.335753789467461E-7</v>
      </c>
      <c r="I204" s="15">
        <f t="shared" si="99"/>
        <v>-1.3343015157869844E-6</v>
      </c>
      <c r="J204" s="10">
        <f t="shared" si="105"/>
        <v>-9.1045923107903162E-8</v>
      </c>
      <c r="K204" s="21">
        <f t="shared" si="111"/>
        <v>248</v>
      </c>
      <c r="L204" s="10">
        <f t="shared" si="106"/>
        <v>-4.4447191432905892E-8</v>
      </c>
      <c r="M204" s="15"/>
      <c r="N204" s="8">
        <f t="shared" si="107"/>
        <v>-6.6715075789349221E-9</v>
      </c>
      <c r="O204" s="15"/>
      <c r="P204" s="1">
        <f t="shared" si="109"/>
        <v>21.15290975537307</v>
      </c>
      <c r="Q204" s="7">
        <f t="shared" si="104"/>
        <v>6.8234894460269993E-2</v>
      </c>
      <c r="R204" s="7"/>
      <c r="S204" s="7">
        <f t="shared" si="110"/>
        <v>3.3311205081477023E-2</v>
      </c>
      <c r="T204" s="49">
        <f t="shared" si="108"/>
        <v>248</v>
      </c>
      <c r="U204" s="8"/>
    </row>
    <row r="205" spans="1:21" x14ac:dyDescent="0.3">
      <c r="A205" s="21">
        <v>249</v>
      </c>
      <c r="B205" s="23">
        <v>44099</v>
      </c>
      <c r="C205" s="22" t="s">
        <v>6</v>
      </c>
      <c r="D205" s="22"/>
      <c r="E205" s="14">
        <f t="shared" si="103"/>
        <v>0</v>
      </c>
      <c r="F205" s="8"/>
      <c r="G205" s="15">
        <f t="shared" si="97"/>
        <v>0</v>
      </c>
      <c r="H205" s="8">
        <f t="shared" si="98"/>
        <v>-2.5962545517355237E-7</v>
      </c>
      <c r="I205" s="15">
        <f t="shared" si="99"/>
        <v>-1.0385018206942095E-6</v>
      </c>
      <c r="J205" s="10">
        <f t="shared" si="105"/>
        <v>-7.0862062131867614E-8</v>
      </c>
      <c r="K205" s="21">
        <f t="shared" si="111"/>
        <v>249</v>
      </c>
      <c r="L205" s="10">
        <f t="shared" si="106"/>
        <v>-3.4593747126632095E-8</v>
      </c>
      <c r="M205" s="15"/>
      <c r="N205" s="8">
        <f t="shared" si="107"/>
        <v>-5.1925091034710471E-9</v>
      </c>
      <c r="O205" s="15"/>
      <c r="P205" s="1">
        <f t="shared" si="109"/>
        <v>21.15290975537307</v>
      </c>
      <c r="Q205" s="7">
        <f t="shared" si="104"/>
        <v>6.8234894460269993E-2</v>
      </c>
      <c r="R205" s="7"/>
      <c r="S205" s="7">
        <f t="shared" si="110"/>
        <v>3.3311205081477023E-2</v>
      </c>
      <c r="T205" s="49">
        <f t="shared" si="108"/>
        <v>249</v>
      </c>
      <c r="U205" s="8"/>
    </row>
    <row r="206" spans="1:21" x14ac:dyDescent="0.3">
      <c r="A206" s="21">
        <v>250</v>
      </c>
      <c r="B206" s="23">
        <v>44100</v>
      </c>
      <c r="C206" s="22" t="s">
        <v>6</v>
      </c>
      <c r="D206" s="22"/>
      <c r="E206" s="14">
        <f t="shared" si="103"/>
        <v>0</v>
      </c>
      <c r="F206" s="8"/>
      <c r="G206" s="15">
        <f t="shared" si="97"/>
        <v>0</v>
      </c>
      <c r="H206" s="8">
        <f t="shared" si="98"/>
        <v>-2.0206940088595456E-7</v>
      </c>
      <c r="I206" s="15">
        <f t="shared" si="99"/>
        <v>-8.0827760354381826E-7</v>
      </c>
      <c r="J206" s="10">
        <f t="shared" si="105"/>
        <v>-5.5152736972412391E-8</v>
      </c>
      <c r="K206" s="21">
        <f t="shared" si="111"/>
        <v>250</v>
      </c>
      <c r="L206" s="10">
        <f t="shared" si="106"/>
        <v>-2.6924701014412909E-8</v>
      </c>
      <c r="M206" s="15"/>
      <c r="N206" s="8">
        <f t="shared" si="107"/>
        <v>-4.0413880177190913E-9</v>
      </c>
      <c r="O206" s="15"/>
      <c r="P206" s="1">
        <f t="shared" si="109"/>
        <v>21.15290975537307</v>
      </c>
      <c r="Q206" s="7">
        <f t="shared" si="104"/>
        <v>6.8234894460269993E-2</v>
      </c>
      <c r="R206" s="7"/>
      <c r="S206" s="7">
        <f t="shared" si="110"/>
        <v>3.3311205081477023E-2</v>
      </c>
      <c r="T206" s="49">
        <f t="shared" si="108"/>
        <v>250</v>
      </c>
      <c r="U206" s="8"/>
    </row>
    <row r="207" spans="1:21" x14ac:dyDescent="0.3">
      <c r="A207" s="21">
        <v>251</v>
      </c>
      <c r="B207" s="23">
        <v>44101</v>
      </c>
      <c r="C207" s="22" t="s">
        <v>6</v>
      </c>
      <c r="D207" s="22"/>
      <c r="E207" s="14">
        <f t="shared" si="103"/>
        <v>0</v>
      </c>
      <c r="F207" s="8"/>
      <c r="G207" s="15">
        <f t="shared" si="97"/>
        <v>0</v>
      </c>
      <c r="H207" s="8">
        <f t="shared" si="98"/>
        <v>-1.572728789136394E-7</v>
      </c>
      <c r="I207" s="15">
        <f t="shared" si="99"/>
        <v>-6.2909151565455759E-7</v>
      </c>
      <c r="J207" s="10">
        <f t="shared" si="105"/>
        <v>-4.2925993176540027E-8</v>
      </c>
      <c r="K207" s="21">
        <f t="shared" si="111"/>
        <v>251</v>
      </c>
      <c r="L207" s="10">
        <f t="shared" si="106"/>
        <v>-2.0955796492986182E-8</v>
      </c>
      <c r="M207" s="15"/>
      <c r="N207" s="8">
        <f t="shared" si="107"/>
        <v>-3.1454575782727881E-9</v>
      </c>
      <c r="O207" s="15"/>
      <c r="P207" s="1">
        <f t="shared" si="109"/>
        <v>21.15290975537307</v>
      </c>
      <c r="Q207" s="7">
        <f t="shared" si="104"/>
        <v>6.8234894460269993E-2</v>
      </c>
      <c r="R207" s="7"/>
      <c r="S207" s="7">
        <f t="shared" si="110"/>
        <v>3.3311205081477023E-2</v>
      </c>
      <c r="T207" s="49">
        <f t="shared" si="108"/>
        <v>251</v>
      </c>
      <c r="U207" s="8"/>
    </row>
    <row r="208" spans="1:21" x14ac:dyDescent="0.3">
      <c r="A208" s="21">
        <v>252</v>
      </c>
      <c r="B208" s="23">
        <v>44102</v>
      </c>
      <c r="C208" s="22" t="s">
        <v>6</v>
      </c>
      <c r="D208" s="22"/>
      <c r="E208" s="14">
        <f t="shared" si="103"/>
        <v>0</v>
      </c>
      <c r="F208" s="8"/>
      <c r="G208" s="15">
        <f t="shared" si="97"/>
        <v>0</v>
      </c>
      <c r="H208" s="8">
        <f t="shared" si="98"/>
        <v>-1.2240724391390789E-7</v>
      </c>
      <c r="I208" s="15">
        <f t="shared" si="99"/>
        <v>-4.8962897565563157E-7</v>
      </c>
      <c r="J208" s="10">
        <f t="shared" si="105"/>
        <v>-3.3409781478552127E-8</v>
      </c>
      <c r="K208" s="21">
        <f t="shared" si="111"/>
        <v>252</v>
      </c>
      <c r="L208" s="10">
        <f t="shared" si="106"/>
        <v>-1.6310131221898264E-8</v>
      </c>
      <c r="M208" s="15"/>
      <c r="N208" s="8">
        <f t="shared" si="107"/>
        <v>-2.4481448782781578E-9</v>
      </c>
      <c r="O208" s="15"/>
      <c r="P208" s="1">
        <f t="shared" si="109"/>
        <v>21.15290975537307</v>
      </c>
      <c r="Q208" s="7">
        <f t="shared" si="104"/>
        <v>6.8234894460269993E-2</v>
      </c>
      <c r="R208" s="7"/>
      <c r="S208" s="7">
        <f t="shared" si="110"/>
        <v>3.3311205081477023E-2</v>
      </c>
      <c r="T208" s="49">
        <f t="shared" si="108"/>
        <v>252</v>
      </c>
      <c r="U208" s="8"/>
    </row>
    <row r="209" spans="1:21" x14ac:dyDescent="0.3">
      <c r="A209" s="21">
        <v>253</v>
      </c>
      <c r="B209" s="23">
        <v>44103</v>
      </c>
      <c r="C209" s="22" t="s">
        <v>6</v>
      </c>
      <c r="D209" s="22"/>
      <c r="E209" s="14">
        <f t="shared" si="103"/>
        <v>0</v>
      </c>
      <c r="F209" s="8"/>
      <c r="G209" s="15">
        <f t="shared" si="97"/>
        <v>0</v>
      </c>
      <c r="H209" s="8">
        <f t="shared" si="98"/>
        <v>-9.5270929521335942E-8</v>
      </c>
      <c r="I209" s="15">
        <f t="shared" si="99"/>
        <v>-3.8108371808534377E-7</v>
      </c>
      <c r="J209" s="10">
        <f t="shared" si="105"/>
        <v>-2.6003207284080717E-8</v>
      </c>
      <c r="K209" s="21">
        <f t="shared" si="111"/>
        <v>253</v>
      </c>
      <c r="L209" s="10">
        <f t="shared" si="106"/>
        <v>-1.2694357886352661E-8</v>
      </c>
      <c r="M209" s="15"/>
      <c r="N209" s="8">
        <f t="shared" si="107"/>
        <v>-1.9054185904267188E-9</v>
      </c>
      <c r="O209" s="15"/>
      <c r="P209" s="1">
        <f t="shared" si="109"/>
        <v>21.15290975537307</v>
      </c>
      <c r="Q209" s="7">
        <f t="shared" si="104"/>
        <v>6.8234894460269993E-2</v>
      </c>
      <c r="R209" s="7"/>
      <c r="S209" s="7">
        <f t="shared" si="110"/>
        <v>3.3311205081477023E-2</v>
      </c>
      <c r="T209" s="49">
        <f t="shared" si="108"/>
        <v>253</v>
      </c>
      <c r="U209" s="8"/>
    </row>
    <row r="210" spans="1:21" x14ac:dyDescent="0.3">
      <c r="A210" s="21">
        <v>254</v>
      </c>
      <c r="B210" s="23">
        <v>44104</v>
      </c>
      <c r="C210" s="22" t="s">
        <v>6</v>
      </c>
      <c r="D210" s="22"/>
      <c r="E210" s="14">
        <f t="shared" si="103"/>
        <v>0</v>
      </c>
      <c r="F210" s="8"/>
      <c r="G210" s="15">
        <f t="shared" si="97"/>
        <v>0</v>
      </c>
      <c r="H210" s="8">
        <f t="shared" si="98"/>
        <v>-7.415043196498345E-8</v>
      </c>
      <c r="I210" s="15">
        <f t="shared" si="99"/>
        <v>-2.966017278599338E-7</v>
      </c>
      <c r="J210" s="10">
        <f t="shared" si="105"/>
        <v>-2.0238587597256306E-8</v>
      </c>
      <c r="K210" s="21">
        <f t="shared" si="111"/>
        <v>254</v>
      </c>
      <c r="L210" s="10">
        <f t="shared" si="106"/>
        <v>-9.8801609842626918E-9</v>
      </c>
      <c r="M210" s="15"/>
      <c r="N210" s="8">
        <f t="shared" si="107"/>
        <v>-1.483008639299669E-9</v>
      </c>
      <c r="O210" s="15"/>
      <c r="P210" s="1">
        <f t="shared" si="109"/>
        <v>21.15290975537307</v>
      </c>
      <c r="Q210" s="7">
        <f t="shared" si="104"/>
        <v>6.8234894460269993E-2</v>
      </c>
      <c r="R210" s="7"/>
      <c r="S210" s="7">
        <f t="shared" si="110"/>
        <v>3.3311205081477023E-2</v>
      </c>
      <c r="T210" s="49">
        <f t="shared" si="108"/>
        <v>254</v>
      </c>
      <c r="U210" s="8"/>
    </row>
    <row r="211" spans="1:21" x14ac:dyDescent="0.3">
      <c r="A211" s="21">
        <v>255</v>
      </c>
      <c r="B211" s="23">
        <v>44105</v>
      </c>
      <c r="C211" s="22" t="s">
        <v>6</v>
      </c>
      <c r="D211" s="22"/>
      <c r="E211" s="14">
        <f t="shared" si="103"/>
        <v>0</v>
      </c>
      <c r="F211" s="8"/>
      <c r="G211" s="15">
        <f t="shared" si="97"/>
        <v>0</v>
      </c>
      <c r="H211" s="8">
        <f t="shared" si="98"/>
        <v>-5.7712112059978347E-8</v>
      </c>
      <c r="I211" s="15">
        <f t="shared" si="99"/>
        <v>-2.3084844823991339E-7</v>
      </c>
      <c r="J211" s="10">
        <f t="shared" si="105"/>
        <v>-1.5751919501967592E-8</v>
      </c>
      <c r="K211" s="21">
        <f t="shared" si="111"/>
        <v>255</v>
      </c>
      <c r="L211" s="10">
        <f t="shared" si="106"/>
        <v>-7.6898400020604887E-9</v>
      </c>
      <c r="M211" s="15"/>
      <c r="N211" s="8">
        <f t="shared" si="107"/>
        <v>-1.154242241199567E-9</v>
      </c>
      <c r="O211" s="15"/>
      <c r="P211" s="1">
        <f t="shared" si="109"/>
        <v>21.15290975537307</v>
      </c>
      <c r="Q211" s="7">
        <f t="shared" si="104"/>
        <v>6.8234894460269993E-2</v>
      </c>
      <c r="R211" s="7"/>
      <c r="S211" s="7">
        <f t="shared" si="110"/>
        <v>3.3311205081477023E-2</v>
      </c>
      <c r="T211" s="49">
        <f t="shared" si="108"/>
        <v>255</v>
      </c>
      <c r="U211" s="8"/>
    </row>
    <row r="212" spans="1:21" x14ac:dyDescent="0.3">
      <c r="A212" s="21">
        <v>256</v>
      </c>
      <c r="B212" s="23">
        <v>44106</v>
      </c>
      <c r="C212" s="22" t="s">
        <v>6</v>
      </c>
      <c r="D212" s="22"/>
      <c r="E212" s="14">
        <f t="shared" si="103"/>
        <v>0</v>
      </c>
      <c r="F212" s="8"/>
      <c r="G212" s="15">
        <f t="shared" si="97"/>
        <v>0</v>
      </c>
      <c r="H212" s="8">
        <f t="shared" si="98"/>
        <v>-4.4917983485198998E-8</v>
      </c>
      <c r="I212" s="15">
        <f t="shared" si="99"/>
        <v>-1.7967193394079599E-7</v>
      </c>
      <c r="J212" s="10">
        <f t="shared" si="105"/>
        <v>-1.2259895449922817E-8</v>
      </c>
      <c r="K212" s="21">
        <f t="shared" si="111"/>
        <v>256</v>
      </c>
      <c r="L212" s="10">
        <f t="shared" si="106"/>
        <v>-5.9850886388874477E-9</v>
      </c>
      <c r="M212" s="15"/>
      <c r="N212" s="8">
        <f t="shared" si="107"/>
        <v>-8.9835966970397994E-10</v>
      </c>
      <c r="O212" s="15"/>
      <c r="P212" s="1">
        <f t="shared" si="109"/>
        <v>21.15290975537307</v>
      </c>
      <c r="Q212" s="7">
        <f t="shared" si="104"/>
        <v>6.8234894460269993E-2</v>
      </c>
      <c r="R212" s="7"/>
      <c r="S212" s="7">
        <f t="shared" si="110"/>
        <v>3.3311205081477023E-2</v>
      </c>
      <c r="T212" s="49">
        <f t="shared" si="108"/>
        <v>256</v>
      </c>
      <c r="U212" s="8"/>
    </row>
    <row r="213" spans="1:21" x14ac:dyDescent="0.3">
      <c r="A213" s="21">
        <v>257</v>
      </c>
      <c r="B213" s="23">
        <v>44107</v>
      </c>
      <c r="C213" s="22" t="s">
        <v>6</v>
      </c>
      <c r="D213" s="22"/>
      <c r="E213" s="14">
        <f t="shared" si="103"/>
        <v>0</v>
      </c>
      <c r="F213" s="8"/>
      <c r="G213" s="15">
        <f t="shared" si="97"/>
        <v>0</v>
      </c>
      <c r="H213" s="8">
        <f t="shared" si="98"/>
        <v>-3.4960169856195118E-8</v>
      </c>
      <c r="I213" s="15">
        <f t="shared" si="99"/>
        <v>-1.3984067942478047E-7</v>
      </c>
      <c r="J213" s="10">
        <f t="shared" si="105"/>
        <v>-9.5420140018023453E-9</v>
      </c>
      <c r="K213" s="21">
        <f t="shared" si="111"/>
        <v>257</v>
      </c>
      <c r="L213" s="10">
        <f t="shared" si="106"/>
        <v>-4.6582615510519463E-9</v>
      </c>
      <c r="M213" s="15"/>
      <c r="N213" s="8">
        <f t="shared" si="107"/>
        <v>-6.9920339712390239E-10</v>
      </c>
      <c r="O213" s="15"/>
      <c r="P213" s="1">
        <f t="shared" si="109"/>
        <v>21.15290975537307</v>
      </c>
      <c r="Q213" s="7">
        <f t="shared" si="104"/>
        <v>6.8234894460269993E-2</v>
      </c>
      <c r="R213" s="7"/>
      <c r="S213" s="7">
        <f t="shared" si="110"/>
        <v>3.3311205081477023E-2</v>
      </c>
      <c r="T213" s="49">
        <f t="shared" si="108"/>
        <v>257</v>
      </c>
      <c r="U213" s="8"/>
    </row>
    <row r="214" spans="1:21" x14ac:dyDescent="0.3">
      <c r="A214" s="21">
        <v>258</v>
      </c>
      <c r="B214" s="23">
        <v>44108</v>
      </c>
      <c r="C214" s="22" t="s">
        <v>6</v>
      </c>
      <c r="D214" s="22"/>
      <c r="E214" s="14">
        <f t="shared" si="103"/>
        <v>0</v>
      </c>
      <c r="F214" s="8"/>
      <c r="G214" s="15">
        <f t="shared" si="97"/>
        <v>0</v>
      </c>
      <c r="H214" s="8">
        <f t="shared" si="98"/>
        <v>-2.7209891930628351E-8</v>
      </c>
      <c r="I214" s="15">
        <f t="shared" si="99"/>
        <v>-1.088395677225134E-7</v>
      </c>
      <c r="J214" s="10">
        <f t="shared" si="105"/>
        <v>-7.4266564166471105E-9</v>
      </c>
      <c r="K214" s="21">
        <f t="shared" si="111"/>
        <v>258</v>
      </c>
      <c r="L214" s="10">
        <f t="shared" si="106"/>
        <v>-3.6255771613839513E-9</v>
      </c>
      <c r="M214" s="15"/>
      <c r="N214" s="8">
        <f t="shared" si="107"/>
        <v>-5.44197838612567E-10</v>
      </c>
      <c r="O214" s="15"/>
      <c r="P214" s="1">
        <f t="shared" si="109"/>
        <v>21.15290975537307</v>
      </c>
      <c r="Q214" s="7">
        <f t="shared" si="104"/>
        <v>6.8234894460269993E-2</v>
      </c>
      <c r="R214" s="7"/>
      <c r="S214" s="7">
        <f t="shared" si="110"/>
        <v>3.3311205081477023E-2</v>
      </c>
      <c r="T214" s="49">
        <f t="shared" si="108"/>
        <v>258</v>
      </c>
      <c r="U214" s="8"/>
    </row>
    <row r="215" spans="1:21" x14ac:dyDescent="0.3">
      <c r="A215" s="21">
        <v>259</v>
      </c>
      <c r="B215" s="23">
        <v>44109</v>
      </c>
      <c r="C215" s="22" t="s">
        <v>6</v>
      </c>
      <c r="D215" s="22"/>
      <c r="E215" s="14">
        <f t="shared" si="103"/>
        <v>0</v>
      </c>
      <c r="F215" s="8"/>
      <c r="G215" s="15">
        <f t="shared" si="97"/>
        <v>0</v>
      </c>
      <c r="H215" s="8">
        <f t="shared" si="98"/>
        <v>-2.1177763778664111E-8</v>
      </c>
      <c r="I215" s="15">
        <f t="shared" si="99"/>
        <v>-8.4711055114656442E-8</v>
      </c>
      <c r="J215" s="10">
        <f t="shared" si="105"/>
        <v>-5.7802499053666971E-9</v>
      </c>
      <c r="K215" s="21">
        <f t="shared" si="111"/>
        <v>259</v>
      </c>
      <c r="L215" s="10">
        <f t="shared" si="106"/>
        <v>-2.8218273295926237E-9</v>
      </c>
      <c r="M215" s="15"/>
      <c r="N215" s="8">
        <f t="shared" si="107"/>
        <v>-4.235552755732822E-10</v>
      </c>
      <c r="O215" s="15"/>
      <c r="P215" s="1">
        <f t="shared" si="109"/>
        <v>21.15290975537307</v>
      </c>
      <c r="Q215" s="7">
        <f t="shared" si="104"/>
        <v>6.8234894460269993E-2</v>
      </c>
      <c r="R215" s="7"/>
      <c r="S215" s="7">
        <f t="shared" si="110"/>
        <v>3.3311205081477023E-2</v>
      </c>
      <c r="T215" s="49">
        <f t="shared" si="108"/>
        <v>259</v>
      </c>
      <c r="U215" s="8"/>
    </row>
    <row r="216" spans="1:21" x14ac:dyDescent="0.3">
      <c r="A216" s="21">
        <v>260</v>
      </c>
      <c r="B216" s="23">
        <v>44110</v>
      </c>
      <c r="C216" s="22" t="s">
        <v>6</v>
      </c>
      <c r="D216" s="22"/>
      <c r="E216" s="14">
        <f t="shared" si="103"/>
        <v>0</v>
      </c>
      <c r="F216" s="8"/>
      <c r="G216" s="15">
        <f t="shared" ref="G216:G279" si="112">+E216-F216</f>
        <v>0</v>
      </c>
      <c r="H216" s="8">
        <f t="shared" si="98"/>
        <v>-1.6482890847502919E-8</v>
      </c>
      <c r="I216" s="15">
        <f t="shared" si="99"/>
        <v>-6.5931563390011676E-8</v>
      </c>
      <c r="J216" s="10">
        <f t="shared" si="105"/>
        <v>-4.4988332695180479E-9</v>
      </c>
      <c r="K216" s="21">
        <f t="shared" si="111"/>
        <v>260</v>
      </c>
      <c r="L216" s="10">
        <f t="shared" si="106"/>
        <v>-2.1962598294270814E-9</v>
      </c>
      <c r="M216" s="15"/>
      <c r="N216" s="8">
        <f t="shared" si="107"/>
        <v>-3.296578169500584E-10</v>
      </c>
      <c r="O216" s="15"/>
      <c r="P216" s="1">
        <f t="shared" si="109"/>
        <v>21.15290975537307</v>
      </c>
      <c r="Q216" s="7">
        <f t="shared" si="104"/>
        <v>6.8234894460269993E-2</v>
      </c>
      <c r="R216" s="7"/>
      <c r="S216" s="7">
        <f t="shared" si="110"/>
        <v>3.3311205081477023E-2</v>
      </c>
      <c r="T216" s="49">
        <f t="shared" si="108"/>
        <v>260</v>
      </c>
      <c r="U216" s="8"/>
    </row>
    <row r="217" spans="1:21" x14ac:dyDescent="0.3">
      <c r="A217" s="21">
        <v>261</v>
      </c>
      <c r="B217" s="23">
        <v>44111</v>
      </c>
      <c r="C217" s="22" t="s">
        <v>6</v>
      </c>
      <c r="D217" s="22"/>
      <c r="E217" s="14">
        <f t="shared" si="103"/>
        <v>0</v>
      </c>
      <c r="F217" s="8"/>
      <c r="G217" s="15">
        <f t="shared" si="112"/>
        <v>0</v>
      </c>
      <c r="H217" s="8">
        <f t="shared" ref="H217:H280" si="113">+I217*$H$3</f>
        <v>-1.2828818638746444E-8</v>
      </c>
      <c r="I217" s="15">
        <f t="shared" ref="I217:I280" si="114">+I216-H216-N216+L216</f>
        <v>-5.1315274554985775E-8</v>
      </c>
      <c r="J217" s="10">
        <f t="shared" ref="J217:J248" si="115">+I217*$Q$3</f>
        <v>-3.5014923434592327E-9</v>
      </c>
      <c r="K217" s="21">
        <f t="shared" si="111"/>
        <v>261</v>
      </c>
      <c r="L217" s="10">
        <f t="shared" ref="L217:L248" si="116">+$S$3*I217</f>
        <v>-1.7093736345134307E-9</v>
      </c>
      <c r="M217" s="15"/>
      <c r="N217" s="8">
        <f t="shared" ref="N217:N248" si="117">+I217*$N$3</f>
        <v>-2.5657637277492886E-10</v>
      </c>
      <c r="O217" s="15"/>
      <c r="P217" s="1">
        <f t="shared" si="109"/>
        <v>21.15290975537307</v>
      </c>
      <c r="Q217" s="7">
        <f t="shared" si="104"/>
        <v>6.8234894460269993E-2</v>
      </c>
      <c r="R217" s="7"/>
      <c r="S217" s="7">
        <f t="shared" si="110"/>
        <v>3.3311205081477023E-2</v>
      </c>
      <c r="T217" s="49">
        <f t="shared" si="108"/>
        <v>261</v>
      </c>
      <c r="U217" s="8"/>
    </row>
    <row r="218" spans="1:21" x14ac:dyDescent="0.3">
      <c r="A218" s="21">
        <v>262</v>
      </c>
      <c r="B218" s="23">
        <v>44112</v>
      </c>
      <c r="C218" s="22" t="s">
        <v>6</v>
      </c>
      <c r="D218" s="22"/>
      <c r="E218" s="14">
        <f t="shared" si="103"/>
        <v>0</v>
      </c>
      <c r="F218" s="8"/>
      <c r="G218" s="15">
        <f t="shared" si="112"/>
        <v>0</v>
      </c>
      <c r="H218" s="8">
        <f t="shared" si="113"/>
        <v>-9.9848132944944577E-9</v>
      </c>
      <c r="I218" s="15">
        <f t="shared" si="114"/>
        <v>-3.9939253177977831E-8</v>
      </c>
      <c r="J218" s="10">
        <f t="shared" si="115"/>
        <v>-2.72525072542132E-9</v>
      </c>
      <c r="K218" s="21">
        <f t="shared" si="111"/>
        <v>262</v>
      </c>
      <c r="L218" s="10">
        <f t="shared" si="116"/>
        <v>-1.3304246534126524E-9</v>
      </c>
      <c r="M218" s="15"/>
      <c r="N218" s="8">
        <f t="shared" si="117"/>
        <v>-1.9969626588988915E-10</v>
      </c>
      <c r="O218" s="15"/>
      <c r="P218" s="1">
        <f t="shared" si="109"/>
        <v>21.15290975537307</v>
      </c>
      <c r="Q218" s="7">
        <f t="shared" si="104"/>
        <v>6.8234894460269993E-2</v>
      </c>
      <c r="R218" s="7"/>
      <c r="S218" s="7">
        <f t="shared" si="110"/>
        <v>3.3311205081477023E-2</v>
      </c>
      <c r="T218" s="49">
        <f t="shared" si="108"/>
        <v>262</v>
      </c>
      <c r="U218" s="8"/>
    </row>
    <row r="219" spans="1:21" x14ac:dyDescent="0.3">
      <c r="A219" s="21">
        <v>263</v>
      </c>
      <c r="B219" s="23">
        <v>44113</v>
      </c>
      <c r="C219" s="22" t="s">
        <v>6</v>
      </c>
      <c r="D219" s="22"/>
      <c r="E219" s="14">
        <f t="shared" si="103"/>
        <v>0</v>
      </c>
      <c r="F219" s="8"/>
      <c r="G219" s="15">
        <f t="shared" si="112"/>
        <v>0</v>
      </c>
      <c r="H219" s="8">
        <f t="shared" si="113"/>
        <v>-7.7712920677515327E-9</v>
      </c>
      <c r="I219" s="15">
        <f t="shared" si="114"/>
        <v>-3.1085168271006131E-8</v>
      </c>
      <c r="J219" s="10">
        <f t="shared" si="115"/>
        <v>-2.1210931762518369E-9</v>
      </c>
      <c r="K219" s="21">
        <f t="shared" si="111"/>
        <v>263</v>
      </c>
      <c r="L219" s="10">
        <f t="shared" si="116"/>
        <v>-1.0354844152677079E-9</v>
      </c>
      <c r="M219" s="15"/>
      <c r="N219" s="8">
        <f t="shared" si="117"/>
        <v>-1.5542584135503065E-10</v>
      </c>
      <c r="O219" s="15"/>
      <c r="P219" s="1">
        <f t="shared" si="109"/>
        <v>21.15290975537307</v>
      </c>
      <c r="Q219" s="7">
        <f t="shared" si="104"/>
        <v>6.8234894460269993E-2</v>
      </c>
      <c r="R219" s="7"/>
      <c r="S219" s="7">
        <f t="shared" si="110"/>
        <v>3.3311205081477023E-2</v>
      </c>
      <c r="T219" s="49">
        <f t="shared" si="108"/>
        <v>263</v>
      </c>
      <c r="U219" s="8"/>
    </row>
    <row r="220" spans="1:21" x14ac:dyDescent="0.3">
      <c r="A220" s="21">
        <v>264</v>
      </c>
      <c r="B220" s="23">
        <v>44114</v>
      </c>
      <c r="C220" s="22" t="s">
        <v>6</v>
      </c>
      <c r="D220" s="22"/>
      <c r="E220" s="14">
        <f t="shared" si="103"/>
        <v>0</v>
      </c>
      <c r="F220" s="8"/>
      <c r="G220" s="15">
        <f t="shared" si="112"/>
        <v>0</v>
      </c>
      <c r="H220" s="8">
        <f t="shared" si="113"/>
        <v>-6.0484836942918186E-9</v>
      </c>
      <c r="I220" s="15">
        <f t="shared" si="114"/>
        <v>-2.4193934777167275E-8</v>
      </c>
      <c r="J220" s="10">
        <f t="shared" si="115"/>
        <v>-1.6508705860986647E-9</v>
      </c>
      <c r="K220" s="21">
        <f t="shared" si="111"/>
        <v>264</v>
      </c>
      <c r="L220" s="10">
        <f t="shared" si="116"/>
        <v>-8.0592912309009813E-10</v>
      </c>
      <c r="M220" s="15"/>
      <c r="N220" s="8">
        <f t="shared" si="117"/>
        <v>-1.2096967388583639E-10</v>
      </c>
      <c r="O220" s="15"/>
      <c r="P220" s="1">
        <f t="shared" si="109"/>
        <v>21.15290975537307</v>
      </c>
      <c r="Q220" s="7">
        <f t="shared" si="104"/>
        <v>6.8234894460269993E-2</v>
      </c>
      <c r="R220" s="7"/>
      <c r="S220" s="7">
        <f t="shared" si="110"/>
        <v>3.3311205081477023E-2</v>
      </c>
      <c r="T220" s="49">
        <f t="shared" si="108"/>
        <v>264</v>
      </c>
      <c r="U220" s="8"/>
    </row>
    <row r="221" spans="1:21" x14ac:dyDescent="0.3">
      <c r="A221" s="21">
        <v>265</v>
      </c>
      <c r="B221" s="23">
        <v>44115</v>
      </c>
      <c r="C221" s="22" t="s">
        <v>6</v>
      </c>
      <c r="D221" s="22"/>
      <c r="E221" s="14">
        <f t="shared" si="103"/>
        <v>0</v>
      </c>
      <c r="F221" s="8"/>
      <c r="G221" s="15">
        <f t="shared" si="112"/>
        <v>0</v>
      </c>
      <c r="H221" s="8">
        <f t="shared" si="113"/>
        <v>-4.7076026330199298E-9</v>
      </c>
      <c r="I221" s="15">
        <f t="shared" si="114"/>
        <v>-1.8830410532079719E-8</v>
      </c>
      <c r="J221" s="10">
        <f t="shared" si="115"/>
        <v>-1.2848910753000162E-9</v>
      </c>
      <c r="K221" s="21">
        <f t="shared" si="111"/>
        <v>265</v>
      </c>
      <c r="L221" s="10">
        <f t="shared" si="116"/>
        <v>-6.272636670025124E-10</v>
      </c>
      <c r="M221" s="15"/>
      <c r="N221" s="8">
        <f t="shared" si="117"/>
        <v>-9.4152052660398604E-11</v>
      </c>
      <c r="O221" s="15"/>
      <c r="P221" s="1">
        <f t="shared" si="109"/>
        <v>21.15290975537307</v>
      </c>
      <c r="Q221" s="7">
        <f t="shared" si="104"/>
        <v>6.8234894460269993E-2</v>
      </c>
      <c r="R221" s="7"/>
      <c r="S221" s="7">
        <f t="shared" si="110"/>
        <v>3.3311205081477023E-2</v>
      </c>
      <c r="T221" s="49">
        <f t="shared" si="108"/>
        <v>265</v>
      </c>
      <c r="U221" s="8"/>
    </row>
    <row r="222" spans="1:21" x14ac:dyDescent="0.3">
      <c r="A222" s="21">
        <v>266</v>
      </c>
      <c r="B222" s="23">
        <v>44116</v>
      </c>
      <c r="C222" s="22" t="s">
        <v>6</v>
      </c>
      <c r="D222" s="22"/>
      <c r="E222" s="14">
        <f t="shared" si="103"/>
        <v>0</v>
      </c>
      <c r="F222" s="8"/>
      <c r="G222" s="15">
        <f t="shared" si="112"/>
        <v>0</v>
      </c>
      <c r="H222" s="8">
        <f t="shared" si="113"/>
        <v>-3.663979878350476E-9</v>
      </c>
      <c r="I222" s="15">
        <f t="shared" si="114"/>
        <v>-1.4655919513401904E-8</v>
      </c>
      <c r="J222" s="10">
        <f t="shared" si="115"/>
        <v>-1.0000451212151904E-9</v>
      </c>
      <c r="K222" s="21">
        <f t="shared" si="111"/>
        <v>266</v>
      </c>
      <c r="L222" s="10">
        <f t="shared" si="116"/>
        <v>-4.8820634056855178E-10</v>
      </c>
      <c r="M222" s="15"/>
      <c r="N222" s="8">
        <f t="shared" si="117"/>
        <v>-7.3279597567009522E-11</v>
      </c>
      <c r="O222" s="15"/>
      <c r="P222" s="1">
        <f t="shared" si="109"/>
        <v>21.15290975537307</v>
      </c>
      <c r="Q222" s="7">
        <f t="shared" si="104"/>
        <v>6.8234894460269993E-2</v>
      </c>
      <c r="R222" s="7"/>
      <c r="S222" s="7">
        <f t="shared" si="110"/>
        <v>3.3311205081477023E-2</v>
      </c>
      <c r="T222" s="49">
        <f t="shared" si="108"/>
        <v>266</v>
      </c>
      <c r="U222" s="8"/>
    </row>
    <row r="223" spans="1:21" x14ac:dyDescent="0.3">
      <c r="A223" s="21">
        <v>267</v>
      </c>
      <c r="B223" s="23">
        <v>44117</v>
      </c>
      <c r="C223" s="22" t="s">
        <v>6</v>
      </c>
      <c r="D223" s="22"/>
      <c r="E223" s="14">
        <f t="shared" si="103"/>
        <v>0</v>
      </c>
      <c r="F223" s="8"/>
      <c r="G223" s="15">
        <f t="shared" si="112"/>
        <v>0</v>
      </c>
      <c r="H223" s="8">
        <f t="shared" si="113"/>
        <v>-2.8517165945132427E-9</v>
      </c>
      <c r="I223" s="15">
        <f t="shared" si="114"/>
        <v>-1.1406866378052971E-8</v>
      </c>
      <c r="J223" s="10">
        <f t="shared" si="115"/>
        <v>-7.7834632342884671E-10</v>
      </c>
      <c r="K223" s="21">
        <f t="shared" si="111"/>
        <v>267</v>
      </c>
      <c r="L223" s="10">
        <f t="shared" si="116"/>
        <v>-3.7997646525632754E-10</v>
      </c>
      <c r="M223" s="15"/>
      <c r="N223" s="8">
        <f t="shared" si="117"/>
        <v>-5.7034331890264852E-11</v>
      </c>
      <c r="O223" s="15"/>
      <c r="P223" s="1">
        <f t="shared" si="109"/>
        <v>21.15290975537307</v>
      </c>
      <c r="Q223" s="7">
        <f t="shared" si="104"/>
        <v>6.8234894460269993E-2</v>
      </c>
      <c r="R223" s="7"/>
      <c r="S223" s="7">
        <f t="shared" si="110"/>
        <v>3.3311205081477023E-2</v>
      </c>
      <c r="T223" s="49">
        <f t="shared" si="108"/>
        <v>267</v>
      </c>
      <c r="U223" s="8"/>
    </row>
    <row r="224" spans="1:21" x14ac:dyDescent="0.3">
      <c r="A224" s="21">
        <v>268</v>
      </c>
      <c r="B224" s="23">
        <v>44118</v>
      </c>
      <c r="C224" s="22" t="s">
        <v>6</v>
      </c>
      <c r="D224" s="22"/>
      <c r="E224" s="14">
        <f t="shared" si="103"/>
        <v>0</v>
      </c>
      <c r="F224" s="8"/>
      <c r="G224" s="15">
        <f t="shared" si="112"/>
        <v>0</v>
      </c>
      <c r="H224" s="8">
        <f t="shared" si="113"/>
        <v>-2.2195229792264478E-9</v>
      </c>
      <c r="I224" s="15">
        <f t="shared" si="114"/>
        <v>-8.8780919169057913E-9</v>
      </c>
      <c r="J224" s="10">
        <f t="shared" si="115"/>
        <v>-6.0579566495864277E-10</v>
      </c>
      <c r="K224" s="21">
        <f t="shared" si="111"/>
        <v>268</v>
      </c>
      <c r="L224" s="10">
        <f t="shared" si="116"/>
        <v>-2.9573994057625227E-10</v>
      </c>
      <c r="M224" s="15"/>
      <c r="N224" s="8">
        <f t="shared" si="117"/>
        <v>-4.4390459584528958E-11</v>
      </c>
      <c r="O224" s="15"/>
      <c r="P224" s="1">
        <f t="shared" si="109"/>
        <v>21.15290975537307</v>
      </c>
      <c r="Q224" s="7">
        <f t="shared" si="104"/>
        <v>6.8234894460269993E-2</v>
      </c>
      <c r="R224" s="7"/>
      <c r="S224" s="7">
        <f t="shared" si="110"/>
        <v>3.3311205081477023E-2</v>
      </c>
      <c r="T224" s="49">
        <f t="shared" si="108"/>
        <v>268</v>
      </c>
      <c r="U224" s="8"/>
    </row>
    <row r="225" spans="1:21" x14ac:dyDescent="0.3">
      <c r="A225" s="21">
        <v>269</v>
      </c>
      <c r="B225" s="23">
        <v>44119</v>
      </c>
      <c r="C225" s="22" t="s">
        <v>6</v>
      </c>
      <c r="D225" s="22"/>
      <c r="E225" s="14">
        <f t="shared" si="103"/>
        <v>0</v>
      </c>
      <c r="F225" s="8"/>
      <c r="G225" s="15">
        <f t="shared" si="112"/>
        <v>0</v>
      </c>
      <c r="H225" s="8">
        <f t="shared" si="113"/>
        <v>-1.7274796046677667E-9</v>
      </c>
      <c r="I225" s="15">
        <f t="shared" si="114"/>
        <v>-6.909918418671067E-9</v>
      </c>
      <c r="J225" s="10">
        <f t="shared" si="115"/>
        <v>-4.7149755402709595E-10</v>
      </c>
      <c r="K225" s="21">
        <f t="shared" si="111"/>
        <v>269</v>
      </c>
      <c r="L225" s="10">
        <f t="shared" si="116"/>
        <v>-2.3017770954062732E-10</v>
      </c>
      <c r="M225" s="15"/>
      <c r="N225" s="8">
        <f t="shared" si="117"/>
        <v>-3.4549592093355336E-11</v>
      </c>
      <c r="O225" s="15"/>
      <c r="P225" s="1">
        <f t="shared" si="109"/>
        <v>21.15290975537307</v>
      </c>
      <c r="Q225" s="7">
        <f t="shared" si="104"/>
        <v>6.8234894460269993E-2</v>
      </c>
      <c r="R225" s="7"/>
      <c r="S225" s="7">
        <f t="shared" si="110"/>
        <v>3.3311205081477023E-2</v>
      </c>
      <c r="T225" s="49">
        <f t="shared" si="108"/>
        <v>269</v>
      </c>
      <c r="U225" s="8"/>
    </row>
    <row r="226" spans="1:21" x14ac:dyDescent="0.3">
      <c r="A226" s="21">
        <v>270</v>
      </c>
      <c r="B226" s="23">
        <v>44120</v>
      </c>
      <c r="C226" s="22" t="s">
        <v>6</v>
      </c>
      <c r="D226" s="22"/>
      <c r="E226" s="14">
        <f t="shared" si="103"/>
        <v>0</v>
      </c>
      <c r="F226" s="8"/>
      <c r="G226" s="15">
        <f t="shared" si="112"/>
        <v>0</v>
      </c>
      <c r="H226" s="8">
        <f t="shared" si="113"/>
        <v>-1.3445167328626429E-9</v>
      </c>
      <c r="I226" s="15">
        <f t="shared" si="114"/>
        <v>-5.3780669314505716E-9</v>
      </c>
      <c r="J226" s="10">
        <f t="shared" si="115"/>
        <v>-3.6697182946779785E-10</v>
      </c>
      <c r="K226" s="21">
        <f t="shared" si="111"/>
        <v>270</v>
      </c>
      <c r="L226" s="10">
        <f t="shared" si="116"/>
        <v>-1.7914989049545983E-10</v>
      </c>
      <c r="M226" s="15"/>
      <c r="N226" s="8">
        <f t="shared" si="117"/>
        <v>-2.689033465725286E-11</v>
      </c>
      <c r="O226" s="15"/>
      <c r="P226" s="1">
        <f t="shared" si="109"/>
        <v>21.15290975537307</v>
      </c>
      <c r="Q226" s="7">
        <f t="shared" si="104"/>
        <v>6.8234894460269993E-2</v>
      </c>
      <c r="R226" s="7"/>
      <c r="S226" s="7">
        <f t="shared" si="110"/>
        <v>3.3311205081477023E-2</v>
      </c>
      <c r="T226" s="49">
        <f t="shared" si="108"/>
        <v>270</v>
      </c>
      <c r="U226" s="8"/>
    </row>
    <row r="227" spans="1:21" x14ac:dyDescent="0.3">
      <c r="A227" s="21">
        <v>271</v>
      </c>
      <c r="B227" s="23">
        <v>44121</v>
      </c>
      <c r="C227" s="22" t="s">
        <v>6</v>
      </c>
      <c r="D227" s="22"/>
      <c r="E227" s="14">
        <f t="shared" si="103"/>
        <v>0</v>
      </c>
      <c r="F227" s="8"/>
      <c r="G227" s="15">
        <f t="shared" si="112"/>
        <v>0</v>
      </c>
      <c r="H227" s="8">
        <f t="shared" si="113"/>
        <v>-1.046452438606534E-9</v>
      </c>
      <c r="I227" s="15">
        <f t="shared" si="114"/>
        <v>-4.1858097544261359E-9</v>
      </c>
      <c r="J227" s="10">
        <f t="shared" si="115"/>
        <v>-2.8561828682403603E-10</v>
      </c>
      <c r="K227" s="21">
        <f t="shared" si="111"/>
        <v>271</v>
      </c>
      <c r="L227" s="10">
        <f t="shared" si="116"/>
        <v>-1.3943436716173599E-10</v>
      </c>
      <c r="M227" s="15"/>
      <c r="N227" s="8">
        <f t="shared" si="117"/>
        <v>-2.0929048772130679E-11</v>
      </c>
      <c r="O227" s="15"/>
      <c r="P227" s="1">
        <f t="shared" si="109"/>
        <v>21.15290975537307</v>
      </c>
      <c r="Q227" s="7">
        <f t="shared" si="104"/>
        <v>6.8234894460269993E-2</v>
      </c>
      <c r="R227" s="7"/>
      <c r="S227" s="7">
        <f t="shared" si="110"/>
        <v>3.3311205081477023E-2</v>
      </c>
      <c r="T227" s="49">
        <f t="shared" si="108"/>
        <v>271</v>
      </c>
      <c r="U227" s="8"/>
    </row>
    <row r="228" spans="1:21" x14ac:dyDescent="0.3">
      <c r="A228" s="21">
        <v>272</v>
      </c>
      <c r="B228" s="23">
        <v>44122</v>
      </c>
      <c r="C228" s="22" t="s">
        <v>6</v>
      </c>
      <c r="D228" s="22"/>
      <c r="E228" s="14">
        <f t="shared" si="103"/>
        <v>0</v>
      </c>
      <c r="F228" s="8"/>
      <c r="G228" s="15">
        <f t="shared" si="112"/>
        <v>0</v>
      </c>
      <c r="H228" s="8">
        <f t="shared" si="113"/>
        <v>-8.1446565855230187E-10</v>
      </c>
      <c r="I228" s="15">
        <f t="shared" si="114"/>
        <v>-3.2578626342092075E-9</v>
      </c>
      <c r="J228" s="10">
        <f t="shared" si="115"/>
        <v>-2.2229991301132247E-10</v>
      </c>
      <c r="K228" s="21">
        <f t="shared" si="111"/>
        <v>272</v>
      </c>
      <c r="L228" s="10">
        <f t="shared" si="116"/>
        <v>-1.0852333033542387E-10</v>
      </c>
      <c r="M228" s="15"/>
      <c r="N228" s="8">
        <f t="shared" si="117"/>
        <v>-1.6289313171046039E-11</v>
      </c>
      <c r="O228" s="15"/>
      <c r="P228" s="1">
        <f t="shared" si="109"/>
        <v>21.15290975537307</v>
      </c>
      <c r="Q228" s="7">
        <f t="shared" si="104"/>
        <v>6.8234894460269993E-2</v>
      </c>
      <c r="R228" s="7"/>
      <c r="S228" s="7">
        <f t="shared" si="110"/>
        <v>3.3311205081477023E-2</v>
      </c>
      <c r="T228" s="49">
        <f t="shared" si="108"/>
        <v>272</v>
      </c>
      <c r="U228" s="8"/>
    </row>
    <row r="229" spans="1:21" x14ac:dyDescent="0.3">
      <c r="A229" s="21">
        <v>273</v>
      </c>
      <c r="B229" s="23">
        <v>44123</v>
      </c>
      <c r="C229" s="22" t="s">
        <v>6</v>
      </c>
      <c r="D229" s="22"/>
      <c r="E229" s="14">
        <f t="shared" si="103"/>
        <v>0</v>
      </c>
      <c r="F229" s="8"/>
      <c r="G229" s="15">
        <f t="shared" si="112"/>
        <v>0</v>
      </c>
      <c r="H229" s="8">
        <f t="shared" si="113"/>
        <v>-6.3390774820532097E-10</v>
      </c>
      <c r="I229" s="15">
        <f t="shared" si="114"/>
        <v>-2.5356309928212839E-9</v>
      </c>
      <c r="J229" s="10">
        <f t="shared" si="115"/>
        <v>-1.7301851318534993E-10</v>
      </c>
      <c r="K229" s="21">
        <f t="shared" si="111"/>
        <v>273</v>
      </c>
      <c r="L229" s="10">
        <f t="shared" si="116"/>
        <v>-8.4464924012818983E-11</v>
      </c>
      <c r="M229" s="15"/>
      <c r="N229" s="8">
        <f t="shared" si="117"/>
        <v>-1.267815496410642E-11</v>
      </c>
      <c r="O229" s="15"/>
      <c r="P229" s="1">
        <f t="shared" si="109"/>
        <v>21.15290975537307</v>
      </c>
      <c r="Q229" s="7">
        <f t="shared" si="104"/>
        <v>6.8234894460269993E-2</v>
      </c>
      <c r="R229" s="7"/>
      <c r="S229" s="7">
        <f t="shared" si="110"/>
        <v>3.3311205081477023E-2</v>
      </c>
      <c r="T229" s="49">
        <f t="shared" si="108"/>
        <v>273</v>
      </c>
      <c r="U229" s="8"/>
    </row>
    <row r="230" spans="1:21" x14ac:dyDescent="0.3">
      <c r="A230" s="21">
        <v>274</v>
      </c>
      <c r="B230" s="23">
        <v>44124</v>
      </c>
      <c r="C230" s="22" t="s">
        <v>6</v>
      </c>
      <c r="D230" s="22"/>
      <c r="E230" s="14">
        <f t="shared" si="103"/>
        <v>0</v>
      </c>
      <c r="F230" s="8"/>
      <c r="G230" s="15">
        <f t="shared" si="112"/>
        <v>0</v>
      </c>
      <c r="H230" s="8">
        <f t="shared" si="113"/>
        <v>-4.9337750341616891E-10</v>
      </c>
      <c r="I230" s="15">
        <f t="shared" si="114"/>
        <v>-1.9735100136646756E-9</v>
      </c>
      <c r="J230" s="10">
        <f t="shared" si="115"/>
        <v>-1.3466224749869513E-10</v>
      </c>
      <c r="K230" s="21">
        <f t="shared" si="111"/>
        <v>274</v>
      </c>
      <c r="L230" s="10">
        <f t="shared" si="116"/>
        <v>-6.5739996795532535E-11</v>
      </c>
      <c r="M230" s="15"/>
      <c r="N230" s="8">
        <f t="shared" si="117"/>
        <v>-9.8675500683233785E-12</v>
      </c>
      <c r="O230" s="15"/>
      <c r="P230" s="1">
        <f t="shared" si="109"/>
        <v>21.15290975537307</v>
      </c>
      <c r="Q230" s="7">
        <f t="shared" si="104"/>
        <v>6.8234894460269993E-2</v>
      </c>
      <c r="R230" s="7"/>
      <c r="S230" s="7">
        <f t="shared" si="110"/>
        <v>3.3311205081477023E-2</v>
      </c>
      <c r="T230" s="49">
        <f t="shared" si="108"/>
        <v>274</v>
      </c>
      <c r="U230" s="8"/>
    </row>
    <row r="231" spans="1:21" x14ac:dyDescent="0.3">
      <c r="A231" s="21">
        <v>275</v>
      </c>
      <c r="B231" s="23">
        <v>44125</v>
      </c>
      <c r="C231" s="22" t="s">
        <v>6</v>
      </c>
      <c r="D231" s="22"/>
      <c r="E231" s="14">
        <f t="shared" si="103"/>
        <v>0</v>
      </c>
      <c r="F231" s="8"/>
      <c r="G231" s="15">
        <f t="shared" si="112"/>
        <v>0</v>
      </c>
      <c r="H231" s="8">
        <f t="shared" si="113"/>
        <v>-3.8400123924392896E-10</v>
      </c>
      <c r="I231" s="15">
        <f t="shared" si="114"/>
        <v>-1.5360049569757158E-9</v>
      </c>
      <c r="J231" s="10">
        <f t="shared" si="115"/>
        <v>-1.0480913612968953E-10</v>
      </c>
      <c r="K231" s="21">
        <f t="shared" si="111"/>
        <v>275</v>
      </c>
      <c r="L231" s="10">
        <f t="shared" si="116"/>
        <v>-5.1166176127983361E-11</v>
      </c>
      <c r="M231" s="15"/>
      <c r="N231" s="8">
        <f t="shared" si="117"/>
        <v>-7.6800247848785788E-12</v>
      </c>
      <c r="O231" s="15"/>
      <c r="P231" s="1">
        <f t="shared" si="109"/>
        <v>21.15290975537307</v>
      </c>
      <c r="Q231" s="7">
        <f t="shared" si="104"/>
        <v>6.8234894460269993E-2</v>
      </c>
      <c r="R231" s="7"/>
      <c r="S231" s="7">
        <f t="shared" si="110"/>
        <v>3.3311205081477023E-2</v>
      </c>
      <c r="T231" s="49">
        <f t="shared" si="108"/>
        <v>275</v>
      </c>
      <c r="U231" s="8"/>
    </row>
    <row r="232" spans="1:21" x14ac:dyDescent="0.3">
      <c r="A232" s="21">
        <v>276</v>
      </c>
      <c r="B232" s="23">
        <v>44126</v>
      </c>
      <c r="C232" s="22" t="s">
        <v>6</v>
      </c>
      <c r="D232" s="22"/>
      <c r="E232" s="14">
        <f t="shared" si="103"/>
        <v>0</v>
      </c>
      <c r="F232" s="8"/>
      <c r="G232" s="15">
        <f t="shared" si="112"/>
        <v>0</v>
      </c>
      <c r="H232" s="8">
        <f t="shared" si="113"/>
        <v>-2.9887246726872294E-10</v>
      </c>
      <c r="I232" s="15">
        <f t="shared" si="114"/>
        <v>-1.1954898690748918E-9</v>
      </c>
      <c r="J232" s="10">
        <f t="shared" si="115"/>
        <v>-8.1574125044647234E-11</v>
      </c>
      <c r="K232" s="21">
        <f t="shared" si="111"/>
        <v>276</v>
      </c>
      <c r="L232" s="10">
        <f t="shared" si="116"/>
        <v>-3.9823208201581836E-11</v>
      </c>
      <c r="M232" s="15"/>
      <c r="N232" s="8">
        <f t="shared" si="117"/>
        <v>-5.9774493453744587E-12</v>
      </c>
      <c r="O232" s="15"/>
      <c r="P232" s="1">
        <f t="shared" si="109"/>
        <v>21.15290975537307</v>
      </c>
      <c r="Q232" s="7">
        <f t="shared" si="104"/>
        <v>6.8234894460269993E-2</v>
      </c>
      <c r="R232" s="7"/>
      <c r="S232" s="7">
        <f t="shared" si="110"/>
        <v>3.3311205081477023E-2</v>
      </c>
      <c r="T232" s="49">
        <f t="shared" si="108"/>
        <v>276</v>
      </c>
      <c r="U232" s="8"/>
    </row>
    <row r="233" spans="1:21" x14ac:dyDescent="0.3">
      <c r="A233" s="21">
        <v>277</v>
      </c>
      <c r="B233" s="23">
        <v>44127</v>
      </c>
      <c r="C233" s="22" t="s">
        <v>6</v>
      </c>
      <c r="D233" s="22"/>
      <c r="E233" s="14">
        <f t="shared" si="103"/>
        <v>0</v>
      </c>
      <c r="F233" s="8"/>
      <c r="G233" s="15">
        <f t="shared" si="112"/>
        <v>0</v>
      </c>
      <c r="H233" s="8">
        <f t="shared" si="113"/>
        <v>-2.3261579016559407E-10</v>
      </c>
      <c r="I233" s="15">
        <f t="shared" si="114"/>
        <v>-9.3046316066237627E-10</v>
      </c>
      <c r="J233" s="10">
        <f t="shared" si="115"/>
        <v>-6.3490055566966489E-11</v>
      </c>
      <c r="K233" s="21">
        <f t="shared" si="111"/>
        <v>277</v>
      </c>
      <c r="L233" s="10">
        <f t="shared" si="116"/>
        <v>-3.0994849165583718E-11</v>
      </c>
      <c r="M233" s="15"/>
      <c r="N233" s="8">
        <f t="shared" si="117"/>
        <v>-4.6523158033118814E-12</v>
      </c>
      <c r="O233" s="15"/>
      <c r="P233" s="1">
        <f t="shared" si="109"/>
        <v>21.15290975537307</v>
      </c>
      <c r="Q233" s="7">
        <f t="shared" si="104"/>
        <v>6.8234894460269993E-2</v>
      </c>
      <c r="R233" s="7"/>
      <c r="S233" s="7">
        <f t="shared" si="110"/>
        <v>3.3311205081477023E-2</v>
      </c>
      <c r="T233" s="49">
        <f t="shared" si="108"/>
        <v>277</v>
      </c>
      <c r="U233" s="8"/>
    </row>
    <row r="234" spans="1:21" x14ac:dyDescent="0.3">
      <c r="A234" s="21">
        <v>278</v>
      </c>
      <c r="B234" s="23">
        <v>44128</v>
      </c>
      <c r="C234" s="22" t="s">
        <v>6</v>
      </c>
      <c r="D234" s="22"/>
      <c r="E234" s="14">
        <f t="shared" si="103"/>
        <v>0</v>
      </c>
      <c r="F234" s="8"/>
      <c r="G234" s="15">
        <f t="shared" si="112"/>
        <v>0</v>
      </c>
      <c r="H234" s="8">
        <f t="shared" si="113"/>
        <v>-1.8104747596476353E-10</v>
      </c>
      <c r="I234" s="15">
        <f t="shared" si="114"/>
        <v>-7.2418990385905412E-10</v>
      </c>
      <c r="J234" s="10">
        <f t="shared" si="115"/>
        <v>-4.9415021659015631E-11</v>
      </c>
      <c r="K234" s="21">
        <f t="shared" si="111"/>
        <v>278</v>
      </c>
      <c r="L234" s="10">
        <f t="shared" si="116"/>
        <v>-2.412363840538408E-11</v>
      </c>
      <c r="M234" s="15"/>
      <c r="N234" s="8">
        <f t="shared" si="117"/>
        <v>-3.6209495192952705E-12</v>
      </c>
      <c r="O234" s="15"/>
      <c r="P234" s="1">
        <f t="shared" si="109"/>
        <v>21.15290975537307</v>
      </c>
      <c r="Q234" s="7">
        <f t="shared" si="104"/>
        <v>6.8234894460269993E-2</v>
      </c>
      <c r="R234" s="7"/>
      <c r="S234" s="7">
        <f t="shared" si="110"/>
        <v>3.3311205081477023E-2</v>
      </c>
      <c r="T234" s="49">
        <f t="shared" si="108"/>
        <v>278</v>
      </c>
      <c r="U234" s="8"/>
    </row>
    <row r="235" spans="1:21" x14ac:dyDescent="0.3">
      <c r="A235" s="21">
        <v>279</v>
      </c>
      <c r="B235" s="23">
        <v>44129</v>
      </c>
      <c r="C235" s="22" t="s">
        <v>6</v>
      </c>
      <c r="D235" s="22"/>
      <c r="E235" s="14">
        <f t="shared" si="103"/>
        <v>0</v>
      </c>
      <c r="F235" s="8"/>
      <c r="G235" s="15">
        <f t="shared" si="112"/>
        <v>0</v>
      </c>
      <c r="H235" s="8">
        <f t="shared" si="113"/>
        <v>-1.4091127919509484E-10</v>
      </c>
      <c r="I235" s="15">
        <f t="shared" si="114"/>
        <v>-5.6364511678037937E-10</v>
      </c>
      <c r="J235" s="10">
        <f t="shared" si="115"/>
        <v>-3.8460265056555741E-11</v>
      </c>
      <c r="K235" s="21">
        <f t="shared" si="111"/>
        <v>279</v>
      </c>
      <c r="L235" s="10">
        <f t="shared" si="116"/>
        <v>-1.8775698078244284E-11</v>
      </c>
      <c r="M235" s="15"/>
      <c r="N235" s="8">
        <f t="shared" si="117"/>
        <v>-2.8182255839018969E-12</v>
      </c>
      <c r="O235" s="15"/>
      <c r="P235" s="1">
        <f t="shared" si="109"/>
        <v>21.15290975537307</v>
      </c>
      <c r="Q235" s="7">
        <f t="shared" si="104"/>
        <v>6.8234894460269993E-2</v>
      </c>
      <c r="R235" s="7"/>
      <c r="S235" s="7">
        <f t="shared" si="110"/>
        <v>3.3311205081477023E-2</v>
      </c>
      <c r="T235" s="49">
        <f t="shared" si="108"/>
        <v>279</v>
      </c>
      <c r="U235" s="8"/>
    </row>
    <row r="236" spans="1:21" x14ac:dyDescent="0.3">
      <c r="A236" s="21">
        <v>280</v>
      </c>
      <c r="B236" s="23">
        <v>44130</v>
      </c>
      <c r="C236" s="22" t="s">
        <v>6</v>
      </c>
      <c r="D236" s="22"/>
      <c r="E236" s="14">
        <f t="shared" si="103"/>
        <v>0</v>
      </c>
      <c r="F236" s="8"/>
      <c r="G236" s="15">
        <f t="shared" si="112"/>
        <v>0</v>
      </c>
      <c r="H236" s="8">
        <f t="shared" si="113"/>
        <v>-1.0967282751990674E-10</v>
      </c>
      <c r="I236" s="15">
        <f t="shared" si="114"/>
        <v>-4.3869131007962694E-10</v>
      </c>
      <c r="J236" s="10">
        <f t="shared" si="115"/>
        <v>-2.9934055243920921E-11</v>
      </c>
      <c r="K236" s="21">
        <f t="shared" si="111"/>
        <v>280</v>
      </c>
      <c r="L236" s="10">
        <f t="shared" si="116"/>
        <v>-1.4613336197524283E-11</v>
      </c>
      <c r="M236" s="15"/>
      <c r="N236" s="8">
        <f t="shared" si="117"/>
        <v>-2.1934565503981346E-12</v>
      </c>
      <c r="O236" s="15"/>
      <c r="P236" s="1">
        <f t="shared" si="109"/>
        <v>21.15290975537307</v>
      </c>
      <c r="Q236" s="7">
        <f t="shared" si="104"/>
        <v>6.8234894460269993E-2</v>
      </c>
      <c r="R236" s="7"/>
      <c r="S236" s="7">
        <f t="shared" si="110"/>
        <v>3.3311205081477023E-2</v>
      </c>
      <c r="T236" s="49">
        <f t="shared" si="108"/>
        <v>280</v>
      </c>
      <c r="U236" s="8"/>
    </row>
    <row r="237" spans="1:21" x14ac:dyDescent="0.3">
      <c r="A237" s="21">
        <v>281</v>
      </c>
      <c r="B237" s="23">
        <v>44131</v>
      </c>
      <c r="C237" s="22" t="s">
        <v>6</v>
      </c>
      <c r="D237" s="22"/>
      <c r="E237" s="14">
        <f t="shared" si="103"/>
        <v>0</v>
      </c>
      <c r="F237" s="8"/>
      <c r="G237" s="15">
        <f t="shared" si="112"/>
        <v>0</v>
      </c>
      <c r="H237" s="8">
        <f t="shared" si="113"/>
        <v>-8.5359590551711593E-11</v>
      </c>
      <c r="I237" s="15">
        <f t="shared" si="114"/>
        <v>-3.4143836220684637E-10</v>
      </c>
      <c r="J237" s="10">
        <f t="shared" si="115"/>
        <v>-2.3298010609871601E-11</v>
      </c>
      <c r="K237" s="21">
        <f t="shared" si="111"/>
        <v>281</v>
      </c>
      <c r="L237" s="10">
        <f t="shared" si="116"/>
        <v>-1.1373723306155893E-11</v>
      </c>
      <c r="M237" s="15"/>
      <c r="N237" s="8">
        <f t="shared" si="117"/>
        <v>-1.7071918110342319E-12</v>
      </c>
      <c r="O237" s="15"/>
      <c r="P237" s="1">
        <f t="shared" si="109"/>
        <v>21.15290975537307</v>
      </c>
      <c r="Q237" s="7">
        <f t="shared" si="104"/>
        <v>6.8234894460269993E-2</v>
      </c>
      <c r="R237" s="7"/>
      <c r="S237" s="7">
        <f t="shared" si="110"/>
        <v>3.3311205081477023E-2</v>
      </c>
      <c r="T237" s="49">
        <f t="shared" si="108"/>
        <v>281</v>
      </c>
      <c r="U237" s="8"/>
    </row>
    <row r="238" spans="1:21" x14ac:dyDescent="0.3">
      <c r="A238" s="21">
        <v>282</v>
      </c>
      <c r="B238" s="23">
        <v>44132</v>
      </c>
      <c r="C238" s="22" t="s">
        <v>6</v>
      </c>
      <c r="D238" s="22"/>
      <c r="E238" s="14">
        <f t="shared" si="103"/>
        <v>0</v>
      </c>
      <c r="F238" s="8"/>
      <c r="G238" s="15">
        <f t="shared" si="112"/>
        <v>0</v>
      </c>
      <c r="H238" s="8">
        <f t="shared" si="113"/>
        <v>-6.64363257875641E-11</v>
      </c>
      <c r="I238" s="15">
        <f t="shared" si="114"/>
        <v>-2.657453031502564E-10</v>
      </c>
      <c r="J238" s="10">
        <f t="shared" si="115"/>
        <v>-1.8133102713770199E-11</v>
      </c>
      <c r="K238" s="21">
        <f t="shared" si="111"/>
        <v>282</v>
      </c>
      <c r="L238" s="10">
        <f t="shared" si="116"/>
        <v>-8.8522962926774721E-12</v>
      </c>
      <c r="M238" s="15"/>
      <c r="N238" s="8">
        <f t="shared" si="117"/>
        <v>-1.328726515751282E-12</v>
      </c>
      <c r="O238" s="15"/>
      <c r="P238" s="1">
        <f t="shared" si="109"/>
        <v>21.15290975537307</v>
      </c>
      <c r="Q238" s="7">
        <f t="shared" si="104"/>
        <v>6.8234894460269993E-2</v>
      </c>
      <c r="R238" s="7"/>
      <c r="S238" s="7">
        <f t="shared" si="110"/>
        <v>3.3311205081477023E-2</v>
      </c>
      <c r="T238" s="49">
        <f t="shared" si="108"/>
        <v>282</v>
      </c>
      <c r="U238" s="8"/>
    </row>
    <row r="239" spans="1:21" x14ac:dyDescent="0.3">
      <c r="A239" s="21">
        <v>283</v>
      </c>
      <c r="B239" s="23">
        <v>44133</v>
      </c>
      <c r="C239" s="22" t="s">
        <v>6</v>
      </c>
      <c r="D239" s="22"/>
      <c r="E239" s="14">
        <f t="shared" si="103"/>
        <v>0</v>
      </c>
      <c r="F239" s="8"/>
      <c r="G239" s="15">
        <f t="shared" si="112"/>
        <v>0</v>
      </c>
      <c r="H239" s="8">
        <f t="shared" si="113"/>
        <v>-5.1708136784904625E-11</v>
      </c>
      <c r="I239" s="15">
        <f t="shared" si="114"/>
        <v>-2.068325471396185E-10</v>
      </c>
      <c r="J239" s="10">
        <f t="shared" si="115"/>
        <v>-1.4113197025020686E-11</v>
      </c>
      <c r="K239" s="21">
        <f t="shared" si="111"/>
        <v>283</v>
      </c>
      <c r="L239" s="10">
        <f t="shared" si="116"/>
        <v>-6.8898413952920955E-12</v>
      </c>
      <c r="M239" s="15"/>
      <c r="N239" s="8">
        <f t="shared" si="117"/>
        <v>-1.0341627356980925E-12</v>
      </c>
      <c r="O239" s="15"/>
      <c r="P239" s="1">
        <f t="shared" si="109"/>
        <v>21.15290975537307</v>
      </c>
      <c r="Q239" s="7">
        <f t="shared" si="104"/>
        <v>6.8234894460269993E-2</v>
      </c>
      <c r="R239" s="7"/>
      <c r="S239" s="7">
        <f t="shared" si="110"/>
        <v>3.3311205081477023E-2</v>
      </c>
      <c r="T239" s="49">
        <f t="shared" si="108"/>
        <v>283</v>
      </c>
      <c r="U239" s="8"/>
    </row>
    <row r="240" spans="1:21" x14ac:dyDescent="0.3">
      <c r="A240" s="21">
        <v>284</v>
      </c>
      <c r="B240" s="23">
        <v>44134</v>
      </c>
      <c r="C240" s="22" t="s">
        <v>6</v>
      </c>
      <c r="D240" s="22"/>
      <c r="E240" s="14">
        <f t="shared" si="103"/>
        <v>0</v>
      </c>
      <c r="F240" s="8"/>
      <c r="G240" s="15">
        <f t="shared" si="112"/>
        <v>0</v>
      </c>
      <c r="H240" s="8">
        <f t="shared" si="113"/>
        <v>-4.0245022253576972E-11</v>
      </c>
      <c r="I240" s="15">
        <f t="shared" si="114"/>
        <v>-1.6098008901430789E-10</v>
      </c>
      <c r="J240" s="10">
        <f t="shared" si="115"/>
        <v>-1.0984459384096168E-11</v>
      </c>
      <c r="K240" s="21">
        <f t="shared" si="111"/>
        <v>284</v>
      </c>
      <c r="L240" s="10">
        <f t="shared" si="116"/>
        <v>-5.3624407591900363E-12</v>
      </c>
      <c r="M240" s="15"/>
      <c r="N240" s="8">
        <f t="shared" si="117"/>
        <v>-8.0490044507153946E-13</v>
      </c>
      <c r="O240" s="15"/>
      <c r="P240" s="1">
        <f t="shared" si="109"/>
        <v>21.15290975537307</v>
      </c>
      <c r="Q240" s="7">
        <f t="shared" si="104"/>
        <v>6.8234894460269993E-2</v>
      </c>
      <c r="R240" s="7"/>
      <c r="S240" s="7">
        <f t="shared" si="110"/>
        <v>3.3311205081477023E-2</v>
      </c>
      <c r="T240" s="49">
        <f t="shared" si="108"/>
        <v>284</v>
      </c>
      <c r="U240" s="8"/>
    </row>
    <row r="241" spans="1:21" x14ac:dyDescent="0.3">
      <c r="A241" s="21">
        <v>285</v>
      </c>
      <c r="B241" s="23">
        <v>44135</v>
      </c>
      <c r="C241" s="22" t="s">
        <v>6</v>
      </c>
      <c r="D241" s="22"/>
      <c r="E241" s="14">
        <f t="shared" si="103"/>
        <v>0</v>
      </c>
      <c r="F241" s="8"/>
      <c r="G241" s="15">
        <f t="shared" si="112"/>
        <v>0</v>
      </c>
      <c r="H241" s="8">
        <f t="shared" si="113"/>
        <v>-3.1323151768712357E-11</v>
      </c>
      <c r="I241" s="15">
        <f t="shared" si="114"/>
        <v>-1.2529260707484943E-10</v>
      </c>
      <c r="J241" s="10">
        <f t="shared" si="115"/>
        <v>-8.5493278204044279E-12</v>
      </c>
      <c r="K241" s="21">
        <f t="shared" si="111"/>
        <v>285</v>
      </c>
      <c r="L241" s="10">
        <f t="shared" si="116"/>
        <v>-4.1736477294632283E-12</v>
      </c>
      <c r="M241" s="15"/>
      <c r="N241" s="8">
        <f t="shared" si="117"/>
        <v>-6.2646303537424718E-13</v>
      </c>
      <c r="O241" s="15"/>
      <c r="P241" s="1">
        <f t="shared" si="109"/>
        <v>21.15290975537307</v>
      </c>
      <c r="Q241" s="7">
        <f t="shared" si="104"/>
        <v>6.8234894460269993E-2</v>
      </c>
      <c r="R241" s="7"/>
      <c r="S241" s="7">
        <f t="shared" si="110"/>
        <v>3.3311205081477023E-2</v>
      </c>
      <c r="T241" s="49">
        <f t="shared" si="108"/>
        <v>285</v>
      </c>
      <c r="U241" s="8"/>
    </row>
    <row r="242" spans="1:21" x14ac:dyDescent="0.3">
      <c r="A242" s="21">
        <v>286</v>
      </c>
      <c r="B242" s="23">
        <v>44136</v>
      </c>
      <c r="C242" s="22" t="s">
        <v>6</v>
      </c>
      <c r="D242" s="22"/>
      <c r="E242" s="14">
        <f t="shared" si="103"/>
        <v>0</v>
      </c>
      <c r="F242" s="8"/>
      <c r="G242" s="15">
        <f t="shared" si="112"/>
        <v>0</v>
      </c>
      <c r="H242" s="8">
        <f t="shared" si="113"/>
        <v>-2.4379160000056514E-11</v>
      </c>
      <c r="I242" s="15">
        <f t="shared" si="114"/>
        <v>-9.7516640000226055E-11</v>
      </c>
      <c r="J242" s="10">
        <f t="shared" si="115"/>
        <v>-6.654037638535568E-12</v>
      </c>
      <c r="K242" s="21">
        <f t="shared" si="111"/>
        <v>286</v>
      </c>
      <c r="L242" s="10">
        <f t="shared" si="116"/>
        <v>-3.2483967939040956E-12</v>
      </c>
      <c r="M242" s="15"/>
      <c r="N242" s="8">
        <f t="shared" si="117"/>
        <v>-4.8758320000113026E-13</v>
      </c>
      <c r="O242" s="15"/>
      <c r="P242" s="1">
        <f t="shared" si="109"/>
        <v>21.15290975537307</v>
      </c>
      <c r="Q242" s="7">
        <f t="shared" si="104"/>
        <v>6.8234894460269993E-2</v>
      </c>
      <c r="R242" s="7"/>
      <c r="S242" s="7">
        <f t="shared" si="110"/>
        <v>3.3311205081477023E-2</v>
      </c>
      <c r="T242" s="49">
        <f t="shared" si="108"/>
        <v>286</v>
      </c>
      <c r="U242" s="8"/>
    </row>
    <row r="243" spans="1:21" x14ac:dyDescent="0.3">
      <c r="A243" s="21">
        <v>287</v>
      </c>
      <c r="B243" s="23">
        <v>44137</v>
      </c>
      <c r="C243" s="22" t="s">
        <v>6</v>
      </c>
      <c r="D243" s="22"/>
      <c r="E243" s="14">
        <f t="shared" si="103"/>
        <v>0</v>
      </c>
      <c r="F243" s="8"/>
      <c r="G243" s="15">
        <f t="shared" si="112"/>
        <v>0</v>
      </c>
      <c r="H243" s="8">
        <f t="shared" si="113"/>
        <v>-1.8974573398518129E-11</v>
      </c>
      <c r="I243" s="15">
        <f t="shared" si="114"/>
        <v>-7.5898293594072516E-11</v>
      </c>
      <c r="J243" s="10">
        <f t="shared" si="115"/>
        <v>-5.1789120531061244E-12</v>
      </c>
      <c r="K243" s="21">
        <f t="shared" si="111"/>
        <v>287</v>
      </c>
      <c r="L243" s="10">
        <f t="shared" si="116"/>
        <v>-2.5282636232463032E-12</v>
      </c>
      <c r="M243" s="15"/>
      <c r="N243" s="8">
        <f t="shared" si="117"/>
        <v>-3.794914679703626E-13</v>
      </c>
      <c r="O243" s="15"/>
      <c r="P243" s="1">
        <f t="shared" si="109"/>
        <v>21.15290975537307</v>
      </c>
      <c r="Q243" s="7">
        <f t="shared" si="104"/>
        <v>6.8234894460269993E-2</v>
      </c>
      <c r="R243" s="7"/>
      <c r="S243" s="7">
        <f t="shared" si="110"/>
        <v>3.3311205081477023E-2</v>
      </c>
      <c r="T243" s="49">
        <f t="shared" si="108"/>
        <v>287</v>
      </c>
      <c r="U243" s="8"/>
    </row>
    <row r="244" spans="1:21" x14ac:dyDescent="0.3">
      <c r="A244" s="21">
        <v>288</v>
      </c>
      <c r="B244" s="23">
        <v>44138</v>
      </c>
      <c r="C244" s="22" t="s">
        <v>6</v>
      </c>
      <c r="D244" s="22"/>
      <c r="E244" s="14">
        <f t="shared" si="103"/>
        <v>0</v>
      </c>
      <c r="F244" s="8"/>
      <c r="G244" s="15">
        <f t="shared" si="112"/>
        <v>0</v>
      </c>
      <c r="H244" s="8">
        <f t="shared" si="113"/>
        <v>-1.4768123087707582E-11</v>
      </c>
      <c r="I244" s="15">
        <f t="shared" si="114"/>
        <v>-5.907249235083033E-11</v>
      </c>
      <c r="J244" s="10">
        <f t="shared" si="115"/>
        <v>-4.0308052810640142E-12</v>
      </c>
      <c r="K244" s="21">
        <f t="shared" si="111"/>
        <v>288</v>
      </c>
      <c r="L244" s="10">
        <f t="shared" si="116"/>
        <v>-1.9677759073724919E-12</v>
      </c>
      <c r="M244" s="15"/>
      <c r="N244" s="8">
        <f t="shared" si="117"/>
        <v>-2.9536246175415165E-13</v>
      </c>
      <c r="O244" s="15"/>
      <c r="P244" s="1">
        <f t="shared" si="109"/>
        <v>21.15290975537307</v>
      </c>
      <c r="Q244" s="7">
        <f t="shared" si="104"/>
        <v>6.8234894460269993E-2</v>
      </c>
      <c r="R244" s="7"/>
      <c r="S244" s="7">
        <f t="shared" si="110"/>
        <v>3.3311205081477023E-2</v>
      </c>
      <c r="T244" s="49">
        <f t="shared" si="108"/>
        <v>288</v>
      </c>
      <c r="U244" s="8"/>
    </row>
    <row r="245" spans="1:21" x14ac:dyDescent="0.3">
      <c r="A245" s="21">
        <v>289</v>
      </c>
      <c r="B245" s="23">
        <v>44139</v>
      </c>
      <c r="C245" s="22" t="s">
        <v>6</v>
      </c>
      <c r="D245" s="22"/>
      <c r="E245" s="14">
        <f t="shared" ref="E245:E306" si="118">+O245*(Q245/$E$3)</f>
        <v>0</v>
      </c>
      <c r="F245" s="8"/>
      <c r="G245" s="15">
        <f t="shared" si="112"/>
        <v>0</v>
      </c>
      <c r="H245" s="8">
        <f t="shared" si="113"/>
        <v>-1.1494195677185272E-11</v>
      </c>
      <c r="I245" s="15">
        <f t="shared" si="114"/>
        <v>-4.5976782708741089E-11</v>
      </c>
      <c r="J245" s="10">
        <f t="shared" si="115"/>
        <v>-3.1372209157537145E-12</v>
      </c>
      <c r="K245" s="21">
        <f t="shared" si="111"/>
        <v>289</v>
      </c>
      <c r="L245" s="10">
        <f t="shared" si="116"/>
        <v>-1.531542037797381E-12</v>
      </c>
      <c r="M245" s="15"/>
      <c r="N245" s="8">
        <f t="shared" si="117"/>
        <v>-2.2988391354370545E-13</v>
      </c>
      <c r="O245" s="15"/>
      <c r="P245" s="1">
        <f t="shared" si="109"/>
        <v>21.15290975537307</v>
      </c>
      <c r="Q245" s="7">
        <f t="shared" ref="Q245:Q306" si="119">+J245/I245</f>
        <v>6.8234894460269993E-2</v>
      </c>
      <c r="R245" s="7"/>
      <c r="S245" s="7">
        <f t="shared" si="110"/>
        <v>3.3311205081477023E-2</v>
      </c>
      <c r="T245" s="49">
        <f t="shared" si="108"/>
        <v>289</v>
      </c>
      <c r="U245" s="8"/>
    </row>
    <row r="246" spans="1:21" x14ac:dyDescent="0.3">
      <c r="A246" s="21">
        <v>290</v>
      </c>
      <c r="B246" s="23">
        <v>44140</v>
      </c>
      <c r="C246" s="22" t="s">
        <v>6</v>
      </c>
      <c r="D246" s="22"/>
      <c r="E246" s="14">
        <f t="shared" si="118"/>
        <v>0</v>
      </c>
      <c r="F246" s="8"/>
      <c r="G246" s="15">
        <f t="shared" si="112"/>
        <v>0</v>
      </c>
      <c r="H246" s="8">
        <f t="shared" si="113"/>
        <v>-8.9460612889523743E-12</v>
      </c>
      <c r="I246" s="15">
        <f t="shared" si="114"/>
        <v>-3.5784245155809497E-11</v>
      </c>
      <c r="J246" s="10">
        <f t="shared" si="115"/>
        <v>-2.4417341915470889E-12</v>
      </c>
      <c r="K246" s="21">
        <f t="shared" si="111"/>
        <v>290</v>
      </c>
      <c r="L246" s="10">
        <f t="shared" si="116"/>
        <v>-1.1920163290710208E-12</v>
      </c>
      <c r="M246" s="15"/>
      <c r="N246" s="8">
        <f t="shared" si="117"/>
        <v>-1.7892122577904748E-13</v>
      </c>
      <c r="O246" s="15"/>
      <c r="P246" s="1">
        <f t="shared" si="109"/>
        <v>21.15290975537307</v>
      </c>
      <c r="Q246" s="7">
        <f t="shared" si="119"/>
        <v>6.8234894460269993E-2</v>
      </c>
      <c r="R246" s="7"/>
      <c r="S246" s="7">
        <f t="shared" si="110"/>
        <v>3.3311205081477023E-2</v>
      </c>
      <c r="T246" s="49">
        <f t="shared" si="108"/>
        <v>290</v>
      </c>
      <c r="U246" s="8"/>
    </row>
    <row r="247" spans="1:21" x14ac:dyDescent="0.3">
      <c r="A247" s="21">
        <v>291</v>
      </c>
      <c r="B247" s="23">
        <v>44141</v>
      </c>
      <c r="C247" s="22" t="s">
        <v>6</v>
      </c>
      <c r="D247" s="22"/>
      <c r="E247" s="14">
        <f t="shared" si="118"/>
        <v>0</v>
      </c>
      <c r="F247" s="8"/>
      <c r="G247" s="15">
        <f t="shared" si="112"/>
        <v>0</v>
      </c>
      <c r="H247" s="8">
        <f t="shared" si="113"/>
        <v>-6.9628197425372745E-12</v>
      </c>
      <c r="I247" s="15">
        <f t="shared" si="114"/>
        <v>-2.7851278970149098E-11</v>
      </c>
      <c r="J247" s="10">
        <f t="shared" si="115"/>
        <v>-1.9004290811116608E-12</v>
      </c>
      <c r="K247" s="21">
        <f t="shared" si="111"/>
        <v>291</v>
      </c>
      <c r="L247" s="10">
        <f t="shared" si="116"/>
        <v>-9.277596655560647E-13</v>
      </c>
      <c r="M247" s="15"/>
      <c r="N247" s="8">
        <f t="shared" si="117"/>
        <v>-1.392563948507455E-13</v>
      </c>
      <c r="O247" s="15"/>
      <c r="P247" s="1">
        <f t="shared" si="109"/>
        <v>21.15290975537307</v>
      </c>
      <c r="Q247" s="7">
        <f t="shared" si="119"/>
        <v>6.8234894460269993E-2</v>
      </c>
      <c r="R247" s="7"/>
      <c r="S247" s="7">
        <f t="shared" si="110"/>
        <v>3.3311205081477023E-2</v>
      </c>
      <c r="T247" s="49">
        <f t="shared" si="108"/>
        <v>291</v>
      </c>
      <c r="U247" s="8"/>
    </row>
    <row r="248" spans="1:21" x14ac:dyDescent="0.3">
      <c r="A248" s="21">
        <v>292</v>
      </c>
      <c r="B248" s="23">
        <v>44142</v>
      </c>
      <c r="C248" s="22" t="s">
        <v>6</v>
      </c>
      <c r="D248" s="22"/>
      <c r="E248" s="14">
        <f t="shared" si="118"/>
        <v>0</v>
      </c>
      <c r="F248" s="8"/>
      <c r="G248" s="15">
        <f t="shared" si="112"/>
        <v>0</v>
      </c>
      <c r="H248" s="8">
        <f t="shared" si="113"/>
        <v>-5.419240624579286E-12</v>
      </c>
      <c r="I248" s="15">
        <f t="shared" si="114"/>
        <v>-2.1676962498317144E-11</v>
      </c>
      <c r="J248" s="10">
        <f t="shared" si="115"/>
        <v>-1.4791252482919008E-12</v>
      </c>
      <c r="K248" s="21">
        <f t="shared" si="111"/>
        <v>292</v>
      </c>
      <c r="L248" s="10">
        <f t="shared" si="116"/>
        <v>-7.220857433249289E-13</v>
      </c>
      <c r="M248" s="15"/>
      <c r="N248" s="8">
        <f t="shared" si="117"/>
        <v>-1.0838481249158572E-13</v>
      </c>
      <c r="O248" s="15"/>
      <c r="P248" s="1">
        <f t="shared" si="109"/>
        <v>21.15290975537307</v>
      </c>
      <c r="Q248" s="7">
        <f t="shared" si="119"/>
        <v>6.8234894460269993E-2</v>
      </c>
      <c r="R248" s="7"/>
      <c r="S248" s="7">
        <f t="shared" si="110"/>
        <v>3.3311205081477023E-2</v>
      </c>
      <c r="T248" s="49">
        <f t="shared" si="108"/>
        <v>292</v>
      </c>
      <c r="U248" s="8"/>
    </row>
    <row r="249" spans="1:21" x14ac:dyDescent="0.3">
      <c r="A249" s="21">
        <v>293</v>
      </c>
      <c r="B249" s="23">
        <v>44143</v>
      </c>
      <c r="C249" s="22" t="s">
        <v>6</v>
      </c>
      <c r="D249" s="22"/>
      <c r="E249" s="14">
        <f t="shared" si="118"/>
        <v>0</v>
      </c>
      <c r="F249" s="8"/>
      <c r="G249" s="15">
        <f t="shared" si="112"/>
        <v>0</v>
      </c>
      <c r="H249" s="8">
        <f t="shared" si="113"/>
        <v>-4.2178557011428008E-12</v>
      </c>
      <c r="I249" s="15">
        <f t="shared" si="114"/>
        <v>-1.6871422804571203E-11</v>
      </c>
      <c r="J249" s="10">
        <f t="shared" ref="J249:J280" si="120">+I249*$Q$3</f>
        <v>-1.1512197544645085E-12</v>
      </c>
      <c r="K249" s="21">
        <f t="shared" si="111"/>
        <v>293</v>
      </c>
      <c r="L249" s="10">
        <f t="shared" ref="L249:L280" si="121">+$S$3*I249</f>
        <v>-5.6200742505937957E-13</v>
      </c>
      <c r="M249" s="15"/>
      <c r="N249" s="8">
        <f t="shared" ref="N249:N280" si="122">+I249*$N$3</f>
        <v>-8.4357114022856022E-14</v>
      </c>
      <c r="O249" s="15"/>
      <c r="P249" s="1">
        <f t="shared" si="109"/>
        <v>21.15290975537307</v>
      </c>
      <c r="Q249" s="7">
        <f t="shared" si="119"/>
        <v>6.8234894460269993E-2</v>
      </c>
      <c r="R249" s="7"/>
      <c r="S249" s="7">
        <f t="shared" si="110"/>
        <v>3.3311205081477023E-2</v>
      </c>
      <c r="T249" s="49">
        <f t="shared" si="108"/>
        <v>293</v>
      </c>
      <c r="U249" s="8"/>
    </row>
    <row r="250" spans="1:21" x14ac:dyDescent="0.3">
      <c r="A250" s="21">
        <v>294</v>
      </c>
      <c r="B250" s="23">
        <v>44144</v>
      </c>
      <c r="C250" s="22" t="s">
        <v>6</v>
      </c>
      <c r="D250" s="22"/>
      <c r="E250" s="14">
        <f t="shared" si="118"/>
        <v>0</v>
      </c>
      <c r="F250" s="8"/>
      <c r="G250" s="15">
        <f t="shared" si="112"/>
        <v>0</v>
      </c>
      <c r="H250" s="8">
        <f t="shared" si="113"/>
        <v>-3.2828043536162315E-12</v>
      </c>
      <c r="I250" s="15">
        <f t="shared" si="114"/>
        <v>-1.3131217414464926E-11</v>
      </c>
      <c r="J250" s="10">
        <f t="shared" si="120"/>
        <v>-8.9600723441087366E-13</v>
      </c>
      <c r="K250" s="21">
        <f t="shared" si="111"/>
        <v>294</v>
      </c>
      <c r="L250" s="10">
        <f t="shared" si="121"/>
        <v>-4.3741667626270359E-13</v>
      </c>
      <c r="M250" s="15"/>
      <c r="N250" s="8">
        <f t="shared" si="122"/>
        <v>-6.5656087072324635E-14</v>
      </c>
      <c r="O250" s="15"/>
      <c r="P250" s="1">
        <f t="shared" si="109"/>
        <v>21.15290975537307</v>
      </c>
      <c r="Q250" s="7">
        <f t="shared" si="119"/>
        <v>6.8234894460269993E-2</v>
      </c>
      <c r="R250" s="7"/>
      <c r="S250" s="7">
        <f t="shared" si="110"/>
        <v>3.3311205081477023E-2</v>
      </c>
      <c r="T250" s="49">
        <f t="shared" si="108"/>
        <v>294</v>
      </c>
      <c r="U250" s="8"/>
    </row>
    <row r="251" spans="1:21" x14ac:dyDescent="0.3">
      <c r="A251" s="21">
        <v>295</v>
      </c>
      <c r="B251" s="23">
        <v>44145</v>
      </c>
      <c r="C251" s="22" t="s">
        <v>6</v>
      </c>
      <c r="D251" s="22"/>
      <c r="E251" s="14">
        <f t="shared" si="118"/>
        <v>0</v>
      </c>
      <c r="F251" s="8"/>
      <c r="G251" s="15">
        <f t="shared" si="112"/>
        <v>0</v>
      </c>
      <c r="H251" s="8">
        <f t="shared" si="113"/>
        <v>-2.5550434125097682E-12</v>
      </c>
      <c r="I251" s="15">
        <f t="shared" si="114"/>
        <v>-1.0220173650039073E-11</v>
      </c>
      <c r="J251" s="10">
        <f t="shared" si="120"/>
        <v>-6.9737247037604846E-13</v>
      </c>
      <c r="K251" s="21">
        <f t="shared" si="111"/>
        <v>295</v>
      </c>
      <c r="L251" s="10">
        <f t="shared" si="121"/>
        <v>-3.4044630042475913E-13</v>
      </c>
      <c r="M251" s="15"/>
      <c r="N251" s="8">
        <f t="shared" si="122"/>
        <v>-5.1100868250195364E-14</v>
      </c>
      <c r="O251" s="15"/>
      <c r="P251" s="1">
        <f t="shared" si="109"/>
        <v>21.15290975537307</v>
      </c>
      <c r="Q251" s="7">
        <f t="shared" si="119"/>
        <v>6.8234894460269993E-2</v>
      </c>
      <c r="R251" s="7"/>
      <c r="S251" s="7">
        <f t="shared" si="110"/>
        <v>3.3311205081477023E-2</v>
      </c>
      <c r="T251" s="49">
        <f t="shared" si="108"/>
        <v>295</v>
      </c>
      <c r="U251" s="8"/>
    </row>
    <row r="252" spans="1:21" x14ac:dyDescent="0.3">
      <c r="A252" s="21">
        <v>296</v>
      </c>
      <c r="B252" s="23">
        <v>44146</v>
      </c>
      <c r="C252" s="22" t="s">
        <v>6</v>
      </c>
      <c r="D252" s="22"/>
      <c r="E252" s="14">
        <f t="shared" si="118"/>
        <v>0</v>
      </c>
      <c r="F252" s="8"/>
      <c r="G252" s="15">
        <f t="shared" si="112"/>
        <v>0</v>
      </c>
      <c r="H252" s="8">
        <f t="shared" si="113"/>
        <v>-1.988618917425967E-12</v>
      </c>
      <c r="I252" s="15">
        <f t="shared" si="114"/>
        <v>-7.9544756697038681E-12</v>
      </c>
      <c r="J252" s="10">
        <f t="shared" si="120"/>
        <v>-5.4277280780902888E-13</v>
      </c>
      <c r="K252" s="21">
        <f t="shared" si="111"/>
        <v>296</v>
      </c>
      <c r="L252" s="10">
        <f t="shared" si="121"/>
        <v>-2.6497317034912485E-13</v>
      </c>
      <c r="M252" s="15"/>
      <c r="N252" s="8">
        <f t="shared" si="122"/>
        <v>-3.977237834851934E-14</v>
      </c>
      <c r="O252" s="15"/>
      <c r="P252" s="1">
        <f t="shared" si="109"/>
        <v>21.15290975537307</v>
      </c>
      <c r="Q252" s="7">
        <f t="shared" si="119"/>
        <v>6.8234894460269993E-2</v>
      </c>
      <c r="R252" s="7"/>
      <c r="S252" s="7">
        <f t="shared" si="110"/>
        <v>3.3311205081477023E-2</v>
      </c>
      <c r="T252" s="49">
        <f t="shared" si="108"/>
        <v>296</v>
      </c>
      <c r="U252" s="8"/>
    </row>
    <row r="253" spans="1:21" x14ac:dyDescent="0.3">
      <c r="A253" s="21">
        <v>297</v>
      </c>
      <c r="B253" s="23">
        <v>44147</v>
      </c>
      <c r="C253" s="22" t="s">
        <v>6</v>
      </c>
      <c r="D253" s="22"/>
      <c r="E253" s="14">
        <f t="shared" si="118"/>
        <v>0</v>
      </c>
      <c r="F253" s="8"/>
      <c r="G253" s="15">
        <f t="shared" si="112"/>
        <v>0</v>
      </c>
      <c r="H253" s="8">
        <f t="shared" si="113"/>
        <v>-1.5477643860696266E-12</v>
      </c>
      <c r="I253" s="15">
        <f t="shared" si="114"/>
        <v>-6.1910575442785063E-12</v>
      </c>
      <c r="J253" s="10">
        <f t="shared" si="120"/>
        <v>-4.2244615813130218E-13</v>
      </c>
      <c r="K253" s="21">
        <f t="shared" si="111"/>
        <v>297</v>
      </c>
      <c r="L253" s="10">
        <f t="shared" si="121"/>
        <v>-2.0623158752868685E-13</v>
      </c>
      <c r="M253" s="15"/>
      <c r="N253" s="8">
        <f t="shared" si="122"/>
        <v>-3.0955287721392533E-14</v>
      </c>
      <c r="O253" s="15"/>
      <c r="P253" s="1">
        <f t="shared" si="109"/>
        <v>21.15290975537307</v>
      </c>
      <c r="Q253" s="7">
        <f t="shared" si="119"/>
        <v>6.8234894460269993E-2</v>
      </c>
      <c r="R253" s="7"/>
      <c r="S253" s="7">
        <f t="shared" si="110"/>
        <v>3.3311205081477023E-2</v>
      </c>
      <c r="T253" s="49">
        <f t="shared" si="108"/>
        <v>297</v>
      </c>
      <c r="U253" s="8"/>
    </row>
    <row r="254" spans="1:21" x14ac:dyDescent="0.3">
      <c r="A254" s="21">
        <v>298</v>
      </c>
      <c r="B254" s="23">
        <v>44148</v>
      </c>
      <c r="C254" s="22" t="s">
        <v>6</v>
      </c>
      <c r="D254" s="22"/>
      <c r="E254" s="14">
        <f t="shared" si="118"/>
        <v>0</v>
      </c>
      <c r="F254" s="8"/>
      <c r="G254" s="15">
        <f t="shared" si="112"/>
        <v>0</v>
      </c>
      <c r="H254" s="8">
        <f t="shared" si="113"/>
        <v>-1.2046423645040435E-12</v>
      </c>
      <c r="I254" s="15">
        <f t="shared" si="114"/>
        <v>-4.818569458016174E-12</v>
      </c>
      <c r="J254" s="10">
        <f t="shared" si="120"/>
        <v>-3.2879457841721399E-13</v>
      </c>
      <c r="K254" s="21">
        <f t="shared" si="111"/>
        <v>298</v>
      </c>
      <c r="L254" s="10">
        <f t="shared" si="121"/>
        <v>-1.6051235541531835E-13</v>
      </c>
      <c r="M254" s="15"/>
      <c r="N254" s="8">
        <f t="shared" si="122"/>
        <v>-2.4092847290080869E-14</v>
      </c>
      <c r="O254" s="15"/>
      <c r="P254" s="1">
        <f t="shared" si="109"/>
        <v>21.15290975537307</v>
      </c>
      <c r="Q254" s="7">
        <f t="shared" si="119"/>
        <v>6.8234894460269993E-2</v>
      </c>
      <c r="R254" s="7"/>
      <c r="S254" s="7">
        <f t="shared" si="110"/>
        <v>3.3311205081477023E-2</v>
      </c>
      <c r="T254" s="49">
        <f t="shared" si="108"/>
        <v>298</v>
      </c>
      <c r="U254" s="8"/>
    </row>
    <row r="255" spans="1:21" x14ac:dyDescent="0.3">
      <c r="A255" s="21">
        <v>299</v>
      </c>
      <c r="B255" s="23">
        <v>44149</v>
      </c>
      <c r="C255" s="22" t="s">
        <v>6</v>
      </c>
      <c r="D255" s="22"/>
      <c r="E255" s="14">
        <f t="shared" si="118"/>
        <v>0</v>
      </c>
      <c r="F255" s="8"/>
      <c r="G255" s="15">
        <f t="shared" si="112"/>
        <v>0</v>
      </c>
      <c r="H255" s="8">
        <f t="shared" si="113"/>
        <v>-9.3758665040934205E-13</v>
      </c>
      <c r="I255" s="15">
        <f t="shared" si="114"/>
        <v>-3.7503466016373682E-12</v>
      </c>
      <c r="J255" s="10">
        <f t="shared" si="120"/>
        <v>-2.5590450455215805E-13</v>
      </c>
      <c r="K255" s="21">
        <f t="shared" si="111"/>
        <v>299</v>
      </c>
      <c r="L255" s="10">
        <f t="shared" si="121"/>
        <v>-1.2492856477376277E-13</v>
      </c>
      <c r="M255" s="15"/>
      <c r="N255" s="8">
        <f t="shared" si="122"/>
        <v>-1.8751733008186842E-14</v>
      </c>
      <c r="O255" s="15"/>
      <c r="P255" s="1">
        <f t="shared" si="109"/>
        <v>21.15290975537307</v>
      </c>
      <c r="Q255" s="7">
        <f t="shared" si="119"/>
        <v>6.8234894460269993E-2</v>
      </c>
      <c r="R255" s="7"/>
      <c r="S255" s="7">
        <f t="shared" si="110"/>
        <v>3.3311205081477023E-2</v>
      </c>
      <c r="T255" s="49">
        <f t="shared" si="108"/>
        <v>299</v>
      </c>
      <c r="U255" s="8"/>
    </row>
    <row r="256" spans="1:21" x14ac:dyDescent="0.3">
      <c r="A256" s="21">
        <v>300</v>
      </c>
      <c r="B256" s="23">
        <v>44150</v>
      </c>
      <c r="C256" s="22" t="s">
        <v>6</v>
      </c>
      <c r="D256" s="22"/>
      <c r="E256" s="14">
        <f t="shared" si="118"/>
        <v>0</v>
      </c>
      <c r="F256" s="8"/>
      <c r="G256" s="15">
        <f t="shared" si="112"/>
        <v>0</v>
      </c>
      <c r="H256" s="8">
        <f t="shared" si="113"/>
        <v>-7.2973419574840046E-13</v>
      </c>
      <c r="I256" s="15">
        <f t="shared" si="114"/>
        <v>-2.9189367829936019E-12</v>
      </c>
      <c r="J256" s="10">
        <f t="shared" si="120"/>
        <v>-1.9917334332376844E-13</v>
      </c>
      <c r="K256" s="21">
        <f t="shared" si="111"/>
        <v>300</v>
      </c>
      <c r="L256" s="10">
        <f t="shared" si="121"/>
        <v>-9.723330179816666E-14</v>
      </c>
      <c r="M256" s="15"/>
      <c r="N256" s="8">
        <f t="shared" si="122"/>
        <v>-1.4594683914968011E-14</v>
      </c>
      <c r="O256" s="15"/>
      <c r="P256" s="1">
        <f t="shared" si="109"/>
        <v>21.15290975537307</v>
      </c>
      <c r="Q256" s="7">
        <f t="shared" si="119"/>
        <v>6.8234894460269993E-2</v>
      </c>
      <c r="R256" s="7"/>
      <c r="S256" s="7">
        <f t="shared" si="110"/>
        <v>3.3311205081477023E-2</v>
      </c>
      <c r="T256" s="49">
        <f t="shared" si="108"/>
        <v>300</v>
      </c>
      <c r="U256" s="8"/>
    </row>
    <row r="257" spans="1:21" x14ac:dyDescent="0.3">
      <c r="A257" s="21">
        <v>301</v>
      </c>
      <c r="B257" s="23">
        <v>44151</v>
      </c>
      <c r="C257" s="22" t="s">
        <v>6</v>
      </c>
      <c r="D257" s="22"/>
      <c r="E257" s="14">
        <f t="shared" si="118"/>
        <v>0</v>
      </c>
      <c r="F257" s="8"/>
      <c r="G257" s="15">
        <f t="shared" si="112"/>
        <v>0</v>
      </c>
      <c r="H257" s="8">
        <f t="shared" si="113"/>
        <v>-5.6796030128210007E-13</v>
      </c>
      <c r="I257" s="15">
        <f t="shared" si="114"/>
        <v>-2.2718412051284003E-12</v>
      </c>
      <c r="J257" s="10">
        <f t="shared" si="120"/>
        <v>-1.5501884486242897E-13</v>
      </c>
      <c r="K257" s="21">
        <f t="shared" si="111"/>
        <v>301</v>
      </c>
      <c r="L257" s="10">
        <f t="shared" si="121"/>
        <v>-7.5677768296582049E-14</v>
      </c>
      <c r="M257" s="15"/>
      <c r="N257" s="8">
        <f t="shared" si="122"/>
        <v>-1.1359206025642002E-14</v>
      </c>
      <c r="O257" s="15"/>
      <c r="P257" s="1">
        <f t="shared" si="109"/>
        <v>21.15290975537307</v>
      </c>
      <c r="Q257" s="7">
        <f t="shared" si="119"/>
        <v>6.8234894460269993E-2</v>
      </c>
      <c r="R257" s="7"/>
      <c r="S257" s="7">
        <f t="shared" si="110"/>
        <v>3.3311205081477023E-2</v>
      </c>
      <c r="T257" s="49">
        <f t="shared" si="108"/>
        <v>301</v>
      </c>
      <c r="U257" s="8"/>
    </row>
    <row r="258" spans="1:21" x14ac:dyDescent="0.3">
      <c r="A258" s="21">
        <v>302</v>
      </c>
      <c r="B258" s="23">
        <v>44152</v>
      </c>
      <c r="C258" s="22" t="s">
        <v>6</v>
      </c>
      <c r="D258" s="22"/>
      <c r="E258" s="14">
        <f t="shared" si="118"/>
        <v>0</v>
      </c>
      <c r="F258" s="8"/>
      <c r="G258" s="15">
        <f t="shared" si="112"/>
        <v>0</v>
      </c>
      <c r="H258" s="8">
        <f t="shared" si="113"/>
        <v>-4.4204986652931005E-13</v>
      </c>
      <c r="I258" s="15">
        <f t="shared" si="114"/>
        <v>-1.7681994661172402E-12</v>
      </c>
      <c r="J258" s="10">
        <f t="shared" si="120"/>
        <v>-1.2065290395521562E-13</v>
      </c>
      <c r="K258" s="21">
        <f t="shared" si="111"/>
        <v>302</v>
      </c>
      <c r="L258" s="10">
        <f t="shared" si="121"/>
        <v>-5.8900855040789572E-14</v>
      </c>
      <c r="M258" s="15"/>
      <c r="N258" s="8">
        <f t="shared" si="122"/>
        <v>-8.8409973305862013E-15</v>
      </c>
      <c r="O258" s="15"/>
      <c r="P258" s="1">
        <f t="shared" si="109"/>
        <v>21.15290975537307</v>
      </c>
      <c r="Q258" s="7">
        <f t="shared" si="119"/>
        <v>6.8234894460269993E-2</v>
      </c>
      <c r="R258" s="7"/>
      <c r="S258" s="7">
        <f t="shared" si="110"/>
        <v>3.3311205081477023E-2</v>
      </c>
      <c r="T258" s="49">
        <f t="shared" si="108"/>
        <v>302</v>
      </c>
      <c r="U258" s="8"/>
    </row>
    <row r="259" spans="1:21" x14ac:dyDescent="0.3">
      <c r="A259" s="21">
        <v>303</v>
      </c>
      <c r="B259" s="23">
        <v>44153</v>
      </c>
      <c r="C259" s="22" t="s">
        <v>6</v>
      </c>
      <c r="D259" s="22"/>
      <c r="E259" s="14">
        <f t="shared" si="118"/>
        <v>0</v>
      </c>
      <c r="F259" s="8"/>
      <c r="G259" s="15">
        <f t="shared" si="112"/>
        <v>0</v>
      </c>
      <c r="H259" s="8">
        <f t="shared" si="113"/>
        <v>-3.4405236432453337E-13</v>
      </c>
      <c r="I259" s="15">
        <f t="shared" si="114"/>
        <v>-1.3762094572981335E-12</v>
      </c>
      <c r="J259" s="10">
        <f t="shared" si="120"/>
        <v>-9.3905507073963581E-14</v>
      </c>
      <c r="K259" s="21">
        <f t="shared" si="111"/>
        <v>303</v>
      </c>
      <c r="L259" s="10">
        <f t="shared" si="121"/>
        <v>-4.5843195467126322E-14</v>
      </c>
      <c r="M259" s="15"/>
      <c r="N259" s="8">
        <f t="shared" si="122"/>
        <v>-6.8810472864906676E-15</v>
      </c>
      <c r="O259" s="15"/>
      <c r="P259" s="1">
        <f t="shared" si="109"/>
        <v>21.15290975537307</v>
      </c>
      <c r="Q259" s="7">
        <f t="shared" si="119"/>
        <v>6.8234894460269993E-2</v>
      </c>
      <c r="R259" s="7"/>
      <c r="S259" s="7">
        <f t="shared" si="110"/>
        <v>3.3311205081477023E-2</v>
      </c>
      <c r="T259" s="49">
        <f t="shared" si="108"/>
        <v>303</v>
      </c>
      <c r="U259" s="8"/>
    </row>
    <row r="260" spans="1:21" x14ac:dyDescent="0.3">
      <c r="A260" s="21">
        <v>304</v>
      </c>
      <c r="B260" s="23">
        <v>44154</v>
      </c>
      <c r="C260" s="22" t="s">
        <v>6</v>
      </c>
      <c r="D260" s="22"/>
      <c r="E260" s="14">
        <f t="shared" si="118"/>
        <v>0</v>
      </c>
      <c r="F260" s="8"/>
      <c r="G260" s="15">
        <f t="shared" si="112"/>
        <v>0</v>
      </c>
      <c r="H260" s="8">
        <f t="shared" si="113"/>
        <v>-2.6777981028855898E-13</v>
      </c>
      <c r="I260" s="15">
        <f t="shared" si="114"/>
        <v>-1.0711192411542359E-12</v>
      </c>
      <c r="J260" s="10">
        <f t="shared" si="120"/>
        <v>-7.3087708374523772E-14</v>
      </c>
      <c r="K260" s="21">
        <f t="shared" si="111"/>
        <v>304</v>
      </c>
      <c r="L260" s="10">
        <f t="shared" si="121"/>
        <v>-3.5680272708804796E-14</v>
      </c>
      <c r="M260" s="15"/>
      <c r="N260" s="8">
        <f t="shared" si="122"/>
        <v>-5.3555962057711798E-15</v>
      </c>
      <c r="O260" s="15"/>
      <c r="P260" s="1">
        <f t="shared" si="109"/>
        <v>21.15290975537307</v>
      </c>
      <c r="Q260" s="7">
        <f t="shared" si="119"/>
        <v>6.8234894460269993E-2</v>
      </c>
      <c r="R260" s="7"/>
      <c r="S260" s="7">
        <f t="shared" si="110"/>
        <v>3.3311205081477023E-2</v>
      </c>
      <c r="T260" s="49">
        <f t="shared" si="108"/>
        <v>304</v>
      </c>
      <c r="U260" s="8"/>
    </row>
    <row r="261" spans="1:21" x14ac:dyDescent="0.3">
      <c r="A261" s="21">
        <v>305</v>
      </c>
      <c r="B261" s="23">
        <v>44155</v>
      </c>
      <c r="C261" s="22" t="s">
        <v>6</v>
      </c>
      <c r="D261" s="22"/>
      <c r="E261" s="14">
        <f t="shared" si="118"/>
        <v>0</v>
      </c>
      <c r="F261" s="8"/>
      <c r="G261" s="15">
        <f t="shared" si="112"/>
        <v>0</v>
      </c>
      <c r="H261" s="8">
        <f t="shared" si="113"/>
        <v>-2.0841602684217763E-13</v>
      </c>
      <c r="I261" s="15">
        <f t="shared" si="114"/>
        <v>-8.3366410736871054E-13</v>
      </c>
      <c r="J261" s="10">
        <f t="shared" si="120"/>
        <v>-5.6884982381619155E-14</v>
      </c>
      <c r="K261" s="21">
        <f t="shared" si="111"/>
        <v>305</v>
      </c>
      <c r="L261" s="10">
        <f t="shared" si="121"/>
        <v>-2.7770356049625596E-14</v>
      </c>
      <c r="M261" s="15"/>
      <c r="N261" s="8">
        <f t="shared" si="122"/>
        <v>-4.1683205368435527E-15</v>
      </c>
      <c r="O261" s="15"/>
      <c r="P261" s="1">
        <f t="shared" si="109"/>
        <v>21.15290975537307</v>
      </c>
      <c r="Q261" s="7">
        <f t="shared" si="119"/>
        <v>6.8234894460269993E-2</v>
      </c>
      <c r="R261" s="7"/>
      <c r="S261" s="7">
        <f t="shared" si="110"/>
        <v>3.3311205081477023E-2</v>
      </c>
      <c r="T261" s="49">
        <f t="shared" ref="T261:T306" si="123">+A261</f>
        <v>305</v>
      </c>
      <c r="U261" s="8"/>
    </row>
    <row r="262" spans="1:21" x14ac:dyDescent="0.3">
      <c r="A262" s="21">
        <v>306</v>
      </c>
      <c r="B262" s="23">
        <v>44156</v>
      </c>
      <c r="C262" s="22" t="s">
        <v>6</v>
      </c>
      <c r="D262" s="22"/>
      <c r="E262" s="14">
        <f t="shared" si="118"/>
        <v>0</v>
      </c>
      <c r="F262" s="8"/>
      <c r="G262" s="15">
        <f t="shared" si="112"/>
        <v>0</v>
      </c>
      <c r="H262" s="8">
        <f t="shared" si="113"/>
        <v>-1.6221252900982874E-13</v>
      </c>
      <c r="I262" s="15">
        <f t="shared" si="114"/>
        <v>-6.4885011603931497E-13</v>
      </c>
      <c r="J262" s="10">
        <f t="shared" si="120"/>
        <v>-4.4274219188476592E-14</v>
      </c>
      <c r="K262" s="21">
        <f t="shared" si="111"/>
        <v>306</v>
      </c>
      <c r="L262" s="10">
        <f t="shared" si="121"/>
        <v>-2.1613979282525786E-14</v>
      </c>
      <c r="M262" s="15"/>
      <c r="N262" s="8">
        <f t="shared" si="122"/>
        <v>-3.2442505801965748E-15</v>
      </c>
      <c r="O262" s="15"/>
      <c r="P262" s="1">
        <f t="shared" ref="P262:P306" si="124">LOG(2)/LOG(1+S262)</f>
        <v>21.15290975537307</v>
      </c>
      <c r="Q262" s="7">
        <f t="shared" si="119"/>
        <v>6.8234894460269993E-2</v>
      </c>
      <c r="R262" s="7"/>
      <c r="S262" s="7">
        <f t="shared" ref="S262:S306" si="125">+L262/I262</f>
        <v>3.3311205081477023E-2</v>
      </c>
      <c r="T262" s="49">
        <f t="shared" si="123"/>
        <v>306</v>
      </c>
      <c r="U262" s="8"/>
    </row>
    <row r="263" spans="1:21" x14ac:dyDescent="0.3">
      <c r="A263" s="21">
        <v>307</v>
      </c>
      <c r="B263" s="23">
        <v>44157</v>
      </c>
      <c r="C263" s="22" t="s">
        <v>6</v>
      </c>
      <c r="D263" s="22"/>
      <c r="E263" s="14">
        <f t="shared" si="118"/>
        <v>0</v>
      </c>
      <c r="F263" s="8"/>
      <c r="G263" s="15">
        <f t="shared" si="112"/>
        <v>0</v>
      </c>
      <c r="H263" s="8">
        <f t="shared" si="113"/>
        <v>-1.2625182893295388E-13</v>
      </c>
      <c r="I263" s="15">
        <f t="shared" si="114"/>
        <v>-5.050073157318155E-13</v>
      </c>
      <c r="J263" s="10">
        <f t="shared" si="120"/>
        <v>-3.4459120890624675E-14</v>
      </c>
      <c r="K263" s="21">
        <f t="shared" si="111"/>
        <v>307</v>
      </c>
      <c r="L263" s="10">
        <f t="shared" si="121"/>
        <v>-1.6822402261988722E-14</v>
      </c>
      <c r="M263" s="15"/>
      <c r="N263" s="8">
        <f t="shared" si="122"/>
        <v>-2.5250365786590776E-15</v>
      </c>
      <c r="O263" s="15"/>
      <c r="P263" s="1">
        <f t="shared" si="124"/>
        <v>21.15290975537307</v>
      </c>
      <c r="Q263" s="7">
        <f t="shared" si="119"/>
        <v>6.8234894460269993E-2</v>
      </c>
      <c r="R263" s="7"/>
      <c r="S263" s="7">
        <f t="shared" si="125"/>
        <v>3.3311205081477023E-2</v>
      </c>
      <c r="T263" s="49">
        <f t="shared" si="123"/>
        <v>307</v>
      </c>
      <c r="U263" s="8"/>
    </row>
    <row r="264" spans="1:21" x14ac:dyDescent="0.3">
      <c r="A264" s="21">
        <v>308</v>
      </c>
      <c r="B264" s="23">
        <v>44158</v>
      </c>
      <c r="C264" s="22" t="s">
        <v>6</v>
      </c>
      <c r="D264" s="22"/>
      <c r="E264" s="14">
        <f t="shared" si="118"/>
        <v>0</v>
      </c>
      <c r="F264" s="8"/>
      <c r="G264" s="15">
        <f t="shared" si="112"/>
        <v>0</v>
      </c>
      <c r="H264" s="8">
        <f t="shared" si="113"/>
        <v>-9.8263213120547827E-14</v>
      </c>
      <c r="I264" s="15">
        <f t="shared" si="114"/>
        <v>-3.9305285248219131E-13</v>
      </c>
      <c r="J264" s="10">
        <f t="shared" si="120"/>
        <v>-2.6819919906430395E-14</v>
      </c>
      <c r="K264" s="21">
        <f t="shared" ref="K264:K306" si="126">+K263+1</f>
        <v>308</v>
      </c>
      <c r="L264" s="10">
        <f t="shared" si="121"/>
        <v>-1.309306417689381E-14</v>
      </c>
      <c r="M264" s="15"/>
      <c r="N264" s="8">
        <f t="shared" si="122"/>
        <v>-1.9652642624109565E-15</v>
      </c>
      <c r="O264" s="15"/>
      <c r="P264" s="1">
        <f t="shared" si="124"/>
        <v>21.15290975537307</v>
      </c>
      <c r="Q264" s="7">
        <f t="shared" si="119"/>
        <v>6.8234894460269993E-2</v>
      </c>
      <c r="R264" s="7"/>
      <c r="S264" s="7">
        <f t="shared" si="125"/>
        <v>3.3311205081477023E-2</v>
      </c>
      <c r="T264" s="49">
        <f t="shared" si="123"/>
        <v>308</v>
      </c>
      <c r="U264" s="8"/>
    </row>
    <row r="265" spans="1:21" x14ac:dyDescent="0.3">
      <c r="A265" s="21">
        <v>309</v>
      </c>
      <c r="B265" s="23">
        <v>44159</v>
      </c>
      <c r="C265" s="22" t="s">
        <v>6</v>
      </c>
      <c r="D265" s="22"/>
      <c r="E265" s="14">
        <f t="shared" si="118"/>
        <v>0</v>
      </c>
      <c r="F265" s="8"/>
      <c r="G265" s="15">
        <f t="shared" si="112"/>
        <v>0</v>
      </c>
      <c r="H265" s="8">
        <f t="shared" si="113"/>
        <v>-7.647935981903158E-14</v>
      </c>
      <c r="I265" s="15">
        <f t="shared" si="114"/>
        <v>-3.0591743927612632E-13</v>
      </c>
      <c r="J265" s="10">
        <f t="shared" si="120"/>
        <v>-2.0874244182562532E-14</v>
      </c>
      <c r="K265" s="21">
        <f t="shared" si="126"/>
        <v>309</v>
      </c>
      <c r="L265" s="10">
        <f t="shared" si="121"/>
        <v>-1.0190478557727338E-14</v>
      </c>
      <c r="M265" s="15"/>
      <c r="N265" s="8">
        <f t="shared" si="122"/>
        <v>-1.5295871963806316E-15</v>
      </c>
      <c r="O265" s="15"/>
      <c r="P265" s="1">
        <f t="shared" si="124"/>
        <v>21.15290975537307</v>
      </c>
      <c r="Q265" s="7">
        <f t="shared" si="119"/>
        <v>6.8234894460269993E-2</v>
      </c>
      <c r="R265" s="7"/>
      <c r="S265" s="7">
        <f t="shared" si="125"/>
        <v>3.3311205081477023E-2</v>
      </c>
      <c r="T265" s="49">
        <f t="shared" si="123"/>
        <v>309</v>
      </c>
      <c r="U265" s="8"/>
    </row>
    <row r="266" spans="1:21" x14ac:dyDescent="0.3">
      <c r="A266" s="21">
        <v>310</v>
      </c>
      <c r="B266" s="23">
        <v>44160</v>
      </c>
      <c r="C266" s="22" t="s">
        <v>6</v>
      </c>
      <c r="D266" s="22"/>
      <c r="E266" s="14">
        <f t="shared" si="118"/>
        <v>0</v>
      </c>
      <c r="F266" s="8"/>
      <c r="G266" s="15">
        <f t="shared" si="112"/>
        <v>0</v>
      </c>
      <c r="H266" s="8">
        <f t="shared" si="113"/>
        <v>-5.9524742704610358E-14</v>
      </c>
      <c r="I266" s="15">
        <f t="shared" si="114"/>
        <v>-2.3809897081844143E-13</v>
      </c>
      <c r="J266" s="10">
        <f t="shared" si="120"/>
        <v>-1.6246658144895257E-14</v>
      </c>
      <c r="K266" s="21">
        <f t="shared" si="126"/>
        <v>310</v>
      </c>
      <c r="L266" s="10">
        <f t="shared" si="121"/>
        <v>-7.9313636466217155E-15</v>
      </c>
      <c r="M266" s="15"/>
      <c r="N266" s="8">
        <f t="shared" si="122"/>
        <v>-1.1904948540922071E-15</v>
      </c>
      <c r="O266" s="15"/>
      <c r="P266" s="1">
        <f t="shared" si="124"/>
        <v>21.15290975537307</v>
      </c>
      <c r="Q266" s="7">
        <f t="shared" si="119"/>
        <v>6.8234894460269993E-2</v>
      </c>
      <c r="R266" s="7"/>
      <c r="S266" s="7">
        <f t="shared" si="125"/>
        <v>3.3311205081477023E-2</v>
      </c>
      <c r="T266" s="49">
        <f t="shared" si="123"/>
        <v>310</v>
      </c>
      <c r="U266" s="8"/>
    </row>
    <row r="267" spans="1:21" x14ac:dyDescent="0.3">
      <c r="A267" s="21">
        <v>311</v>
      </c>
      <c r="B267" s="23">
        <v>44161</v>
      </c>
      <c r="C267" s="22" t="s">
        <v>6</v>
      </c>
      <c r="D267" s="22"/>
      <c r="E267" s="14">
        <f t="shared" si="118"/>
        <v>0</v>
      </c>
      <c r="F267" s="8"/>
      <c r="G267" s="15">
        <f t="shared" si="112"/>
        <v>0</v>
      </c>
      <c r="H267" s="8">
        <f t="shared" si="113"/>
        <v>-4.632877422659015E-14</v>
      </c>
      <c r="I267" s="15">
        <f t="shared" si="114"/>
        <v>-1.853150969063606E-13</v>
      </c>
      <c r="J267" s="10">
        <f t="shared" si="120"/>
        <v>-1.2644956079300221E-14</v>
      </c>
      <c r="K267" s="21">
        <f t="shared" si="126"/>
        <v>311</v>
      </c>
      <c r="L267" s="10">
        <f t="shared" si="121"/>
        <v>-6.1730691977415663E-15</v>
      </c>
      <c r="M267" s="15"/>
      <c r="N267" s="8">
        <f t="shared" si="122"/>
        <v>-9.2657548453180295E-16</v>
      </c>
      <c r="O267" s="15"/>
      <c r="P267" s="1">
        <f t="shared" si="124"/>
        <v>21.15290975537307</v>
      </c>
      <c r="Q267" s="7">
        <f t="shared" si="119"/>
        <v>6.8234894460269993E-2</v>
      </c>
      <c r="R267" s="7"/>
      <c r="S267" s="7">
        <f t="shared" si="125"/>
        <v>3.3311205081477023E-2</v>
      </c>
      <c r="T267" s="49">
        <f t="shared" si="123"/>
        <v>311</v>
      </c>
      <c r="U267" s="8"/>
    </row>
    <row r="268" spans="1:21" x14ac:dyDescent="0.3">
      <c r="A268" s="21">
        <v>312</v>
      </c>
      <c r="B268" s="23">
        <v>44162</v>
      </c>
      <c r="C268" s="22" t="s">
        <v>6</v>
      </c>
      <c r="D268" s="22"/>
      <c r="E268" s="14">
        <f t="shared" si="118"/>
        <v>0</v>
      </c>
      <c r="F268" s="8"/>
      <c r="G268" s="15">
        <f t="shared" si="112"/>
        <v>0</v>
      </c>
      <c r="H268" s="8">
        <f t="shared" si="113"/>
        <v>-3.6058204098245054E-14</v>
      </c>
      <c r="I268" s="15">
        <f t="shared" si="114"/>
        <v>-1.4423281639298022E-13</v>
      </c>
      <c r="J268" s="10">
        <f t="shared" si="120"/>
        <v>-9.8417110042825051E-15</v>
      </c>
      <c r="K268" s="21">
        <f t="shared" si="126"/>
        <v>312</v>
      </c>
      <c r="L268" s="10">
        <f t="shared" si="121"/>
        <v>-4.8045689263455854E-15</v>
      </c>
      <c r="M268" s="15"/>
      <c r="N268" s="8">
        <f t="shared" si="122"/>
        <v>-7.2116408196490108E-16</v>
      </c>
      <c r="O268" s="15"/>
      <c r="P268" s="1">
        <f t="shared" si="124"/>
        <v>21.15290975537307</v>
      </c>
      <c r="Q268" s="7">
        <f t="shared" si="119"/>
        <v>6.8234894460269993E-2</v>
      </c>
      <c r="R268" s="7"/>
      <c r="S268" s="7">
        <f t="shared" si="125"/>
        <v>3.3311205081477023E-2</v>
      </c>
      <c r="T268" s="49">
        <f t="shared" si="123"/>
        <v>312</v>
      </c>
      <c r="U268" s="8"/>
    </row>
    <row r="269" spans="1:21" x14ac:dyDescent="0.3">
      <c r="A269" s="21">
        <v>313</v>
      </c>
      <c r="B269" s="23">
        <v>44163</v>
      </c>
      <c r="C269" s="22" t="s">
        <v>6</v>
      </c>
      <c r="D269" s="22"/>
      <c r="E269" s="14">
        <f t="shared" si="118"/>
        <v>0</v>
      </c>
      <c r="F269" s="8"/>
      <c r="G269" s="15">
        <f t="shared" si="112"/>
        <v>0</v>
      </c>
      <c r="H269" s="8">
        <f t="shared" si="113"/>
        <v>-2.8064504284778963E-14</v>
      </c>
      <c r="I269" s="15">
        <f t="shared" si="114"/>
        <v>-1.1225801713911585E-13</v>
      </c>
      <c r="J269" s="10">
        <f t="shared" si="120"/>
        <v>-7.6599139518067506E-15</v>
      </c>
      <c r="K269" s="21">
        <f t="shared" si="126"/>
        <v>313</v>
      </c>
      <c r="L269" s="10">
        <f t="shared" si="121"/>
        <v>-3.7394498309610508E-15</v>
      </c>
      <c r="M269" s="15"/>
      <c r="N269" s="8">
        <f t="shared" si="122"/>
        <v>-5.6129008569557927E-16</v>
      </c>
      <c r="O269" s="15"/>
      <c r="P269" s="1">
        <f t="shared" si="124"/>
        <v>21.15290975537307</v>
      </c>
      <c r="Q269" s="7">
        <f t="shared" si="119"/>
        <v>6.8234894460269993E-2</v>
      </c>
      <c r="R269" s="7"/>
      <c r="S269" s="7">
        <f t="shared" si="125"/>
        <v>3.3311205081477023E-2</v>
      </c>
      <c r="T269" s="49">
        <f t="shared" si="123"/>
        <v>313</v>
      </c>
      <c r="U269" s="8"/>
    </row>
    <row r="270" spans="1:21" x14ac:dyDescent="0.3">
      <c r="A270" s="21">
        <v>314</v>
      </c>
      <c r="B270" s="23">
        <v>44164</v>
      </c>
      <c r="C270" s="22" t="s">
        <v>6</v>
      </c>
      <c r="D270" s="22"/>
      <c r="E270" s="14">
        <f t="shared" si="118"/>
        <v>0</v>
      </c>
      <c r="F270" s="8"/>
      <c r="G270" s="15">
        <f t="shared" si="112"/>
        <v>0</v>
      </c>
      <c r="H270" s="8">
        <f t="shared" si="113"/>
        <v>-2.1842918149900586E-14</v>
      </c>
      <c r="I270" s="15">
        <f t="shared" si="114"/>
        <v>-8.7371672599602344E-14</v>
      </c>
      <c r="J270" s="10">
        <f t="shared" si="120"/>
        <v>-5.9617968586511296E-15</v>
      </c>
      <c r="K270" s="21">
        <f t="shared" si="126"/>
        <v>314</v>
      </c>
      <c r="L270" s="10">
        <f t="shared" si="121"/>
        <v>-2.9104557042770204E-15</v>
      </c>
      <c r="M270" s="15"/>
      <c r="N270" s="8">
        <f t="shared" si="122"/>
        <v>-4.3685836299801175E-16</v>
      </c>
      <c r="O270" s="15"/>
      <c r="P270" s="1">
        <f t="shared" si="124"/>
        <v>21.15290975537307</v>
      </c>
      <c r="Q270" s="7">
        <f t="shared" si="119"/>
        <v>6.8234894460269993E-2</v>
      </c>
      <c r="R270" s="7"/>
      <c r="S270" s="7">
        <f t="shared" si="125"/>
        <v>3.3311205081477023E-2</v>
      </c>
      <c r="T270" s="49">
        <f t="shared" si="123"/>
        <v>314</v>
      </c>
      <c r="U270" s="8"/>
    </row>
    <row r="271" spans="1:21" x14ac:dyDescent="0.3">
      <c r="A271" s="21">
        <v>315</v>
      </c>
      <c r="B271" s="23">
        <v>44165</v>
      </c>
      <c r="C271" s="22" t="s">
        <v>6</v>
      </c>
      <c r="D271" s="22"/>
      <c r="E271" s="14">
        <f t="shared" si="118"/>
        <v>0</v>
      </c>
      <c r="F271" s="8"/>
      <c r="G271" s="15">
        <f t="shared" si="112"/>
        <v>0</v>
      </c>
      <c r="H271" s="8">
        <f t="shared" si="113"/>
        <v>-1.7000587947745189E-14</v>
      </c>
      <c r="I271" s="15">
        <f t="shared" si="114"/>
        <v>-6.8002351790980758E-14</v>
      </c>
      <c r="J271" s="10">
        <f t="shared" si="120"/>
        <v>-4.6401332975077243E-15</v>
      </c>
      <c r="K271" s="21">
        <f t="shared" si="126"/>
        <v>315</v>
      </c>
      <c r="L271" s="10">
        <f t="shared" si="121"/>
        <v>-2.2652402865321064E-15</v>
      </c>
      <c r="M271" s="15"/>
      <c r="N271" s="8">
        <f t="shared" si="122"/>
        <v>-3.4001175895490382E-16</v>
      </c>
      <c r="O271" s="15"/>
      <c r="P271" s="1">
        <f t="shared" si="124"/>
        <v>21.15290975537307</v>
      </c>
      <c r="Q271" s="7">
        <f t="shared" si="119"/>
        <v>6.8234894460269993E-2</v>
      </c>
      <c r="R271" s="7"/>
      <c r="S271" s="7">
        <f t="shared" si="125"/>
        <v>3.3311205081477023E-2</v>
      </c>
      <c r="T271" s="49">
        <f t="shared" si="123"/>
        <v>315</v>
      </c>
      <c r="U271" s="8"/>
    </row>
    <row r="272" spans="1:21" x14ac:dyDescent="0.3">
      <c r="A272" s="21">
        <v>316</v>
      </c>
      <c r="B272" s="23">
        <v>44166</v>
      </c>
      <c r="C272" s="22" t="s">
        <v>6</v>
      </c>
      <c r="D272" s="22"/>
      <c r="E272" s="14">
        <f t="shared" si="118"/>
        <v>0</v>
      </c>
      <c r="F272" s="8"/>
      <c r="G272" s="15">
        <f t="shared" si="112"/>
        <v>0</v>
      </c>
      <c r="H272" s="8">
        <f t="shared" si="113"/>
        <v>-1.3231748092703193E-14</v>
      </c>
      <c r="I272" s="15">
        <f t="shared" si="114"/>
        <v>-5.2926992370812771E-14</v>
      </c>
      <c r="J272" s="10">
        <f t="shared" si="120"/>
        <v>-3.6114677385219246E-15</v>
      </c>
      <c r="K272" s="21">
        <f t="shared" si="126"/>
        <v>316</v>
      </c>
      <c r="L272" s="10">
        <f t="shared" si="121"/>
        <v>-1.7630618972099141E-15</v>
      </c>
      <c r="M272" s="15"/>
      <c r="N272" s="8">
        <f t="shared" si="122"/>
        <v>-2.6463496185406385E-16</v>
      </c>
      <c r="O272" s="15"/>
      <c r="P272" s="1">
        <f t="shared" si="124"/>
        <v>21.15290975537307</v>
      </c>
      <c r="Q272" s="7">
        <f t="shared" si="119"/>
        <v>6.8234894460269993E-2</v>
      </c>
      <c r="R272" s="7"/>
      <c r="S272" s="7">
        <f t="shared" si="125"/>
        <v>3.3311205081477023E-2</v>
      </c>
      <c r="T272" s="49">
        <f t="shared" si="123"/>
        <v>316</v>
      </c>
      <c r="U272" s="8"/>
    </row>
    <row r="273" spans="1:21" x14ac:dyDescent="0.3">
      <c r="A273" s="21">
        <v>317</v>
      </c>
      <c r="B273" s="23">
        <v>44167</v>
      </c>
      <c r="C273" s="22" t="s">
        <v>6</v>
      </c>
      <c r="D273" s="22"/>
      <c r="E273" s="14">
        <f t="shared" si="118"/>
        <v>0</v>
      </c>
      <c r="F273" s="8"/>
      <c r="G273" s="15">
        <f t="shared" si="112"/>
        <v>0</v>
      </c>
      <c r="H273" s="8">
        <f t="shared" si="113"/>
        <v>-1.0298417803366357E-14</v>
      </c>
      <c r="I273" s="15">
        <f t="shared" si="114"/>
        <v>-4.1193671213465427E-14</v>
      </c>
      <c r="J273" s="10">
        <f t="shared" si="120"/>
        <v>-2.8108458076818757E-15</v>
      </c>
      <c r="K273" s="21">
        <f t="shared" si="126"/>
        <v>317</v>
      </c>
      <c r="L273" s="10">
        <f t="shared" si="121"/>
        <v>-1.3722108298506833E-15</v>
      </c>
      <c r="M273" s="15"/>
      <c r="N273" s="8">
        <f t="shared" si="122"/>
        <v>-2.0596835606732715E-16</v>
      </c>
      <c r="O273" s="15"/>
      <c r="P273" s="1">
        <f t="shared" si="124"/>
        <v>21.15290975537307</v>
      </c>
      <c r="Q273" s="7">
        <f t="shared" si="119"/>
        <v>6.8234894460269993E-2</v>
      </c>
      <c r="R273" s="7"/>
      <c r="S273" s="7">
        <f t="shared" si="125"/>
        <v>3.3311205081477023E-2</v>
      </c>
      <c r="T273" s="49">
        <f t="shared" si="123"/>
        <v>317</v>
      </c>
      <c r="U273" s="8"/>
    </row>
    <row r="274" spans="1:21" x14ac:dyDescent="0.3">
      <c r="A274" s="21">
        <v>318</v>
      </c>
      <c r="B274" s="23">
        <v>44168</v>
      </c>
      <c r="C274" s="22" t="s">
        <v>6</v>
      </c>
      <c r="D274" s="22"/>
      <c r="E274" s="14">
        <f t="shared" si="118"/>
        <v>0</v>
      </c>
      <c r="F274" s="8"/>
      <c r="G274" s="15">
        <f t="shared" si="112"/>
        <v>0</v>
      </c>
      <c r="H274" s="8">
        <f t="shared" si="113"/>
        <v>-8.0153739709706066E-15</v>
      </c>
      <c r="I274" s="15">
        <f t="shared" si="114"/>
        <v>-3.2061495883882426E-14</v>
      </c>
      <c r="J274" s="10">
        <f t="shared" si="120"/>
        <v>-2.1877127878750983E-15</v>
      </c>
      <c r="K274" s="21">
        <f t="shared" si="126"/>
        <v>318</v>
      </c>
      <c r="L274" s="10">
        <f t="shared" si="121"/>
        <v>-1.0680070646069389E-15</v>
      </c>
      <c r="M274" s="15"/>
      <c r="N274" s="8">
        <f t="shared" si="122"/>
        <v>-1.6030747941941213E-16</v>
      </c>
      <c r="O274" s="15"/>
      <c r="P274" s="1">
        <f t="shared" si="124"/>
        <v>21.15290975537307</v>
      </c>
      <c r="Q274" s="7">
        <f t="shared" si="119"/>
        <v>6.8234894460269993E-2</v>
      </c>
      <c r="R274" s="7"/>
      <c r="S274" s="7">
        <f t="shared" si="125"/>
        <v>3.3311205081477023E-2</v>
      </c>
      <c r="T274" s="49">
        <f t="shared" si="123"/>
        <v>318</v>
      </c>
      <c r="U274" s="8"/>
    </row>
    <row r="275" spans="1:21" x14ac:dyDescent="0.3">
      <c r="A275" s="21">
        <v>319</v>
      </c>
      <c r="B275" s="23">
        <v>44169</v>
      </c>
      <c r="C275" s="22" t="s">
        <v>6</v>
      </c>
      <c r="D275" s="22"/>
      <c r="E275" s="14">
        <f t="shared" si="118"/>
        <v>0</v>
      </c>
      <c r="F275" s="8"/>
      <c r="G275" s="15">
        <f t="shared" si="112"/>
        <v>0</v>
      </c>
      <c r="H275" s="8">
        <f t="shared" si="113"/>
        <v>-6.2384553745248368E-15</v>
      </c>
      <c r="I275" s="15">
        <f t="shared" si="114"/>
        <v>-2.4953821498099347E-14</v>
      </c>
      <c r="J275" s="10">
        <f t="shared" si="120"/>
        <v>-1.7027213763032254E-15</v>
      </c>
      <c r="K275" s="21">
        <f t="shared" si="126"/>
        <v>319</v>
      </c>
      <c r="L275" s="10">
        <f t="shared" si="121"/>
        <v>-8.3124186548975752E-16</v>
      </c>
      <c r="M275" s="15"/>
      <c r="N275" s="8">
        <f t="shared" si="122"/>
        <v>-1.2476910749049673E-16</v>
      </c>
      <c r="O275" s="15"/>
      <c r="P275" s="1">
        <f t="shared" si="124"/>
        <v>21.15290975537307</v>
      </c>
      <c r="Q275" s="7">
        <f t="shared" si="119"/>
        <v>6.8234894460269993E-2</v>
      </c>
      <c r="R275" s="7"/>
      <c r="S275" s="7">
        <f t="shared" si="125"/>
        <v>3.3311205081477023E-2</v>
      </c>
      <c r="T275" s="49">
        <f t="shared" si="123"/>
        <v>319</v>
      </c>
      <c r="U275" s="8"/>
    </row>
    <row r="276" spans="1:21" x14ac:dyDescent="0.3">
      <c r="A276" s="21">
        <v>320</v>
      </c>
      <c r="B276" s="23">
        <v>44170</v>
      </c>
      <c r="C276" s="22" t="s">
        <v>6</v>
      </c>
      <c r="D276" s="22"/>
      <c r="E276" s="14">
        <f t="shared" si="118"/>
        <v>0</v>
      </c>
      <c r="F276" s="8"/>
      <c r="G276" s="15">
        <f t="shared" si="112"/>
        <v>0</v>
      </c>
      <c r="H276" s="8">
        <f t="shared" si="113"/>
        <v>-4.8554597203934431E-15</v>
      </c>
      <c r="I276" s="15">
        <f t="shared" si="114"/>
        <v>-1.9421838881573772E-14</v>
      </c>
      <c r="J276" s="10">
        <f t="shared" si="120"/>
        <v>-1.3252471263085545E-15</v>
      </c>
      <c r="K276" s="21">
        <f t="shared" si="126"/>
        <v>320</v>
      </c>
      <c r="L276" s="10">
        <f t="shared" si="121"/>
        <v>-6.4696485804350828E-16</v>
      </c>
      <c r="M276" s="15"/>
      <c r="N276" s="8">
        <f t="shared" si="122"/>
        <v>-9.7109194407868862E-17</v>
      </c>
      <c r="O276" s="15"/>
      <c r="P276" s="1">
        <f t="shared" si="124"/>
        <v>21.15290975537307</v>
      </c>
      <c r="Q276" s="7">
        <f t="shared" si="119"/>
        <v>6.8234894460269993E-2</v>
      </c>
      <c r="R276" s="7"/>
      <c r="S276" s="7">
        <f t="shared" si="125"/>
        <v>3.3311205081477023E-2</v>
      </c>
      <c r="T276" s="49">
        <f t="shared" si="123"/>
        <v>320</v>
      </c>
      <c r="U276" s="8"/>
    </row>
    <row r="277" spans="1:21" x14ac:dyDescent="0.3">
      <c r="A277" s="21">
        <v>321</v>
      </c>
      <c r="B277" s="23">
        <v>44171</v>
      </c>
      <c r="C277" s="22" t="s">
        <v>6</v>
      </c>
      <c r="D277" s="22"/>
      <c r="E277" s="14">
        <f t="shared" si="118"/>
        <v>0</v>
      </c>
      <c r="F277" s="8"/>
      <c r="G277" s="15">
        <f t="shared" si="112"/>
        <v>0</v>
      </c>
      <c r="H277" s="8">
        <f t="shared" si="113"/>
        <v>-3.7790587062039916E-15</v>
      </c>
      <c r="I277" s="15">
        <f t="shared" si="114"/>
        <v>-1.5116234824815966E-14</v>
      </c>
      <c r="J277" s="10">
        <f t="shared" si="120"/>
        <v>-1.0314546879079754E-15</v>
      </c>
      <c r="K277" s="21">
        <f t="shared" si="126"/>
        <v>321</v>
      </c>
      <c r="L277" s="10">
        <f t="shared" si="121"/>
        <v>-5.0353999830920957E-16</v>
      </c>
      <c r="M277" s="15"/>
      <c r="N277" s="8">
        <f t="shared" si="122"/>
        <v>-7.5581174124079836E-17</v>
      </c>
      <c r="O277" s="15"/>
      <c r="P277" s="1">
        <f t="shared" si="124"/>
        <v>21.15290975537307</v>
      </c>
      <c r="Q277" s="7">
        <f t="shared" si="119"/>
        <v>6.8234894460269993E-2</v>
      </c>
      <c r="R277" s="7"/>
      <c r="S277" s="7">
        <f t="shared" si="125"/>
        <v>3.3311205081477023E-2</v>
      </c>
      <c r="T277" s="49">
        <f t="shared" si="123"/>
        <v>321</v>
      </c>
      <c r="U277" s="8"/>
    </row>
    <row r="278" spans="1:21" x14ac:dyDescent="0.3">
      <c r="A278" s="21">
        <v>322</v>
      </c>
      <c r="B278" s="23">
        <v>44172</v>
      </c>
      <c r="C278" s="22" t="s">
        <v>6</v>
      </c>
      <c r="D278" s="22"/>
      <c r="E278" s="14">
        <f t="shared" si="118"/>
        <v>0</v>
      </c>
      <c r="F278" s="8"/>
      <c r="G278" s="15">
        <f t="shared" si="112"/>
        <v>0</v>
      </c>
      <c r="H278" s="8">
        <f t="shared" si="113"/>
        <v>-2.9412837356992763E-15</v>
      </c>
      <c r="I278" s="15">
        <f t="shared" si="114"/>
        <v>-1.1765134942797105E-14</v>
      </c>
      <c r="J278" s="10">
        <f t="shared" si="120"/>
        <v>-8.0279274113259509E-16</v>
      </c>
      <c r="K278" s="21">
        <f t="shared" si="126"/>
        <v>322</v>
      </c>
      <c r="L278" s="10">
        <f t="shared" si="121"/>
        <v>-3.9191082289076584E-16</v>
      </c>
      <c r="M278" s="15"/>
      <c r="N278" s="8">
        <f t="shared" si="122"/>
        <v>-5.8825674713985525E-17</v>
      </c>
      <c r="O278" s="15"/>
      <c r="P278" s="1">
        <f t="shared" si="124"/>
        <v>21.15290975537307</v>
      </c>
      <c r="Q278" s="7">
        <f t="shared" si="119"/>
        <v>6.8234894460269993E-2</v>
      </c>
      <c r="R278" s="7"/>
      <c r="S278" s="7">
        <f t="shared" si="125"/>
        <v>3.3311205081477023E-2</v>
      </c>
      <c r="T278" s="49">
        <f t="shared" si="123"/>
        <v>322</v>
      </c>
      <c r="U278" s="8"/>
    </row>
    <row r="279" spans="1:21" x14ac:dyDescent="0.3">
      <c r="A279" s="21">
        <v>323</v>
      </c>
      <c r="B279" s="23">
        <v>44173</v>
      </c>
      <c r="C279" s="22" t="s">
        <v>6</v>
      </c>
      <c r="D279" s="22"/>
      <c r="E279" s="14">
        <f t="shared" si="118"/>
        <v>0</v>
      </c>
      <c r="F279" s="8"/>
      <c r="G279" s="15">
        <f t="shared" si="112"/>
        <v>0</v>
      </c>
      <c r="H279" s="8">
        <f t="shared" si="113"/>
        <v>-2.2892340888186524E-15</v>
      </c>
      <c r="I279" s="15">
        <f t="shared" si="114"/>
        <v>-9.1569363552746095E-15</v>
      </c>
      <c r="J279" s="10">
        <f t="shared" si="120"/>
        <v>-6.2482258578157232E-16</v>
      </c>
      <c r="K279" s="21">
        <f t="shared" si="126"/>
        <v>323</v>
      </c>
      <c r="L279" s="10">
        <f t="shared" si="121"/>
        <v>-3.0502858484858526E-16</v>
      </c>
      <c r="M279" s="15"/>
      <c r="N279" s="8">
        <f t="shared" si="122"/>
        <v>-4.578468177637305E-17</v>
      </c>
      <c r="O279" s="15"/>
      <c r="P279" s="1">
        <f t="shared" si="124"/>
        <v>21.15290975537307</v>
      </c>
      <c r="Q279" s="7">
        <f t="shared" si="119"/>
        <v>6.8234894460269993E-2</v>
      </c>
      <c r="R279" s="7"/>
      <c r="S279" s="7">
        <f t="shared" si="125"/>
        <v>3.3311205081477023E-2</v>
      </c>
      <c r="T279" s="49">
        <f t="shared" si="123"/>
        <v>323</v>
      </c>
      <c r="U279" s="8"/>
    </row>
    <row r="280" spans="1:21" x14ac:dyDescent="0.3">
      <c r="A280" s="21">
        <v>324</v>
      </c>
      <c r="B280" s="23">
        <v>44174</v>
      </c>
      <c r="C280" s="22" t="s">
        <v>6</v>
      </c>
      <c r="D280" s="22"/>
      <c r="E280" s="14">
        <f t="shared" si="118"/>
        <v>0</v>
      </c>
      <c r="F280" s="8"/>
      <c r="G280" s="15">
        <f t="shared" ref="G280:G306" si="127">+E280-F280</f>
        <v>0</v>
      </c>
      <c r="H280" s="8">
        <f t="shared" si="113"/>
        <v>-1.7817365423820423E-15</v>
      </c>
      <c r="I280" s="15">
        <f t="shared" si="114"/>
        <v>-7.1269461695281692E-15</v>
      </c>
      <c r="J280" s="10">
        <f t="shared" si="120"/>
        <v>-4.8630641970178007E-16</v>
      </c>
      <c r="K280" s="21">
        <f t="shared" si="126"/>
        <v>324</v>
      </c>
      <c r="L280" s="10">
        <f t="shared" si="121"/>
        <v>-2.3740716545779996E-16</v>
      </c>
      <c r="M280" s="15"/>
      <c r="N280" s="8">
        <f t="shared" si="122"/>
        <v>-3.5634730847640846E-17</v>
      </c>
      <c r="O280" s="15"/>
      <c r="P280" s="1">
        <f t="shared" si="124"/>
        <v>21.15290975537307</v>
      </c>
      <c r="Q280" s="7">
        <f t="shared" si="119"/>
        <v>6.8234894460269993E-2</v>
      </c>
      <c r="R280" s="7"/>
      <c r="S280" s="7">
        <f t="shared" si="125"/>
        <v>3.3311205081477023E-2</v>
      </c>
      <c r="T280" s="49">
        <f t="shared" si="123"/>
        <v>324</v>
      </c>
      <c r="U280" s="8"/>
    </row>
    <row r="281" spans="1:21" x14ac:dyDescent="0.3">
      <c r="A281" s="21">
        <v>325</v>
      </c>
      <c r="B281" s="23">
        <v>44175</v>
      </c>
      <c r="C281" s="22" t="s">
        <v>6</v>
      </c>
      <c r="D281" s="22"/>
      <c r="E281" s="14">
        <f t="shared" si="118"/>
        <v>0</v>
      </c>
      <c r="F281" s="8"/>
      <c r="G281" s="15">
        <f t="shared" si="127"/>
        <v>0</v>
      </c>
      <c r="H281" s="8">
        <f t="shared" ref="H281:H306" si="128">+I281*$H$3</f>
        <v>-1.3867455154390716E-15</v>
      </c>
      <c r="I281" s="15">
        <f t="shared" ref="I281:I306" si="129">+I280-H280-N280+L280</f>
        <v>-5.5469820617562865E-15</v>
      </c>
      <c r="J281" s="10">
        <f t="shared" ref="J281:J306" si="130">+I281*$Q$3</f>
        <v>-3.7849773555695103E-16</v>
      </c>
      <c r="K281" s="21">
        <f t="shared" si="126"/>
        <v>325</v>
      </c>
      <c r="L281" s="10">
        <f t="shared" ref="L281:L306" si="131">+$S$3*I281</f>
        <v>-1.847766570424379E-16</v>
      </c>
      <c r="M281" s="15"/>
      <c r="N281" s="8">
        <f t="shared" ref="N281:N306" si="132">+I281*$N$3</f>
        <v>-2.7734910308781433E-17</v>
      </c>
      <c r="O281" s="15"/>
      <c r="P281" s="1">
        <f t="shared" si="124"/>
        <v>21.15290975537307</v>
      </c>
      <c r="Q281" s="7">
        <f t="shared" si="119"/>
        <v>6.8234894460269993E-2</v>
      </c>
      <c r="R281" s="7"/>
      <c r="S281" s="7">
        <f t="shared" si="125"/>
        <v>3.3311205081477023E-2</v>
      </c>
      <c r="T281" s="49">
        <f t="shared" si="123"/>
        <v>325</v>
      </c>
      <c r="U281" s="8"/>
    </row>
    <row r="282" spans="1:21" x14ac:dyDescent="0.3">
      <c r="A282" s="21">
        <v>326</v>
      </c>
      <c r="B282" s="23">
        <v>44176</v>
      </c>
      <c r="C282" s="22" t="s">
        <v>6</v>
      </c>
      <c r="D282" s="22"/>
      <c r="E282" s="14">
        <f t="shared" si="118"/>
        <v>0</v>
      </c>
      <c r="F282" s="8"/>
      <c r="G282" s="15">
        <f t="shared" si="127"/>
        <v>0</v>
      </c>
      <c r="H282" s="8">
        <f t="shared" si="128"/>
        <v>-1.0793195732627179E-15</v>
      </c>
      <c r="I282" s="15">
        <f t="shared" si="129"/>
        <v>-4.3172782930508716E-15</v>
      </c>
      <c r="J282" s="10">
        <f t="shared" si="130"/>
        <v>-2.9458902868194083E-16</v>
      </c>
      <c r="K282" s="21">
        <f t="shared" si="126"/>
        <v>326</v>
      </c>
      <c r="L282" s="10">
        <f t="shared" si="131"/>
        <v>-1.4381374261362664E-16</v>
      </c>
      <c r="M282" s="15"/>
      <c r="N282" s="8">
        <f t="shared" si="132"/>
        <v>-2.1586391465254358E-17</v>
      </c>
      <c r="O282" s="15"/>
      <c r="P282" s="1">
        <f t="shared" si="124"/>
        <v>21.15290975537307</v>
      </c>
      <c r="Q282" s="7">
        <f t="shared" si="119"/>
        <v>6.8234894460269993E-2</v>
      </c>
      <c r="R282" s="7"/>
      <c r="S282" s="7">
        <f t="shared" si="125"/>
        <v>3.3311205081477023E-2</v>
      </c>
      <c r="T282" s="49">
        <f t="shared" si="123"/>
        <v>326</v>
      </c>
      <c r="U282" s="8"/>
    </row>
    <row r="283" spans="1:21" x14ac:dyDescent="0.3">
      <c r="A283" s="21">
        <v>327</v>
      </c>
      <c r="B283" s="23">
        <v>44177</v>
      </c>
      <c r="C283" s="22" t="s">
        <v>6</v>
      </c>
      <c r="D283" s="22"/>
      <c r="E283" s="14">
        <f t="shared" si="118"/>
        <v>0</v>
      </c>
      <c r="F283" s="8"/>
      <c r="G283" s="15">
        <f t="shared" si="127"/>
        <v>0</v>
      </c>
      <c r="H283" s="8">
        <f t="shared" si="128"/>
        <v>-8.400465177341315E-16</v>
      </c>
      <c r="I283" s="15">
        <f t="shared" si="129"/>
        <v>-3.360186070936526E-15</v>
      </c>
      <c r="J283" s="10">
        <f t="shared" si="130"/>
        <v>-2.2928194191722313E-16</v>
      </c>
      <c r="K283" s="21">
        <f t="shared" si="126"/>
        <v>327</v>
      </c>
      <c r="L283" s="10">
        <f t="shared" si="131"/>
        <v>-1.1193184732088912E-16</v>
      </c>
      <c r="M283" s="15"/>
      <c r="N283" s="8">
        <f t="shared" si="132"/>
        <v>-1.6800930354682632E-17</v>
      </c>
      <c r="O283" s="15"/>
      <c r="P283" s="1">
        <f t="shared" si="124"/>
        <v>21.15290975537307</v>
      </c>
      <c r="Q283" s="7">
        <f t="shared" si="119"/>
        <v>6.8234894460269993E-2</v>
      </c>
      <c r="R283" s="7"/>
      <c r="S283" s="7">
        <f t="shared" si="125"/>
        <v>3.3311205081477023E-2</v>
      </c>
      <c r="T283" s="49">
        <f t="shared" si="123"/>
        <v>327</v>
      </c>
      <c r="U283" s="8"/>
    </row>
    <row r="284" spans="1:21" x14ac:dyDescent="0.3">
      <c r="A284" s="21">
        <v>328</v>
      </c>
      <c r="B284" s="23">
        <v>44178</v>
      </c>
      <c r="C284" s="22" t="s">
        <v>6</v>
      </c>
      <c r="D284" s="22"/>
      <c r="E284" s="14">
        <f t="shared" si="118"/>
        <v>0</v>
      </c>
      <c r="F284" s="8"/>
      <c r="G284" s="15">
        <f t="shared" si="127"/>
        <v>0</v>
      </c>
      <c r="H284" s="8">
        <f t="shared" si="128"/>
        <v>-6.538176175421502E-16</v>
      </c>
      <c r="I284" s="15">
        <f t="shared" si="129"/>
        <v>-2.6152704701686008E-15</v>
      </c>
      <c r="J284" s="10">
        <f t="shared" si="130"/>
        <v>-1.7845270451701515E-16</v>
      </c>
      <c r="K284" s="21">
        <f t="shared" si="126"/>
        <v>328</v>
      </c>
      <c r="L284" s="10">
        <f t="shared" si="131"/>
        <v>-8.7117810975317103E-17</v>
      </c>
      <c r="M284" s="15"/>
      <c r="N284" s="8">
        <f t="shared" si="132"/>
        <v>-1.3076352350843004E-17</v>
      </c>
      <c r="O284" s="15"/>
      <c r="P284" s="1">
        <f t="shared" si="124"/>
        <v>21.15290975537307</v>
      </c>
      <c r="Q284" s="7">
        <f t="shared" si="119"/>
        <v>6.8234894460269993E-2</v>
      </c>
      <c r="R284" s="7"/>
      <c r="S284" s="7">
        <f t="shared" si="125"/>
        <v>3.3311205081477023E-2</v>
      </c>
      <c r="T284" s="49">
        <f t="shared" si="123"/>
        <v>328</v>
      </c>
      <c r="U284" s="8"/>
    </row>
    <row r="285" spans="1:21" x14ac:dyDescent="0.3">
      <c r="A285" s="21">
        <v>329</v>
      </c>
      <c r="B285" s="23">
        <v>44179</v>
      </c>
      <c r="C285" s="22" t="s">
        <v>6</v>
      </c>
      <c r="D285" s="22"/>
      <c r="E285" s="14">
        <f t="shared" si="118"/>
        <v>0</v>
      </c>
      <c r="F285" s="8"/>
      <c r="G285" s="15">
        <f t="shared" si="127"/>
        <v>0</v>
      </c>
      <c r="H285" s="8">
        <f t="shared" si="128"/>
        <v>-5.0887357781273116E-16</v>
      </c>
      <c r="I285" s="15">
        <f t="shared" si="129"/>
        <v>-2.0354943112509246E-15</v>
      </c>
      <c r="J285" s="10">
        <f t="shared" si="130"/>
        <v>-1.3889173950268681E-16</v>
      </c>
      <c r="K285" s="21">
        <f t="shared" si="126"/>
        <v>329</v>
      </c>
      <c r="L285" s="10">
        <f t="shared" si="131"/>
        <v>-6.7804768444259371E-17</v>
      </c>
      <c r="M285" s="15"/>
      <c r="N285" s="8">
        <f t="shared" si="132"/>
        <v>-1.0177471556254623E-17</v>
      </c>
      <c r="O285" s="15"/>
      <c r="P285" s="1">
        <f t="shared" si="124"/>
        <v>21.15290975537307</v>
      </c>
      <c r="Q285" s="7">
        <f t="shared" si="119"/>
        <v>6.8234894460269993E-2</v>
      </c>
      <c r="R285" s="7"/>
      <c r="S285" s="7">
        <f t="shared" si="125"/>
        <v>3.3311205081477023E-2</v>
      </c>
      <c r="T285" s="49">
        <f t="shared" si="123"/>
        <v>329</v>
      </c>
      <c r="U285" s="8"/>
    </row>
    <row r="286" spans="1:21" x14ac:dyDescent="0.3">
      <c r="A286" s="21">
        <v>330</v>
      </c>
      <c r="B286" s="23">
        <v>44180</v>
      </c>
      <c r="C286" s="22" t="s">
        <v>6</v>
      </c>
      <c r="D286" s="22"/>
      <c r="E286" s="14">
        <f t="shared" si="118"/>
        <v>0</v>
      </c>
      <c r="F286" s="8"/>
      <c r="G286" s="15">
        <f t="shared" si="127"/>
        <v>0</v>
      </c>
      <c r="H286" s="8">
        <f t="shared" si="128"/>
        <v>-3.9606200758154954E-16</v>
      </c>
      <c r="I286" s="15">
        <f t="shared" si="129"/>
        <v>-1.5842480303261981E-15</v>
      </c>
      <c r="J286" s="10">
        <f t="shared" si="130"/>
        <v>-1.0810099714819874E-16</v>
      </c>
      <c r="K286" s="21">
        <f t="shared" si="126"/>
        <v>330</v>
      </c>
      <c r="L286" s="10">
        <f t="shared" si="131"/>
        <v>-5.2773211038122019E-17</v>
      </c>
      <c r="M286" s="15"/>
      <c r="N286" s="8">
        <f t="shared" si="132"/>
        <v>-7.921240151630991E-18</v>
      </c>
      <c r="O286" s="15"/>
      <c r="P286" s="1">
        <f t="shared" si="124"/>
        <v>21.15290975537307</v>
      </c>
      <c r="Q286" s="7">
        <f t="shared" si="119"/>
        <v>6.8234894460269993E-2</v>
      </c>
      <c r="R286" s="7"/>
      <c r="S286" s="7">
        <f t="shared" si="125"/>
        <v>3.3311205081477023E-2</v>
      </c>
      <c r="T286" s="49">
        <f t="shared" si="123"/>
        <v>330</v>
      </c>
      <c r="U286" s="8"/>
    </row>
    <row r="287" spans="1:21" x14ac:dyDescent="0.3">
      <c r="A287" s="21">
        <v>331</v>
      </c>
      <c r="B287" s="23">
        <v>44181</v>
      </c>
      <c r="C287" s="22" t="s">
        <v>6</v>
      </c>
      <c r="D287" s="22"/>
      <c r="E287" s="14">
        <f t="shared" si="118"/>
        <v>0</v>
      </c>
      <c r="F287" s="8"/>
      <c r="G287" s="15">
        <f t="shared" si="127"/>
        <v>0</v>
      </c>
      <c r="H287" s="8">
        <f t="shared" si="128"/>
        <v>-3.0825949840778494E-16</v>
      </c>
      <c r="I287" s="15">
        <f t="shared" si="129"/>
        <v>-1.2330379936311397E-15</v>
      </c>
      <c r="J287" s="10">
        <f t="shared" si="130"/>
        <v>-8.4136217360923885E-17</v>
      </c>
      <c r="K287" s="21">
        <f t="shared" si="126"/>
        <v>331</v>
      </c>
      <c r="L287" s="10">
        <f t="shared" si="131"/>
        <v>-4.1073981479099855E-17</v>
      </c>
      <c r="M287" s="15"/>
      <c r="N287" s="8">
        <f t="shared" si="132"/>
        <v>-6.1651899681556986E-18</v>
      </c>
      <c r="O287" s="15"/>
      <c r="P287" s="1">
        <f t="shared" si="124"/>
        <v>21.15290975537307</v>
      </c>
      <c r="Q287" s="7">
        <f t="shared" si="119"/>
        <v>6.8234894460269993E-2</v>
      </c>
      <c r="R287" s="7"/>
      <c r="S287" s="7">
        <f t="shared" si="125"/>
        <v>3.3311205081477023E-2</v>
      </c>
      <c r="T287" s="49">
        <f t="shared" si="123"/>
        <v>331</v>
      </c>
      <c r="U287" s="8"/>
    </row>
    <row r="288" spans="1:21" x14ac:dyDescent="0.3">
      <c r="A288" s="21">
        <v>332</v>
      </c>
      <c r="B288" s="23">
        <v>44182</v>
      </c>
      <c r="C288" s="22" t="s">
        <v>6</v>
      </c>
      <c r="D288" s="22"/>
      <c r="E288" s="14">
        <f t="shared" si="118"/>
        <v>0</v>
      </c>
      <c r="F288" s="8"/>
      <c r="G288" s="15">
        <f t="shared" si="127"/>
        <v>0</v>
      </c>
      <c r="H288" s="8">
        <f t="shared" si="128"/>
        <v>-2.399218216835747E-16</v>
      </c>
      <c r="I288" s="15">
        <f t="shared" si="129"/>
        <v>-9.5968728673429878E-16</v>
      </c>
      <c r="J288" s="10">
        <f t="shared" si="130"/>
        <v>-6.5484160725177739E-17</v>
      </c>
      <c r="K288" s="21">
        <f t="shared" si="126"/>
        <v>332</v>
      </c>
      <c r="L288" s="10">
        <f t="shared" si="131"/>
        <v>-3.1968340022492472E-17</v>
      </c>
      <c r="M288" s="15"/>
      <c r="N288" s="8">
        <f t="shared" si="132"/>
        <v>-4.798436433671494E-18</v>
      </c>
      <c r="O288" s="15"/>
      <c r="P288" s="1">
        <f t="shared" si="124"/>
        <v>21.15290975537307</v>
      </c>
      <c r="Q288" s="7">
        <f t="shared" si="119"/>
        <v>6.8234894460269993E-2</v>
      </c>
      <c r="R288" s="7"/>
      <c r="S288" s="7">
        <f t="shared" si="125"/>
        <v>3.3311205081477023E-2</v>
      </c>
      <c r="T288" s="49">
        <f t="shared" si="123"/>
        <v>332</v>
      </c>
      <c r="U288" s="8"/>
    </row>
    <row r="289" spans="1:21" x14ac:dyDescent="0.3">
      <c r="A289" s="21">
        <v>333</v>
      </c>
      <c r="B289" s="23">
        <v>44183</v>
      </c>
      <c r="C289" s="22" t="s">
        <v>6</v>
      </c>
      <c r="D289" s="22"/>
      <c r="E289" s="14">
        <f t="shared" si="118"/>
        <v>0</v>
      </c>
      <c r="F289" s="8"/>
      <c r="G289" s="15">
        <f t="shared" si="127"/>
        <v>0</v>
      </c>
      <c r="H289" s="8">
        <f t="shared" si="128"/>
        <v>-1.8673384215988627E-16</v>
      </c>
      <c r="I289" s="15">
        <f t="shared" si="129"/>
        <v>-7.4693536863954509E-16</v>
      </c>
      <c r="J289" s="10">
        <f t="shared" si="130"/>
        <v>-5.0967056047762219E-17</v>
      </c>
      <c r="K289" s="21">
        <f t="shared" si="126"/>
        <v>333</v>
      </c>
      <c r="L289" s="10">
        <f t="shared" si="131"/>
        <v>-2.4881317247360528E-17</v>
      </c>
      <c r="M289" s="15"/>
      <c r="N289" s="8">
        <f t="shared" si="132"/>
        <v>-3.7346768431977253E-18</v>
      </c>
      <c r="O289" s="15"/>
      <c r="P289" s="1">
        <f t="shared" si="124"/>
        <v>21.15290975537307</v>
      </c>
      <c r="Q289" s="7">
        <f t="shared" si="119"/>
        <v>6.8234894460269993E-2</v>
      </c>
      <c r="R289" s="7"/>
      <c r="S289" s="7">
        <f t="shared" si="125"/>
        <v>3.3311205081477023E-2</v>
      </c>
      <c r="T289" s="49">
        <f t="shared" si="123"/>
        <v>333</v>
      </c>
      <c r="U289" s="8"/>
    </row>
    <row r="290" spans="1:21" x14ac:dyDescent="0.3">
      <c r="A290" s="21">
        <v>334</v>
      </c>
      <c r="B290" s="23">
        <v>44184</v>
      </c>
      <c r="C290" s="22" t="s">
        <v>6</v>
      </c>
      <c r="D290" s="22"/>
      <c r="E290" s="14">
        <f t="shared" si="118"/>
        <v>0</v>
      </c>
      <c r="F290" s="8"/>
      <c r="G290" s="15">
        <f t="shared" si="127"/>
        <v>0</v>
      </c>
      <c r="H290" s="8">
        <f t="shared" si="128"/>
        <v>-1.4533704172095541E-16</v>
      </c>
      <c r="I290" s="15">
        <f t="shared" si="129"/>
        <v>-5.8134816688382164E-16</v>
      </c>
      <c r="J290" s="10">
        <f t="shared" si="130"/>
        <v>-3.9668230811988998E-17</v>
      </c>
      <c r="K290" s="21">
        <f t="shared" si="126"/>
        <v>334</v>
      </c>
      <c r="L290" s="10">
        <f t="shared" si="131"/>
        <v>-1.9365408010807711E-17</v>
      </c>
      <c r="M290" s="15"/>
      <c r="N290" s="8">
        <f t="shared" si="132"/>
        <v>-2.9067408344191084E-18</v>
      </c>
      <c r="O290" s="15"/>
      <c r="P290" s="1">
        <f t="shared" si="124"/>
        <v>21.15290975537307</v>
      </c>
      <c r="Q290" s="7">
        <f t="shared" si="119"/>
        <v>6.8234894460269993E-2</v>
      </c>
      <c r="R290" s="7"/>
      <c r="S290" s="7">
        <f t="shared" si="125"/>
        <v>3.3311205081477023E-2</v>
      </c>
      <c r="T290" s="49">
        <f t="shared" si="123"/>
        <v>334</v>
      </c>
      <c r="U290" s="8"/>
    </row>
    <row r="291" spans="1:21" x14ac:dyDescent="0.3">
      <c r="A291" s="21">
        <v>335</v>
      </c>
      <c r="B291" s="23">
        <v>44185</v>
      </c>
      <c r="C291" s="22" t="s">
        <v>6</v>
      </c>
      <c r="D291" s="22"/>
      <c r="E291" s="14">
        <f t="shared" si="118"/>
        <v>0</v>
      </c>
      <c r="F291" s="8"/>
      <c r="G291" s="15">
        <f t="shared" si="127"/>
        <v>0</v>
      </c>
      <c r="H291" s="8">
        <f t="shared" si="128"/>
        <v>-1.1311744808481369E-16</v>
      </c>
      <c r="I291" s="15">
        <f t="shared" si="129"/>
        <v>-4.5246979233925477E-16</v>
      </c>
      <c r="J291" s="10">
        <f t="shared" si="130"/>
        <v>-3.0874228526729332E-17</v>
      </c>
      <c r="K291" s="21">
        <f t="shared" si="126"/>
        <v>335</v>
      </c>
      <c r="L291" s="10">
        <f t="shared" si="131"/>
        <v>-1.5072314045786238E-17</v>
      </c>
      <c r="M291" s="15"/>
      <c r="N291" s="8">
        <f t="shared" si="132"/>
        <v>-2.2623489616962739E-18</v>
      </c>
      <c r="O291" s="15"/>
      <c r="P291" s="1">
        <f t="shared" si="124"/>
        <v>21.15290975537307</v>
      </c>
      <c r="Q291" s="7">
        <f t="shared" si="119"/>
        <v>6.8234894460269993E-2</v>
      </c>
      <c r="R291" s="7"/>
      <c r="S291" s="7">
        <f t="shared" si="125"/>
        <v>3.3311205081477023E-2</v>
      </c>
      <c r="T291" s="49">
        <f t="shared" si="123"/>
        <v>335</v>
      </c>
      <c r="U291" s="8"/>
    </row>
    <row r="292" spans="1:21" x14ac:dyDescent="0.3">
      <c r="A292" s="21">
        <v>336</v>
      </c>
      <c r="B292" s="23">
        <v>44186</v>
      </c>
      <c r="C292" s="22" t="s">
        <v>6</v>
      </c>
      <c r="D292" s="22"/>
      <c r="E292" s="14">
        <f t="shared" si="118"/>
        <v>0</v>
      </c>
      <c r="F292" s="8"/>
      <c r="G292" s="15">
        <f t="shared" si="127"/>
        <v>0</v>
      </c>
      <c r="H292" s="8">
        <f t="shared" si="128"/>
        <v>-8.8040577334632769E-17</v>
      </c>
      <c r="I292" s="15">
        <f t="shared" si="129"/>
        <v>-3.5216230933853107E-16</v>
      </c>
      <c r="J292" s="10">
        <f t="shared" si="130"/>
        <v>-2.4029758010599622E-17</v>
      </c>
      <c r="K292" s="21">
        <f t="shared" si="126"/>
        <v>336</v>
      </c>
      <c r="L292" s="10">
        <f t="shared" si="131"/>
        <v>-1.173095090834236E-17</v>
      </c>
      <c r="M292" s="15"/>
      <c r="N292" s="8">
        <f t="shared" si="132"/>
        <v>-1.7608115466926555E-18</v>
      </c>
      <c r="O292" s="15"/>
      <c r="P292" s="1">
        <f t="shared" si="124"/>
        <v>21.15290975537307</v>
      </c>
      <c r="Q292" s="7">
        <f t="shared" si="119"/>
        <v>6.8234894460269993E-2</v>
      </c>
      <c r="R292" s="7"/>
      <c r="S292" s="7">
        <f t="shared" si="125"/>
        <v>3.3311205081477023E-2</v>
      </c>
      <c r="T292" s="49">
        <f t="shared" si="123"/>
        <v>336</v>
      </c>
      <c r="U292" s="8"/>
    </row>
    <row r="293" spans="1:21" x14ac:dyDescent="0.3">
      <c r="A293" s="21">
        <v>337</v>
      </c>
      <c r="B293" s="23">
        <v>44187</v>
      </c>
      <c r="C293" s="22" t="s">
        <v>6</v>
      </c>
      <c r="D293" s="22"/>
      <c r="E293" s="14">
        <f t="shared" si="118"/>
        <v>0</v>
      </c>
      <c r="F293" s="8"/>
      <c r="G293" s="15">
        <f t="shared" si="127"/>
        <v>0</v>
      </c>
      <c r="H293" s="8">
        <f t="shared" si="128"/>
        <v>-6.8522967841386999E-17</v>
      </c>
      <c r="I293" s="15">
        <f t="shared" si="129"/>
        <v>-2.74091871365548E-16</v>
      </c>
      <c r="J293" s="10">
        <f t="shared" si="130"/>
        <v>-1.8702629915046067E-17</v>
      </c>
      <c r="K293" s="21">
        <f t="shared" si="126"/>
        <v>337</v>
      </c>
      <c r="L293" s="10">
        <f t="shared" si="131"/>
        <v>-9.1303305382235892E-18</v>
      </c>
      <c r="M293" s="15"/>
      <c r="N293" s="8">
        <f t="shared" si="132"/>
        <v>-1.37045935682774E-18</v>
      </c>
      <c r="O293" s="15"/>
      <c r="P293" s="1">
        <f t="shared" si="124"/>
        <v>21.15290975537307</v>
      </c>
      <c r="Q293" s="7">
        <f t="shared" si="119"/>
        <v>6.8234894460269993E-2</v>
      </c>
      <c r="R293" s="7"/>
      <c r="S293" s="7">
        <f t="shared" si="125"/>
        <v>3.3311205081477023E-2</v>
      </c>
      <c r="T293" s="49">
        <f t="shared" si="123"/>
        <v>337</v>
      </c>
      <c r="U293" s="8"/>
    </row>
    <row r="294" spans="1:21" x14ac:dyDescent="0.3">
      <c r="A294" s="21">
        <v>338</v>
      </c>
      <c r="B294" s="23">
        <v>44188</v>
      </c>
      <c r="C294" s="22" t="s">
        <v>6</v>
      </c>
      <c r="D294" s="22"/>
      <c r="E294" s="14">
        <f t="shared" si="118"/>
        <v>0</v>
      </c>
      <c r="F294" s="8"/>
      <c r="G294" s="15">
        <f t="shared" si="127"/>
        <v>0</v>
      </c>
      <c r="H294" s="8">
        <f t="shared" si="128"/>
        <v>-5.3332193676389215E-17</v>
      </c>
      <c r="I294" s="15">
        <f t="shared" si="129"/>
        <v>-2.1332877470555686E-16</v>
      </c>
      <c r="J294" s="10">
        <f t="shared" si="130"/>
        <v>-1.4556466427372386E-17</v>
      </c>
      <c r="K294" s="21">
        <f t="shared" si="126"/>
        <v>338</v>
      </c>
      <c r="L294" s="10">
        <f t="shared" si="131"/>
        <v>-7.1062385639970131E-18</v>
      </c>
      <c r="M294" s="15"/>
      <c r="N294" s="8">
        <f t="shared" si="132"/>
        <v>-1.0666438735277844E-18</v>
      </c>
      <c r="O294" s="15"/>
      <c r="P294" s="1">
        <f t="shared" si="124"/>
        <v>21.15290975537307</v>
      </c>
      <c r="Q294" s="7">
        <f t="shared" si="119"/>
        <v>6.8234894460269993E-2</v>
      </c>
      <c r="R294" s="7"/>
      <c r="S294" s="7">
        <f t="shared" si="125"/>
        <v>3.3311205081477023E-2</v>
      </c>
      <c r="T294" s="49">
        <f t="shared" si="123"/>
        <v>338</v>
      </c>
      <c r="U294" s="8"/>
    </row>
    <row r="295" spans="1:21" x14ac:dyDescent="0.3">
      <c r="A295" s="21">
        <v>339</v>
      </c>
      <c r="B295" s="23">
        <v>44189</v>
      </c>
      <c r="C295" s="22" t="s">
        <v>6</v>
      </c>
      <c r="D295" s="22"/>
      <c r="E295" s="14">
        <f t="shared" si="118"/>
        <v>0</v>
      </c>
      <c r="F295" s="8"/>
      <c r="G295" s="15">
        <f t="shared" si="127"/>
        <v>0</v>
      </c>
      <c r="H295" s="8">
        <f t="shared" si="128"/>
        <v>-4.1509043929909222E-17</v>
      </c>
      <c r="I295" s="15">
        <f t="shared" si="129"/>
        <v>-1.6603617571963689E-16</v>
      </c>
      <c r="J295" s="10">
        <f t="shared" si="130"/>
        <v>-1.1329460926816266E-17</v>
      </c>
      <c r="K295" s="21">
        <f t="shared" si="126"/>
        <v>339</v>
      </c>
      <c r="L295" s="10">
        <f t="shared" si="131"/>
        <v>-5.5308651003409799E-18</v>
      </c>
      <c r="M295" s="15"/>
      <c r="N295" s="8">
        <f t="shared" si="132"/>
        <v>-8.301808785981844E-19</v>
      </c>
      <c r="O295" s="15"/>
      <c r="P295" s="1">
        <f t="shared" si="124"/>
        <v>21.15290975537307</v>
      </c>
      <c r="Q295" s="7">
        <f t="shared" si="119"/>
        <v>6.8234894460269993E-2</v>
      </c>
      <c r="R295" s="7"/>
      <c r="S295" s="7">
        <f t="shared" si="125"/>
        <v>3.3311205081477023E-2</v>
      </c>
      <c r="T295" s="49">
        <f t="shared" si="123"/>
        <v>339</v>
      </c>
      <c r="U295" s="8"/>
    </row>
    <row r="296" spans="1:21" x14ac:dyDescent="0.3">
      <c r="A296" s="21">
        <v>340</v>
      </c>
      <c r="B296" s="23">
        <v>44190</v>
      </c>
      <c r="C296" s="22" t="s">
        <v>6</v>
      </c>
      <c r="D296" s="22"/>
      <c r="E296" s="14">
        <f t="shared" si="118"/>
        <v>0</v>
      </c>
      <c r="F296" s="8"/>
      <c r="G296" s="15">
        <f t="shared" si="127"/>
        <v>0</v>
      </c>
      <c r="H296" s="8">
        <f t="shared" si="128"/>
        <v>-3.2306954002867608E-17</v>
      </c>
      <c r="I296" s="15">
        <f t="shared" si="129"/>
        <v>-1.2922781601147043E-16</v>
      </c>
      <c r="J296" s="10">
        <f t="shared" si="130"/>
        <v>-8.8178463868738739E-18</v>
      </c>
      <c r="K296" s="21">
        <f t="shared" si="126"/>
        <v>340</v>
      </c>
      <c r="L296" s="10">
        <f t="shared" si="131"/>
        <v>-4.3047342813894716E-18</v>
      </c>
      <c r="M296" s="15"/>
      <c r="N296" s="8">
        <f t="shared" si="132"/>
        <v>-6.4613908005735214E-19</v>
      </c>
      <c r="O296" s="15"/>
      <c r="P296" s="1">
        <f t="shared" si="124"/>
        <v>21.15290975537307</v>
      </c>
      <c r="Q296" s="7">
        <f t="shared" si="119"/>
        <v>6.8234894460269993E-2</v>
      </c>
      <c r="R296" s="7"/>
      <c r="S296" s="7">
        <f t="shared" si="125"/>
        <v>3.3311205081477023E-2</v>
      </c>
      <c r="T296" s="49">
        <f t="shared" si="123"/>
        <v>340</v>
      </c>
      <c r="U296" s="8"/>
    </row>
    <row r="297" spans="1:21" x14ac:dyDescent="0.3">
      <c r="A297" s="21">
        <v>341</v>
      </c>
      <c r="B297" s="23">
        <v>44191</v>
      </c>
      <c r="C297" s="22" t="s">
        <v>6</v>
      </c>
      <c r="D297" s="22"/>
      <c r="E297" s="14">
        <f t="shared" si="118"/>
        <v>0</v>
      </c>
      <c r="F297" s="8"/>
      <c r="G297" s="15">
        <f t="shared" si="127"/>
        <v>0</v>
      </c>
      <c r="H297" s="8">
        <f t="shared" si="128"/>
        <v>-2.5144864302483736E-17</v>
      </c>
      <c r="I297" s="15">
        <f t="shared" si="129"/>
        <v>-1.0057945720993494E-16</v>
      </c>
      <c r="J297" s="10">
        <f t="shared" si="130"/>
        <v>-6.8630286475911526E-18</v>
      </c>
      <c r="K297" s="21">
        <f t="shared" si="126"/>
        <v>341</v>
      </c>
      <c r="L297" s="10">
        <f t="shared" si="131"/>
        <v>-3.3504229261037858E-18</v>
      </c>
      <c r="M297" s="15"/>
      <c r="N297" s="8">
        <f t="shared" si="132"/>
        <v>-5.0289728604967469E-19</v>
      </c>
      <c r="O297" s="15"/>
      <c r="P297" s="1">
        <f t="shared" si="124"/>
        <v>21.15290975537307</v>
      </c>
      <c r="Q297" s="7">
        <f t="shared" si="119"/>
        <v>6.8234894460269993E-2</v>
      </c>
      <c r="R297" s="7"/>
      <c r="S297" s="7">
        <f t="shared" si="125"/>
        <v>3.3311205081477023E-2</v>
      </c>
      <c r="T297" s="49">
        <f t="shared" si="123"/>
        <v>341</v>
      </c>
      <c r="U297" s="8"/>
    </row>
    <row r="298" spans="1:21" x14ac:dyDescent="0.3">
      <c r="A298" s="21">
        <v>342</v>
      </c>
      <c r="B298" s="23">
        <v>44192</v>
      </c>
      <c r="C298" s="22" t="s">
        <v>6</v>
      </c>
      <c r="D298" s="22"/>
      <c r="E298" s="14">
        <f t="shared" si="118"/>
        <v>0</v>
      </c>
      <c r="F298" s="8"/>
      <c r="G298" s="15">
        <f t="shared" si="127"/>
        <v>0</v>
      </c>
      <c r="H298" s="8">
        <f t="shared" si="128"/>
        <v>-1.9570529636876331E-17</v>
      </c>
      <c r="I298" s="15">
        <f t="shared" si="129"/>
        <v>-7.8282118547505322E-17</v>
      </c>
      <c r="J298" s="10">
        <f t="shared" si="130"/>
        <v>-5.3415720972153699E-18</v>
      </c>
      <c r="K298" s="21">
        <f t="shared" si="126"/>
        <v>342</v>
      </c>
      <c r="L298" s="10">
        <f t="shared" si="131"/>
        <v>-2.6076717051484461E-18</v>
      </c>
      <c r="M298" s="15"/>
      <c r="N298" s="8">
        <f t="shared" si="132"/>
        <v>-3.9141059273752661E-19</v>
      </c>
      <c r="O298" s="15"/>
      <c r="P298" s="1">
        <f t="shared" si="124"/>
        <v>21.15290975537307</v>
      </c>
      <c r="Q298" s="7">
        <f t="shared" si="119"/>
        <v>6.8234894460269993E-2</v>
      </c>
      <c r="R298" s="7"/>
      <c r="S298" s="7">
        <f t="shared" si="125"/>
        <v>3.3311205081477023E-2</v>
      </c>
      <c r="T298" s="49">
        <f t="shared" si="123"/>
        <v>342</v>
      </c>
      <c r="U298" s="8"/>
    </row>
    <row r="299" spans="1:21" x14ac:dyDescent="0.3">
      <c r="A299" s="21">
        <v>343</v>
      </c>
      <c r="B299" s="23">
        <v>44193</v>
      </c>
      <c r="C299" s="22" t="s">
        <v>6</v>
      </c>
      <c r="D299" s="22"/>
      <c r="E299" s="14">
        <f t="shared" si="118"/>
        <v>0</v>
      </c>
      <c r="F299" s="8"/>
      <c r="G299" s="15">
        <f t="shared" si="127"/>
        <v>0</v>
      </c>
      <c r="H299" s="8">
        <f t="shared" si="128"/>
        <v>-1.523196250575998E-17</v>
      </c>
      <c r="I299" s="15">
        <f t="shared" si="129"/>
        <v>-6.0927850023039919E-17</v>
      </c>
      <c r="J299" s="10">
        <f t="shared" si="130"/>
        <v>-4.1574054160132877E-18</v>
      </c>
      <c r="K299" s="21">
        <f t="shared" si="126"/>
        <v>343</v>
      </c>
      <c r="L299" s="10">
        <f t="shared" si="131"/>
        <v>-2.0295801072909573E-18</v>
      </c>
      <c r="M299" s="15"/>
      <c r="N299" s="8">
        <f t="shared" si="132"/>
        <v>-3.046392501151996E-19</v>
      </c>
      <c r="O299" s="15"/>
      <c r="P299" s="1">
        <f t="shared" si="124"/>
        <v>21.15290975537307</v>
      </c>
      <c r="Q299" s="7">
        <f t="shared" si="119"/>
        <v>6.8234894460269993E-2</v>
      </c>
      <c r="R299" s="7"/>
      <c r="S299" s="7">
        <f t="shared" si="125"/>
        <v>3.3311205081477023E-2</v>
      </c>
      <c r="T299" s="49">
        <f t="shared" si="123"/>
        <v>343</v>
      </c>
      <c r="U299" s="8"/>
    </row>
    <row r="300" spans="1:21" x14ac:dyDescent="0.3">
      <c r="A300" s="21">
        <v>344</v>
      </c>
      <c r="B300" s="23">
        <v>44194</v>
      </c>
      <c r="C300" s="22" t="s">
        <v>6</v>
      </c>
      <c r="D300" s="22"/>
      <c r="E300" s="14">
        <f t="shared" si="118"/>
        <v>0</v>
      </c>
      <c r="F300" s="8"/>
      <c r="G300" s="15">
        <f t="shared" si="127"/>
        <v>0</v>
      </c>
      <c r="H300" s="8">
        <f t="shared" si="128"/>
        <v>-1.1855207093613924E-17</v>
      </c>
      <c r="I300" s="15">
        <f t="shared" si="129"/>
        <v>-4.7420828374455698E-17</v>
      </c>
      <c r="J300" s="10">
        <f t="shared" si="130"/>
        <v>-3.2357552193495611E-18</v>
      </c>
      <c r="K300" s="21">
        <f t="shared" si="126"/>
        <v>344</v>
      </c>
      <c r="L300" s="10">
        <f t="shared" si="131"/>
        <v>-1.5796449391150184E-18</v>
      </c>
      <c r="M300" s="15"/>
      <c r="N300" s="8">
        <f t="shared" si="132"/>
        <v>-2.371041418722785E-19</v>
      </c>
      <c r="O300" s="15"/>
      <c r="P300" s="1">
        <f t="shared" si="124"/>
        <v>21.15290975537307</v>
      </c>
      <c r="Q300" s="7">
        <f t="shared" si="119"/>
        <v>6.8234894460269993E-2</v>
      </c>
      <c r="R300" s="7"/>
      <c r="S300" s="7">
        <f t="shared" si="125"/>
        <v>3.3311205081477023E-2</v>
      </c>
      <c r="T300" s="49">
        <f t="shared" si="123"/>
        <v>344</v>
      </c>
      <c r="U300" s="8"/>
    </row>
    <row r="301" spans="1:21" x14ac:dyDescent="0.3">
      <c r="A301" s="21">
        <v>345</v>
      </c>
      <c r="B301" s="23">
        <v>44195</v>
      </c>
      <c r="C301" s="22" t="s">
        <v>6</v>
      </c>
      <c r="D301" s="22"/>
      <c r="E301" s="14">
        <f t="shared" si="118"/>
        <v>0</v>
      </c>
      <c r="F301" s="8"/>
      <c r="G301" s="15">
        <f t="shared" si="127"/>
        <v>0</v>
      </c>
      <c r="H301" s="8">
        <f t="shared" si="128"/>
        <v>-9.2270405195211286E-18</v>
      </c>
      <c r="I301" s="15">
        <f t="shared" si="129"/>
        <v>-3.6908162078084514E-17</v>
      </c>
      <c r="J301" s="10">
        <f t="shared" si="130"/>
        <v>-2.5184245441206361E-18</v>
      </c>
      <c r="K301" s="21">
        <f t="shared" si="126"/>
        <v>345</v>
      </c>
      <c r="L301" s="10">
        <f t="shared" si="131"/>
        <v>-1.2294553561634664E-18</v>
      </c>
      <c r="M301" s="15"/>
      <c r="N301" s="8">
        <f t="shared" si="132"/>
        <v>-1.8454081039042257E-19</v>
      </c>
      <c r="O301" s="15"/>
      <c r="P301" s="1">
        <f t="shared" si="124"/>
        <v>21.15290975537307</v>
      </c>
      <c r="Q301" s="7">
        <f t="shared" si="119"/>
        <v>6.8234894460269993E-2</v>
      </c>
      <c r="R301" s="7"/>
      <c r="S301" s="7">
        <f t="shared" si="125"/>
        <v>3.3311205081477023E-2</v>
      </c>
      <c r="T301" s="49">
        <f t="shared" si="123"/>
        <v>345</v>
      </c>
      <c r="U301" s="8"/>
    </row>
    <row r="302" spans="1:21" x14ac:dyDescent="0.3">
      <c r="A302" s="21">
        <v>346</v>
      </c>
      <c r="B302" s="23">
        <v>44196</v>
      </c>
      <c r="C302" s="22" t="s">
        <v>6</v>
      </c>
      <c r="D302" s="22"/>
      <c r="E302" s="14">
        <f t="shared" si="118"/>
        <v>0</v>
      </c>
      <c r="F302" s="8"/>
      <c r="G302" s="15">
        <f t="shared" si="127"/>
        <v>0</v>
      </c>
      <c r="H302" s="8">
        <f t="shared" si="128"/>
        <v>-7.1815090260841066E-18</v>
      </c>
      <c r="I302" s="15">
        <f t="shared" si="129"/>
        <v>-2.8726036104336426E-17</v>
      </c>
      <c r="J302" s="10">
        <f t="shared" si="130"/>
        <v>-1.9601180418413016E-18</v>
      </c>
      <c r="K302" s="21">
        <f t="shared" si="126"/>
        <v>346</v>
      </c>
      <c r="L302" s="10">
        <f t="shared" si="131"/>
        <v>-9.5689887984946392E-19</v>
      </c>
      <c r="M302" s="15"/>
      <c r="N302" s="8">
        <f t="shared" si="132"/>
        <v>-1.4363018052168214E-19</v>
      </c>
      <c r="O302" s="15"/>
      <c r="P302" s="1">
        <f t="shared" si="124"/>
        <v>21.15290975537307</v>
      </c>
      <c r="Q302" s="7">
        <f t="shared" si="119"/>
        <v>6.8234894460269993E-2</v>
      </c>
      <c r="R302" s="7"/>
      <c r="S302" s="7">
        <f t="shared" si="125"/>
        <v>3.3311205081477023E-2</v>
      </c>
      <c r="T302" s="49">
        <f t="shared" si="123"/>
        <v>346</v>
      </c>
      <c r="U302" s="8"/>
    </row>
    <row r="303" spans="1:21" x14ac:dyDescent="0.3">
      <c r="A303" s="21">
        <v>347</v>
      </c>
      <c r="B303" s="23">
        <v>44197</v>
      </c>
      <c r="C303" s="22" t="s">
        <v>6</v>
      </c>
      <c r="D303" s="22"/>
      <c r="E303" s="14">
        <f t="shared" si="118"/>
        <v>0</v>
      </c>
      <c r="F303" s="8"/>
      <c r="G303" s="15">
        <f t="shared" si="127"/>
        <v>0</v>
      </c>
      <c r="H303" s="8">
        <f t="shared" si="128"/>
        <v>-5.5894489443950256E-18</v>
      </c>
      <c r="I303" s="15">
        <f t="shared" si="129"/>
        <v>-2.2357795777580103E-17</v>
      </c>
      <c r="J303" s="10">
        <f t="shared" si="130"/>
        <v>-1.5255818352474483E-18</v>
      </c>
      <c r="K303" s="21">
        <f t="shared" si="126"/>
        <v>347</v>
      </c>
      <c r="L303" s="10">
        <f t="shared" si="131"/>
        <v>-7.4476512031675184E-19</v>
      </c>
      <c r="M303" s="15"/>
      <c r="N303" s="8">
        <f t="shared" si="132"/>
        <v>-1.1178897888790051E-19</v>
      </c>
      <c r="O303" s="15"/>
      <c r="P303" s="1">
        <f t="shared" si="124"/>
        <v>21.15290975537307</v>
      </c>
      <c r="Q303" s="7">
        <f t="shared" si="119"/>
        <v>6.8234894460269993E-2</v>
      </c>
      <c r="R303" s="7"/>
      <c r="S303" s="7">
        <f t="shared" si="125"/>
        <v>3.3311205081477023E-2</v>
      </c>
      <c r="T303" s="49">
        <f t="shared" si="123"/>
        <v>347</v>
      </c>
      <c r="U303" s="8"/>
    </row>
    <row r="304" spans="1:21" x14ac:dyDescent="0.3">
      <c r="A304" s="21">
        <v>348</v>
      </c>
      <c r="B304" s="23">
        <v>44198</v>
      </c>
      <c r="C304" s="22" t="s">
        <v>6</v>
      </c>
      <c r="D304" s="22"/>
      <c r="E304" s="14">
        <f t="shared" si="118"/>
        <v>0</v>
      </c>
      <c r="F304" s="8"/>
      <c r="G304" s="15">
        <f t="shared" si="127"/>
        <v>0</v>
      </c>
      <c r="H304" s="8">
        <f t="shared" si="128"/>
        <v>-4.3503307436534814E-18</v>
      </c>
      <c r="I304" s="15">
        <f t="shared" si="129"/>
        <v>-1.7401322974613926E-17</v>
      </c>
      <c r="J304" s="10">
        <f t="shared" si="130"/>
        <v>-1.1873774366418527E-18</v>
      </c>
      <c r="K304" s="21">
        <f t="shared" si="126"/>
        <v>348</v>
      </c>
      <c r="L304" s="10">
        <f t="shared" si="131"/>
        <v>-5.7965903829638227E-19</v>
      </c>
      <c r="M304" s="15"/>
      <c r="N304" s="8">
        <f t="shared" si="132"/>
        <v>-8.7006614873069632E-20</v>
      </c>
      <c r="O304" s="15"/>
      <c r="P304" s="1">
        <f t="shared" si="124"/>
        <v>21.15290975537307</v>
      </c>
      <c r="Q304" s="7">
        <f t="shared" si="119"/>
        <v>6.8234894460269993E-2</v>
      </c>
      <c r="R304" s="7"/>
      <c r="S304" s="7">
        <f t="shared" si="125"/>
        <v>3.3311205081477023E-2</v>
      </c>
      <c r="T304" s="49">
        <f t="shared" si="123"/>
        <v>348</v>
      </c>
      <c r="U304" s="8"/>
    </row>
    <row r="305" spans="1:21" x14ac:dyDescent="0.3">
      <c r="A305" s="21">
        <v>349</v>
      </c>
      <c r="B305" s="23">
        <v>44199</v>
      </c>
      <c r="C305" s="22" t="s">
        <v>6</v>
      </c>
      <c r="D305" s="22"/>
      <c r="E305" s="14">
        <f t="shared" si="118"/>
        <v>0</v>
      </c>
      <c r="F305" s="8"/>
      <c r="G305" s="15">
        <f t="shared" si="127"/>
        <v>0</v>
      </c>
      <c r="H305" s="8">
        <f t="shared" si="128"/>
        <v>-3.3859111635959388E-18</v>
      </c>
      <c r="I305" s="15">
        <f t="shared" si="129"/>
        <v>-1.3543644654383755E-17</v>
      </c>
      <c r="J305" s="10">
        <f t="shared" si="130"/>
        <v>-9.2414916359927537E-19</v>
      </c>
      <c r="K305" s="21">
        <f t="shared" si="126"/>
        <v>349</v>
      </c>
      <c r="L305" s="10">
        <f t="shared" si="131"/>
        <v>-4.5115512463282724E-19</v>
      </c>
      <c r="M305" s="15"/>
      <c r="N305" s="8">
        <f t="shared" si="132"/>
        <v>-6.771822327191878E-20</v>
      </c>
      <c r="O305" s="15"/>
      <c r="P305" s="1">
        <f t="shared" si="124"/>
        <v>21.15290975537307</v>
      </c>
      <c r="Q305" s="7">
        <f t="shared" si="119"/>
        <v>6.8234894460269993E-2</v>
      </c>
      <c r="R305" s="7"/>
      <c r="S305" s="7">
        <f t="shared" si="125"/>
        <v>3.3311205081477023E-2</v>
      </c>
      <c r="T305" s="49">
        <f t="shared" si="123"/>
        <v>349</v>
      </c>
      <c r="U305" s="8"/>
    </row>
    <row r="306" spans="1:21" x14ac:dyDescent="0.3">
      <c r="A306" s="21">
        <v>350</v>
      </c>
      <c r="B306" s="23">
        <v>44200</v>
      </c>
      <c r="C306" s="22" t="s">
        <v>6</v>
      </c>
      <c r="D306" s="22"/>
      <c r="E306" s="14">
        <f t="shared" si="118"/>
        <v>0</v>
      </c>
      <c r="F306" s="8"/>
      <c r="G306" s="15">
        <f t="shared" si="127"/>
        <v>0</v>
      </c>
      <c r="H306" s="8">
        <f t="shared" si="128"/>
        <v>-2.6352925980371812E-18</v>
      </c>
      <c r="I306" s="15">
        <f t="shared" si="129"/>
        <v>-1.0541170392148725E-17</v>
      </c>
      <c r="J306" s="10">
        <f t="shared" si="130"/>
        <v>-7.1927564919599104E-19</v>
      </c>
      <c r="K306" s="21">
        <f t="shared" si="126"/>
        <v>350</v>
      </c>
      <c r="L306" s="10">
        <f t="shared" si="131"/>
        <v>-3.5113908873165975E-19</v>
      </c>
      <c r="M306" s="15"/>
      <c r="N306" s="8">
        <f t="shared" si="132"/>
        <v>-5.2705851960743626E-20</v>
      </c>
      <c r="O306" s="15"/>
      <c r="P306" s="1">
        <f t="shared" si="124"/>
        <v>21.15290975537307</v>
      </c>
      <c r="Q306" s="7">
        <f t="shared" si="119"/>
        <v>6.8234894460269993E-2</v>
      </c>
      <c r="R306" s="7"/>
      <c r="S306" s="7">
        <f t="shared" si="125"/>
        <v>3.3311205081477023E-2</v>
      </c>
      <c r="T306" s="49">
        <f t="shared" si="123"/>
        <v>350</v>
      </c>
      <c r="U306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D151"/>
  <sheetViews>
    <sheetView topLeftCell="A134" zoomScale="160" zoomScaleNormal="160" workbookViewId="0">
      <selection activeCell="B144" sqref="B144"/>
    </sheetView>
  </sheetViews>
  <sheetFormatPr defaultRowHeight="14.4" x14ac:dyDescent="0.3"/>
  <cols>
    <col min="1" max="1" width="26.5546875" bestFit="1" customWidth="1"/>
    <col min="2" max="2" width="16.21875" customWidth="1"/>
  </cols>
  <sheetData>
    <row r="7" spans="1:2" x14ac:dyDescent="0.3">
      <c r="A7" t="s">
        <v>1089</v>
      </c>
      <c r="B7" s="54">
        <v>93</v>
      </c>
    </row>
    <row r="8" spans="1:2" x14ac:dyDescent="0.3">
      <c r="A8" t="s">
        <v>1088</v>
      </c>
      <c r="B8" s="56">
        <v>43943</v>
      </c>
    </row>
    <row r="9" spans="1:2" x14ac:dyDescent="0.3">
      <c r="A9" t="s">
        <v>1087</v>
      </c>
      <c r="B9" s="54" t="s">
        <v>0</v>
      </c>
    </row>
    <row r="10" spans="1:2" x14ac:dyDescent="0.3">
      <c r="A10" t="s">
        <v>1089</v>
      </c>
      <c r="B10" s="55">
        <v>93</v>
      </c>
    </row>
    <row r="11" spans="1:2" x14ac:dyDescent="0.3">
      <c r="A11" t="s">
        <v>1119</v>
      </c>
      <c r="B11" s="55">
        <v>7800000000</v>
      </c>
    </row>
    <row r="12" spans="1:2" x14ac:dyDescent="0.3">
      <c r="A12" t="s">
        <v>1091</v>
      </c>
      <c r="B12" s="55">
        <v>5698600</v>
      </c>
    </row>
    <row r="13" spans="1:2" x14ac:dyDescent="0.3">
      <c r="A13" t="s">
        <v>1098</v>
      </c>
      <c r="B13" s="55">
        <v>16912331.025593668</v>
      </c>
    </row>
    <row r="14" spans="1:2" x14ac:dyDescent="0.3">
      <c r="A14" t="s">
        <v>1092</v>
      </c>
      <c r="B14" s="55">
        <v>11213731.025593668</v>
      </c>
    </row>
    <row r="15" spans="1:2" x14ac:dyDescent="0.3">
      <c r="A15" t="s">
        <v>1090</v>
      </c>
      <c r="B15" s="55">
        <v>1051697</v>
      </c>
    </row>
    <row r="16" spans="1:2" x14ac:dyDescent="0.3">
      <c r="A16" t="s">
        <v>1096</v>
      </c>
      <c r="B16" s="55">
        <v>2471136</v>
      </c>
    </row>
    <row r="17" spans="1:2" x14ac:dyDescent="0.3">
      <c r="A17" t="s">
        <v>1093</v>
      </c>
      <c r="B17" s="55">
        <v>169006</v>
      </c>
    </row>
    <row r="18" spans="1:2" x14ac:dyDescent="0.3">
      <c r="B18" s="55"/>
    </row>
    <row r="19" spans="1:2" x14ac:dyDescent="0.3">
      <c r="A19" t="s">
        <v>1105</v>
      </c>
      <c r="B19" s="55">
        <v>6058</v>
      </c>
    </row>
    <row r="20" spans="1:2" x14ac:dyDescent="0.3">
      <c r="A20" t="s">
        <v>1117</v>
      </c>
      <c r="B20" s="55">
        <v>73920</v>
      </c>
    </row>
    <row r="21" spans="1:2" x14ac:dyDescent="0.3">
      <c r="A21" t="s">
        <v>1115</v>
      </c>
      <c r="B21" s="55">
        <v>2469421.9276100043</v>
      </c>
    </row>
    <row r="22" spans="1:2" x14ac:dyDescent="0.3">
      <c r="A22" t="s">
        <v>1094</v>
      </c>
      <c r="B22" s="54">
        <v>23.516691317093837</v>
      </c>
    </row>
    <row r="23" spans="1:2" x14ac:dyDescent="0.3">
      <c r="A23" t="s">
        <v>1116</v>
      </c>
      <c r="B23" s="55">
        <v>57354.147400000249</v>
      </c>
    </row>
    <row r="24" spans="1:2" x14ac:dyDescent="0.3">
      <c r="A24" t="s">
        <v>1108</v>
      </c>
      <c r="B24" s="54">
        <v>6.8439499184155261E-2</v>
      </c>
    </row>
    <row r="25" spans="1:2" x14ac:dyDescent="0.3">
      <c r="A25" t="s">
        <v>1112</v>
      </c>
      <c r="B25" s="54">
        <v>8.1953463203463209E-2</v>
      </c>
    </row>
    <row r="26" spans="1:2" x14ac:dyDescent="0.3">
      <c r="A26" t="s">
        <v>1107</v>
      </c>
      <c r="B26" s="54">
        <v>2.9913367779029563E-2</v>
      </c>
    </row>
    <row r="27" spans="1:2" x14ac:dyDescent="0.3">
      <c r="A27" t="s">
        <v>1089</v>
      </c>
      <c r="B27" s="54">
        <v>93</v>
      </c>
    </row>
    <row r="28" spans="1:2" x14ac:dyDescent="0.3">
      <c r="A28" t="s">
        <v>1106</v>
      </c>
      <c r="B28" s="54">
        <v>-9086</v>
      </c>
    </row>
    <row r="29" spans="1:2" x14ac:dyDescent="0.3">
      <c r="A29" t="s">
        <v>1097</v>
      </c>
      <c r="B29" s="54">
        <v>2.4515040855703613E-3</v>
      </c>
    </row>
    <row r="30" spans="1:2" x14ac:dyDescent="0.3">
      <c r="A30" t="s">
        <v>1095</v>
      </c>
      <c r="B30" s="54">
        <v>0.42559252101057976</v>
      </c>
    </row>
    <row r="32" spans="1:2" x14ac:dyDescent="0.3">
      <c r="A32" t="s">
        <v>1120</v>
      </c>
      <c r="B32" s="57">
        <v>43944</v>
      </c>
    </row>
    <row r="33" spans="1:2" x14ac:dyDescent="0.3">
      <c r="A33" s="19" t="s">
        <v>1091</v>
      </c>
      <c r="B33" s="15">
        <f>+'Global Status'!F50</f>
        <v>19288627.070101526</v>
      </c>
    </row>
    <row r="34" spans="1:2" x14ac:dyDescent="0.3">
      <c r="A34" s="19" t="s">
        <v>1092</v>
      </c>
      <c r="B34" s="15">
        <f>+'Global Status'!G50</f>
        <v>34521086.824637547</v>
      </c>
    </row>
    <row r="35" spans="1:2" x14ac:dyDescent="0.3">
      <c r="A35" s="19" t="s">
        <v>1090</v>
      </c>
      <c r="B35" s="15">
        <f>+'Global Status'!H50</f>
        <v>1133758</v>
      </c>
    </row>
    <row r="36" spans="1:2" x14ac:dyDescent="0.3">
      <c r="A36" s="19" t="s">
        <v>1096</v>
      </c>
      <c r="B36" s="15">
        <f>+'Global Status'!I50</f>
        <v>2544792</v>
      </c>
    </row>
    <row r="37" spans="1:2" x14ac:dyDescent="0.3">
      <c r="A37" s="19" t="s">
        <v>1093</v>
      </c>
      <c r="B37" s="15">
        <f>+'Global Status'!J50</f>
        <v>175694</v>
      </c>
    </row>
    <row r="39" spans="1:2" x14ac:dyDescent="0.3">
      <c r="A39" s="19" t="s">
        <v>1098</v>
      </c>
      <c r="B39" s="15">
        <f>+'Global Status'!E50</f>
        <v>53809713.894739076</v>
      </c>
    </row>
    <row r="40" spans="1:2" x14ac:dyDescent="0.3">
      <c r="A40" s="19" t="s">
        <v>1121</v>
      </c>
      <c r="B40" s="59">
        <v>0.12</v>
      </c>
    </row>
    <row r="41" spans="1:2" x14ac:dyDescent="0.3">
      <c r="A41" s="19" t="s">
        <v>1122</v>
      </c>
      <c r="B41" s="58">
        <f>1-B40</f>
        <v>0.88</v>
      </c>
    </row>
    <row r="42" spans="1:2" x14ac:dyDescent="0.3">
      <c r="A42" s="19" t="s">
        <v>1121</v>
      </c>
      <c r="B42" s="8">
        <f>+B37*B40</f>
        <v>21083.279999999999</v>
      </c>
    </row>
    <row r="43" spans="1:2" x14ac:dyDescent="0.3">
      <c r="A43" s="19" t="s">
        <v>1122</v>
      </c>
      <c r="B43" s="60">
        <f>+B41*B37</f>
        <v>154610.72</v>
      </c>
    </row>
    <row r="44" spans="1:2" x14ac:dyDescent="0.3">
      <c r="A44" s="19" t="s">
        <v>1123</v>
      </c>
      <c r="B44" s="8">
        <f>+B36-B42</f>
        <v>2523708.7200000002</v>
      </c>
    </row>
    <row r="45" spans="1:2" x14ac:dyDescent="0.3">
      <c r="A45" s="19" t="s">
        <v>1124</v>
      </c>
      <c r="B45" s="17">
        <f>+B43/B44</f>
        <v>6.1263298246241348E-2</v>
      </c>
    </row>
    <row r="46" spans="1:2" x14ac:dyDescent="0.3">
      <c r="A46" s="19" t="s">
        <v>1126</v>
      </c>
      <c r="B46" s="17">
        <f>+B37/B36</f>
        <v>6.9040613142449359E-2</v>
      </c>
    </row>
    <row r="47" spans="1:2" ht="28.8" x14ac:dyDescent="0.3">
      <c r="A47" s="19" t="s">
        <v>1125</v>
      </c>
      <c r="B47" s="17">
        <f>+B46-B45</f>
        <v>7.777314896208011E-3</v>
      </c>
    </row>
    <row r="50" spans="1:2" x14ac:dyDescent="0.3">
      <c r="A50" t="s">
        <v>1120</v>
      </c>
      <c r="B50" s="57">
        <v>43945</v>
      </c>
    </row>
    <row r="51" spans="1:2" x14ac:dyDescent="0.3">
      <c r="A51" s="19" t="s">
        <v>1091</v>
      </c>
      <c r="B51" s="15">
        <f>+'Global Status'!F51</f>
        <v>20766364.96840664</v>
      </c>
    </row>
    <row r="52" spans="1:2" x14ac:dyDescent="0.3">
      <c r="A52" s="19" t="s">
        <v>1092</v>
      </c>
      <c r="B52" s="15">
        <f>+'Global Status'!G51</f>
        <v>35229513.689688616</v>
      </c>
    </row>
    <row r="53" spans="1:2" x14ac:dyDescent="0.3">
      <c r="A53" s="19" t="s">
        <v>1090</v>
      </c>
      <c r="B53" s="15">
        <f>+'Global Status'!H51</f>
        <v>1210956</v>
      </c>
    </row>
    <row r="54" spans="1:2" x14ac:dyDescent="0.3">
      <c r="A54" s="19" t="s">
        <v>1096</v>
      </c>
      <c r="B54" s="15">
        <f>+'Global Status'!I51</f>
        <v>2626321</v>
      </c>
    </row>
    <row r="55" spans="1:2" x14ac:dyDescent="0.3">
      <c r="A55" s="19" t="s">
        <v>1093</v>
      </c>
      <c r="B55" s="15">
        <f>+'Global Status'!J51</f>
        <v>181938</v>
      </c>
    </row>
    <row r="57" spans="1:2" x14ac:dyDescent="0.3">
      <c r="A57" s="19" t="s">
        <v>1098</v>
      </c>
      <c r="B57" s="15">
        <f>+'Global Status'!E51</f>
        <v>55995878.658095255</v>
      </c>
    </row>
    <row r="58" spans="1:2" x14ac:dyDescent="0.3">
      <c r="A58" s="19" t="s">
        <v>1121</v>
      </c>
      <c r="B58" s="59">
        <v>0.12</v>
      </c>
    </row>
    <row r="59" spans="1:2" x14ac:dyDescent="0.3">
      <c r="A59" s="19" t="s">
        <v>1122</v>
      </c>
      <c r="B59" s="58">
        <f>1-B58</f>
        <v>0.88</v>
      </c>
    </row>
    <row r="60" spans="1:2" x14ac:dyDescent="0.3">
      <c r="A60" s="19" t="s">
        <v>1121</v>
      </c>
      <c r="B60" s="8">
        <f>+B55*B58</f>
        <v>21832.559999999998</v>
      </c>
    </row>
    <row r="61" spans="1:2" x14ac:dyDescent="0.3">
      <c r="A61" s="19" t="s">
        <v>1122</v>
      </c>
      <c r="B61" s="60">
        <f>+B59*B55</f>
        <v>160105.44</v>
      </c>
    </row>
    <row r="62" spans="1:2" x14ac:dyDescent="0.3">
      <c r="A62" s="19" t="s">
        <v>1123</v>
      </c>
      <c r="B62" s="8">
        <f>+B54-B60</f>
        <v>2604488.44</v>
      </c>
    </row>
    <row r="63" spans="1:2" x14ac:dyDescent="0.3">
      <c r="A63" s="19" t="s">
        <v>1124</v>
      </c>
      <c r="B63" s="17">
        <f>+B61/B62</f>
        <v>6.1472893310288608E-2</v>
      </c>
    </row>
    <row r="64" spans="1:2" x14ac:dyDescent="0.3">
      <c r="A64" s="19" t="s">
        <v>1126</v>
      </c>
      <c r="B64" s="17">
        <f>+B55/B54</f>
        <v>6.9274852540873719E-2</v>
      </c>
    </row>
    <row r="65" spans="1:3" ht="28.8" x14ac:dyDescent="0.3">
      <c r="A65" s="19" t="s">
        <v>1125</v>
      </c>
      <c r="B65" s="17">
        <f>+B64-B63</f>
        <v>7.8019592305851107E-3</v>
      </c>
    </row>
    <row r="67" spans="1:3" x14ac:dyDescent="0.3">
      <c r="A67" t="s">
        <v>1120</v>
      </c>
      <c r="B67" s="57">
        <v>43946</v>
      </c>
    </row>
    <row r="68" spans="1:3" x14ac:dyDescent="0.3">
      <c r="A68" s="19" t="s">
        <v>1091</v>
      </c>
      <c r="B68" s="15">
        <f>+'Global Status'!$F$52</f>
        <v>22308619.490130484</v>
      </c>
    </row>
    <row r="69" spans="1:3" x14ac:dyDescent="0.3">
      <c r="A69" s="19" t="s">
        <v>1092</v>
      </c>
      <c r="B69" s="15">
        <f>+'Global Status'!$G$52</f>
        <v>36060049.659423321</v>
      </c>
    </row>
    <row r="70" spans="1:3" x14ac:dyDescent="0.3">
      <c r="A70" s="19" t="s">
        <v>1090</v>
      </c>
      <c r="B70" s="15">
        <f>+'Global Status'!$H$52</f>
        <v>1279722</v>
      </c>
    </row>
    <row r="71" spans="1:3" x14ac:dyDescent="0.3">
      <c r="A71" s="19" t="s">
        <v>1096</v>
      </c>
      <c r="B71" s="15">
        <f>+'Global Status'!$I$52</f>
        <v>2719897</v>
      </c>
    </row>
    <row r="72" spans="1:3" x14ac:dyDescent="0.3">
      <c r="A72" s="19" t="s">
        <v>1093</v>
      </c>
      <c r="B72" s="15">
        <f>+'Global Status'!$J$52</f>
        <v>187705</v>
      </c>
    </row>
    <row r="74" spans="1:3" x14ac:dyDescent="0.3">
      <c r="A74" s="19" t="s">
        <v>1098</v>
      </c>
      <c r="B74" s="15">
        <f>+'Global Status'!$E$52</f>
        <v>58368669.149553806</v>
      </c>
    </row>
    <row r="75" spans="1:3" x14ac:dyDescent="0.3">
      <c r="A75" s="19" t="s">
        <v>1121</v>
      </c>
      <c r="B75" s="59">
        <v>0.12</v>
      </c>
    </row>
    <row r="76" spans="1:3" x14ac:dyDescent="0.3">
      <c r="A76" s="19" t="s">
        <v>1122</v>
      </c>
      <c r="B76" s="58">
        <f>1-B75</f>
        <v>0.88</v>
      </c>
    </row>
    <row r="77" spans="1:3" x14ac:dyDescent="0.3">
      <c r="A77" s="19" t="s">
        <v>1121</v>
      </c>
      <c r="B77" s="8">
        <f>+B72*B75</f>
        <v>22524.6</v>
      </c>
    </row>
    <row r="78" spans="1:3" x14ac:dyDescent="0.3">
      <c r="A78" s="19" t="s">
        <v>1122</v>
      </c>
      <c r="B78" s="60">
        <f>+B76*B72</f>
        <v>165180.4</v>
      </c>
    </row>
    <row r="79" spans="1:3" x14ac:dyDescent="0.3">
      <c r="A79" s="19" t="s">
        <v>1123</v>
      </c>
      <c r="B79" s="8">
        <f>+B71-B77</f>
        <v>2697372.4</v>
      </c>
    </row>
    <row r="80" spans="1:3" x14ac:dyDescent="0.3">
      <c r="A80" s="19" t="s">
        <v>1124</v>
      </c>
      <c r="B80" s="17">
        <f>+B78/B79</f>
        <v>6.1237521374505055E-2</v>
      </c>
      <c r="C80">
        <f>B80*10000</f>
        <v>612.37521374505059</v>
      </c>
    </row>
    <row r="81" spans="1:4" x14ac:dyDescent="0.3">
      <c r="A81" s="19" t="s">
        <v>1126</v>
      </c>
      <c r="B81" s="17">
        <f>+B72/B71</f>
        <v>6.9011804491125955E-2</v>
      </c>
      <c r="C81">
        <f>B81*10000</f>
        <v>690.11804491125952</v>
      </c>
    </row>
    <row r="82" spans="1:4" ht="28.8" x14ac:dyDescent="0.3">
      <c r="A82" s="19" t="s">
        <v>1125</v>
      </c>
      <c r="B82" s="17">
        <f>+B81-B80</f>
        <v>7.7742831166209003E-3</v>
      </c>
      <c r="C82">
        <f>B82*10000</f>
        <v>77.742831166209001</v>
      </c>
      <c r="D82" t="s">
        <v>1150</v>
      </c>
    </row>
    <row r="85" spans="1:4" x14ac:dyDescent="0.3">
      <c r="A85" t="s">
        <v>1120</v>
      </c>
      <c r="B85" s="70">
        <v>43949</v>
      </c>
    </row>
    <row r="86" spans="1:4" x14ac:dyDescent="0.3">
      <c r="A86" s="19" t="s">
        <v>1091</v>
      </c>
      <c r="B86" s="15">
        <f>+'Global Status'!$F$55</f>
        <v>28509588.66671893</v>
      </c>
    </row>
    <row r="87" spans="1:4" x14ac:dyDescent="0.3">
      <c r="A87" s="19" t="s">
        <v>1092</v>
      </c>
      <c r="B87" s="15">
        <f>+'Global Status'!$G$55</f>
        <v>33732670.165489264</v>
      </c>
    </row>
    <row r="88" spans="1:4" x14ac:dyDescent="0.3">
      <c r="A88" s="19" t="s">
        <v>1090</v>
      </c>
      <c r="B88" s="15">
        <f>+'Global Status'!$H$55</f>
        <v>1521252</v>
      </c>
    </row>
    <row r="89" spans="1:4" x14ac:dyDescent="0.3">
      <c r="A89" s="19" t="s">
        <v>1096</v>
      </c>
      <c r="B89" s="15">
        <f>+'Global Status'!$I$55</f>
        <v>2954222</v>
      </c>
    </row>
    <row r="90" spans="1:4" x14ac:dyDescent="0.3">
      <c r="A90" s="19" t="s">
        <v>1093</v>
      </c>
      <c r="B90" s="15">
        <f>+'Global Status'!$J$55</f>
        <v>202597</v>
      </c>
    </row>
    <row r="92" spans="1:4" x14ac:dyDescent="0.3">
      <c r="A92" s="19" t="s">
        <v>1098</v>
      </c>
      <c r="B92" s="15">
        <f>+'Global Status'!$E$55</f>
        <v>62242258.832208194</v>
      </c>
    </row>
    <row r="93" spans="1:4" x14ac:dyDescent="0.3">
      <c r="A93" s="19" t="s">
        <v>1121</v>
      </c>
      <c r="B93" s="59">
        <v>0.12</v>
      </c>
    </row>
    <row r="94" spans="1:4" x14ac:dyDescent="0.3">
      <c r="A94" s="19" t="s">
        <v>1122</v>
      </c>
      <c r="B94" s="58">
        <f>1-B93</f>
        <v>0.88</v>
      </c>
    </row>
    <row r="95" spans="1:4" x14ac:dyDescent="0.3">
      <c r="A95" s="19" t="s">
        <v>1121</v>
      </c>
      <c r="B95" s="8">
        <f>+B90*B93</f>
        <v>24311.64</v>
      </c>
    </row>
    <row r="96" spans="1:4" x14ac:dyDescent="0.3">
      <c r="A96" s="19" t="s">
        <v>1122</v>
      </c>
      <c r="B96" s="60">
        <f>+B94*B90</f>
        <v>178285.36000000002</v>
      </c>
    </row>
    <row r="97" spans="1:3" x14ac:dyDescent="0.3">
      <c r="A97" s="19" t="s">
        <v>1123</v>
      </c>
      <c r="B97" s="8">
        <f>+B89-B95</f>
        <v>2929910.36</v>
      </c>
    </row>
    <row r="98" spans="1:3" x14ac:dyDescent="0.3">
      <c r="A98" s="19" t="s">
        <v>1124</v>
      </c>
      <c r="B98" s="17">
        <f>+B96/B97</f>
        <v>6.085010737325084E-2</v>
      </c>
      <c r="C98">
        <f>B98*10000</f>
        <v>608.50107373250842</v>
      </c>
    </row>
    <row r="99" spans="1:3" x14ac:dyDescent="0.3">
      <c r="A99" s="19" t="s">
        <v>1126</v>
      </c>
      <c r="B99" s="17">
        <f>+B90/B89</f>
        <v>6.8578800103715976E-2</v>
      </c>
      <c r="C99">
        <f>B99*10000</f>
        <v>685.7880010371598</v>
      </c>
    </row>
    <row r="100" spans="1:3" ht="28.8" x14ac:dyDescent="0.3">
      <c r="A100" s="19" t="s">
        <v>1125</v>
      </c>
      <c r="B100" s="17">
        <f>+B99-B98</f>
        <v>7.7286927304651351E-3</v>
      </c>
      <c r="C100">
        <f>B100*10000</f>
        <v>77.286927304651357</v>
      </c>
    </row>
    <row r="102" spans="1:3" x14ac:dyDescent="0.3">
      <c r="A102" t="s">
        <v>1120</v>
      </c>
      <c r="B102" s="70">
        <v>43950</v>
      </c>
    </row>
    <row r="103" spans="1:3" x14ac:dyDescent="0.3">
      <c r="A103" s="19" t="s">
        <v>1091</v>
      </c>
      <c r="B103" s="15">
        <f>+'Global Status'!$F$56</f>
        <v>30626962.802918278</v>
      </c>
    </row>
    <row r="104" spans="1:3" x14ac:dyDescent="0.3">
      <c r="A104" s="19" t="s">
        <v>1092</v>
      </c>
      <c r="B104" s="15">
        <f>+'Global Status'!$G$56</f>
        <v>33266921.588809319</v>
      </c>
    </row>
    <row r="105" spans="1:3" x14ac:dyDescent="0.3">
      <c r="A105" s="19" t="s">
        <v>1090</v>
      </c>
      <c r="B105" s="15">
        <f>+'Global Status'!$H$56</f>
        <v>1610909</v>
      </c>
    </row>
    <row r="106" spans="1:3" x14ac:dyDescent="0.3">
      <c r="A106" s="19" t="s">
        <v>1096</v>
      </c>
      <c r="B106" s="15">
        <f>+'Global Status'!$I$58</f>
        <v>3175207</v>
      </c>
    </row>
    <row r="107" spans="1:3" x14ac:dyDescent="0.3">
      <c r="A107" s="19" t="s">
        <v>1093</v>
      </c>
      <c r="B107" s="15">
        <f>+'Global Status'!$J$56</f>
        <v>207973</v>
      </c>
    </row>
    <row r="109" spans="1:3" x14ac:dyDescent="0.3">
      <c r="A109" s="19" t="s">
        <v>1098</v>
      </c>
      <c r="B109" s="15">
        <f>+'Global Status'!$E$56</f>
        <v>63893884.391727597</v>
      </c>
    </row>
    <row r="110" spans="1:3" x14ac:dyDescent="0.3">
      <c r="A110" s="19" t="s">
        <v>1121</v>
      </c>
      <c r="B110" s="59">
        <v>0.12</v>
      </c>
    </row>
    <row r="111" spans="1:3" x14ac:dyDescent="0.3">
      <c r="A111" s="19" t="s">
        <v>1122</v>
      </c>
      <c r="B111" s="58">
        <f>1-B110</f>
        <v>0.88</v>
      </c>
    </row>
    <row r="112" spans="1:3" x14ac:dyDescent="0.3">
      <c r="A112" s="19" t="s">
        <v>1121</v>
      </c>
      <c r="B112" s="8">
        <f>+B107*B110</f>
        <v>24956.76</v>
      </c>
    </row>
    <row r="113" spans="1:3" x14ac:dyDescent="0.3">
      <c r="A113" s="19" t="s">
        <v>1122</v>
      </c>
      <c r="B113" s="60">
        <f>+B111*B107</f>
        <v>183016.24</v>
      </c>
    </row>
    <row r="114" spans="1:3" x14ac:dyDescent="0.3">
      <c r="A114" s="19" t="s">
        <v>1123</v>
      </c>
      <c r="B114" s="8">
        <f>+B106-B112</f>
        <v>3150250.24</v>
      </c>
    </row>
    <row r="115" spans="1:3" x14ac:dyDescent="0.3">
      <c r="A115" s="19" t="s">
        <v>1124</v>
      </c>
      <c r="B115" s="17">
        <f>+B113/B114</f>
        <v>5.8095778448381284E-2</v>
      </c>
      <c r="C115">
        <f>B115*10000</f>
        <v>580.95778448381282</v>
      </c>
    </row>
    <row r="116" spans="1:3" x14ac:dyDescent="0.3">
      <c r="A116" s="19" t="s">
        <v>1126</v>
      </c>
      <c r="B116" s="17">
        <f>+B107/B106</f>
        <v>6.5499036755713877E-2</v>
      </c>
      <c r="C116">
        <f>B116*10000</f>
        <v>654.99036755713882</v>
      </c>
    </row>
    <row r="117" spans="1:3" ht="28.8" x14ac:dyDescent="0.3">
      <c r="A117" s="19" t="s">
        <v>1125</v>
      </c>
      <c r="B117" s="17">
        <f>+B116-B115</f>
        <v>7.4032583073325928E-3</v>
      </c>
      <c r="C117">
        <f>B117*10000</f>
        <v>74.032583073325924</v>
      </c>
    </row>
    <row r="119" spans="1:3" x14ac:dyDescent="0.3">
      <c r="A119" t="s">
        <v>1120</v>
      </c>
      <c r="B119" s="70">
        <v>43952</v>
      </c>
    </row>
    <row r="120" spans="1:3" x14ac:dyDescent="0.3">
      <c r="A120" s="19" t="s">
        <v>1091</v>
      </c>
      <c r="B120" s="15">
        <f>+'Global Status'!$F$58</f>
        <v>34301952.561655447</v>
      </c>
    </row>
    <row r="121" spans="1:3" x14ac:dyDescent="0.3">
      <c r="A121" s="19" t="s">
        <v>1092</v>
      </c>
      <c r="B121" s="15">
        <f>+'Global Status'!$G$58</f>
        <v>34568621.271786183</v>
      </c>
    </row>
    <row r="122" spans="1:3" x14ac:dyDescent="0.3">
      <c r="A122" s="19" t="s">
        <v>1090</v>
      </c>
      <c r="B122" s="15">
        <f>+'Global Status'!$H$58</f>
        <v>1773084</v>
      </c>
    </row>
    <row r="123" spans="1:3" x14ac:dyDescent="0.3">
      <c r="A123" s="19" t="s">
        <v>1096</v>
      </c>
      <c r="B123" s="15">
        <f>+'Global Status'!$I$58</f>
        <v>3175207</v>
      </c>
    </row>
    <row r="124" spans="1:3" x14ac:dyDescent="0.3">
      <c r="A124" s="19" t="s">
        <v>1093</v>
      </c>
      <c r="B124" s="15">
        <f>+'Global Status'!$J$58</f>
        <v>224172</v>
      </c>
    </row>
    <row r="126" spans="1:3" x14ac:dyDescent="0.3">
      <c r="A126" s="19" t="s">
        <v>1098</v>
      </c>
      <c r="B126" s="15">
        <f>+'Global Status'!$E$58</f>
        <v>68870573.83344163</v>
      </c>
    </row>
    <row r="127" spans="1:3" x14ac:dyDescent="0.3">
      <c r="A127" s="19" t="s">
        <v>1121</v>
      </c>
      <c r="B127" s="59">
        <v>0.12</v>
      </c>
    </row>
    <row r="128" spans="1:3" x14ac:dyDescent="0.3">
      <c r="A128" s="19" t="s">
        <v>1122</v>
      </c>
      <c r="B128" s="58">
        <f>1-B127</f>
        <v>0.88</v>
      </c>
    </row>
    <row r="129" spans="1:2" x14ac:dyDescent="0.3">
      <c r="A129" s="19" t="s">
        <v>1121</v>
      </c>
      <c r="B129" s="8">
        <f>+B124*B127</f>
        <v>26900.639999999999</v>
      </c>
    </row>
    <row r="130" spans="1:2" x14ac:dyDescent="0.3">
      <c r="A130" s="19" t="s">
        <v>1122</v>
      </c>
      <c r="B130" s="60">
        <f>+B128*B124</f>
        <v>197271.36000000002</v>
      </c>
    </row>
    <row r="131" spans="1:2" x14ac:dyDescent="0.3">
      <c r="A131" s="19" t="s">
        <v>1123</v>
      </c>
      <c r="B131" s="8">
        <f>+B123-B129</f>
        <v>3148306.36</v>
      </c>
    </row>
    <row r="132" spans="1:2" x14ac:dyDescent="0.3">
      <c r="A132" s="19" t="s">
        <v>1124</v>
      </c>
      <c r="B132" s="17">
        <f>+B130/B131</f>
        <v>6.2659518306852457E-2</v>
      </c>
    </row>
    <row r="133" spans="1:2" x14ac:dyDescent="0.3">
      <c r="A133" s="19" t="s">
        <v>1126</v>
      </c>
      <c r="B133" s="17">
        <f>+B124/B123</f>
        <v>7.0600751384082991E-2</v>
      </c>
    </row>
    <row r="134" spans="1:2" ht="28.8" x14ac:dyDescent="0.3">
      <c r="A134" s="19" t="s">
        <v>1125</v>
      </c>
      <c r="B134" s="17">
        <f>+B133-B132</f>
        <v>7.9412330772305334E-3</v>
      </c>
    </row>
    <row r="136" spans="1:2" x14ac:dyDescent="0.3">
      <c r="A136" t="s">
        <v>1120</v>
      </c>
      <c r="B136" s="70">
        <v>43955</v>
      </c>
    </row>
    <row r="137" spans="1:2" x14ac:dyDescent="0.3">
      <c r="A137" s="19" t="s">
        <v>1091</v>
      </c>
      <c r="B137" s="15">
        <f>+'Global Status'!$F$61</f>
        <v>40210753.60076195</v>
      </c>
    </row>
    <row r="138" spans="1:2" x14ac:dyDescent="0.3">
      <c r="A138" s="19" t="s">
        <v>1092</v>
      </c>
      <c r="B138" s="15">
        <f>+'Global Status'!$G$61</f>
        <v>33400870.387907237</v>
      </c>
    </row>
    <row r="139" spans="1:2" x14ac:dyDescent="0.3">
      <c r="A139" s="19" t="s">
        <v>1090</v>
      </c>
      <c r="B139" s="15">
        <f>+'Global Status'!$H$61</f>
        <v>1991562</v>
      </c>
    </row>
    <row r="140" spans="1:2" x14ac:dyDescent="0.3">
      <c r="A140" s="19" t="s">
        <v>1096</v>
      </c>
      <c r="B140" s="15">
        <f>+'Global Status'!$I$61</f>
        <v>3435894</v>
      </c>
    </row>
    <row r="141" spans="1:2" x14ac:dyDescent="0.3">
      <c r="A141" s="19" t="s">
        <v>1093</v>
      </c>
      <c r="B141" s="15">
        <f>+'Global Status'!$J$61</f>
        <v>239604</v>
      </c>
    </row>
    <row r="143" spans="1:2" x14ac:dyDescent="0.3">
      <c r="A143" s="19" t="s">
        <v>1098</v>
      </c>
      <c r="B143" s="15">
        <f>+'Global Status'!$E$61</f>
        <v>73611623.988669187</v>
      </c>
    </row>
    <row r="144" spans="1:2" x14ac:dyDescent="0.3">
      <c r="A144" s="19" t="s">
        <v>1121</v>
      </c>
      <c r="B144" s="59">
        <v>0.05</v>
      </c>
    </row>
    <row r="145" spans="1:2" x14ac:dyDescent="0.3">
      <c r="A145" s="19" t="s">
        <v>1122</v>
      </c>
      <c r="B145" s="58">
        <f>1-B144</f>
        <v>0.95</v>
      </c>
    </row>
    <row r="146" spans="1:2" x14ac:dyDescent="0.3">
      <c r="A146" s="19" t="s">
        <v>1121</v>
      </c>
      <c r="B146" s="8">
        <f>+B141*B144</f>
        <v>11980.2</v>
      </c>
    </row>
    <row r="147" spans="1:2" x14ac:dyDescent="0.3">
      <c r="A147" s="19" t="s">
        <v>1122</v>
      </c>
      <c r="B147" s="60">
        <f>+B145*B141</f>
        <v>227623.8</v>
      </c>
    </row>
    <row r="148" spans="1:2" x14ac:dyDescent="0.3">
      <c r="A148" s="19" t="s">
        <v>1123</v>
      </c>
      <c r="B148" s="8">
        <f>+B140-B146</f>
        <v>3423913.8</v>
      </c>
    </row>
    <row r="149" spans="1:2" x14ac:dyDescent="0.3">
      <c r="A149" s="19" t="s">
        <v>1124</v>
      </c>
      <c r="B149" s="17">
        <f>+B147/B148</f>
        <v>6.6480587215717868E-2</v>
      </c>
    </row>
    <row r="150" spans="1:2" x14ac:dyDescent="0.3">
      <c r="A150" s="19" t="s">
        <v>1126</v>
      </c>
      <c r="B150" s="17">
        <f>+B141/B140</f>
        <v>6.9735562272875709E-2</v>
      </c>
    </row>
    <row r="151" spans="1:2" ht="28.8" x14ac:dyDescent="0.3">
      <c r="A151" s="19" t="s">
        <v>1125</v>
      </c>
      <c r="B151" s="17">
        <f>+B150-B149</f>
        <v>3.2549750571578412E-3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workbookViewId="0">
      <selection activeCell="E16" sqref="E16"/>
    </sheetView>
  </sheetViews>
  <sheetFormatPr defaultRowHeight="14.4" x14ac:dyDescent="0.3"/>
  <cols>
    <col min="1" max="1" width="9.77734375" bestFit="1" customWidth="1"/>
    <col min="2" max="2" width="19.88671875" customWidth="1"/>
    <col min="3" max="3" width="14.44140625" customWidth="1"/>
    <col min="4" max="4" width="11.6640625" customWidth="1"/>
    <col min="5" max="5" width="14.21875" customWidth="1"/>
    <col min="6" max="6" width="15.5546875" bestFit="1" customWidth="1"/>
    <col min="7" max="7" width="11.109375" customWidth="1"/>
    <col min="10" max="10" width="43.33203125" bestFit="1" customWidth="1"/>
    <col min="11" max="11" width="14.5546875" bestFit="1" customWidth="1"/>
    <col min="12" max="12" width="11.33203125" bestFit="1" customWidth="1"/>
    <col min="13" max="13" width="10.109375" bestFit="1" customWidth="1"/>
  </cols>
  <sheetData>
    <row r="1" spans="1:14" x14ac:dyDescent="0.3">
      <c r="A1" t="s">
        <v>1264</v>
      </c>
      <c r="C1" s="79">
        <v>332000000</v>
      </c>
      <c r="J1" t="s">
        <v>1278</v>
      </c>
    </row>
    <row r="2" spans="1:14" x14ac:dyDescent="0.3">
      <c r="A2" t="s">
        <v>1268</v>
      </c>
      <c r="C2" s="79">
        <v>102</v>
      </c>
      <c r="J2" t="s">
        <v>1276</v>
      </c>
      <c r="K2" t="s">
        <v>1277</v>
      </c>
      <c r="L2" t="s">
        <v>1231</v>
      </c>
      <c r="M2" t="s">
        <v>1286</v>
      </c>
      <c r="N2" t="s">
        <v>1287</v>
      </c>
    </row>
    <row r="3" spans="1:14" x14ac:dyDescent="0.3">
      <c r="A3" t="s">
        <v>1269</v>
      </c>
      <c r="C3" s="80">
        <f>(C1/C4)*(C2/365.25)</f>
        <v>4.7545937977149473</v>
      </c>
      <c r="J3" t="s">
        <v>1279</v>
      </c>
      <c r="K3" s="25">
        <v>25331</v>
      </c>
      <c r="L3" s="25">
        <v>208849</v>
      </c>
      <c r="M3" s="25">
        <f>+K3*($M$11/$K$11)</f>
        <v>44543.804411922378</v>
      </c>
      <c r="N3" s="11">
        <f>+K3/$K$11</f>
        <v>0.67896965798220221</v>
      </c>
    </row>
    <row r="4" spans="1:14" x14ac:dyDescent="0.3">
      <c r="A4" t="s">
        <v>1261</v>
      </c>
      <c r="C4" s="2">
        <v>19500000</v>
      </c>
      <c r="J4" t="s">
        <v>1280</v>
      </c>
      <c r="K4" s="25">
        <v>1743</v>
      </c>
      <c r="L4" s="25">
        <v>42655</v>
      </c>
      <c r="M4" s="25">
        <f t="shared" ref="M4:M10" si="0">+K4*($M$11/$K$11)</f>
        <v>3065.0132679318108</v>
      </c>
      <c r="N4" s="11">
        <f t="shared" ref="N4:N11" si="1">+K4/$K$11</f>
        <v>4.6719202315857189E-2</v>
      </c>
    </row>
    <row r="5" spans="1:14" x14ac:dyDescent="0.3">
      <c r="A5" t="s">
        <v>1272</v>
      </c>
      <c r="C5" s="85">
        <v>0.9</v>
      </c>
      <c r="E5" s="84">
        <f>+C8/C6</f>
        <v>2.0990969684967695E-2</v>
      </c>
      <c r="J5" t="s">
        <v>1281</v>
      </c>
      <c r="K5" s="25">
        <v>47</v>
      </c>
      <c r="L5" s="25">
        <v>1901</v>
      </c>
      <c r="M5" s="25">
        <f t="shared" si="0"/>
        <v>82.648091562131441</v>
      </c>
      <c r="N5" s="11">
        <f t="shared" si="1"/>
        <v>1.2597834244666023E-3</v>
      </c>
    </row>
    <row r="6" spans="1:14" x14ac:dyDescent="0.3">
      <c r="A6" t="s">
        <v>1273</v>
      </c>
      <c r="C6" s="2">
        <f>+C4*C5</f>
        <v>17550000</v>
      </c>
      <c r="J6" t="s">
        <v>1282</v>
      </c>
      <c r="K6" s="25">
        <v>2552</v>
      </c>
      <c r="L6" s="25">
        <v>231205</v>
      </c>
      <c r="M6" s="25">
        <f t="shared" si="0"/>
        <v>4487.6155248204141</v>
      </c>
      <c r="N6" s="11">
        <f t="shared" si="1"/>
        <v>6.8403559558271682E-2</v>
      </c>
    </row>
    <row r="7" spans="1:14" x14ac:dyDescent="0.3">
      <c r="A7" t="s">
        <v>1274</v>
      </c>
      <c r="C7" s="83">
        <v>2.0990969684967695E-2</v>
      </c>
      <c r="J7" t="s">
        <v>1283</v>
      </c>
      <c r="K7" s="25">
        <v>479</v>
      </c>
      <c r="L7" s="25">
        <v>49900</v>
      </c>
      <c r="M7" s="25">
        <f t="shared" si="0"/>
        <v>842.30714592044603</v>
      </c>
      <c r="N7" s="11">
        <f t="shared" si="1"/>
        <v>1.2839069368500053E-2</v>
      </c>
    </row>
    <row r="8" spans="1:14" x14ac:dyDescent="0.3">
      <c r="A8" t="s">
        <v>1265</v>
      </c>
      <c r="C8" s="8">
        <f>+C6*C7</f>
        <v>368391.51797118306</v>
      </c>
      <c r="J8" t="s">
        <v>1284</v>
      </c>
      <c r="K8" s="25">
        <v>6723</v>
      </c>
      <c r="L8" s="25">
        <v>139833</v>
      </c>
      <c r="M8" s="25">
        <f t="shared" si="0"/>
        <v>11822.194033451271</v>
      </c>
      <c r="N8" s="11">
        <f t="shared" si="1"/>
        <v>0.18020263750402057</v>
      </c>
    </row>
    <row r="9" spans="1:14" x14ac:dyDescent="0.3">
      <c r="A9" t="s">
        <v>1231</v>
      </c>
      <c r="C9" s="86">
        <v>65605</v>
      </c>
      <c r="J9" t="s">
        <v>1156</v>
      </c>
      <c r="K9" s="25">
        <v>426</v>
      </c>
      <c r="L9" s="25">
        <v>44830</v>
      </c>
      <c r="M9" s="25">
        <f t="shared" si="0"/>
        <v>749.10823415889354</v>
      </c>
      <c r="N9" s="11">
        <f t="shared" si="1"/>
        <v>1.1418462528144097E-2</v>
      </c>
    </row>
    <row r="10" spans="1:14" x14ac:dyDescent="0.3">
      <c r="A10" t="s">
        <v>1121</v>
      </c>
      <c r="C10" s="87">
        <f>+C11*C9</f>
        <v>21061.195588077622</v>
      </c>
      <c r="J10" t="s">
        <v>1285</v>
      </c>
      <c r="K10" s="25">
        <v>7</v>
      </c>
      <c r="L10" s="25">
        <v>265</v>
      </c>
      <c r="M10" s="25">
        <f t="shared" si="0"/>
        <v>12.309290232657874</v>
      </c>
      <c r="N10" s="11">
        <f t="shared" si="1"/>
        <v>1.8762731853757907E-4</v>
      </c>
    </row>
    <row r="11" spans="1:14" x14ac:dyDescent="0.3">
      <c r="A11" t="s">
        <v>1275</v>
      </c>
      <c r="C11" s="88">
        <f>+(1-N3)</f>
        <v>0.32103034201779779</v>
      </c>
      <c r="J11" t="s">
        <v>1018</v>
      </c>
      <c r="K11" s="26">
        <f>SUM(K3:K10)</f>
        <v>37308</v>
      </c>
      <c r="L11" s="26">
        <f>SUM(L3:L10)</f>
        <v>719438</v>
      </c>
      <c r="M11" s="26">
        <f>+C9</f>
        <v>65605</v>
      </c>
      <c r="N11" s="11">
        <f t="shared" si="1"/>
        <v>1</v>
      </c>
    </row>
    <row r="12" spans="1:14" x14ac:dyDescent="0.3">
      <c r="A12" t="s">
        <v>1288</v>
      </c>
      <c r="C12" s="90">
        <f>+C10/C8</f>
        <v>5.7170685427467165E-2</v>
      </c>
      <c r="K12" s="84"/>
      <c r="N12" s="11"/>
    </row>
    <row r="13" spans="1:14" x14ac:dyDescent="0.3">
      <c r="A13" t="s">
        <v>1270</v>
      </c>
      <c r="C13" s="89">
        <v>1130000</v>
      </c>
      <c r="J13" t="s">
        <v>1292</v>
      </c>
      <c r="K13" s="26">
        <f>+K11-K3</f>
        <v>11977</v>
      </c>
      <c r="L13" s="26">
        <f>+L11-L3</f>
        <v>510589</v>
      </c>
      <c r="M13" s="26">
        <f>+M11-M3</f>
        <v>21061.195588077622</v>
      </c>
    </row>
    <row r="14" spans="1:14" x14ac:dyDescent="0.3">
      <c r="A14" t="s">
        <v>1271</v>
      </c>
      <c r="C14" s="82">
        <v>0.8</v>
      </c>
    </row>
    <row r="15" spans="1:14" x14ac:dyDescent="0.3">
      <c r="A15" t="s">
        <v>1290</v>
      </c>
      <c r="C15" s="26">
        <f>+C13*C14</f>
        <v>904000</v>
      </c>
      <c r="D15" t="s">
        <v>1018</v>
      </c>
      <c r="E15" s="76">
        <f>+F15/Total_Cases</f>
        <v>4.9274119924692897E-2</v>
      </c>
      <c r="F15" s="8">
        <f>+M3</f>
        <v>44543.804411922378</v>
      </c>
      <c r="G15" t="s">
        <v>1291</v>
      </c>
      <c r="J15" s="3" t="s">
        <v>1289</v>
      </c>
    </row>
    <row r="16" spans="1:14" x14ac:dyDescent="0.3">
      <c r="A16" t="s">
        <v>1247</v>
      </c>
      <c r="C16" s="69">
        <v>18</v>
      </c>
      <c r="D16" t="s">
        <v>1254</v>
      </c>
      <c r="E16" s="75">
        <v>3.5</v>
      </c>
      <c r="F16" s="60">
        <f>+Peak_Day+E16</f>
        <v>21.5</v>
      </c>
      <c r="G16" t="s">
        <v>1247</v>
      </c>
    </row>
    <row r="17" spans="1:7" x14ac:dyDescent="0.3">
      <c r="A17" t="s">
        <v>1263</v>
      </c>
      <c r="C17" s="69">
        <v>11</v>
      </c>
      <c r="D17" t="s">
        <v>1255</v>
      </c>
      <c r="F17" s="60">
        <v>14.352181700400948</v>
      </c>
      <c r="G17" t="s">
        <v>1263</v>
      </c>
    </row>
    <row r="18" spans="1:7" x14ac:dyDescent="0.3">
      <c r="A18" t="s">
        <v>1249</v>
      </c>
      <c r="C18" s="67"/>
      <c r="D18" t="s">
        <v>1256</v>
      </c>
      <c r="F18" s="67"/>
    </row>
    <row r="21" spans="1:7" x14ac:dyDescent="0.3">
      <c r="A21" t="s">
        <v>1266</v>
      </c>
      <c r="C21" s="2">
        <v>2</v>
      </c>
    </row>
    <row r="22" spans="1:7" x14ac:dyDescent="0.3">
      <c r="A22" t="s">
        <v>1267</v>
      </c>
      <c r="C22" s="2">
        <v>30</v>
      </c>
    </row>
    <row r="24" spans="1:7" ht="43.2" x14ac:dyDescent="0.3">
      <c r="A24" s="19" t="s">
        <v>1260</v>
      </c>
      <c r="B24" s="19" t="s">
        <v>1262</v>
      </c>
      <c r="C24" s="19" t="s">
        <v>1245</v>
      </c>
      <c r="D24" s="19" t="s">
        <v>1260</v>
      </c>
      <c r="E24" s="19" t="s">
        <v>1252</v>
      </c>
      <c r="F24" s="19" t="s">
        <v>1253</v>
      </c>
    </row>
    <row r="25" spans="1:7" x14ac:dyDescent="0.3">
      <c r="A25" s="21">
        <f t="shared" ref="A25:A30" si="2">A26-1</f>
        <v>-36</v>
      </c>
      <c r="B25" s="77">
        <f t="shared" ref="B25:B56" si="3">Total_Cases*_xlfn.NORM.DIST($A25,Peak_Day,Speed,TRUE)</f>
        <v>0.4135780011515704</v>
      </c>
      <c r="C25" s="77">
        <f t="shared" ref="C25:C56" si="4">Total_Cases*_xlfn.NORM.DIST($A25,Peak_Day,Speed,FALSE)</f>
        <v>0.19169763931382514</v>
      </c>
      <c r="D25" s="78">
        <f>+A25</f>
        <v>-36</v>
      </c>
      <c r="E25" s="77">
        <f t="shared" ref="E25:E56" si="5">F$15*_xlfn.NORM.DIST($A25,F$16,F$17,TRUE)</f>
        <v>1.3733248423934878</v>
      </c>
      <c r="F25" s="77">
        <f t="shared" ref="F25:F56" si="6">F$15*_xlfn.NORM.DIST($A25,F$16,F$17,TRUE)</f>
        <v>1.3733248423934878</v>
      </c>
    </row>
    <row r="26" spans="1:7" x14ac:dyDescent="0.3">
      <c r="A26" s="21">
        <f t="shared" si="2"/>
        <v>-35</v>
      </c>
      <c r="B26" s="77">
        <f t="shared" si="3"/>
        <v>0.65482291381643387</v>
      </c>
      <c r="C26" s="77">
        <f t="shared" si="4"/>
        <v>0.29829057515271024</v>
      </c>
      <c r="D26" s="78">
        <f t="shared" ref="D26:D89" si="7">+A26</f>
        <v>-35</v>
      </c>
      <c r="E26" s="77">
        <f t="shared" si="5"/>
        <v>1.8400016081623316</v>
      </c>
      <c r="F26" s="77">
        <f t="shared" si="6"/>
        <v>1.8400016081623316</v>
      </c>
    </row>
    <row r="27" spans="1:7" x14ac:dyDescent="0.3">
      <c r="A27" s="21">
        <f t="shared" si="2"/>
        <v>-34</v>
      </c>
      <c r="B27" s="77">
        <f t="shared" si="3"/>
        <v>1.0285510258620412</v>
      </c>
      <c r="C27" s="77">
        <f t="shared" si="4"/>
        <v>0.46033403700122671</v>
      </c>
      <c r="D27" s="78">
        <f t="shared" si="7"/>
        <v>-34</v>
      </c>
      <c r="E27" s="77">
        <f t="shared" si="5"/>
        <v>2.4538928090324212</v>
      </c>
      <c r="F27" s="77">
        <f t="shared" si="6"/>
        <v>2.4538928090324212</v>
      </c>
    </row>
    <row r="28" spans="1:7" x14ac:dyDescent="0.3">
      <c r="A28" s="21">
        <f t="shared" si="2"/>
        <v>-33</v>
      </c>
      <c r="B28" s="77">
        <f t="shared" si="3"/>
        <v>1.6027555470044634</v>
      </c>
      <c r="C28" s="77">
        <f t="shared" si="4"/>
        <v>0.70455910771666952</v>
      </c>
      <c r="D28" s="78">
        <f t="shared" si="7"/>
        <v>-33</v>
      </c>
      <c r="E28" s="77">
        <f t="shared" si="5"/>
        <v>3.2575283021094736</v>
      </c>
      <c r="F28" s="77">
        <f t="shared" si="6"/>
        <v>3.2575283021094736</v>
      </c>
    </row>
    <row r="29" spans="1:7" x14ac:dyDescent="0.3">
      <c r="A29" s="21">
        <f t="shared" si="2"/>
        <v>-32</v>
      </c>
      <c r="B29" s="77">
        <f t="shared" si="3"/>
        <v>2.4777205590159097</v>
      </c>
      <c r="C29" s="77">
        <f t="shared" si="4"/>
        <v>1.0694797560905256</v>
      </c>
      <c r="D29" s="78">
        <f t="shared" si="7"/>
        <v>-32</v>
      </c>
      <c r="E29" s="77">
        <f t="shared" si="5"/>
        <v>4.3044622491664253</v>
      </c>
      <c r="F29" s="77">
        <f t="shared" si="6"/>
        <v>4.3044622491664253</v>
      </c>
    </row>
    <row r="30" spans="1:7" x14ac:dyDescent="0.3">
      <c r="A30" s="21">
        <f t="shared" si="2"/>
        <v>-31</v>
      </c>
      <c r="B30" s="77">
        <f t="shared" si="3"/>
        <v>3.8000144919826866</v>
      </c>
      <c r="C30" s="77">
        <f t="shared" si="4"/>
        <v>1.6100467729006742</v>
      </c>
      <c r="D30" s="78">
        <f t="shared" si="7"/>
        <v>-31</v>
      </c>
      <c r="E30" s="77">
        <f t="shared" si="5"/>
        <v>5.6617499909488878</v>
      </c>
      <c r="F30" s="77">
        <f t="shared" si="6"/>
        <v>5.6617499909488878</v>
      </c>
    </row>
    <row r="31" spans="1:7" x14ac:dyDescent="0.3">
      <c r="A31" s="21">
        <f t="shared" ref="A31:A41" si="8">A32-1</f>
        <v>-30</v>
      </c>
      <c r="B31" s="77">
        <f t="shared" si="3"/>
        <v>5.7819000081626122</v>
      </c>
      <c r="C31" s="77">
        <f t="shared" si="4"/>
        <v>2.4038934082183103</v>
      </c>
      <c r="D31" s="78">
        <f t="shared" si="7"/>
        <v>-30</v>
      </c>
      <c r="E31" s="77">
        <f t="shared" si="5"/>
        <v>7.4128745687659174</v>
      </c>
      <c r="F31" s="77">
        <f t="shared" si="6"/>
        <v>7.4128745687659174</v>
      </c>
    </row>
    <row r="32" spans="1:7" x14ac:dyDescent="0.3">
      <c r="A32" s="21">
        <f t="shared" si="8"/>
        <v>-29</v>
      </c>
      <c r="B32" s="77">
        <f t="shared" si="3"/>
        <v>8.7279652703864059</v>
      </c>
      <c r="C32" s="77">
        <f t="shared" si="4"/>
        <v>3.5596123903376951</v>
      </c>
      <c r="D32" s="78">
        <f t="shared" si="7"/>
        <v>-29</v>
      </c>
      <c r="E32" s="77">
        <f t="shared" si="5"/>
        <v>9.6611764948779264</v>
      </c>
      <c r="F32" s="77">
        <f t="shared" si="6"/>
        <v>9.6611764948779264</v>
      </c>
    </row>
    <row r="33" spans="1:6" x14ac:dyDescent="0.3">
      <c r="A33" s="21">
        <f t="shared" si="8"/>
        <v>-28</v>
      </c>
      <c r="B33" s="77">
        <f t="shared" si="3"/>
        <v>13.071261034661902</v>
      </c>
      <c r="C33" s="77">
        <f t="shared" si="4"/>
        <v>5.2275837878677294</v>
      </c>
      <c r="D33" s="78">
        <f t="shared" si="7"/>
        <v>-28</v>
      </c>
      <c r="E33" s="77">
        <f t="shared" si="5"/>
        <v>12.53383958130501</v>
      </c>
      <c r="F33" s="77">
        <f t="shared" si="6"/>
        <v>12.53383958130501</v>
      </c>
    </row>
    <row r="34" spans="1:6" x14ac:dyDescent="0.3">
      <c r="A34" s="21">
        <f t="shared" si="8"/>
        <v>-27</v>
      </c>
      <c r="B34" s="77">
        <f t="shared" si="3"/>
        <v>19.421786883047545</v>
      </c>
      <c r="C34" s="77">
        <f t="shared" si="4"/>
        <v>7.613951121091346</v>
      </c>
      <c r="D34" s="78">
        <f t="shared" si="7"/>
        <v>-27</v>
      </c>
      <c r="E34" s="77">
        <f t="shared" si="5"/>
        <v>16.186482580664546</v>
      </c>
      <c r="F34" s="77">
        <f t="shared" si="6"/>
        <v>16.186482580664546</v>
      </c>
    </row>
    <row r="35" spans="1:6" x14ac:dyDescent="0.3">
      <c r="A35" s="21">
        <f t="shared" si="8"/>
        <v>-26</v>
      </c>
      <c r="B35" s="77">
        <f t="shared" si="3"/>
        <v>28.63080261714035</v>
      </c>
      <c r="C35" s="77">
        <f t="shared" si="4"/>
        <v>10.998411281041488</v>
      </c>
      <c r="D35" s="78">
        <f t="shared" si="7"/>
        <v>-26</v>
      </c>
      <c r="E35" s="77">
        <f t="shared" si="5"/>
        <v>20.808400552084404</v>
      </c>
      <c r="F35" s="77">
        <f t="shared" si="6"/>
        <v>20.808400552084404</v>
      </c>
    </row>
    <row r="36" spans="1:6" x14ac:dyDescent="0.3">
      <c r="A36" s="21">
        <f t="shared" si="8"/>
        <v>-25</v>
      </c>
      <c r="B36" s="77">
        <f t="shared" si="3"/>
        <v>41.875132394185989</v>
      </c>
      <c r="C36" s="77">
        <f t="shared" si="4"/>
        <v>15.756531309061664</v>
      </c>
      <c r="D36" s="78">
        <f t="shared" si="7"/>
        <v>-25</v>
      </c>
      <c r="E36" s="77">
        <f t="shared" si="5"/>
        <v>26.62849070814341</v>
      </c>
      <c r="F36" s="77">
        <f t="shared" si="6"/>
        <v>26.62849070814341</v>
      </c>
    </row>
    <row r="37" spans="1:6" x14ac:dyDescent="0.3">
      <c r="A37" s="21">
        <f t="shared" si="8"/>
        <v>-24</v>
      </c>
      <c r="B37" s="77">
        <f t="shared" si="3"/>
        <v>60.766352217430793</v>
      </c>
      <c r="C37" s="77">
        <f t="shared" si="4"/>
        <v>22.387317937471067</v>
      </c>
      <c r="D37" s="78">
        <f t="shared" si="7"/>
        <v>-24</v>
      </c>
      <c r="E37" s="77">
        <f t="shared" si="5"/>
        <v>33.921884507434996</v>
      </c>
      <c r="F37" s="77">
        <f t="shared" si="6"/>
        <v>33.921884507434996</v>
      </c>
    </row>
    <row r="38" spans="1:6" x14ac:dyDescent="0.3">
      <c r="A38" s="21">
        <f t="shared" si="8"/>
        <v>-23</v>
      </c>
      <c r="B38" s="77">
        <f t="shared" si="3"/>
        <v>87.490462960711085</v>
      </c>
      <c r="C38" s="77">
        <f t="shared" si="4"/>
        <v>31.546726940849098</v>
      </c>
      <c r="D38" s="78">
        <f t="shared" si="7"/>
        <v>-23</v>
      </c>
      <c r="E38" s="77">
        <f t="shared" si="5"/>
        <v>43.017290460397739</v>
      </c>
      <c r="F38" s="77">
        <f t="shared" si="6"/>
        <v>43.017290460397739</v>
      </c>
    </row>
    <row r="39" spans="1:6" x14ac:dyDescent="0.3">
      <c r="A39" s="21">
        <f t="shared" si="8"/>
        <v>-22</v>
      </c>
      <c r="B39" s="77">
        <f t="shared" si="3"/>
        <v>124.98428986842798</v>
      </c>
      <c r="C39" s="77">
        <f t="shared" si="4"/>
        <v>44.087689130279273</v>
      </c>
      <c r="D39" s="78">
        <f t="shared" si="7"/>
        <v>-22</v>
      </c>
      <c r="E39" s="77">
        <f t="shared" si="5"/>
        <v>54.305030126735609</v>
      </c>
      <c r="F39" s="77">
        <f t="shared" si="6"/>
        <v>54.305030126735609</v>
      </c>
    </row>
    <row r="40" spans="1:6" x14ac:dyDescent="0.3">
      <c r="A40" s="21">
        <f t="shared" si="8"/>
        <v>-21</v>
      </c>
      <c r="B40" s="77">
        <f t="shared" si="3"/>
        <v>177.1553334818953</v>
      </c>
      <c r="C40" s="77">
        <f t="shared" si="4"/>
        <v>61.107026919412029</v>
      </c>
      <c r="D40" s="78">
        <f t="shared" si="7"/>
        <v>-21</v>
      </c>
      <c r="E40" s="77">
        <f t="shared" si="5"/>
        <v>68.245722842175269</v>
      </c>
      <c r="F40" s="77">
        <f t="shared" si="6"/>
        <v>68.245722842175269</v>
      </c>
    </row>
    <row r="41" spans="1:6" x14ac:dyDescent="0.3">
      <c r="A41" s="21">
        <f t="shared" si="8"/>
        <v>-20</v>
      </c>
      <c r="B41" s="77">
        <f t="shared" si="3"/>
        <v>249.1520227406844</v>
      </c>
      <c r="C41" s="77">
        <f t="shared" si="4"/>
        <v>83.999318407245894</v>
      </c>
      <c r="D41" s="78">
        <f t="shared" si="7"/>
        <v>-20</v>
      </c>
      <c r="E41" s="77">
        <f t="shared" si="5"/>
        <v>85.379542736456983</v>
      </c>
      <c r="F41" s="77">
        <f t="shared" si="6"/>
        <v>85.379542736456983</v>
      </c>
    </row>
    <row r="42" spans="1:6" x14ac:dyDescent="0.3">
      <c r="A42" s="21">
        <f t="shared" ref="A42:A60" si="9">A43-1</f>
        <v>-19</v>
      </c>
      <c r="B42" s="77">
        <f t="shared" si="3"/>
        <v>347.6911646153635</v>
      </c>
      <c r="C42" s="77">
        <f t="shared" si="4"/>
        <v>114.51731565436603</v>
      </c>
      <c r="D42" s="78">
        <f t="shared" si="7"/>
        <v>-19</v>
      </c>
      <c r="E42" s="77">
        <f t="shared" si="5"/>
        <v>106.33593473280233</v>
      </c>
      <c r="F42" s="77">
        <f t="shared" si="6"/>
        <v>106.33593473280233</v>
      </c>
    </row>
    <row r="43" spans="1:6" x14ac:dyDescent="0.3">
      <c r="A43" s="21">
        <f t="shared" si="9"/>
        <v>-18</v>
      </c>
      <c r="B43" s="77">
        <f t="shared" si="3"/>
        <v>481.44870516269214</v>
      </c>
      <c r="C43" s="77">
        <f t="shared" si="4"/>
        <v>154.83792621627688</v>
      </c>
      <c r="D43" s="78">
        <f t="shared" si="7"/>
        <v>-18</v>
      </c>
      <c r="E43" s="77">
        <f t="shared" si="5"/>
        <v>131.84363486206496</v>
      </c>
      <c r="F43" s="77">
        <f t="shared" si="6"/>
        <v>131.84363486206496</v>
      </c>
    </row>
    <row r="44" spans="1:6" x14ac:dyDescent="0.3">
      <c r="A44" s="21">
        <f t="shared" si="9"/>
        <v>-17</v>
      </c>
      <c r="B44" s="77">
        <f t="shared" si="3"/>
        <v>661.51856344290229</v>
      </c>
      <c r="C44" s="77">
        <f t="shared" si="4"/>
        <v>207.63201667326879</v>
      </c>
      <c r="D44" s="78">
        <f t="shared" si="7"/>
        <v>-17</v>
      </c>
      <c r="E44" s="77">
        <f t="shared" si="5"/>
        <v>162.74079510668406</v>
      </c>
      <c r="F44" s="77">
        <f t="shared" si="6"/>
        <v>162.74079510668406</v>
      </c>
    </row>
    <row r="45" spans="1:6" x14ac:dyDescent="0.3">
      <c r="A45" s="21">
        <f t="shared" si="9"/>
        <v>-16</v>
      </c>
      <c r="B45" s="77">
        <f t="shared" si="3"/>
        <v>901.94212200427137</v>
      </c>
      <c r="C45" s="77">
        <f t="shared" si="4"/>
        <v>276.13540113398562</v>
      </c>
      <c r="D45" s="78">
        <f t="shared" si="7"/>
        <v>-16</v>
      </c>
      <c r="E45" s="77">
        <f t="shared" si="5"/>
        <v>199.98496518336773</v>
      </c>
      <c r="F45" s="77">
        <f t="shared" si="6"/>
        <v>199.98496518336773</v>
      </c>
    </row>
    <row r="46" spans="1:6" x14ac:dyDescent="0.3">
      <c r="A46" s="21">
        <f t="shared" si="9"/>
        <v>-15</v>
      </c>
      <c r="B46" s="77">
        <f t="shared" si="3"/>
        <v>1220.3078205936042</v>
      </c>
      <c r="C46" s="77">
        <f t="shared" si="4"/>
        <v>364.21736039926901</v>
      </c>
      <c r="D46" s="78">
        <f t="shared" si="7"/>
        <v>-15</v>
      </c>
      <c r="E46" s="77">
        <f t="shared" si="5"/>
        <v>244.66263462283098</v>
      </c>
      <c r="F46" s="77">
        <f t="shared" si="6"/>
        <v>244.66263462283098</v>
      </c>
    </row>
    <row r="47" spans="1:6" x14ac:dyDescent="0.3">
      <c r="A47" s="21">
        <f t="shared" si="9"/>
        <v>-14</v>
      </c>
      <c r="B47" s="77">
        <f t="shared" si="3"/>
        <v>1638.4161021131501</v>
      </c>
      <c r="C47" s="77">
        <f t="shared" si="4"/>
        <v>476.44194277424145</v>
      </c>
      <c r="D47" s="78">
        <f t="shared" si="7"/>
        <v>-14</v>
      </c>
      <c r="E47" s="77">
        <f t="shared" si="5"/>
        <v>297.99799002979074</v>
      </c>
      <c r="F47" s="77">
        <f t="shared" si="6"/>
        <v>297.99799002979074</v>
      </c>
    </row>
    <row r="48" spans="1:6" x14ac:dyDescent="0.3">
      <c r="A48" s="21">
        <f t="shared" si="9"/>
        <v>-13</v>
      </c>
      <c r="B48" s="77">
        <f t="shared" si="3"/>
        <v>2182.9996556848496</v>
      </c>
      <c r="C48" s="77">
        <f t="shared" si="4"/>
        <v>618.11619229392954</v>
      </c>
      <c r="D48" s="78">
        <f t="shared" si="7"/>
        <v>-13</v>
      </c>
      <c r="E48" s="77">
        <f t="shared" si="5"/>
        <v>361.36049668748205</v>
      </c>
      <c r="F48" s="77">
        <f t="shared" si="6"/>
        <v>361.36049668748205</v>
      </c>
    </row>
    <row r="49" spans="1:6" x14ac:dyDescent="0.3">
      <c r="A49" s="21">
        <f t="shared" si="9"/>
        <v>-12</v>
      </c>
      <c r="B49" s="77">
        <f t="shared" si="3"/>
        <v>2886.4825237835898</v>
      </c>
      <c r="C49" s="77">
        <f t="shared" si="4"/>
        <v>795.31842488507709</v>
      </c>
      <c r="D49" s="78">
        <f t="shared" si="7"/>
        <v>-12</v>
      </c>
      <c r="E49" s="77">
        <f t="shared" si="5"/>
        <v>436.27087320996543</v>
      </c>
      <c r="F49" s="77">
        <f t="shared" si="6"/>
        <v>436.27087320996543</v>
      </c>
    </row>
    <row r="50" spans="1:6" x14ac:dyDescent="0.3">
      <c r="A50" s="21">
        <f t="shared" si="9"/>
        <v>-11</v>
      </c>
      <c r="B50" s="77">
        <f t="shared" si="3"/>
        <v>3787.7543233381743</v>
      </c>
      <c r="C50" s="77">
        <f t="shared" si="4"/>
        <v>1014.8988403213718</v>
      </c>
      <c r="D50" s="78">
        <f t="shared" si="7"/>
        <v>-11</v>
      </c>
      <c r="E50" s="77">
        <f t="shared" si="5"/>
        <v>524.40499549866229</v>
      </c>
      <c r="F50" s="77">
        <f t="shared" si="6"/>
        <v>524.40499549866229</v>
      </c>
    </row>
    <row r="51" spans="1:6" x14ac:dyDescent="0.3">
      <c r="A51" s="21">
        <f t="shared" si="9"/>
        <v>-10</v>
      </c>
      <c r="B51" s="77">
        <f t="shared" si="3"/>
        <v>4932.9278309481879</v>
      </c>
      <c r="C51" s="77">
        <f t="shared" si="4"/>
        <v>1284.4442479161339</v>
      </c>
      <c r="D51" s="78">
        <f t="shared" si="7"/>
        <v>-10</v>
      </c>
      <c r="E51" s="77">
        <f t="shared" si="5"/>
        <v>627.59524474268903</v>
      </c>
      <c r="F51" s="77">
        <f t="shared" si="6"/>
        <v>627.59524474268903</v>
      </c>
    </row>
    <row r="52" spans="1:6" x14ac:dyDescent="0.3">
      <c r="A52" s="21">
        <f t="shared" si="9"/>
        <v>-9</v>
      </c>
      <c r="B52" s="77">
        <f t="shared" si="3"/>
        <v>6376.0398922155473</v>
      </c>
      <c r="C52" s="77">
        <f t="shared" si="4"/>
        <v>1612.1986365741504</v>
      </c>
      <c r="D52" s="78">
        <f t="shared" si="7"/>
        <v>-9</v>
      </c>
      <c r="E52" s="77">
        <f t="shared" si="5"/>
        <v>747.82880656837642</v>
      </c>
      <c r="F52" s="77">
        <f t="shared" si="6"/>
        <v>747.82880656837642</v>
      </c>
    </row>
    <row r="53" spans="1:6" x14ac:dyDescent="0.3">
      <c r="A53" s="21">
        <f t="shared" si="9"/>
        <v>-8</v>
      </c>
      <c r="B53" s="77">
        <f t="shared" si="3"/>
        <v>8179.6475669883803</v>
      </c>
      <c r="C53" s="77">
        <f t="shared" si="4"/>
        <v>2006.9318731857861</v>
      </c>
      <c r="D53" s="78">
        <f t="shared" si="7"/>
        <v>-8</v>
      </c>
      <c r="E53" s="77">
        <f t="shared" si="5"/>
        <v>887.24243753349867</v>
      </c>
      <c r="F53" s="77">
        <f t="shared" si="6"/>
        <v>887.24243753349867</v>
      </c>
    </row>
    <row r="54" spans="1:6" x14ac:dyDescent="0.3">
      <c r="A54" s="21">
        <f t="shared" si="9"/>
        <v>-7</v>
      </c>
      <c r="B54" s="77">
        <f t="shared" si="3"/>
        <v>10415.264279668352</v>
      </c>
      <c r="C54" s="77">
        <f t="shared" si="4"/>
        <v>2477.750089162525</v>
      </c>
      <c r="D54" s="78">
        <f t="shared" si="7"/>
        <v>-7</v>
      </c>
      <c r="E54" s="77">
        <f t="shared" si="5"/>
        <v>1048.1132435376312</v>
      </c>
      <c r="F54" s="77">
        <f t="shared" si="6"/>
        <v>1048.1132435376312</v>
      </c>
    </row>
    <row r="55" spans="1:6" x14ac:dyDescent="0.3">
      <c r="A55" s="21">
        <f t="shared" si="9"/>
        <v>-6</v>
      </c>
      <c r="B55" s="77">
        <f t="shared" si="3"/>
        <v>13163.575276878044</v>
      </c>
      <c r="C55" s="77">
        <f t="shared" si="4"/>
        <v>3033.8434017243153</v>
      </c>
      <c r="D55" s="78">
        <f t="shared" si="7"/>
        <v>-6</v>
      </c>
      <c r="E55" s="77">
        <f t="shared" si="5"/>
        <v>1232.8450644801367</v>
      </c>
      <c r="F55" s="77">
        <f t="shared" si="6"/>
        <v>1232.8450644801367</v>
      </c>
    </row>
    <row r="56" spans="1:6" x14ac:dyDescent="0.3">
      <c r="A56" s="21">
        <f t="shared" si="9"/>
        <v>-5</v>
      </c>
      <c r="B56" s="77">
        <f t="shared" si="3"/>
        <v>16514.368738432746</v>
      </c>
      <c r="C56" s="77">
        <f t="shared" si="4"/>
        <v>3684.1695517970757</v>
      </c>
      <c r="D56" s="78">
        <f t="shared" si="7"/>
        <v>-5</v>
      </c>
      <c r="E56" s="77">
        <f t="shared" si="5"/>
        <v>1443.9501320886034</v>
      </c>
      <c r="F56" s="77">
        <f t="shared" si="6"/>
        <v>1443.9501320886034</v>
      </c>
    </row>
    <row r="57" spans="1:6" x14ac:dyDescent="0.3">
      <c r="A57" s="21">
        <f t="shared" si="9"/>
        <v>-4</v>
      </c>
      <c r="B57" s="77">
        <f t="shared" ref="B57:B88" si="10">Total_Cases*_xlfn.NORM.DIST($A57,Peak_Day,Speed,TRUE)</f>
        <v>20566.119281153988</v>
      </c>
      <c r="C57" s="77">
        <f t="shared" ref="C57:C88" si="11">Total_Cases*_xlfn.NORM.DIST($A57,Peak_Day,Speed,FALSE)</f>
        <v>4437.075793447455</v>
      </c>
      <c r="D57" s="78">
        <f t="shared" si="7"/>
        <v>-4</v>
      </c>
      <c r="E57" s="77">
        <f t="shared" ref="E57:E88" si="12">F$15*_xlfn.NORM.DIST($A57,F$16,F$17,TRUE)</f>
        <v>1684.0257638768153</v>
      </c>
      <c r="F57" s="77">
        <f t="shared" ref="F57:F88" si="13">F$15*_xlfn.NORM.DIST($A57,F$16,F$17,TRUE)</f>
        <v>1684.0257638768153</v>
      </c>
    </row>
    <row r="58" spans="1:6" x14ac:dyDescent="0.3">
      <c r="A58" s="21">
        <f t="shared" si="9"/>
        <v>-3</v>
      </c>
      <c r="B58" s="77">
        <f t="shared" si="10"/>
        <v>25425.165107449011</v>
      </c>
      <c r="C58" s="77">
        <f t="shared" si="11"/>
        <v>5299.865828193022</v>
      </c>
      <c r="D58" s="78">
        <f t="shared" si="7"/>
        <v>-3</v>
      </c>
      <c r="E58" s="77">
        <f t="shared" si="12"/>
        <v>1955.7259752882621</v>
      </c>
      <c r="F58" s="77">
        <f t="shared" si="13"/>
        <v>1955.7259752882621</v>
      </c>
    </row>
    <row r="59" spans="1:6" x14ac:dyDescent="0.3">
      <c r="A59" s="21">
        <f t="shared" si="9"/>
        <v>-2</v>
      </c>
      <c r="B59" s="77">
        <f t="shared" si="10"/>
        <v>31204.429293475696</v>
      </c>
      <c r="C59" s="77">
        <f t="shared" si="11"/>
        <v>6278.3235387000313</v>
      </c>
      <c r="D59" s="78">
        <f t="shared" si="7"/>
        <v>-2</v>
      </c>
      <c r="E59" s="77">
        <f t="shared" si="12"/>
        <v>2261.7280327239705</v>
      </c>
      <c r="F59" s="77">
        <f t="shared" si="13"/>
        <v>2261.7280327239705</v>
      </c>
    </row>
    <row r="60" spans="1:6" x14ac:dyDescent="0.3">
      <c r="A60" s="21">
        <f t="shared" si="9"/>
        <v>-1</v>
      </c>
      <c r="B60" s="77">
        <f t="shared" si="10"/>
        <v>38021.650048656906</v>
      </c>
      <c r="C60" s="77">
        <f t="shared" si="11"/>
        <v>7376.2104472506489</v>
      </c>
      <c r="D60" s="78">
        <f t="shared" si="7"/>
        <v>-1</v>
      </c>
      <c r="E60" s="77">
        <f t="shared" si="12"/>
        <v>2604.6941296074874</v>
      </c>
      <c r="F60" s="77">
        <f t="shared" si="13"/>
        <v>2604.6941296074874</v>
      </c>
    </row>
    <row r="61" spans="1:6" x14ac:dyDescent="0.3">
      <c r="A61" s="74">
        <f>A62-1</f>
        <v>0</v>
      </c>
      <c r="B61" s="77">
        <f t="shared" si="10"/>
        <v>45997.104237968451</v>
      </c>
      <c r="C61" s="77">
        <f t="shared" si="11"/>
        <v>8594.7588306721373</v>
      </c>
      <c r="D61" s="78">
        <f t="shared" si="7"/>
        <v>0</v>
      </c>
      <c r="E61" s="77">
        <f t="shared" si="12"/>
        <v>2987.2285419183077</v>
      </c>
      <c r="F61" s="77">
        <f t="shared" si="13"/>
        <v>2987.2285419183077</v>
      </c>
    </row>
    <row r="62" spans="1:6" x14ac:dyDescent="0.3">
      <c r="A62" s="91">
        <v>1</v>
      </c>
      <c r="B62" s="77">
        <f t="shared" si="10"/>
        <v>55250.832662501329</v>
      </c>
      <c r="C62" s="77">
        <f t="shared" si="11"/>
        <v>9932.1868297304572</v>
      </c>
      <c r="D62" s="78">
        <f t="shared" si="7"/>
        <v>1</v>
      </c>
      <c r="E62" s="77">
        <f t="shared" si="12"/>
        <v>3411.8308035226196</v>
      </c>
      <c r="F62" s="77">
        <f t="shared" si="13"/>
        <v>3411.8308035226196</v>
      </c>
    </row>
    <row r="63" spans="1:6" x14ac:dyDescent="0.3">
      <c r="A63" s="21">
        <f>+A62+1</f>
        <v>2</v>
      </c>
      <c r="B63" s="77">
        <f t="shared" si="10"/>
        <v>65899.403710293162</v>
      </c>
      <c r="C63" s="77">
        <f t="shared" si="11"/>
        <v>11383.265231277186</v>
      </c>
      <c r="D63" s="78">
        <f t="shared" si="7"/>
        <v>2</v>
      </c>
      <c r="E63" s="77">
        <f t="shared" si="12"/>
        <v>3880.8456288291472</v>
      </c>
      <c r="F63" s="77">
        <f t="shared" si="13"/>
        <v>3880.8456288291472</v>
      </c>
    </row>
    <row r="64" spans="1:6" x14ac:dyDescent="0.3">
      <c r="A64" s="21">
        <f t="shared" ref="A64:A122" si="14">+A63+1</f>
        <v>3</v>
      </c>
      <c r="B64" s="77">
        <f t="shared" si="10"/>
        <v>78052.2827212743</v>
      </c>
      <c r="C64" s="77">
        <f t="shared" si="11"/>
        <v>12938.967418857699</v>
      </c>
      <c r="D64" s="78">
        <f t="shared" si="7"/>
        <v>3</v>
      </c>
      <c r="E64" s="77">
        <f t="shared" si="12"/>
        <v>4396.4104935518908</v>
      </c>
      <c r="F64" s="77">
        <f t="shared" si="13"/>
        <v>4396.4104935518908</v>
      </c>
    </row>
    <row r="65" spans="1:6" x14ac:dyDescent="0.3">
      <c r="A65" s="21">
        <f t="shared" si="14"/>
        <v>4</v>
      </c>
      <c r="B65" s="77">
        <f t="shared" si="10"/>
        <v>91807.906027095451</v>
      </c>
      <c r="C65" s="77">
        <f t="shared" si="11"/>
        <v>14586.233880438485</v>
      </c>
      <c r="D65" s="78">
        <f t="shared" si="7"/>
        <v>4</v>
      </c>
      <c r="E65" s="77">
        <f t="shared" si="12"/>
        <v>4960.4019557524052</v>
      </c>
      <c r="F65" s="77">
        <f t="shared" si="13"/>
        <v>4960.4019557524052</v>
      </c>
    </row>
    <row r="66" spans="1:6" x14ac:dyDescent="0.3">
      <c r="A66" s="21">
        <f t="shared" si="14"/>
        <v>5</v>
      </c>
      <c r="B66" s="77">
        <f t="shared" si="10"/>
        <v>107249.58904446178</v>
      </c>
      <c r="C66" s="77">
        <f t="shared" si="11"/>
        <v>16307.880332239001</v>
      </c>
      <c r="D66" s="78">
        <f t="shared" si="7"/>
        <v>5</v>
      </c>
      <c r="E66" s="77">
        <f t="shared" si="12"/>
        <v>5574.381950597749</v>
      </c>
      <c r="F66" s="77">
        <f t="shared" si="13"/>
        <v>5574.381950597749</v>
      </c>
    </row>
    <row r="67" spans="1:6" x14ac:dyDescent="0.3">
      <c r="A67" s="21">
        <f t="shared" si="14"/>
        <v>6</v>
      </c>
      <c r="B67" s="77">
        <f t="shared" si="10"/>
        <v>124441.42470792707</v>
      </c>
      <c r="C67" s="77">
        <f t="shared" si="11"/>
        <v>18082.673815861057</v>
      </c>
      <c r="D67" s="78">
        <f t="shared" si="7"/>
        <v>6</v>
      </c>
      <c r="E67" s="77">
        <f t="shared" si="12"/>
        <v>6239.5454151770255</v>
      </c>
      <c r="F67" s="77">
        <f t="shared" si="13"/>
        <v>6239.5454151770255</v>
      </c>
    </row>
    <row r="68" spans="1:6" x14ac:dyDescent="0.3">
      <c r="A68" s="21">
        <f t="shared" si="14"/>
        <v>7</v>
      </c>
      <c r="B68" s="77">
        <f t="shared" si="10"/>
        <v>143424.34955403712</v>
      </c>
      <c r="C68" s="77">
        <f t="shared" si="11"/>
        <v>19885.594087755053</v>
      </c>
      <c r="D68" s="78">
        <f t="shared" si="7"/>
        <v>7</v>
      </c>
      <c r="E68" s="77">
        <f t="shared" si="12"/>
        <v>6956.6706864952012</v>
      </c>
      <c r="F68" s="77">
        <f t="shared" si="13"/>
        <v>6956.6706864952012</v>
      </c>
    </row>
    <row r="69" spans="1:6" x14ac:dyDescent="0.3">
      <c r="A69" s="21">
        <f t="shared" si="14"/>
        <v>8</v>
      </c>
      <c r="B69" s="77">
        <f t="shared" si="10"/>
        <v>164212.56768087784</v>
      </c>
      <c r="C69" s="77">
        <f t="shared" si="11"/>
        <v>21688.288489121085</v>
      </c>
      <c r="D69" s="78">
        <f t="shared" si="7"/>
        <v>8</v>
      </c>
      <c r="E69" s="77">
        <f t="shared" si="12"/>
        <v>7726.0741595249774</v>
      </c>
      <c r="F69" s="77">
        <f t="shared" si="13"/>
        <v>7726.0741595249774</v>
      </c>
    </row>
    <row r="70" spans="1:6" x14ac:dyDescent="0.3">
      <c r="A70" s="21">
        <f t="shared" si="14"/>
        <v>9</v>
      </c>
      <c r="B70" s="77">
        <f t="shared" si="10"/>
        <v>186790.52572312549</v>
      </c>
      <c r="C70" s="77">
        <f t="shared" si="11"/>
        <v>23459.717716014373</v>
      </c>
      <c r="D70" s="78">
        <f t="shared" si="7"/>
        <v>9</v>
      </c>
      <c r="E70" s="77">
        <f t="shared" si="12"/>
        <v>8547.5706873859654</v>
      </c>
      <c r="F70" s="77">
        <f t="shared" si="13"/>
        <v>8547.5706873859654</v>
      </c>
    </row>
    <row r="71" spans="1:6" x14ac:dyDescent="0.3">
      <c r="A71" s="21">
        <f t="shared" si="14"/>
        <v>10</v>
      </c>
      <c r="B71" s="77">
        <f t="shared" si="10"/>
        <v>211110.62357525845</v>
      </c>
      <c r="C71" s="77">
        <f t="shared" si="11"/>
        <v>25166.978153531149</v>
      </c>
      <c r="D71" s="78">
        <f t="shared" si="7"/>
        <v>10</v>
      </c>
      <c r="E71" s="77">
        <f t="shared" si="12"/>
        <v>9420.4411484923276</v>
      </c>
      <c r="F71" s="77">
        <f t="shared" si="13"/>
        <v>9420.4411484923276</v>
      </c>
    </row>
    <row r="72" spans="1:6" x14ac:dyDescent="0.3">
      <c r="A72" s="21">
        <f t="shared" si="14"/>
        <v>11</v>
      </c>
      <c r="B72" s="77">
        <f t="shared" si="10"/>
        <v>237091.82526876143</v>
      </c>
      <c r="C72" s="77">
        <f t="shared" si="11"/>
        <v>26776.274499242896</v>
      </c>
      <c r="D72" s="78">
        <f t="shared" si="7"/>
        <v>11</v>
      </c>
      <c r="E72" s="77">
        <f t="shared" si="12"/>
        <v>10343.408494075864</v>
      </c>
      <c r="F72" s="77">
        <f t="shared" si="13"/>
        <v>10343.408494075864</v>
      </c>
    </row>
    <row r="73" spans="1:6" x14ac:dyDescent="0.3">
      <c r="A73" s="21">
        <f t="shared" si="14"/>
        <v>12</v>
      </c>
      <c r="B73" s="77">
        <f t="shared" si="10"/>
        <v>264619.30242515507</v>
      </c>
      <c r="C73" s="77">
        <f t="shared" si="11"/>
        <v>28254.005179556203</v>
      </c>
      <c r="D73" s="78">
        <f t="shared" si="7"/>
        <v>12</v>
      </c>
      <c r="E73" s="77">
        <f t="shared" si="12"/>
        <v>11314.62342436393</v>
      </c>
      <c r="F73" s="77">
        <f t="shared" si="13"/>
        <v>11314.62342436393</v>
      </c>
    </row>
    <row r="74" spans="1:6" x14ac:dyDescent="0.3">
      <c r="A74" s="21">
        <f t="shared" si="14"/>
        <v>13</v>
      </c>
      <c r="B74" s="77">
        <f t="shared" si="10"/>
        <v>293545.20024449308</v>
      </c>
      <c r="C74" s="77">
        <f t="shared" si="11"/>
        <v>29567.913478419225</v>
      </c>
      <c r="D74" s="78">
        <f t="shared" si="7"/>
        <v>13</v>
      </c>
      <c r="E74" s="77">
        <f t="shared" si="12"/>
        <v>12331.660625825956</v>
      </c>
      <c r="F74" s="77">
        <f t="shared" si="13"/>
        <v>12331.660625825956</v>
      </c>
    </row>
    <row r="75" spans="1:6" x14ac:dyDescent="0.3">
      <c r="A75" s="21">
        <f t="shared" si="14"/>
        <v>14</v>
      </c>
      <c r="B75" s="77">
        <f t="shared" si="10"/>
        <v>323690.56512271555</v>
      </c>
      <c r="C75" s="77">
        <f t="shared" si="11"/>
        <v>30688.25020669062</v>
      </c>
      <c r="D75" s="78">
        <f t="shared" si="7"/>
        <v>14</v>
      </c>
      <c r="E75" s="77">
        <f t="shared" si="12"/>
        <v>13391.526240716883</v>
      </c>
      <c r="F75" s="77">
        <f t="shared" si="13"/>
        <v>13391.526240716883</v>
      </c>
    </row>
    <row r="76" spans="1:6" x14ac:dyDescent="0.3">
      <c r="A76" s="21">
        <f t="shared" si="14"/>
        <v>15</v>
      </c>
      <c r="B76" s="77">
        <f t="shared" si="10"/>
        <v>354848.41658349684</v>
      </c>
      <c r="C76" s="77">
        <f t="shared" si="11"/>
        <v>31588.88984994201</v>
      </c>
      <c r="D76" s="78">
        <f t="shared" si="7"/>
        <v>15</v>
      </c>
      <c r="E76" s="77">
        <f t="shared" si="12"/>
        <v>14490.676941402991</v>
      </c>
      <c r="F76" s="77">
        <f t="shared" si="13"/>
        <v>14490.676941402991</v>
      </c>
    </row>
    <row r="77" spans="1:6" x14ac:dyDescent="0.3">
      <c r="A77" s="21">
        <f t="shared" si="14"/>
        <v>16</v>
      </c>
      <c r="B77" s="77">
        <f t="shared" si="10"/>
        <v>386787.88772467233</v>
      </c>
      <c r="C77" s="77">
        <f t="shared" si="11"/>
        <v>32248.341925887293</v>
      </c>
      <c r="D77" s="78">
        <f t="shared" si="7"/>
        <v>16</v>
      </c>
      <c r="E77" s="77">
        <f t="shared" si="12"/>
        <v>15625.050655515457</v>
      </c>
      <c r="F77" s="77">
        <f t="shared" si="13"/>
        <v>15625.050655515457</v>
      </c>
    </row>
    <row r="78" spans="1:6" x14ac:dyDescent="0.3">
      <c r="A78" s="21">
        <f t="shared" si="14"/>
        <v>17</v>
      </c>
      <c r="B78" s="77">
        <f t="shared" si="10"/>
        <v>419259.30162600748</v>
      </c>
      <c r="C78" s="77">
        <f t="shared" si="11"/>
        <v>32650.602961663139</v>
      </c>
      <c r="D78" s="78">
        <f t="shared" si="7"/>
        <v>17</v>
      </c>
      <c r="E78" s="77">
        <f t="shared" si="12"/>
        <v>16790.108645416494</v>
      </c>
      <c r="F78" s="77">
        <f t="shared" si="13"/>
        <v>16790.108645416494</v>
      </c>
    </row>
    <row r="79" spans="1:6" x14ac:dyDescent="0.3">
      <c r="A79" s="21">
        <f t="shared" si="14"/>
        <v>18</v>
      </c>
      <c r="B79" s="77">
        <f t="shared" si="10"/>
        <v>452000</v>
      </c>
      <c r="C79" s="77">
        <f t="shared" si="11"/>
        <v>32785.80195299047</v>
      </c>
      <c r="D79" s="78">
        <f t="shared" si="7"/>
        <v>18</v>
      </c>
      <c r="E79" s="77">
        <f t="shared" si="12"/>
        <v>17980.888299589253</v>
      </c>
      <c r="F79" s="77">
        <f t="shared" si="13"/>
        <v>17980.888299589253</v>
      </c>
    </row>
    <row r="80" spans="1:6" x14ac:dyDescent="0.3">
      <c r="A80" s="21">
        <f t="shared" si="14"/>
        <v>19</v>
      </c>
      <c r="B80" s="77">
        <f t="shared" si="10"/>
        <v>484740.69837399246</v>
      </c>
      <c r="C80" s="77">
        <f t="shared" si="11"/>
        <v>32650.602961663139</v>
      </c>
      <c r="D80" s="78">
        <f t="shared" si="7"/>
        <v>19</v>
      </c>
      <c r="E80" s="77">
        <f t="shared" si="12"/>
        <v>19192.065657833533</v>
      </c>
      <c r="F80" s="77">
        <f t="shared" si="13"/>
        <v>19192.065657833533</v>
      </c>
    </row>
    <row r="81" spans="1:6" x14ac:dyDescent="0.3">
      <c r="A81" s="21">
        <f t="shared" si="14"/>
        <v>20</v>
      </c>
      <c r="B81" s="77">
        <f t="shared" si="10"/>
        <v>517212.11227532767</v>
      </c>
      <c r="C81" s="77">
        <f t="shared" si="11"/>
        <v>32248.341925887293</v>
      </c>
      <c r="D81" s="78">
        <f t="shared" si="7"/>
        <v>20</v>
      </c>
      <c r="E81" s="77">
        <f t="shared" si="12"/>
        <v>20418.02638003918</v>
      </c>
      <c r="F81" s="77">
        <f t="shared" si="13"/>
        <v>20418.02638003918</v>
      </c>
    </row>
    <row r="82" spans="1:6" x14ac:dyDescent="0.3">
      <c r="A82" s="21">
        <f t="shared" si="14"/>
        <v>21</v>
      </c>
      <c r="B82" s="77">
        <f t="shared" si="10"/>
        <v>549151.58341650316</v>
      </c>
      <c r="C82" s="77">
        <f t="shared" si="11"/>
        <v>31588.88984994201</v>
      </c>
      <c r="D82" s="78">
        <f t="shared" si="7"/>
        <v>21</v>
      </c>
      <c r="E82" s="77">
        <f t="shared" si="12"/>
        <v>21652.943592650259</v>
      </c>
      <c r="F82" s="77">
        <f t="shared" si="13"/>
        <v>21652.943592650259</v>
      </c>
    </row>
    <row r="83" spans="1:6" x14ac:dyDescent="0.3">
      <c r="A83" s="21">
        <f t="shared" si="14"/>
        <v>22</v>
      </c>
      <c r="B83" s="77">
        <f t="shared" si="10"/>
        <v>580309.43487728445</v>
      </c>
      <c r="C83" s="77">
        <f t="shared" si="11"/>
        <v>30688.25020669062</v>
      </c>
      <c r="D83" s="78">
        <f t="shared" si="7"/>
        <v>22</v>
      </c>
      <c r="E83" s="77">
        <f t="shared" si="12"/>
        <v>22890.860819272119</v>
      </c>
      <c r="F83" s="77">
        <f t="shared" si="13"/>
        <v>22890.860819272119</v>
      </c>
    </row>
    <row r="84" spans="1:6" x14ac:dyDescent="0.3">
      <c r="A84" s="21">
        <f t="shared" si="14"/>
        <v>23</v>
      </c>
      <c r="B84" s="77">
        <f t="shared" si="10"/>
        <v>610454.79975550692</v>
      </c>
      <c r="C84" s="77">
        <f t="shared" si="11"/>
        <v>29567.913478419225</v>
      </c>
      <c r="D84" s="78">
        <f t="shared" si="7"/>
        <v>23</v>
      </c>
      <c r="E84" s="77">
        <f t="shared" si="12"/>
        <v>24125.778031883197</v>
      </c>
      <c r="F84" s="77">
        <f t="shared" si="13"/>
        <v>24125.778031883197</v>
      </c>
    </row>
    <row r="85" spans="1:6" x14ac:dyDescent="0.3">
      <c r="A85" s="21">
        <f t="shared" si="14"/>
        <v>24</v>
      </c>
      <c r="B85" s="77">
        <f t="shared" si="10"/>
        <v>639380.69757484493</v>
      </c>
      <c r="C85" s="77">
        <f t="shared" si="11"/>
        <v>28254.005179556203</v>
      </c>
      <c r="D85" s="78">
        <f t="shared" si="7"/>
        <v>24</v>
      </c>
      <c r="E85" s="77">
        <f t="shared" si="12"/>
        <v>25351.738754088845</v>
      </c>
      <c r="F85" s="77">
        <f t="shared" si="13"/>
        <v>25351.738754088845</v>
      </c>
    </row>
    <row r="86" spans="1:6" x14ac:dyDescent="0.3">
      <c r="A86" s="21">
        <f t="shared" si="14"/>
        <v>25</v>
      </c>
      <c r="B86" s="77">
        <f t="shared" si="10"/>
        <v>666908.17473123863</v>
      </c>
      <c r="C86" s="77">
        <f t="shared" si="11"/>
        <v>26776.274499242896</v>
      </c>
      <c r="D86" s="78">
        <f t="shared" si="7"/>
        <v>25</v>
      </c>
      <c r="E86" s="77">
        <f t="shared" si="12"/>
        <v>26562.916112333125</v>
      </c>
      <c r="F86" s="77">
        <f t="shared" si="13"/>
        <v>26562.916112333125</v>
      </c>
    </row>
    <row r="87" spans="1:6" x14ac:dyDescent="0.3">
      <c r="A87" s="21">
        <f t="shared" si="14"/>
        <v>26</v>
      </c>
      <c r="B87" s="77">
        <f t="shared" si="10"/>
        <v>692889.37642474158</v>
      </c>
      <c r="C87" s="77">
        <f t="shared" si="11"/>
        <v>25166.978153531149</v>
      </c>
      <c r="D87" s="78">
        <f t="shared" si="7"/>
        <v>26</v>
      </c>
      <c r="E87" s="77">
        <f t="shared" si="12"/>
        <v>27753.695766505884</v>
      </c>
      <c r="F87" s="77">
        <f t="shared" si="13"/>
        <v>27753.695766505884</v>
      </c>
    </row>
    <row r="88" spans="1:6" x14ac:dyDescent="0.3">
      <c r="A88" s="21">
        <f t="shared" si="14"/>
        <v>27</v>
      </c>
      <c r="B88" s="77">
        <f t="shared" si="10"/>
        <v>717209.47427687445</v>
      </c>
      <c r="C88" s="77">
        <f t="shared" si="11"/>
        <v>23459.717716014373</v>
      </c>
      <c r="D88" s="78">
        <f t="shared" si="7"/>
        <v>27</v>
      </c>
      <c r="E88" s="77">
        <f t="shared" si="12"/>
        <v>28918.753756406924</v>
      </c>
      <c r="F88" s="77">
        <f t="shared" si="13"/>
        <v>28918.753756406924</v>
      </c>
    </row>
    <row r="89" spans="1:6" x14ac:dyDescent="0.3">
      <c r="A89" s="21">
        <f t="shared" si="14"/>
        <v>28</v>
      </c>
      <c r="B89" s="77">
        <f t="shared" ref="B89:B111" si="15">Total_Cases*_xlfn.NORM.DIST($A89,Peak_Day,Speed,TRUE)</f>
        <v>739787.43231912213</v>
      </c>
      <c r="C89" s="77">
        <f t="shared" ref="C89:C111" si="16">Total_Cases*_xlfn.NORM.DIST($A89,Peak_Day,Speed,FALSE)</f>
        <v>21688.288489121085</v>
      </c>
      <c r="D89" s="78">
        <f t="shared" si="7"/>
        <v>28</v>
      </c>
      <c r="E89" s="77">
        <f t="shared" ref="E89:E120" si="17">F$15*_xlfn.NORM.DIST($A89,F$16,F$17,TRUE)</f>
        <v>30053.12747051939</v>
      </c>
      <c r="F89" s="77">
        <f t="shared" ref="F89:F122" si="18">F$15*_xlfn.NORM.DIST($A89,F$16,F$17,TRUE)</f>
        <v>30053.12747051939</v>
      </c>
    </row>
    <row r="90" spans="1:6" x14ac:dyDescent="0.3">
      <c r="A90" s="21">
        <f t="shared" si="14"/>
        <v>29</v>
      </c>
      <c r="B90" s="77">
        <f t="shared" si="15"/>
        <v>760575.65044596291</v>
      </c>
      <c r="C90" s="77">
        <f t="shared" si="16"/>
        <v>19885.594087755053</v>
      </c>
      <c r="D90" s="78">
        <f t="shared" ref="D90:D122" si="19">+A90</f>
        <v>29</v>
      </c>
      <c r="E90" s="77">
        <f t="shared" si="17"/>
        <v>31152.278171205497</v>
      </c>
      <c r="F90" s="77">
        <f t="shared" si="18"/>
        <v>31152.278171205497</v>
      </c>
    </row>
    <row r="91" spans="1:6" x14ac:dyDescent="0.3">
      <c r="A91" s="21">
        <f t="shared" si="14"/>
        <v>30</v>
      </c>
      <c r="B91" s="77">
        <f t="shared" si="15"/>
        <v>779558.57529207296</v>
      </c>
      <c r="C91" s="77">
        <f t="shared" si="16"/>
        <v>18082.673815861057</v>
      </c>
      <c r="D91" s="78">
        <f t="shared" si="19"/>
        <v>30</v>
      </c>
      <c r="E91" s="77">
        <f t="shared" si="17"/>
        <v>32212.143786096418</v>
      </c>
      <c r="F91" s="77">
        <f t="shared" si="18"/>
        <v>32212.143786096418</v>
      </c>
    </row>
    <row r="92" spans="1:6" x14ac:dyDescent="0.3">
      <c r="A92" s="21">
        <f t="shared" si="14"/>
        <v>31</v>
      </c>
      <c r="B92" s="77">
        <f t="shared" si="15"/>
        <v>796750.41095553816</v>
      </c>
      <c r="C92" s="77">
        <f t="shared" si="16"/>
        <v>16307.880332239001</v>
      </c>
      <c r="D92" s="78">
        <f t="shared" si="19"/>
        <v>31</v>
      </c>
      <c r="E92" s="77">
        <f t="shared" si="17"/>
        <v>33229.180987558451</v>
      </c>
      <c r="F92" s="77">
        <f t="shared" si="18"/>
        <v>33229.180987558451</v>
      </c>
    </row>
    <row r="93" spans="1:6" x14ac:dyDescent="0.3">
      <c r="A93" s="21">
        <f t="shared" si="14"/>
        <v>32</v>
      </c>
      <c r="B93" s="77">
        <f t="shared" si="15"/>
        <v>812192.09397290461</v>
      </c>
      <c r="C93" s="77">
        <f t="shared" si="16"/>
        <v>14586.233880438485</v>
      </c>
      <c r="D93" s="78">
        <f t="shared" si="19"/>
        <v>32</v>
      </c>
      <c r="E93" s="77">
        <f t="shared" si="17"/>
        <v>34200.395917846508</v>
      </c>
      <c r="F93" s="77">
        <f t="shared" si="18"/>
        <v>34200.395917846508</v>
      </c>
    </row>
    <row r="94" spans="1:6" x14ac:dyDescent="0.3">
      <c r="A94" s="21">
        <f t="shared" si="14"/>
        <v>33</v>
      </c>
      <c r="B94" s="77">
        <f t="shared" si="15"/>
        <v>825947.7172787257</v>
      </c>
      <c r="C94" s="77">
        <f t="shared" si="16"/>
        <v>12938.967418857699</v>
      </c>
      <c r="D94" s="78">
        <f t="shared" si="19"/>
        <v>33</v>
      </c>
      <c r="E94" s="77">
        <f t="shared" si="17"/>
        <v>35123.363263430045</v>
      </c>
      <c r="F94" s="77">
        <f t="shared" si="18"/>
        <v>35123.363263430045</v>
      </c>
    </row>
    <row r="95" spans="1:6" x14ac:dyDescent="0.3">
      <c r="A95" s="21">
        <f t="shared" si="14"/>
        <v>34</v>
      </c>
      <c r="B95" s="77">
        <f t="shared" si="15"/>
        <v>838100.59628970688</v>
      </c>
      <c r="C95" s="77">
        <f t="shared" si="16"/>
        <v>11383.265231277186</v>
      </c>
      <c r="D95" s="78">
        <f t="shared" si="19"/>
        <v>34</v>
      </c>
      <c r="E95" s="77">
        <f t="shared" si="17"/>
        <v>35996.233724536411</v>
      </c>
      <c r="F95" s="77">
        <f t="shared" si="18"/>
        <v>35996.233724536411</v>
      </c>
    </row>
    <row r="96" spans="1:6" x14ac:dyDescent="0.3">
      <c r="A96" s="21">
        <f t="shared" si="14"/>
        <v>35</v>
      </c>
      <c r="B96" s="77">
        <f t="shared" si="15"/>
        <v>848749.16733749874</v>
      </c>
      <c r="C96" s="77">
        <f t="shared" si="16"/>
        <v>9932.1868297304572</v>
      </c>
      <c r="D96" s="78">
        <f t="shared" si="19"/>
        <v>35</v>
      </c>
      <c r="E96" s="77">
        <f t="shared" si="17"/>
        <v>36817.730252397399</v>
      </c>
      <c r="F96" s="77">
        <f t="shared" si="18"/>
        <v>36817.730252397399</v>
      </c>
    </row>
    <row r="97" spans="1:6" x14ac:dyDescent="0.3">
      <c r="A97" s="21">
        <f t="shared" si="14"/>
        <v>36</v>
      </c>
      <c r="B97" s="77">
        <f t="shared" si="15"/>
        <v>858002.89576203155</v>
      </c>
      <c r="C97" s="77">
        <f t="shared" si="16"/>
        <v>8594.7588306721373</v>
      </c>
      <c r="D97" s="78">
        <f t="shared" si="19"/>
        <v>36</v>
      </c>
      <c r="E97" s="77">
        <f t="shared" si="17"/>
        <v>37587.133725427178</v>
      </c>
      <c r="F97" s="77">
        <f t="shared" si="18"/>
        <v>37587.133725427178</v>
      </c>
    </row>
    <row r="98" spans="1:6" x14ac:dyDescent="0.3">
      <c r="A98" s="21">
        <f t="shared" si="14"/>
        <v>37</v>
      </c>
      <c r="B98" s="77">
        <f t="shared" si="15"/>
        <v>865978.34995134303</v>
      </c>
      <c r="C98" s="77">
        <f t="shared" si="16"/>
        <v>7376.2104472506489</v>
      </c>
      <c r="D98" s="78">
        <f t="shared" si="19"/>
        <v>37</v>
      </c>
      <c r="E98" s="77">
        <f t="shared" si="17"/>
        <v>38304.258996745346</v>
      </c>
      <c r="F98" s="77">
        <f t="shared" si="18"/>
        <v>38304.258996745346</v>
      </c>
    </row>
    <row r="99" spans="1:6" x14ac:dyDescent="0.3">
      <c r="A99" s="21">
        <f t="shared" si="14"/>
        <v>38</v>
      </c>
      <c r="B99" s="77">
        <f t="shared" si="15"/>
        <v>872795.5707065243</v>
      </c>
      <c r="C99" s="77">
        <f t="shared" si="16"/>
        <v>6278.3235387000313</v>
      </c>
      <c r="D99" s="78">
        <f t="shared" si="19"/>
        <v>38</v>
      </c>
      <c r="E99" s="77">
        <f t="shared" si="17"/>
        <v>38969.422461324626</v>
      </c>
      <c r="F99" s="77">
        <f t="shared" si="18"/>
        <v>38969.422461324626</v>
      </c>
    </row>
    <row r="100" spans="1:6" x14ac:dyDescent="0.3">
      <c r="A100" s="21">
        <f t="shared" si="14"/>
        <v>39</v>
      </c>
      <c r="B100" s="77">
        <f t="shared" si="15"/>
        <v>878574.83489255095</v>
      </c>
      <c r="C100" s="77">
        <f t="shared" si="16"/>
        <v>5299.865828193022</v>
      </c>
      <c r="D100" s="78">
        <f t="shared" si="19"/>
        <v>39</v>
      </c>
      <c r="E100" s="77">
        <f t="shared" si="17"/>
        <v>39583.402456169977</v>
      </c>
      <c r="F100" s="77">
        <f t="shared" si="18"/>
        <v>39583.402456169977</v>
      </c>
    </row>
    <row r="101" spans="1:6" x14ac:dyDescent="0.3">
      <c r="A101" s="21">
        <f t="shared" si="14"/>
        <v>40</v>
      </c>
      <c r="B101" s="77">
        <f t="shared" si="15"/>
        <v>883433.88071884599</v>
      </c>
      <c r="C101" s="77">
        <f t="shared" si="16"/>
        <v>4437.075793447455</v>
      </c>
      <c r="D101" s="78">
        <f t="shared" si="19"/>
        <v>40</v>
      </c>
      <c r="E101" s="77">
        <f t="shared" si="17"/>
        <v>40147.393918370486</v>
      </c>
      <c r="F101" s="77">
        <f t="shared" si="18"/>
        <v>40147.393918370486</v>
      </c>
    </row>
    <row r="102" spans="1:6" x14ac:dyDescent="0.3">
      <c r="A102" s="21">
        <f t="shared" si="14"/>
        <v>41</v>
      </c>
      <c r="B102" s="77">
        <f t="shared" si="15"/>
        <v>887485.63126156724</v>
      </c>
      <c r="C102" s="77">
        <f t="shared" si="16"/>
        <v>3684.1695517970757</v>
      </c>
      <c r="D102" s="78">
        <f t="shared" si="19"/>
        <v>41</v>
      </c>
      <c r="E102" s="77">
        <f t="shared" si="17"/>
        <v>40662.958783093229</v>
      </c>
      <c r="F102" s="77">
        <f t="shared" si="18"/>
        <v>40662.958783093229</v>
      </c>
    </row>
    <row r="103" spans="1:6" x14ac:dyDescent="0.3">
      <c r="A103" s="21">
        <f t="shared" si="14"/>
        <v>42</v>
      </c>
      <c r="B103" s="77">
        <f t="shared" si="15"/>
        <v>890836.42472312204</v>
      </c>
      <c r="C103" s="77">
        <f t="shared" si="16"/>
        <v>3033.8434017243153</v>
      </c>
      <c r="D103" s="78">
        <f t="shared" si="19"/>
        <v>42</v>
      </c>
      <c r="E103" s="77">
        <f t="shared" si="17"/>
        <v>41131.973608399763</v>
      </c>
      <c r="F103" s="77">
        <f t="shared" si="18"/>
        <v>41131.973608399763</v>
      </c>
    </row>
    <row r="104" spans="1:6" x14ac:dyDescent="0.3">
      <c r="A104" s="21">
        <f t="shared" si="14"/>
        <v>43</v>
      </c>
      <c r="B104" s="77">
        <f t="shared" si="15"/>
        <v>893584.73572033166</v>
      </c>
      <c r="C104" s="77">
        <f t="shared" si="16"/>
        <v>2477.750089162525</v>
      </c>
      <c r="D104" s="78">
        <f t="shared" si="19"/>
        <v>43</v>
      </c>
      <c r="E104" s="77">
        <f t="shared" si="17"/>
        <v>41556.575870004068</v>
      </c>
      <c r="F104" s="77">
        <f t="shared" si="18"/>
        <v>41556.575870004068</v>
      </c>
    </row>
    <row r="105" spans="1:6" x14ac:dyDescent="0.3">
      <c r="A105" s="21">
        <f t="shared" si="14"/>
        <v>44</v>
      </c>
      <c r="B105" s="77">
        <f t="shared" si="15"/>
        <v>895820.35243301163</v>
      </c>
      <c r="C105" s="77">
        <f t="shared" si="16"/>
        <v>2006.9318731857861</v>
      </c>
      <c r="D105" s="78">
        <f t="shared" si="19"/>
        <v>44</v>
      </c>
      <c r="E105" s="77">
        <f t="shared" si="17"/>
        <v>41939.11028231489</v>
      </c>
      <c r="F105" s="77">
        <f t="shared" si="18"/>
        <v>41939.11028231489</v>
      </c>
    </row>
    <row r="106" spans="1:6" x14ac:dyDescent="0.3">
      <c r="A106" s="21">
        <f t="shared" si="14"/>
        <v>45</v>
      </c>
      <c r="B106" s="77">
        <f t="shared" si="15"/>
        <v>897623.96010778449</v>
      </c>
      <c r="C106" s="77">
        <f t="shared" si="16"/>
        <v>1612.1986365741504</v>
      </c>
      <c r="D106" s="78">
        <f t="shared" si="19"/>
        <v>45</v>
      </c>
      <c r="E106" s="77">
        <f t="shared" si="17"/>
        <v>42282.076379198406</v>
      </c>
      <c r="F106" s="77">
        <f t="shared" si="18"/>
        <v>42282.076379198406</v>
      </c>
    </row>
    <row r="107" spans="1:6" x14ac:dyDescent="0.3">
      <c r="A107" s="21">
        <f t="shared" si="14"/>
        <v>46</v>
      </c>
      <c r="B107" s="77">
        <f t="shared" si="15"/>
        <v>899067.07216905185</v>
      </c>
      <c r="C107" s="77">
        <f t="shared" si="16"/>
        <v>1284.4442479161339</v>
      </c>
      <c r="D107" s="78">
        <f t="shared" si="19"/>
        <v>46</v>
      </c>
      <c r="E107" s="77">
        <f t="shared" si="17"/>
        <v>42588.078436634118</v>
      </c>
      <c r="F107" s="77">
        <f t="shared" si="18"/>
        <v>42588.078436634118</v>
      </c>
    </row>
    <row r="108" spans="1:6" x14ac:dyDescent="0.3">
      <c r="A108" s="21">
        <f t="shared" si="14"/>
        <v>47</v>
      </c>
      <c r="B108" s="77">
        <f t="shared" si="15"/>
        <v>900212.24567666173</v>
      </c>
      <c r="C108" s="77">
        <f t="shared" si="16"/>
        <v>1014.8988403213718</v>
      </c>
      <c r="D108" s="78">
        <f t="shared" si="19"/>
        <v>47</v>
      </c>
      <c r="E108" s="77">
        <f t="shared" si="17"/>
        <v>42859.778648045562</v>
      </c>
      <c r="F108" s="77">
        <f t="shared" si="18"/>
        <v>42859.778648045562</v>
      </c>
    </row>
    <row r="109" spans="1:6" x14ac:dyDescent="0.3">
      <c r="A109" s="21">
        <f t="shared" si="14"/>
        <v>48</v>
      </c>
      <c r="B109" s="77">
        <f t="shared" si="15"/>
        <v>901113.51747621642</v>
      </c>
      <c r="C109" s="77">
        <f t="shared" si="16"/>
        <v>795.31842488507709</v>
      </c>
      <c r="D109" s="78">
        <f t="shared" si="19"/>
        <v>48</v>
      </c>
      <c r="E109" s="77">
        <f t="shared" si="17"/>
        <v>43099.854279833773</v>
      </c>
      <c r="F109" s="77">
        <f t="shared" si="18"/>
        <v>43099.854279833773</v>
      </c>
    </row>
    <row r="110" spans="1:6" x14ac:dyDescent="0.3">
      <c r="A110" s="21">
        <f t="shared" si="14"/>
        <v>49</v>
      </c>
      <c r="B110" s="77">
        <f t="shared" si="15"/>
        <v>901817.00034431508</v>
      </c>
      <c r="C110" s="77">
        <f t="shared" si="16"/>
        <v>618.11619229392954</v>
      </c>
      <c r="D110" s="78">
        <f t="shared" si="19"/>
        <v>49</v>
      </c>
      <c r="E110" s="77">
        <f t="shared" si="17"/>
        <v>43310.959347442244</v>
      </c>
      <c r="F110" s="77">
        <f t="shared" si="18"/>
        <v>43310.959347442244</v>
      </c>
    </row>
    <row r="111" spans="1:6" x14ac:dyDescent="0.3">
      <c r="A111" s="21">
        <f t="shared" si="14"/>
        <v>50</v>
      </c>
      <c r="B111" s="77">
        <f t="shared" si="15"/>
        <v>902361.58389788691</v>
      </c>
      <c r="C111" s="77">
        <f t="shared" si="16"/>
        <v>476.44194277424145</v>
      </c>
      <c r="D111" s="78">
        <f t="shared" si="19"/>
        <v>50</v>
      </c>
      <c r="E111" s="77">
        <f t="shared" si="17"/>
        <v>43495.69116838475</v>
      </c>
      <c r="F111" s="77">
        <f t="shared" si="18"/>
        <v>43495.69116838475</v>
      </c>
    </row>
    <row r="112" spans="1:6" x14ac:dyDescent="0.3">
      <c r="A112" s="21">
        <f t="shared" si="14"/>
        <v>51</v>
      </c>
      <c r="B112" s="81">
        <f ca="1">+B111+C112</f>
        <v>902371.58389788691</v>
      </c>
      <c r="C112" s="81">
        <f ca="1">RANDBETWEEN($C$21,$C$22)</f>
        <v>10</v>
      </c>
      <c r="D112" s="78">
        <f t="shared" si="19"/>
        <v>51</v>
      </c>
      <c r="E112" s="77">
        <f t="shared" si="17"/>
        <v>43656.561974388875</v>
      </c>
      <c r="F112" s="77">
        <f t="shared" si="18"/>
        <v>43656.561974388875</v>
      </c>
    </row>
    <row r="113" spans="1:6" x14ac:dyDescent="0.3">
      <c r="A113" s="21">
        <f t="shared" si="14"/>
        <v>52</v>
      </c>
      <c r="B113" s="81">
        <f t="shared" ref="B113:B132" ca="1" si="20">+B112+C113</f>
        <v>902379.58389788691</v>
      </c>
      <c r="C113" s="81">
        <f t="shared" ref="C113:C132" ca="1" si="21">RANDBETWEEN($C$21,$C$22)</f>
        <v>8</v>
      </c>
      <c r="D113" s="78">
        <f t="shared" si="19"/>
        <v>52</v>
      </c>
      <c r="E113" s="77">
        <f t="shared" si="17"/>
        <v>43795.975605354004</v>
      </c>
      <c r="F113" s="77">
        <f t="shared" si="18"/>
        <v>43795.975605354004</v>
      </c>
    </row>
    <row r="114" spans="1:6" x14ac:dyDescent="0.3">
      <c r="A114" s="21">
        <f t="shared" si="14"/>
        <v>53</v>
      </c>
      <c r="B114" s="81">
        <f t="shared" ca="1" si="20"/>
        <v>902403.58389788691</v>
      </c>
      <c r="C114" s="81">
        <f t="shared" ca="1" si="21"/>
        <v>24</v>
      </c>
      <c r="D114" s="78">
        <f t="shared" si="19"/>
        <v>53</v>
      </c>
      <c r="E114" s="77">
        <f t="shared" si="17"/>
        <v>43916.209167179688</v>
      </c>
      <c r="F114" s="77">
        <f t="shared" si="18"/>
        <v>43916.209167179688</v>
      </c>
    </row>
    <row r="115" spans="1:6" x14ac:dyDescent="0.3">
      <c r="A115" s="21">
        <f t="shared" si="14"/>
        <v>54</v>
      </c>
      <c r="B115" s="81">
        <f t="shared" ca="1" si="20"/>
        <v>902406.58389788691</v>
      </c>
      <c r="C115" s="81">
        <f t="shared" ca="1" si="21"/>
        <v>3</v>
      </c>
      <c r="D115" s="78">
        <f t="shared" si="19"/>
        <v>54</v>
      </c>
      <c r="E115" s="77">
        <f t="shared" si="17"/>
        <v>44019.399416423716</v>
      </c>
      <c r="F115" s="77">
        <f t="shared" si="18"/>
        <v>44019.399416423716</v>
      </c>
    </row>
    <row r="116" spans="1:6" x14ac:dyDescent="0.3">
      <c r="A116" s="21">
        <f t="shared" si="14"/>
        <v>55</v>
      </c>
      <c r="B116" s="81">
        <f t="shared" ca="1" si="20"/>
        <v>902436.58389788691</v>
      </c>
      <c r="C116" s="81">
        <f t="shared" ca="1" si="21"/>
        <v>30</v>
      </c>
      <c r="D116" s="78">
        <f t="shared" si="19"/>
        <v>55</v>
      </c>
      <c r="E116" s="77">
        <f t="shared" si="17"/>
        <v>44107.533538712414</v>
      </c>
      <c r="F116" s="77">
        <f t="shared" si="18"/>
        <v>44107.533538712414</v>
      </c>
    </row>
    <row r="117" spans="1:6" x14ac:dyDescent="0.3">
      <c r="A117" s="21">
        <f t="shared" si="14"/>
        <v>56</v>
      </c>
      <c r="B117" s="81">
        <f t="shared" ca="1" si="20"/>
        <v>902463.58389788691</v>
      </c>
      <c r="C117" s="81">
        <f t="shared" ca="1" si="21"/>
        <v>27</v>
      </c>
      <c r="D117" s="78">
        <f t="shared" si="19"/>
        <v>56</v>
      </c>
      <c r="E117" s="77">
        <f t="shared" si="17"/>
        <v>44182.4439152349</v>
      </c>
      <c r="F117" s="77">
        <f t="shared" si="18"/>
        <v>44182.4439152349</v>
      </c>
    </row>
    <row r="118" spans="1:6" x14ac:dyDescent="0.3">
      <c r="A118" s="21">
        <f t="shared" si="14"/>
        <v>57</v>
      </c>
      <c r="B118" s="81">
        <f t="shared" ca="1" si="20"/>
        <v>902488.58389788691</v>
      </c>
      <c r="C118" s="81">
        <f t="shared" ca="1" si="21"/>
        <v>25</v>
      </c>
      <c r="D118" s="78">
        <f t="shared" si="19"/>
        <v>57</v>
      </c>
      <c r="E118" s="77">
        <f t="shared" si="17"/>
        <v>44245.806421892587</v>
      </c>
      <c r="F118" s="77">
        <f t="shared" si="18"/>
        <v>44245.806421892587</v>
      </c>
    </row>
    <row r="119" spans="1:6" x14ac:dyDescent="0.3">
      <c r="A119" s="21">
        <f t="shared" si="14"/>
        <v>58</v>
      </c>
      <c r="B119" s="81">
        <f t="shared" ca="1" si="20"/>
        <v>902507.58389788691</v>
      </c>
      <c r="C119" s="81">
        <f t="shared" ca="1" si="21"/>
        <v>19</v>
      </c>
      <c r="D119" s="78">
        <f t="shared" si="19"/>
        <v>58</v>
      </c>
      <c r="E119" s="77">
        <f t="shared" si="17"/>
        <v>44299.141777299548</v>
      </c>
      <c r="F119" s="77">
        <f t="shared" si="18"/>
        <v>44299.141777299548</v>
      </c>
    </row>
    <row r="120" spans="1:6" x14ac:dyDescent="0.3">
      <c r="A120" s="21">
        <f t="shared" si="14"/>
        <v>59</v>
      </c>
      <c r="B120" s="81">
        <f t="shared" ca="1" si="20"/>
        <v>902509.58389788691</v>
      </c>
      <c r="C120" s="81">
        <f t="shared" ca="1" si="21"/>
        <v>2</v>
      </c>
      <c r="D120" s="78">
        <f t="shared" si="19"/>
        <v>59</v>
      </c>
      <c r="E120" s="77">
        <f t="shared" si="17"/>
        <v>44343.819446739006</v>
      </c>
      <c r="F120" s="77">
        <f t="shared" si="18"/>
        <v>44343.819446739006</v>
      </c>
    </row>
    <row r="121" spans="1:6" x14ac:dyDescent="0.3">
      <c r="A121" s="21">
        <f t="shared" si="14"/>
        <v>60</v>
      </c>
      <c r="B121" s="81">
        <f t="shared" ca="1" si="20"/>
        <v>902512.58389788691</v>
      </c>
      <c r="C121" s="81">
        <f t="shared" ca="1" si="21"/>
        <v>3</v>
      </c>
      <c r="D121" s="78">
        <f t="shared" si="19"/>
        <v>60</v>
      </c>
      <c r="E121" s="77">
        <f t="shared" ref="E121:E152" si="22">F$15*_xlfn.NORM.DIST($A121,F$16,F$17,TRUE)</f>
        <v>44381.063616815693</v>
      </c>
      <c r="F121" s="77">
        <f t="shared" si="18"/>
        <v>44381.063616815693</v>
      </c>
    </row>
    <row r="122" spans="1:6" x14ac:dyDescent="0.3">
      <c r="A122" s="21">
        <f t="shared" si="14"/>
        <v>61</v>
      </c>
      <c r="B122" s="81">
        <f t="shared" ca="1" si="20"/>
        <v>902518.58389788691</v>
      </c>
      <c r="C122" s="81">
        <f t="shared" ca="1" si="21"/>
        <v>6</v>
      </c>
      <c r="D122" s="78">
        <f t="shared" si="19"/>
        <v>61</v>
      </c>
      <c r="E122" s="77">
        <f t="shared" si="22"/>
        <v>44411.960777060311</v>
      </c>
      <c r="F122" s="77">
        <f t="shared" si="18"/>
        <v>44411.960777060311</v>
      </c>
    </row>
    <row r="123" spans="1:6" x14ac:dyDescent="0.3">
      <c r="A123" s="21">
        <f t="shared" ref="A123:A132" si="23">+A122+1</f>
        <v>62</v>
      </c>
      <c r="B123" s="81">
        <f t="shared" ca="1" si="20"/>
        <v>902528.58389788691</v>
      </c>
      <c r="C123" s="81">
        <f t="shared" ca="1" si="21"/>
        <v>10</v>
      </c>
      <c r="D123" s="78">
        <f t="shared" ref="D123:D132" si="24">+A123</f>
        <v>62</v>
      </c>
      <c r="E123" s="77">
        <f t="shared" ref="E123:E132" si="25">F$15*_xlfn.NORM.DIST($A123,F$16,F$17,TRUE)</f>
        <v>44437.468477189577</v>
      </c>
      <c r="F123" s="77">
        <f t="shared" ref="F123:F132" si="26">F$15*_xlfn.NORM.DIST($A123,F$16,F$17,TRUE)</f>
        <v>44437.468477189577</v>
      </c>
    </row>
    <row r="124" spans="1:6" x14ac:dyDescent="0.3">
      <c r="A124" s="21">
        <f t="shared" si="23"/>
        <v>63</v>
      </c>
      <c r="B124" s="81">
        <f t="shared" ca="1" si="20"/>
        <v>902558.58389788691</v>
      </c>
      <c r="C124" s="81">
        <f t="shared" ca="1" si="21"/>
        <v>30</v>
      </c>
      <c r="D124" s="78">
        <f t="shared" si="24"/>
        <v>63</v>
      </c>
      <c r="E124" s="77">
        <f t="shared" si="25"/>
        <v>44458.424869185917</v>
      </c>
      <c r="F124" s="77">
        <f t="shared" si="26"/>
        <v>44458.424869185917</v>
      </c>
    </row>
    <row r="125" spans="1:6" x14ac:dyDescent="0.3">
      <c r="A125" s="21">
        <f t="shared" si="23"/>
        <v>64</v>
      </c>
      <c r="B125" s="81">
        <f t="shared" ca="1" si="20"/>
        <v>902576.58389788691</v>
      </c>
      <c r="C125" s="81">
        <f t="shared" ca="1" si="21"/>
        <v>18</v>
      </c>
      <c r="D125" s="78">
        <f t="shared" si="24"/>
        <v>64</v>
      </c>
      <c r="E125" s="77">
        <f t="shared" si="25"/>
        <v>44475.558689080201</v>
      </c>
      <c r="F125" s="77">
        <f t="shared" si="26"/>
        <v>44475.558689080201</v>
      </c>
    </row>
    <row r="126" spans="1:6" x14ac:dyDescent="0.3">
      <c r="A126" s="21">
        <f t="shared" si="23"/>
        <v>65</v>
      </c>
      <c r="B126" s="81">
        <f t="shared" ca="1" si="20"/>
        <v>902604.58389788691</v>
      </c>
      <c r="C126" s="81">
        <f t="shared" ca="1" si="21"/>
        <v>28</v>
      </c>
      <c r="D126" s="78">
        <f t="shared" si="24"/>
        <v>65</v>
      </c>
      <c r="E126" s="77">
        <f t="shared" si="25"/>
        <v>44489.499381795642</v>
      </c>
      <c r="F126" s="77">
        <f t="shared" si="26"/>
        <v>44489.499381795642</v>
      </c>
    </row>
    <row r="127" spans="1:6" x14ac:dyDescent="0.3">
      <c r="A127" s="21">
        <f t="shared" si="23"/>
        <v>66</v>
      </c>
      <c r="B127" s="81">
        <f t="shared" ca="1" si="20"/>
        <v>902619.58389788691</v>
      </c>
      <c r="C127" s="81">
        <f t="shared" ca="1" si="21"/>
        <v>15</v>
      </c>
      <c r="D127" s="78">
        <f t="shared" si="24"/>
        <v>66</v>
      </c>
      <c r="E127" s="77">
        <f t="shared" si="25"/>
        <v>44500.787121461981</v>
      </c>
      <c r="F127" s="77">
        <f t="shared" si="26"/>
        <v>44500.787121461981</v>
      </c>
    </row>
    <row r="128" spans="1:6" x14ac:dyDescent="0.3">
      <c r="A128" s="21">
        <f t="shared" si="23"/>
        <v>67</v>
      </c>
      <c r="B128" s="81">
        <f t="shared" ca="1" si="20"/>
        <v>902642.58389788691</v>
      </c>
      <c r="C128" s="81">
        <f t="shared" ca="1" si="21"/>
        <v>23</v>
      </c>
      <c r="D128" s="78">
        <f t="shared" si="24"/>
        <v>67</v>
      </c>
      <c r="E128" s="77">
        <f t="shared" si="25"/>
        <v>44509.882527414942</v>
      </c>
      <c r="F128" s="77">
        <f t="shared" si="26"/>
        <v>44509.882527414942</v>
      </c>
    </row>
    <row r="129" spans="1:6" x14ac:dyDescent="0.3">
      <c r="A129" s="21">
        <f t="shared" si="23"/>
        <v>68</v>
      </c>
      <c r="B129" s="81">
        <f t="shared" ca="1" si="20"/>
        <v>902665.58389788691</v>
      </c>
      <c r="C129" s="81">
        <f t="shared" ca="1" si="21"/>
        <v>23</v>
      </c>
      <c r="D129" s="78">
        <f t="shared" si="24"/>
        <v>68</v>
      </c>
      <c r="E129" s="77">
        <f t="shared" si="25"/>
        <v>44517.175921214235</v>
      </c>
      <c r="F129" s="77">
        <f t="shared" si="26"/>
        <v>44517.175921214235</v>
      </c>
    </row>
    <row r="130" spans="1:6" x14ac:dyDescent="0.3">
      <c r="A130" s="21">
        <f t="shared" si="23"/>
        <v>69</v>
      </c>
      <c r="B130" s="81">
        <f t="shared" ca="1" si="20"/>
        <v>902694.58389788691</v>
      </c>
      <c r="C130" s="81">
        <f t="shared" ca="1" si="21"/>
        <v>29</v>
      </c>
      <c r="D130" s="78">
        <f t="shared" si="24"/>
        <v>69</v>
      </c>
      <c r="E130" s="77">
        <f t="shared" si="25"/>
        <v>44522.996011370291</v>
      </c>
      <c r="F130" s="77">
        <f t="shared" si="26"/>
        <v>44522.996011370291</v>
      </c>
    </row>
    <row r="131" spans="1:6" x14ac:dyDescent="0.3">
      <c r="A131" s="21">
        <f t="shared" si="23"/>
        <v>70</v>
      </c>
      <c r="B131" s="81">
        <f t="shared" ca="1" si="20"/>
        <v>902704.58389788691</v>
      </c>
      <c r="C131" s="81">
        <f t="shared" ca="1" si="21"/>
        <v>10</v>
      </c>
      <c r="D131" s="78">
        <f t="shared" si="24"/>
        <v>70</v>
      </c>
      <c r="E131" s="77">
        <f t="shared" si="25"/>
        <v>44527.617929341715</v>
      </c>
      <c r="F131" s="77">
        <f t="shared" si="26"/>
        <v>44527.617929341715</v>
      </c>
    </row>
    <row r="132" spans="1:6" x14ac:dyDescent="0.3">
      <c r="A132" s="21">
        <f t="shared" si="23"/>
        <v>71</v>
      </c>
      <c r="B132" s="81">
        <f t="shared" ca="1" si="20"/>
        <v>902734.58389788691</v>
      </c>
      <c r="C132" s="81">
        <f t="shared" ca="1" si="21"/>
        <v>30</v>
      </c>
      <c r="D132" s="78">
        <f t="shared" si="24"/>
        <v>71</v>
      </c>
      <c r="E132" s="77">
        <f t="shared" si="25"/>
        <v>44531.270572341069</v>
      </c>
      <c r="F132" s="77">
        <f t="shared" si="26"/>
        <v>44531.270572341069</v>
      </c>
    </row>
  </sheetData>
  <hyperlinks>
    <hyperlink ref="J15" r:id="rId1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topLeftCell="A7" workbookViewId="0">
      <selection activeCell="I4" sqref="I4"/>
    </sheetView>
  </sheetViews>
  <sheetFormatPr defaultRowHeight="14.4" x14ac:dyDescent="0.3"/>
  <cols>
    <col min="3" max="3" width="12.6640625" customWidth="1"/>
    <col min="4" max="4" width="14.44140625" customWidth="1"/>
    <col min="5" max="5" width="11.6640625" customWidth="1"/>
    <col min="8" max="8" width="10.5546875" bestFit="1" customWidth="1"/>
    <col min="9" max="9" width="15.5546875" bestFit="1" customWidth="1"/>
  </cols>
  <sheetData>
    <row r="1" spans="1:11" x14ac:dyDescent="0.3">
      <c r="B1" t="s">
        <v>1018</v>
      </c>
      <c r="C1" t="s">
        <v>1246</v>
      </c>
      <c r="D1" s="69">
        <v>3905767.9934482491</v>
      </c>
      <c r="I1" s="69">
        <v>274122.39467301522</v>
      </c>
    </row>
    <row r="2" spans="1:11" x14ac:dyDescent="0.3">
      <c r="B2" t="s">
        <v>1254</v>
      </c>
      <c r="C2" t="s">
        <v>1247</v>
      </c>
      <c r="D2" s="69">
        <v>86.419091857098579</v>
      </c>
      <c r="I2" s="69">
        <v>87.995191404781437</v>
      </c>
    </row>
    <row r="3" spans="1:11" x14ac:dyDescent="0.3">
      <c r="B3" t="s">
        <v>1255</v>
      </c>
      <c r="C3" t="s">
        <v>1248</v>
      </c>
      <c r="D3" s="69">
        <v>17.646368160357198</v>
      </c>
      <c r="I3" s="69">
        <v>15.737662140908522</v>
      </c>
    </row>
    <row r="4" spans="1:11" x14ac:dyDescent="0.3">
      <c r="B4" t="s">
        <v>1256</v>
      </c>
      <c r="C4" t="s">
        <v>1249</v>
      </c>
      <c r="D4" s="67">
        <f>SUMXMY2(C9:C64,D9:D64)</f>
        <v>82489781859.044342</v>
      </c>
      <c r="I4" s="67">
        <f>SUMXMY2(H9:H64,I9:I64)</f>
        <v>267357418.26966485</v>
      </c>
    </row>
    <row r="8" spans="1:11" ht="43.2" x14ac:dyDescent="0.3">
      <c r="A8" s="19" t="s">
        <v>1088</v>
      </c>
      <c r="B8" s="19" t="s">
        <v>1089</v>
      </c>
      <c r="C8" s="19" t="s">
        <v>1096</v>
      </c>
      <c r="D8" s="19" t="s">
        <v>1244</v>
      </c>
      <c r="E8" s="19" t="s">
        <v>1245</v>
      </c>
      <c r="F8" s="19" t="s">
        <v>1250</v>
      </c>
      <c r="G8" s="19" t="s">
        <v>1089</v>
      </c>
      <c r="H8" s="19" t="s">
        <v>1093</v>
      </c>
      <c r="I8" s="19" t="s">
        <v>1252</v>
      </c>
      <c r="J8" s="19" t="s">
        <v>1251</v>
      </c>
      <c r="K8" s="19" t="s">
        <v>1253</v>
      </c>
    </row>
    <row r="9" spans="1:11" x14ac:dyDescent="0.3">
      <c r="A9" s="23">
        <v>43900</v>
      </c>
      <c r="B9" s="21">
        <v>50</v>
      </c>
      <c r="C9" s="6">
        <f>+'Global Status'!I6</f>
        <v>32778</v>
      </c>
      <c r="D9" s="68">
        <f>D$1*_xlfn.NORM.DIST($B9,D$2,D$3,TRUE)</f>
        <v>76228.684199670184</v>
      </c>
      <c r="E9" s="68">
        <f>D$1*_xlfn.NORM.DIST($B9,D$2,D$3,FALSE)</f>
        <v>10496.537831976742</v>
      </c>
      <c r="F9" s="6">
        <f>+'Global Status'!L6</f>
        <v>4105</v>
      </c>
      <c r="G9" s="21">
        <v>50</v>
      </c>
      <c r="H9" s="71">
        <f>+'Global Status'!J6</f>
        <v>872</v>
      </c>
      <c r="I9" s="68">
        <f>I$1*_xlfn.NORM.DIST($G9,I$2,I$3,TRUE)</f>
        <v>2160.9277880098548</v>
      </c>
      <c r="J9" s="2">
        <f>+'Global Status'!N6</f>
        <v>186</v>
      </c>
      <c r="K9" s="68">
        <f>I$1*_xlfn.NORM.DIST($G9,I$2,I$3,FALSE)</f>
        <v>376.88883854465325</v>
      </c>
    </row>
    <row r="10" spans="1:11" x14ac:dyDescent="0.3">
      <c r="A10" s="23">
        <v>43901</v>
      </c>
      <c r="B10" s="21">
        <v>51</v>
      </c>
      <c r="C10" s="6">
        <f>+'Global Status'!I7</f>
        <v>37364</v>
      </c>
      <c r="D10" s="68">
        <f t="shared" ref="D10:D73" si="0">D$1*_xlfn.NORM.DIST($B10,D$2,D$3,TRUE)</f>
        <v>87357.546910831006</v>
      </c>
      <c r="E10" s="68">
        <f t="shared" ref="E10:E73" si="1">D$1*_xlfn.NORM.DIST($B10,D$2,D$3,FALSE)</f>
        <v>11779.900082990056</v>
      </c>
      <c r="F10" s="6">
        <f>+'Global Status'!L7</f>
        <v>4589</v>
      </c>
      <c r="G10" s="21">
        <v>51</v>
      </c>
      <c r="H10" s="71">
        <f>+'Global Status'!J7</f>
        <v>1130</v>
      </c>
      <c r="I10" s="68">
        <f t="shared" ref="I10:I73" si="2">I$1*_xlfn.NORM.DIST($G10,I$2,I$3,TRUE)</f>
        <v>2567.977792750652</v>
      </c>
      <c r="J10" s="2">
        <f>+'Global Status'!N7</f>
        <v>258</v>
      </c>
      <c r="K10" s="68">
        <f t="shared" ref="K10:K73" si="3">I$1*_xlfn.NORM.DIST($G10,I$2,I$3,FALSE)</f>
        <v>438.4911247917027</v>
      </c>
    </row>
    <row r="11" spans="1:11" x14ac:dyDescent="0.3">
      <c r="A11" s="23">
        <v>43902</v>
      </c>
      <c r="B11" s="21">
        <v>52</v>
      </c>
      <c r="C11" s="6">
        <f>+'Global Status'!I8</f>
        <v>44279</v>
      </c>
      <c r="D11" s="68">
        <f t="shared" si="0"/>
        <v>99826.665701077596</v>
      </c>
      <c r="E11" s="68">
        <f t="shared" si="1"/>
        <v>13177.786321331387</v>
      </c>
      <c r="F11" s="6">
        <f>+'Global Status'!L8</f>
        <v>6915</v>
      </c>
      <c r="G11" s="21">
        <v>52</v>
      </c>
      <c r="H11" s="71">
        <f>+'Global Status'!J8</f>
        <v>1440</v>
      </c>
      <c r="I11" s="68">
        <f t="shared" si="2"/>
        <v>3040.5810752503776</v>
      </c>
      <c r="J11" s="2">
        <f>+'Global Status'!N8</f>
        <v>310</v>
      </c>
      <c r="K11" s="68">
        <f t="shared" si="3"/>
        <v>508.10661215695592</v>
      </c>
    </row>
    <row r="12" spans="1:11" x14ac:dyDescent="0.3">
      <c r="A12" s="23">
        <v>43903</v>
      </c>
      <c r="B12" s="21">
        <v>53</v>
      </c>
      <c r="C12" s="6">
        <f>+'Global Status'!I9</f>
        <v>51767</v>
      </c>
      <c r="D12" s="68">
        <f t="shared" si="0"/>
        <v>113752.6671441673</v>
      </c>
      <c r="E12" s="68">
        <f t="shared" si="1"/>
        <v>14694.291078868639</v>
      </c>
      <c r="F12" s="6">
        <f>+'Global Status'!L9</f>
        <v>7488</v>
      </c>
      <c r="G12" s="21">
        <v>53</v>
      </c>
      <c r="H12" s="71">
        <f>+'Global Status'!J9</f>
        <v>1775</v>
      </c>
      <c r="I12" s="68">
        <f t="shared" si="2"/>
        <v>3587.0843897279437</v>
      </c>
      <c r="J12" s="2">
        <f>+'Global Status'!N9</f>
        <v>335</v>
      </c>
      <c r="K12" s="68">
        <f t="shared" si="3"/>
        <v>586.40193302179318</v>
      </c>
    </row>
    <row r="13" spans="1:11" x14ac:dyDescent="0.3">
      <c r="A13" s="23">
        <v>43904</v>
      </c>
      <c r="B13" s="21">
        <v>54</v>
      </c>
      <c r="C13" s="6">
        <f>+'Global Status'!I10</f>
        <v>61513</v>
      </c>
      <c r="D13" s="68">
        <f t="shared" si="0"/>
        <v>129255.9191043613</v>
      </c>
      <c r="E13" s="68">
        <f t="shared" si="1"/>
        <v>16332.781002678033</v>
      </c>
      <c r="F13" s="6">
        <f>+'Global Status'!L10</f>
        <v>9746</v>
      </c>
      <c r="G13" s="21">
        <v>54</v>
      </c>
      <c r="H13" s="71">
        <f>+'Global Status'!J10</f>
        <v>2198</v>
      </c>
      <c r="I13" s="68">
        <f t="shared" si="2"/>
        <v>4216.4977593453323</v>
      </c>
      <c r="J13" s="2">
        <f>+'Global Status'!N10</f>
        <v>423</v>
      </c>
      <c r="K13" s="68">
        <f t="shared" si="3"/>
        <v>674.03499883260383</v>
      </c>
    </row>
    <row r="14" spans="1:11" x14ac:dyDescent="0.3">
      <c r="A14" s="23">
        <v>43905</v>
      </c>
      <c r="B14" s="21">
        <v>55</v>
      </c>
      <c r="C14" s="6">
        <f>+'Global Status'!I11</f>
        <v>72469</v>
      </c>
      <c r="D14" s="68">
        <f t="shared" si="0"/>
        <v>146459.73834106783</v>
      </c>
      <c r="E14" s="68">
        <f t="shared" si="1"/>
        <v>18095.765607568672</v>
      </c>
      <c r="F14" s="6">
        <f>+'Global Status'!L11</f>
        <v>10955</v>
      </c>
      <c r="G14" s="21">
        <v>55</v>
      </c>
      <c r="H14" s="71">
        <f>+'Global Status'!J11</f>
        <v>2531</v>
      </c>
      <c r="I14" s="68">
        <f t="shared" si="2"/>
        <v>4938.4795166100885</v>
      </c>
      <c r="J14" s="2">
        <f>+'Global Status'!N11</f>
        <v>333</v>
      </c>
      <c r="K14" s="68">
        <f t="shared" si="3"/>
        <v>771.64226929656331</v>
      </c>
    </row>
    <row r="15" spans="1:11" x14ac:dyDescent="0.3">
      <c r="A15" s="23">
        <v>43906</v>
      </c>
      <c r="B15" s="21">
        <v>56</v>
      </c>
      <c r="C15" s="6">
        <f>+'Global Status'!I12</f>
        <v>167515</v>
      </c>
      <c r="D15" s="68">
        <f t="shared" si="0"/>
        <v>165489.46859093569</v>
      </c>
      <c r="E15" s="68">
        <f t="shared" si="1"/>
        <v>19984.767891382413</v>
      </c>
      <c r="F15" s="6">
        <f>+'Global Status'!L12</f>
        <v>13903</v>
      </c>
      <c r="G15" s="21">
        <v>56</v>
      </c>
      <c r="H15" s="71">
        <f>+'Global Status'!J12</f>
        <v>6606</v>
      </c>
      <c r="I15" s="68">
        <f t="shared" si="2"/>
        <v>5763.3078704390991</v>
      </c>
      <c r="J15" s="2">
        <f>+'Global Status'!N12</f>
        <v>4075</v>
      </c>
      <c r="K15" s="68">
        <f t="shared" si="3"/>
        <v>879.82455635079555</v>
      </c>
    </row>
    <row r="16" spans="1:11" x14ac:dyDescent="0.3">
      <c r="A16" s="23">
        <v>43907</v>
      </c>
      <c r="B16" s="21">
        <v>57</v>
      </c>
      <c r="C16" s="6">
        <f>+'Global Status'!I13</f>
        <v>179111</v>
      </c>
      <c r="D16" s="68">
        <f t="shared" si="0"/>
        <v>186471.43027185593</v>
      </c>
      <c r="E16" s="68">
        <f t="shared" si="1"/>
        <v>22000.197417995361</v>
      </c>
      <c r="F16" s="6">
        <f>+'Global Status'!L13</f>
        <v>11525</v>
      </c>
      <c r="G16" s="21">
        <v>57</v>
      </c>
      <c r="H16" s="71">
        <f>+'Global Status'!J13</f>
        <v>7426</v>
      </c>
      <c r="I16" s="68">
        <f t="shared" si="2"/>
        <v>6701.8376040767107</v>
      </c>
      <c r="J16" s="2">
        <f>+'Global Status'!N13</f>
        <v>820</v>
      </c>
      <c r="K16" s="68">
        <f t="shared" si="3"/>
        <v>999.13151175553571</v>
      </c>
    </row>
    <row r="17" spans="1:11" x14ac:dyDescent="0.3">
      <c r="A17" s="23">
        <v>43908</v>
      </c>
      <c r="B17" s="21">
        <v>58</v>
      </c>
      <c r="C17" s="6">
        <f>+'Global Status'!I14</f>
        <v>191127</v>
      </c>
      <c r="D17" s="68">
        <f t="shared" si="0"/>
        <v>209531.74567562042</v>
      </c>
      <c r="E17" s="68">
        <f t="shared" si="1"/>
        <v>24141.228699978456</v>
      </c>
      <c r="F17" s="6">
        <f>+'Global Status'!L14</f>
        <v>15123</v>
      </c>
      <c r="G17" s="21">
        <v>58</v>
      </c>
      <c r="H17" s="71">
        <f>+'Global Status'!J14</f>
        <v>7807</v>
      </c>
      <c r="I17" s="68">
        <f t="shared" si="2"/>
        <v>7765.4406874483893</v>
      </c>
      <c r="J17" s="2">
        <f>+'Global Status'!N14</f>
        <v>381</v>
      </c>
      <c r="K17" s="68">
        <f t="shared" si="3"/>
        <v>1130.0450086782066</v>
      </c>
    </row>
    <row r="18" spans="1:11" x14ac:dyDescent="0.3">
      <c r="A18" s="23">
        <v>43909</v>
      </c>
      <c r="B18" s="21">
        <v>59</v>
      </c>
      <c r="C18" s="6">
        <f>+'Global Status'!I15</f>
        <v>209839</v>
      </c>
      <c r="D18" s="68">
        <f t="shared" si="0"/>
        <v>234795.04644033438</v>
      </c>
      <c r="E18" s="68">
        <f t="shared" si="1"/>
        <v>26405.687888096531</v>
      </c>
      <c r="F18" s="6">
        <f>+'Global Status'!L15</f>
        <v>16556</v>
      </c>
      <c r="G18" s="21">
        <v>59</v>
      </c>
      <c r="H18" s="71">
        <f>+'Global Status'!J15</f>
        <v>8778</v>
      </c>
      <c r="I18" s="68">
        <f t="shared" si="2"/>
        <v>8965.9298294303317</v>
      </c>
      <c r="J18" s="2">
        <f>+'Global Status'!N15</f>
        <v>971</v>
      </c>
      <c r="K18" s="68">
        <f t="shared" si="3"/>
        <v>1272.9616908011769</v>
      </c>
    </row>
    <row r="19" spans="1:11" x14ac:dyDescent="0.3">
      <c r="A19" s="23">
        <v>43910</v>
      </c>
      <c r="B19" s="21">
        <v>60</v>
      </c>
      <c r="C19" s="6">
        <f>+'Global Status'!I16</f>
        <v>234073</v>
      </c>
      <c r="D19" s="68">
        <f t="shared" si="0"/>
        <v>262383.07316281542</v>
      </c>
      <c r="E19" s="68">
        <f t="shared" si="1"/>
        <v>28789.950887452171</v>
      </c>
      <c r="F19" s="6">
        <f>+'Global Status'!L16</f>
        <v>24247</v>
      </c>
      <c r="G19" s="21">
        <v>60</v>
      </c>
      <c r="H19" s="71">
        <f>+'Global Status'!J16</f>
        <v>9840</v>
      </c>
      <c r="I19" s="68">
        <f t="shared" si="2"/>
        <v>10315.464300499965</v>
      </c>
      <c r="J19" s="2">
        <f>+'Global Status'!N16</f>
        <v>1062</v>
      </c>
      <c r="K19" s="68">
        <f t="shared" si="3"/>
        <v>1428.1750250964576</v>
      </c>
    </row>
    <row r="20" spans="1:11" x14ac:dyDescent="0.3">
      <c r="A20" s="23">
        <v>43911</v>
      </c>
      <c r="B20" s="21">
        <v>61</v>
      </c>
      <c r="C20" s="6">
        <f>+'Global Status'!I17</f>
        <v>266073</v>
      </c>
      <c r="D20" s="68">
        <f t="shared" si="0"/>
        <v>292413.18015753594</v>
      </c>
      <c r="E20" s="68">
        <f t="shared" si="1"/>
        <v>31288.856060302627</v>
      </c>
      <c r="F20" s="6">
        <f>+'Global Status'!L17</f>
        <v>32000</v>
      </c>
      <c r="G20" s="21">
        <v>61</v>
      </c>
      <c r="H20" s="71">
        <f>+'Global Status'!J17</f>
        <v>11183</v>
      </c>
      <c r="I20" s="68">
        <f t="shared" si="2"/>
        <v>11826.43772252173</v>
      </c>
      <c r="J20" s="2">
        <f>+'Global Status'!N17</f>
        <v>1343</v>
      </c>
      <c r="K20" s="68">
        <f t="shared" si="3"/>
        <v>1595.8572539767842</v>
      </c>
    </row>
    <row r="21" spans="1:11" x14ac:dyDescent="0.3">
      <c r="A21" s="23">
        <v>43912</v>
      </c>
      <c r="B21" s="21">
        <v>62</v>
      </c>
      <c r="C21" s="6">
        <f>+'Global Status'!I18</f>
        <v>292142</v>
      </c>
      <c r="D21" s="68">
        <f t="shared" si="0"/>
        <v>324996.76151545462</v>
      </c>
      <c r="E21" s="68">
        <f t="shared" si="1"/>
        <v>33895.634635026356</v>
      </c>
      <c r="F21" s="6">
        <f>+'Global Status'!L18</f>
        <v>26069</v>
      </c>
      <c r="G21" s="21">
        <v>62</v>
      </c>
      <c r="H21" s="71">
        <f>+'Global Status'!J18</f>
        <v>12783</v>
      </c>
      <c r="I21" s="68">
        <f t="shared" si="2"/>
        <v>13511.347945639976</v>
      </c>
      <c r="J21" s="2">
        <f>+'Global Status'!N18</f>
        <v>1600</v>
      </c>
      <c r="K21" s="68">
        <f t="shared" si="3"/>
        <v>1776.0416963590856</v>
      </c>
    </row>
    <row r="22" spans="1:11" x14ac:dyDescent="0.3">
      <c r="A22" s="23">
        <v>43913</v>
      </c>
      <c r="B22" s="21">
        <v>63</v>
      </c>
      <c r="C22" s="6">
        <f>+'Global Status'!I19</f>
        <v>332930</v>
      </c>
      <c r="D22" s="68">
        <f t="shared" si="0"/>
        <v>360237.61767913599</v>
      </c>
      <c r="E22" s="68">
        <f t="shared" si="1"/>
        <v>36601.861812912925</v>
      </c>
      <c r="F22" s="6">
        <f>+'Global Status'!L19</f>
        <v>40788</v>
      </c>
      <c r="G22" s="21">
        <v>63</v>
      </c>
      <c r="H22" s="71">
        <f>+'Global Status'!J19</f>
        <v>14509</v>
      </c>
      <c r="I22" s="68">
        <f t="shared" si="2"/>
        <v>15382.649605258066</v>
      </c>
      <c r="J22" s="2">
        <f>+'Global Status'!N19</f>
        <v>1726</v>
      </c>
      <c r="K22" s="68">
        <f t="shared" si="3"/>
        <v>1968.605892461032</v>
      </c>
    </row>
    <row r="23" spans="1:11" x14ac:dyDescent="0.3">
      <c r="A23" s="23">
        <v>43914</v>
      </c>
      <c r="B23" s="21">
        <v>64</v>
      </c>
      <c r="C23" s="6">
        <f>+'Global Status'!I20</f>
        <v>372755</v>
      </c>
      <c r="D23" s="68">
        <f t="shared" si="0"/>
        <v>398230.28464034665</v>
      </c>
      <c r="E23" s="68">
        <f t="shared" si="1"/>
        <v>39397.431345225166</v>
      </c>
      <c r="F23" s="6">
        <f>+'Global Status'!L20</f>
        <v>39825</v>
      </c>
      <c r="G23" s="21">
        <v>64</v>
      </c>
      <c r="H23" s="71">
        <f>+'Global Status'!J20</f>
        <v>16231</v>
      </c>
      <c r="I23" s="68">
        <f t="shared" si="2"/>
        <v>17452.590464937311</v>
      </c>
      <c r="J23" s="2">
        <f>+'Global Status'!N20</f>
        <v>1722</v>
      </c>
      <c r="K23" s="68">
        <f t="shared" si="3"/>
        <v>2173.2561211023644</v>
      </c>
    </row>
    <row r="24" spans="1:11" x14ac:dyDescent="0.3">
      <c r="A24" s="23">
        <v>43915</v>
      </c>
      <c r="B24" s="21">
        <v>65</v>
      </c>
      <c r="C24" s="6">
        <f>+'Global Status'!I21</f>
        <v>413467</v>
      </c>
      <c r="D24" s="68">
        <f t="shared" si="0"/>
        <v>439058.35049042257</v>
      </c>
      <c r="E24" s="68">
        <f t="shared" si="1"/>
        <v>42270.556040840456</v>
      </c>
      <c r="F24" s="6">
        <f>+'Global Status'!L21</f>
        <v>40712</v>
      </c>
      <c r="G24" s="21">
        <v>65</v>
      </c>
      <c r="H24" s="71">
        <f>+'Global Status'!J21</f>
        <v>18433</v>
      </c>
      <c r="I24" s="68">
        <f t="shared" si="2"/>
        <v>19733.033191074086</v>
      </c>
      <c r="J24" s="2">
        <f>+'Global Status'!N21</f>
        <v>2202</v>
      </c>
      <c r="K24" s="68">
        <f t="shared" si="3"/>
        <v>2389.5138382503796</v>
      </c>
    </row>
    <row r="25" spans="1:11" x14ac:dyDescent="0.3">
      <c r="A25" s="23">
        <v>43916</v>
      </c>
      <c r="B25" s="21">
        <v>66</v>
      </c>
      <c r="C25" s="6">
        <f>+'Global Status'!I22</f>
        <v>462684</v>
      </c>
      <c r="D25" s="68">
        <f t="shared" si="0"/>
        <v>482792.78631968854</v>
      </c>
      <c r="E25" s="68">
        <f t="shared" si="1"/>
        <v>45207.796261186908</v>
      </c>
      <c r="F25" s="6">
        <f>+'Global Status'!L22</f>
        <v>49219</v>
      </c>
      <c r="G25" s="21">
        <v>66</v>
      </c>
      <c r="H25" s="71">
        <f>+'Global Status'!J22</f>
        <v>20834</v>
      </c>
      <c r="I25" s="68">
        <f t="shared" si="2"/>
        <v>22235.264757212841</v>
      </c>
      <c r="J25" s="2">
        <f>+'Global Status'!N22</f>
        <v>2401</v>
      </c>
      <c r="K25" s="68">
        <f t="shared" si="3"/>
        <v>2616.7045891667199</v>
      </c>
    </row>
    <row r="26" spans="1:11" x14ac:dyDescent="0.3">
      <c r="A26" s="23">
        <v>43917</v>
      </c>
      <c r="B26" s="21">
        <v>67</v>
      </c>
      <c r="C26" s="6">
        <f>+'Global Status'!I23</f>
        <v>509164</v>
      </c>
      <c r="D26" s="68">
        <f t="shared" si="0"/>
        <v>529490.32028068171</v>
      </c>
      <c r="E26" s="68">
        <f t="shared" si="1"/>
        <v>48194.117968780301</v>
      </c>
      <c r="F26" s="6">
        <f>+'Global Status'!L23</f>
        <v>46484</v>
      </c>
      <c r="G26" s="21">
        <v>67</v>
      </c>
      <c r="H26" s="71">
        <f>+'Global Status'!J23</f>
        <v>23335</v>
      </c>
      <c r="I26" s="68">
        <f t="shared" si="2"/>
        <v>24969.796222464021</v>
      </c>
      <c r="J26" s="2">
        <f>+'Global Status'!N23</f>
        <v>2501</v>
      </c>
      <c r="K26" s="68">
        <f t="shared" si="3"/>
        <v>2853.9499318390131</v>
      </c>
    </row>
    <row r="27" spans="1:11" x14ac:dyDescent="0.3">
      <c r="A27" s="23">
        <v>43918</v>
      </c>
      <c r="B27" s="21">
        <v>68</v>
      </c>
      <c r="C27" s="6">
        <f>+'Global Status'!I24</f>
        <v>570968</v>
      </c>
      <c r="D27" s="68">
        <f t="shared" si="0"/>
        <v>579191.88491772104</v>
      </c>
      <c r="E27" s="68">
        <f t="shared" si="1"/>
        <v>51212.981326318783</v>
      </c>
      <c r="F27" s="6">
        <f>+'Global Status'!L24</f>
        <v>62514</v>
      </c>
      <c r="G27" s="21">
        <v>68</v>
      </c>
      <c r="H27" s="71">
        <f>+'Global Status'!J24</f>
        <v>26487</v>
      </c>
      <c r="I27" s="68">
        <f t="shared" si="2"/>
        <v>27946.156150687642</v>
      </c>
      <c r="J27" s="2">
        <f>+'Global Status'!N24</f>
        <v>3152</v>
      </c>
      <c r="K27" s="68">
        <f t="shared" si="3"/>
        <v>3100.1628750373161</v>
      </c>
    </row>
    <row r="28" spans="1:11" x14ac:dyDescent="0.3">
      <c r="A28" s="23">
        <v>43919</v>
      </c>
      <c r="B28" s="21">
        <v>69</v>
      </c>
      <c r="C28" s="6">
        <f>+'Global Status'!I25</f>
        <v>634835</v>
      </c>
      <c r="D28" s="68">
        <f t="shared" si="0"/>
        <v>631921.16854884289</v>
      </c>
      <c r="E28" s="68">
        <f t="shared" si="1"/>
        <v>54246.460206102391</v>
      </c>
      <c r="F28" s="6">
        <f>+'Global Status'!L25</f>
        <v>63159</v>
      </c>
      <c r="G28" s="21">
        <v>69</v>
      </c>
      <c r="H28" s="71">
        <f>+'Global Status'!J25</f>
        <v>29957</v>
      </c>
      <c r="I28" s="68">
        <f t="shared" si="2"/>
        <v>31172.681414795061</v>
      </c>
      <c r="J28" s="2">
        <f>+'Global Status'!N25</f>
        <v>3398</v>
      </c>
      <c r="K28" s="68">
        <f t="shared" si="3"/>
        <v>3354.047279628925</v>
      </c>
    </row>
    <row r="29" spans="1:11" x14ac:dyDescent="0.3">
      <c r="A29" s="23">
        <v>43920</v>
      </c>
      <c r="B29" s="21">
        <v>70</v>
      </c>
      <c r="C29" s="6">
        <f>+'Global Status'!I26</f>
        <v>693282</v>
      </c>
      <c r="D29" s="68">
        <f t="shared" si="0"/>
        <v>687683.30150424934</v>
      </c>
      <c r="E29" s="68">
        <f t="shared" si="1"/>
        <v>57275.392278658699</v>
      </c>
      <c r="F29" s="6">
        <f>+'Global Status'!L26</f>
        <v>58469</v>
      </c>
      <c r="G29" s="21">
        <v>70</v>
      </c>
      <c r="H29" s="71">
        <f>+'Global Status'!J26</f>
        <v>33106</v>
      </c>
      <c r="I29" s="68">
        <f t="shared" si="2"/>
        <v>34656.309543330855</v>
      </c>
      <c r="J29" s="2">
        <f>+'Global Status'!N26</f>
        <v>3149</v>
      </c>
      <c r="K29" s="68">
        <f t="shared" si="3"/>
        <v>3614.1015968105448</v>
      </c>
    </row>
    <row r="30" spans="1:11" x14ac:dyDescent="0.3">
      <c r="A30" s="23">
        <v>43921</v>
      </c>
      <c r="B30" s="21">
        <v>71</v>
      </c>
      <c r="C30" s="6">
        <f>+'Global Status'!I27</f>
        <v>750890</v>
      </c>
      <c r="D30" s="68">
        <f t="shared" si="0"/>
        <v>746463.70733275893</v>
      </c>
      <c r="E30" s="68">
        <f t="shared" si="1"/>
        <v>60279.558621777767</v>
      </c>
      <c r="F30" s="6">
        <f>+'Global Status'!L27</f>
        <v>57610</v>
      </c>
      <c r="G30" s="21">
        <v>71</v>
      </c>
      <c r="H30" s="71">
        <f>+'Global Status'!J27</f>
        <v>36405</v>
      </c>
      <c r="I30" s="68">
        <f t="shared" si="2"/>
        <v>38402.377094557814</v>
      </c>
      <c r="J30" s="2">
        <f>+'Global Status'!N27</f>
        <v>3299</v>
      </c>
      <c r="K30" s="68">
        <f t="shared" si="3"/>
        <v>3878.6272226284887</v>
      </c>
    </row>
    <row r="31" spans="1:11" x14ac:dyDescent="0.3">
      <c r="A31" s="23">
        <v>43922</v>
      </c>
      <c r="B31" s="21">
        <v>72</v>
      </c>
      <c r="C31" s="6">
        <f>+'Global Status'!I28</f>
        <v>823626</v>
      </c>
      <c r="D31" s="68">
        <f t="shared" si="0"/>
        <v>808227.14765694237</v>
      </c>
      <c r="E31" s="68">
        <f t="shared" si="1"/>
        <v>63237.891045916003</v>
      </c>
      <c r="F31" s="6">
        <f>+'Global Status'!L28</f>
        <v>72736</v>
      </c>
      <c r="G31" s="21">
        <v>72</v>
      </c>
      <c r="H31" s="71">
        <f>+'Global Status'!J28</f>
        <v>40598</v>
      </c>
      <c r="I31" s="68">
        <f t="shared" si="2"/>
        <v>42414.428768116428</v>
      </c>
      <c r="J31" s="2">
        <f>+'Global Status'!N28</f>
        <v>4193</v>
      </c>
      <c r="K31" s="68">
        <f t="shared" si="3"/>
        <v>4145.7416364045075</v>
      </c>
    </row>
    <row r="32" spans="1:11" x14ac:dyDescent="0.3">
      <c r="A32" s="23">
        <v>43923</v>
      </c>
      <c r="B32" s="21">
        <v>73</v>
      </c>
      <c r="C32" s="6">
        <f>+'Global Status'!I29</f>
        <v>896450</v>
      </c>
      <c r="D32" s="68">
        <f t="shared" si="0"/>
        <v>872916.98718148435</v>
      </c>
      <c r="E32" s="68">
        <f t="shared" si="1"/>
        <v>66128.704590126421</v>
      </c>
      <c r="F32" s="6">
        <f>+'Global Status'!L29</f>
        <v>72839</v>
      </c>
      <c r="G32" s="21">
        <v>73</v>
      </c>
      <c r="H32" s="71">
        <f>+'Global Status'!J29</f>
        <v>45526</v>
      </c>
      <c r="I32" s="68">
        <f t="shared" si="2"/>
        <v>46694.042069799085</v>
      </c>
      <c r="J32" s="2">
        <f>+'Global Status'!N29</f>
        <v>4928</v>
      </c>
      <c r="K32" s="68">
        <f t="shared" si="3"/>
        <v>4413.3963642052722</v>
      </c>
    </row>
    <row r="33" spans="1:11" x14ac:dyDescent="0.3">
      <c r="A33" s="23">
        <v>43924</v>
      </c>
      <c r="B33" s="21">
        <v>74</v>
      </c>
      <c r="C33" s="6">
        <f>+'Global Status'!I30</f>
        <v>972303</v>
      </c>
      <c r="D33" s="68">
        <f t="shared" si="0"/>
        <v>940454.70245228719</v>
      </c>
      <c r="E33" s="68">
        <f t="shared" si="1"/>
        <v>68929.951926449401</v>
      </c>
      <c r="F33" s="6">
        <f>+'Global Status'!L30</f>
        <v>75853</v>
      </c>
      <c r="G33" s="21">
        <v>74</v>
      </c>
      <c r="H33" s="71">
        <f>+'Global Status'!J30</f>
        <v>50322</v>
      </c>
      <c r="I33" s="68">
        <f t="shared" si="2"/>
        <v>51240.672318061261</v>
      </c>
      <c r="J33" s="2">
        <f>+'Global Status'!N30</f>
        <v>4796</v>
      </c>
      <c r="K33" s="68">
        <f t="shared" si="3"/>
        <v>4679.3996708631348</v>
      </c>
    </row>
    <row r="34" spans="1:11" x14ac:dyDescent="0.3">
      <c r="A34" s="23">
        <v>43925</v>
      </c>
      <c r="B34" s="21">
        <v>75</v>
      </c>
      <c r="C34" s="6">
        <f>+'Global Status'!I31</f>
        <v>1051697</v>
      </c>
      <c r="D34" s="68">
        <f t="shared" si="0"/>
        <v>1010739.6543627697</v>
      </c>
      <c r="E34" s="68">
        <f t="shared" si="1"/>
        <v>71619.495742577943</v>
      </c>
      <c r="F34" s="6">
        <f>+'Global Status'!L31</f>
        <v>79394</v>
      </c>
      <c r="G34" s="21">
        <v>75</v>
      </c>
      <c r="H34" s="71">
        <f>+'Global Status'!J31</f>
        <v>56986</v>
      </c>
      <c r="I34" s="68">
        <f t="shared" si="2"/>
        <v>56051.522612539797</v>
      </c>
      <c r="J34" s="2">
        <f>+'Global Status'!N31</f>
        <v>6664</v>
      </c>
      <c r="K34" s="68">
        <f t="shared" si="3"/>
        <v>4941.4437395906534</v>
      </c>
    </row>
    <row r="35" spans="1:11" x14ac:dyDescent="0.3">
      <c r="A35" s="23">
        <v>43926</v>
      </c>
      <c r="B35" s="21">
        <v>76</v>
      </c>
      <c r="C35" s="6">
        <f>+'Global Status'!I32</f>
        <v>1133758</v>
      </c>
      <c r="D35" s="68">
        <f t="shared" si="0"/>
        <v>1083649.140167933</v>
      </c>
      <c r="E35" s="68">
        <f t="shared" si="1"/>
        <v>74175.394574730162</v>
      </c>
      <c r="F35" s="6">
        <f>+'Global Status'!L32</f>
        <v>82061</v>
      </c>
      <c r="G35" s="21">
        <v>76</v>
      </c>
      <c r="H35" s="71">
        <f>+'Global Status'!J32</f>
        <v>62784</v>
      </c>
      <c r="I35" s="68">
        <f t="shared" si="2"/>
        <v>61121.443070641464</v>
      </c>
      <c r="J35" s="2">
        <f>+'Global Status'!N32</f>
        <v>5798</v>
      </c>
      <c r="K35" s="68">
        <f t="shared" si="3"/>
        <v>5197.1359518463087</v>
      </c>
    </row>
    <row r="36" spans="1:11" x14ac:dyDescent="0.3">
      <c r="A36" s="23">
        <v>43927</v>
      </c>
      <c r="B36" s="21">
        <v>77</v>
      </c>
      <c r="C36" s="6">
        <f>+'Global Status'!I33</f>
        <v>1210956</v>
      </c>
      <c r="D36" s="68">
        <f t="shared" si="0"/>
        <v>1159038.7359769109</v>
      </c>
      <c r="E36" s="68">
        <f t="shared" si="1"/>
        <v>76576.197055931116</v>
      </c>
      <c r="F36" s="6">
        <f>+'Global Status'!L33</f>
        <v>77200</v>
      </c>
      <c r="G36" s="21">
        <v>77</v>
      </c>
      <c r="H36" s="71">
        <f>+'Global Status'!J33</f>
        <v>67594</v>
      </c>
      <c r="I36" s="68">
        <f t="shared" si="2"/>
        <v>66442.863178921179</v>
      </c>
      <c r="J36" s="2">
        <f>+'Global Status'!N33</f>
        <v>4810</v>
      </c>
      <c r="K36" s="68">
        <f t="shared" si="3"/>
        <v>5444.0337371356836</v>
      </c>
    </row>
    <row r="37" spans="1:11" x14ac:dyDescent="0.3">
      <c r="A37" s="23">
        <v>43928</v>
      </c>
      <c r="B37" s="21">
        <v>78</v>
      </c>
      <c r="C37" s="6">
        <f>+'Global Status'!I34</f>
        <v>1279722</v>
      </c>
      <c r="D37" s="68">
        <f t="shared" si="0"/>
        <v>1236742.935451698</v>
      </c>
      <c r="E37" s="68">
        <f t="shared" si="1"/>
        <v>78801.239148223234</v>
      </c>
      <c r="F37" s="6">
        <f>+'Global Status'!L34</f>
        <v>68766</v>
      </c>
      <c r="G37" s="21">
        <v>78</v>
      </c>
      <c r="H37" s="71">
        <f>+'Global Status'!J34</f>
        <v>72614</v>
      </c>
      <c r="I37" s="68">
        <f t="shared" si="2"/>
        <v>72005.760507664338</v>
      </c>
      <c r="J37" s="2">
        <f>+'Global Status'!N34</f>
        <v>5020</v>
      </c>
      <c r="K37" s="68">
        <f t="shared" si="3"/>
        <v>5679.682328404514</v>
      </c>
    </row>
    <row r="38" spans="1:11" x14ac:dyDescent="0.3">
      <c r="A38" s="23">
        <v>43929</v>
      </c>
      <c r="B38" s="21">
        <v>79</v>
      </c>
      <c r="C38" s="6">
        <f>+'Global Status'!I35</f>
        <v>1353361</v>
      </c>
      <c r="D38" s="68">
        <f t="shared" si="0"/>
        <v>1316576.0848619025</v>
      </c>
      <c r="E38" s="68">
        <f t="shared" si="1"/>
        <v>80830.938656789644</v>
      </c>
      <c r="F38" s="6">
        <f>+'Global Status'!L35</f>
        <v>73639</v>
      </c>
      <c r="G38" s="21">
        <v>79</v>
      </c>
      <c r="H38" s="71">
        <f>+'Global Status'!J35</f>
        <v>79235</v>
      </c>
      <c r="I38" s="68">
        <f t="shared" si="2"/>
        <v>77797.668311522284</v>
      </c>
      <c r="J38" s="2">
        <f>+'Global Status'!N35</f>
        <v>6695</v>
      </c>
      <c r="K38" s="68">
        <f t="shared" si="3"/>
        <v>5901.6546390942704</v>
      </c>
    </row>
    <row r="39" spans="1:11" x14ac:dyDescent="0.3">
      <c r="A39" s="23">
        <v>43930</v>
      </c>
      <c r="B39" s="21">
        <v>80</v>
      </c>
      <c r="C39" s="6">
        <f>+'Global Status'!I36</f>
        <v>1436198</v>
      </c>
      <c r="D39" s="68">
        <f t="shared" si="0"/>
        <v>1398333.6088654872</v>
      </c>
      <c r="E39" s="68">
        <f t="shared" si="1"/>
        <v>82647.081192215599</v>
      </c>
      <c r="F39" s="6">
        <f>+'Global Status'!L36</f>
        <v>82837</v>
      </c>
      <c r="G39" s="21">
        <v>80</v>
      </c>
      <c r="H39" s="71">
        <f>+'Global Status'!J36</f>
        <v>85522</v>
      </c>
      <c r="I39" s="68">
        <f t="shared" si="2"/>
        <v>83803.723703312862</v>
      </c>
      <c r="J39" s="2">
        <f>+'Global Status'!N36</f>
        <v>6287</v>
      </c>
      <c r="K39" s="68">
        <f t="shared" si="3"/>
        <v>6107.5923779956329</v>
      </c>
    </row>
    <row r="40" spans="1:11" x14ac:dyDescent="0.3">
      <c r="A40" s="23">
        <v>43931</v>
      </c>
      <c r="B40" s="21">
        <v>81</v>
      </c>
      <c r="C40" s="6">
        <f>+'Global Status'!I37</f>
        <v>1521252</v>
      </c>
      <c r="D40" s="68">
        <f t="shared" si="0"/>
        <v>1481793.5155469554</v>
      </c>
      <c r="E40" s="68">
        <f t="shared" si="1"/>
        <v>84233.091762687574</v>
      </c>
      <c r="F40" s="6">
        <f>+'Global Status'!L37</f>
        <v>85054</v>
      </c>
      <c r="G40" s="21">
        <v>81</v>
      </c>
      <c r="H40" s="71">
        <f>+'Global Status'!J37</f>
        <v>92798</v>
      </c>
      <c r="I40" s="68">
        <f t="shared" si="2"/>
        <v>90006.757164221373</v>
      </c>
      <c r="J40" s="2">
        <f>+'Global Status'!N37</f>
        <v>7277</v>
      </c>
      <c r="K40" s="68">
        <f t="shared" si="3"/>
        <v>6295.2474424193151</v>
      </c>
    </row>
    <row r="41" spans="1:11" x14ac:dyDescent="0.3">
      <c r="A41" s="23">
        <v>43932</v>
      </c>
      <c r="B41" s="21">
        <v>82</v>
      </c>
      <c r="C41" s="6">
        <f>+'Global Status'!I38</f>
        <v>1610909</v>
      </c>
      <c r="D41" s="68">
        <f t="shared" si="0"/>
        <v>1566718.163497068</v>
      </c>
      <c r="E41" s="68">
        <f t="shared" si="1"/>
        <v>85574.286344902997</v>
      </c>
      <c r="F41" s="6">
        <f>+'Global Status'!L38</f>
        <v>89657</v>
      </c>
      <c r="G41" s="21">
        <v>82</v>
      </c>
      <c r="H41" s="71">
        <f>+'Global Status'!J38</f>
        <v>99690</v>
      </c>
      <c r="I41" s="68">
        <f t="shared" si="2"/>
        <v>96387.423167967223</v>
      </c>
      <c r="J41" s="2">
        <f>+'Global Status'!N38</f>
        <v>6892</v>
      </c>
      <c r="K41" s="68">
        <f t="shared" si="3"/>
        <v>6462.5225827993545</v>
      </c>
    </row>
    <row r="42" spans="1:11" x14ac:dyDescent="0.3">
      <c r="A42" s="23">
        <v>43933</v>
      </c>
      <c r="B42" s="21">
        <v>83</v>
      </c>
      <c r="C42" s="6">
        <f>+'Global Status'!I39</f>
        <v>1696588</v>
      </c>
      <c r="D42" s="68">
        <f t="shared" si="0"/>
        <v>1652856.2682133666</v>
      </c>
      <c r="E42" s="68">
        <f t="shared" si="1"/>
        <v>86658.098100101386</v>
      </c>
      <c r="F42" s="6">
        <f>+'Global Status'!L39</f>
        <v>85679</v>
      </c>
      <c r="G42" s="21">
        <v>83</v>
      </c>
      <c r="H42" s="71">
        <f>+'Global Status'!J39</f>
        <v>105952</v>
      </c>
      <c r="I42" s="68">
        <f t="shared" si="2"/>
        <v>102924.37067878689</v>
      </c>
      <c r="J42" s="2">
        <f>+'Global Status'!N39</f>
        <v>6262</v>
      </c>
      <c r="K42" s="68">
        <f t="shared" si="3"/>
        <v>6607.5103155559927</v>
      </c>
    </row>
    <row r="43" spans="1:11" x14ac:dyDescent="0.3">
      <c r="A43" s="23">
        <v>43934</v>
      </c>
      <c r="B43" s="21">
        <v>84</v>
      </c>
      <c r="C43" s="6">
        <f>+'Global Status'!I40</f>
        <v>1773084</v>
      </c>
      <c r="D43" s="68">
        <f t="shared" si="0"/>
        <v>1739945.1199868191</v>
      </c>
      <c r="E43" s="68">
        <f t="shared" si="1"/>
        <v>87474.273364316818</v>
      </c>
      <c r="F43" s="6">
        <f>+'Global Status'!L40</f>
        <v>76498</v>
      </c>
      <c r="G43" s="21">
        <v>84</v>
      </c>
      <c r="H43" s="71">
        <f>+'Global Status'!J40</f>
        <v>111652</v>
      </c>
      <c r="I43" s="68">
        <f t="shared" si="2"/>
        <v>109594.45126542133</v>
      </c>
      <c r="J43" s="2">
        <f>+'Global Status'!N40</f>
        <v>5702</v>
      </c>
      <c r="K43" s="68">
        <f t="shared" si="3"/>
        <v>6728.5290776196698</v>
      </c>
    </row>
    <row r="44" spans="1:11" x14ac:dyDescent="0.3">
      <c r="A44" s="23">
        <v>43935</v>
      </c>
      <c r="B44" s="21">
        <v>85</v>
      </c>
      <c r="C44" s="6">
        <f>+'Global Status'!I41</f>
        <v>1844863</v>
      </c>
      <c r="D44" s="68">
        <f t="shared" si="0"/>
        <v>1827712.9808569807</v>
      </c>
      <c r="E44" s="68">
        <f t="shared" si="1"/>
        <v>88015.033139257415</v>
      </c>
      <c r="F44" s="6">
        <f>+'Global Status'!L41</f>
        <v>71779</v>
      </c>
      <c r="G44" s="21">
        <v>85</v>
      </c>
      <c r="H44" s="71">
        <f>+'Global Status'!J41</f>
        <v>117021</v>
      </c>
      <c r="I44" s="68">
        <f t="shared" si="2"/>
        <v>116372.96158888651</v>
      </c>
      <c r="J44" s="2">
        <f>+'Global Status'!N41</f>
        <v>5369</v>
      </c>
      <c r="K44" s="68">
        <f t="shared" si="3"/>
        <v>6824.1556659213693</v>
      </c>
    </row>
    <row r="45" spans="1:11" x14ac:dyDescent="0.3">
      <c r="A45" s="23">
        <v>43936</v>
      </c>
      <c r="B45" s="21">
        <v>86</v>
      </c>
      <c r="C45" s="6">
        <f>+'Global Status'!I42</f>
        <v>1914916</v>
      </c>
      <c r="D45" s="68">
        <f t="shared" si="0"/>
        <v>1915881.6242937297</v>
      </c>
      <c r="E45" s="68">
        <f t="shared" si="1"/>
        <v>88275.19652717642</v>
      </c>
      <c r="F45" s="6">
        <f>+'Global Status'!L42</f>
        <v>70082</v>
      </c>
      <c r="G45" s="21">
        <v>86</v>
      </c>
      <c r="H45" s="71">
        <f>+'Global Status'!J42</f>
        <v>123010</v>
      </c>
      <c r="I45" s="68">
        <f t="shared" si="2"/>
        <v>123233.91610365779</v>
      </c>
      <c r="J45" s="2">
        <f>+'Global Status'!N42</f>
        <v>5989</v>
      </c>
      <c r="K45" s="68">
        <f t="shared" si="3"/>
        <v>6893.2530875116363</v>
      </c>
    </row>
    <row r="46" spans="1:11" x14ac:dyDescent="0.3">
      <c r="A46" s="23">
        <v>43937</v>
      </c>
      <c r="B46" s="21">
        <v>87</v>
      </c>
      <c r="C46" s="6">
        <f>+'Global Status'!I43</f>
        <v>1991562</v>
      </c>
      <c r="D46" s="68">
        <f t="shared" si="0"/>
        <v>2004168.9781082738</v>
      </c>
      <c r="E46" s="68">
        <f t="shared" si="1"/>
        <v>88252.263370649802</v>
      </c>
      <c r="F46" s="6">
        <f>+'Global Status'!L43</f>
        <v>76647</v>
      </c>
      <c r="G46" s="21">
        <v>87</v>
      </c>
      <c r="H46" s="71">
        <f>+'Global Status'!J43</f>
        <v>130885</v>
      </c>
      <c r="I46" s="68">
        <f t="shared" si="2"/>
        <v>130150.34499146516</v>
      </c>
      <c r="J46" s="2">
        <f>+'Global Status'!N43</f>
        <v>7875</v>
      </c>
      <c r="K46" s="68">
        <f t="shared" si="3"/>
        <v>6934.9930585641396</v>
      </c>
    </row>
    <row r="47" spans="1:11" x14ac:dyDescent="0.3">
      <c r="A47" s="23">
        <v>43938</v>
      </c>
      <c r="B47" s="21">
        <v>88</v>
      </c>
      <c r="C47" s="6">
        <f>+'Global Status'!I44</f>
        <v>2074529</v>
      </c>
      <c r="D47" s="68">
        <f t="shared" si="0"/>
        <v>2092291.8287993609</v>
      </c>
      <c r="E47" s="68">
        <f t="shared" si="1"/>
        <v>87946.454253789518</v>
      </c>
      <c r="F47" s="6">
        <f>+'Global Status'!L44</f>
        <v>82967</v>
      </c>
      <c r="G47" s="21">
        <v>88</v>
      </c>
      <c r="H47" s="71">
        <f>+'Global Status'!J44</f>
        <v>139378</v>
      </c>
      <c r="I47" s="68">
        <f t="shared" si="2"/>
        <v>137094.61165276894</v>
      </c>
      <c r="J47" s="2">
        <f>+'Global Status'!N44</f>
        <v>8493</v>
      </c>
      <c r="K47" s="68">
        <f t="shared" si="3"/>
        <v>6948.8725298571753</v>
      </c>
    </row>
    <row r="48" spans="1:11" x14ac:dyDescent="0.3">
      <c r="A48" s="23">
        <v>43939</v>
      </c>
      <c r="B48" s="21">
        <v>89</v>
      </c>
      <c r="C48" s="6">
        <f>+'Global Status'!I45</f>
        <v>2160207</v>
      </c>
      <c r="D48" s="68">
        <f t="shared" si="0"/>
        <v>2179968.5441680765</v>
      </c>
      <c r="E48" s="68">
        <f t="shared" si="1"/>
        <v>87360.706969850726</v>
      </c>
      <c r="F48" s="6">
        <f>+'Global Status'!L45</f>
        <v>85678</v>
      </c>
      <c r="G48" s="21">
        <v>89</v>
      </c>
      <c r="H48" s="71">
        <f>+'Global Status'!J45</f>
        <v>146088</v>
      </c>
      <c r="I48" s="68">
        <f t="shared" si="2"/>
        <v>144038.7435376792</v>
      </c>
      <c r="J48" s="2">
        <f>+'Global Status'!N45</f>
        <v>6710</v>
      </c>
      <c r="K48" s="68">
        <f t="shared" si="3"/>
        <v>6934.7237777698192</v>
      </c>
    </row>
    <row r="49" spans="1:11" x14ac:dyDescent="0.3">
      <c r="A49" s="23">
        <v>43940</v>
      </c>
      <c r="B49" s="21">
        <v>90</v>
      </c>
      <c r="C49" s="6">
        <f>+'Global Status'!I46</f>
        <v>2241778</v>
      </c>
      <c r="D49" s="68">
        <f t="shared" si="0"/>
        <v>2266921.770625663</v>
      </c>
      <c r="E49" s="68">
        <f t="shared" si="1"/>
        <v>86500.629534342559</v>
      </c>
      <c r="F49" s="6">
        <f>+'Global Status'!L46</f>
        <v>81572</v>
      </c>
      <c r="G49" s="21">
        <v>90</v>
      </c>
      <c r="H49" s="71">
        <f>+'Global Status'!J46</f>
        <v>152551</v>
      </c>
      <c r="I49" s="68">
        <f t="shared" si="2"/>
        <v>150954.76972497319</v>
      </c>
      <c r="J49" s="2">
        <f>+'Global Status'!N46</f>
        <v>6463</v>
      </c>
      <c r="K49" s="68">
        <f t="shared" si="3"/>
        <v>6892.7177777821771</v>
      </c>
    </row>
    <row r="50" spans="1:11" x14ac:dyDescent="0.3">
      <c r="A50" s="23">
        <v>43941</v>
      </c>
      <c r="B50" s="21">
        <v>91</v>
      </c>
      <c r="C50" s="6">
        <f>+'Global Status'!I47</f>
        <v>2314621</v>
      </c>
      <c r="D50" s="68">
        <f t="shared" si="0"/>
        <v>2352881.0621852074</v>
      </c>
      <c r="E50" s="68">
        <f t="shared" si="1"/>
        <v>85374.410794626878</v>
      </c>
      <c r="F50" s="6">
        <f>+'Global Status'!L47</f>
        <v>72846</v>
      </c>
      <c r="G50" s="21">
        <v>91</v>
      </c>
      <c r="H50" s="71">
        <f>+'Global Status'!J47</f>
        <v>157847</v>
      </c>
      <c r="I50" s="68">
        <f t="shared" si="2"/>
        <v>157815.05846835466</v>
      </c>
      <c r="J50" s="2">
        <f>+'Global Status'!N47</f>
        <v>5296</v>
      </c>
      <c r="K50" s="68">
        <f t="shared" si="3"/>
        <v>6823.3607656134191</v>
      </c>
    </row>
    <row r="51" spans="1:11" x14ac:dyDescent="0.3">
      <c r="A51" s="23">
        <v>43942</v>
      </c>
      <c r="B51" s="21">
        <v>92</v>
      </c>
      <c r="C51" s="6">
        <f>+'Global Status'!I48</f>
        <v>2397216</v>
      </c>
      <c r="D51" s="68">
        <f t="shared" si="0"/>
        <v>2437585.3996535167</v>
      </c>
      <c r="E51" s="68">
        <f t="shared" si="1"/>
        <v>83992.690628672994</v>
      </c>
      <c r="F51" s="6">
        <f>+'Global Status'!L48</f>
        <v>83006</v>
      </c>
      <c r="G51" s="21">
        <v>92</v>
      </c>
      <c r="H51" s="71">
        <f>+'Global Status'!J48</f>
        <v>162956</v>
      </c>
      <c r="I51" s="68">
        <f t="shared" si="2"/>
        <v>164592.64793002102</v>
      </c>
      <c r="J51" s="2">
        <f>+'Global Status'!N48</f>
        <v>5109</v>
      </c>
      <c r="K51" s="68">
        <f t="shared" si="3"/>
        <v>6727.484082700711</v>
      </c>
    </row>
    <row r="52" spans="1:11" x14ac:dyDescent="0.3">
      <c r="A52" s="23">
        <v>43943</v>
      </c>
      <c r="B52" s="21">
        <v>93</v>
      </c>
      <c r="C52" s="6">
        <f>+'Global Status'!I49</f>
        <v>2471136</v>
      </c>
      <c r="D52" s="68">
        <f t="shared" si="0"/>
        <v>2520785.5609803265</v>
      </c>
      <c r="E52" s="68">
        <f t="shared" si="1"/>
        <v>82368.392610268929</v>
      </c>
      <c r="F52" s="6">
        <f>+'Global Status'!L49</f>
        <v>73920</v>
      </c>
      <c r="G52" s="21">
        <v>93</v>
      </c>
      <c r="H52" s="71">
        <f>+'Global Status'!J49</f>
        <v>169006</v>
      </c>
      <c r="I52" s="68">
        <f t="shared" si="2"/>
        <v>171261.56351292192</v>
      </c>
      <c r="J52" s="2">
        <f>+'Global Status'!N49</f>
        <v>6058</v>
      </c>
      <c r="K52" s="68">
        <f t="shared" si="3"/>
        <v>6606.2275908001102</v>
      </c>
    </row>
    <row r="53" spans="1:11" x14ac:dyDescent="0.3">
      <c r="A53" s="23">
        <v>43944</v>
      </c>
      <c r="B53" s="21">
        <v>94</v>
      </c>
      <c r="C53" s="6">
        <f>+'Global Status'!I50</f>
        <v>2544792</v>
      </c>
      <c r="D53" s="68">
        <f t="shared" si="0"/>
        <v>2602246.3070084299</v>
      </c>
      <c r="E53" s="68">
        <f t="shared" si="1"/>
        <v>80516.522820707964</v>
      </c>
      <c r="F53" s="6">
        <f>+'Global Status'!L50</f>
        <v>73657</v>
      </c>
      <c r="G53" s="21">
        <v>94</v>
      </c>
      <c r="H53" s="71">
        <f>+'Global Status'!J50</f>
        <v>175694</v>
      </c>
      <c r="I53" s="68">
        <f t="shared" si="2"/>
        <v>177797.11557791449</v>
      </c>
      <c r="J53" s="2">
        <f>+'Global Status'!N50</f>
        <v>6689</v>
      </c>
      <c r="K53" s="68">
        <f t="shared" si="3"/>
        <v>6461.0171183135762</v>
      </c>
    </row>
    <row r="54" spans="1:11" x14ac:dyDescent="0.3">
      <c r="A54" s="23">
        <v>43945</v>
      </c>
      <c r="B54" s="21">
        <v>95</v>
      </c>
      <c r="C54" s="6">
        <f>+'Global Status'!I51</f>
        <v>2626321</v>
      </c>
      <c r="D54" s="68">
        <f t="shared" si="0"/>
        <v>2681748.350907234</v>
      </c>
      <c r="E54" s="68">
        <f t="shared" si="1"/>
        <v>78453.939185758427</v>
      </c>
      <c r="F54" s="6">
        <f>+'Global Status'!L51</f>
        <v>81529</v>
      </c>
      <c r="G54" s="21">
        <v>95</v>
      </c>
      <c r="H54" s="71">
        <f>+'Global Status'!J51</f>
        <v>181938</v>
      </c>
      <c r="I54" s="68">
        <f t="shared" si="2"/>
        <v>184176.17187687711</v>
      </c>
      <c r="J54" s="2">
        <f>+'Global Status'!N51</f>
        <v>6260</v>
      </c>
      <c r="K54" s="68">
        <f t="shared" si="3"/>
        <v>6293.5365622023091</v>
      </c>
    </row>
    <row r="55" spans="1:11" x14ac:dyDescent="0.3">
      <c r="A55" s="23">
        <v>43946</v>
      </c>
      <c r="B55" s="21">
        <v>96</v>
      </c>
      <c r="C55" s="6">
        <f>+'Global Status'!I52</f>
        <v>2719897</v>
      </c>
      <c r="D55" s="68">
        <f t="shared" si="0"/>
        <v>2759090.084250092</v>
      </c>
      <c r="E55" s="68">
        <f t="shared" si="1"/>
        <v>76199.096293147013</v>
      </c>
      <c r="F55" s="6">
        <f>+'Global Status'!L52</f>
        <v>93716</v>
      </c>
      <c r="G55" s="21">
        <v>96</v>
      </c>
      <c r="H55" s="71">
        <f>+'Global Status'!J52</f>
        <v>187705</v>
      </c>
      <c r="I55" s="68">
        <f t="shared" si="2"/>
        <v>190377.39972831056</v>
      </c>
      <c r="J55" s="2">
        <f>+'Global Status'!N52</f>
        <v>5767</v>
      </c>
      <c r="K55" s="68">
        <f t="shared" si="3"/>
        <v>6105.6954084472873</v>
      </c>
    </row>
    <row r="56" spans="1:11" x14ac:dyDescent="0.3">
      <c r="A56" s="23">
        <v>43947</v>
      </c>
      <c r="B56" s="21">
        <v>97</v>
      </c>
      <c r="C56" s="6">
        <f>+'Global Status'!I53</f>
        <v>2804796</v>
      </c>
      <c r="D56" s="68">
        <f t="shared" si="0"/>
        <v>2834089.0378827979</v>
      </c>
      <c r="E56" s="68">
        <f t="shared" si="1"/>
        <v>73771.771085586952</v>
      </c>
      <c r="F56" s="6">
        <f>+'Global Status'!L53</f>
        <v>84900</v>
      </c>
      <c r="G56" s="21">
        <v>97</v>
      </c>
      <c r="H56" s="71">
        <f>+'Global Status'!J53</f>
        <v>193710</v>
      </c>
      <c r="I56" s="68">
        <f t="shared" si="2"/>
        <v>196381.47378347031</v>
      </c>
      <c r="J56" s="2">
        <f>+'Global Status'!N53</f>
        <v>6006</v>
      </c>
      <c r="K56" s="68">
        <f t="shared" si="3"/>
        <v>5899.5925463353215</v>
      </c>
    </row>
    <row r="57" spans="1:11" x14ac:dyDescent="0.3">
      <c r="A57" s="23">
        <v>43948</v>
      </c>
      <c r="B57" s="21">
        <v>98</v>
      </c>
      <c r="C57" s="6">
        <f>+'Global Status'!I54</f>
        <v>2878196</v>
      </c>
      <c r="D57" s="68">
        <f t="shared" si="0"/>
        <v>2906583.061284848</v>
      </c>
      <c r="E57" s="68">
        <f t="shared" si="1"/>
        <v>71192.775117893136</v>
      </c>
      <c r="F57" s="6">
        <f>+'Global Status'!L54</f>
        <v>85530</v>
      </c>
      <c r="G57" s="21">
        <v>98</v>
      </c>
      <c r="H57" s="71">
        <f>+'Global Status'!J54</f>
        <v>198668</v>
      </c>
      <c r="I57" s="68">
        <f t="shared" si="2"/>
        <v>202171.24615001283</v>
      </c>
      <c r="J57" s="2">
        <f>+'Global Status'!N54</f>
        <v>4982</v>
      </c>
      <c r="K57" s="68">
        <f t="shared" si="3"/>
        <v>5677.4773339023814</v>
      </c>
    </row>
    <row r="58" spans="1:11" x14ac:dyDescent="0.3">
      <c r="A58" s="23">
        <v>43949</v>
      </c>
      <c r="B58" s="21">
        <v>99</v>
      </c>
      <c r="C58" s="6">
        <f>+'Global Status'!I55</f>
        <v>2954222</v>
      </c>
      <c r="D58" s="68">
        <f t="shared" si="0"/>
        <v>2976431.209897493</v>
      </c>
      <c r="E58" s="68">
        <f t="shared" si="1"/>
        <v>68483.659209121441</v>
      </c>
      <c r="F58" s="6">
        <f>+'Global Status'!L55</f>
        <v>76026</v>
      </c>
      <c r="G58" s="21">
        <v>99</v>
      </c>
      <c r="H58" s="71">
        <f>+'Global Status'!J55</f>
        <v>202597</v>
      </c>
      <c r="I58" s="68">
        <f t="shared" si="2"/>
        <v>207731.87662502576</v>
      </c>
      <c r="J58" s="2">
        <f>+'Global Status'!N55</f>
        <v>3932</v>
      </c>
      <c r="K58" s="68">
        <f t="shared" si="3"/>
        <v>5441.7089214510743</v>
      </c>
    </row>
    <row r="59" spans="1:11" x14ac:dyDescent="0.3">
      <c r="A59" s="23">
        <v>43950</v>
      </c>
      <c r="B59" s="21">
        <v>100</v>
      </c>
      <c r="C59" s="6">
        <f>+'Global Status'!I56</f>
        <v>3018952</v>
      </c>
      <c r="D59" s="68">
        <f t="shared" si="0"/>
        <v>3043514.3357316675</v>
      </c>
      <c r="E59" s="68">
        <f t="shared" si="1"/>
        <v>65666.416312005967</v>
      </c>
      <c r="F59" s="6">
        <f>+'Global Status'!L56</f>
        <v>66276</v>
      </c>
      <c r="G59" s="21">
        <v>100</v>
      </c>
      <c r="H59" s="71">
        <f>+'Global Status'!J56</f>
        <v>207973</v>
      </c>
      <c r="I59" s="68">
        <f t="shared" si="2"/>
        <v>213050.92180713284</v>
      </c>
      <c r="J59" s="2">
        <f>+'Global Status'!N56</f>
        <v>5376</v>
      </c>
      <c r="K59" s="68">
        <f t="shared" si="3"/>
        <v>5194.7148563132405</v>
      </c>
    </row>
    <row r="60" spans="1:11" x14ac:dyDescent="0.3">
      <c r="A60" s="23">
        <v>43951</v>
      </c>
      <c r="B60" s="21">
        <v>101</v>
      </c>
      <c r="C60" s="6">
        <f>+'Global Status'!I57</f>
        <v>3090445</v>
      </c>
      <c r="D60" s="68">
        <f t="shared" si="0"/>
        <v>3107735.3823255659</v>
      </c>
      <c r="E60" s="68">
        <f t="shared" si="1"/>
        <v>62763.188267058707</v>
      </c>
      <c r="F60" s="6">
        <f>+'Global Status'!L57</f>
        <v>71839</v>
      </c>
      <c r="G60" s="21">
        <v>101</v>
      </c>
      <c r="H60" s="71">
        <f>+'Global Status'!J57</f>
        <v>217769</v>
      </c>
      <c r="I60" s="68">
        <f t="shared" si="2"/>
        <v>218118.38287492064</v>
      </c>
      <c r="J60" s="2">
        <f>+'Global Status'!N57</f>
        <v>9797</v>
      </c>
      <c r="K60" s="68">
        <f t="shared" si="3"/>
        <v>4938.9499754310164</v>
      </c>
    </row>
    <row r="61" spans="1:11" x14ac:dyDescent="0.3">
      <c r="A61" s="23">
        <v>43952</v>
      </c>
      <c r="B61" s="21">
        <v>102</v>
      </c>
      <c r="C61" s="6">
        <f>+'Global Status'!I58</f>
        <v>3175207</v>
      </c>
      <c r="D61" s="68">
        <f t="shared" si="0"/>
        <v>3169019.3906539693</v>
      </c>
      <c r="E61" s="68">
        <f t="shared" si="1"/>
        <v>59795.981816793013</v>
      </c>
      <c r="F61" s="6">
        <f>+'Global Status'!L58</f>
        <v>84771</v>
      </c>
      <c r="G61" s="21">
        <v>102</v>
      </c>
      <c r="H61" s="71">
        <f>+'Global Status'!J58</f>
        <v>224172</v>
      </c>
      <c r="I61" s="68">
        <f t="shared" si="2"/>
        <v>222926.7128041476</v>
      </c>
      <c r="J61" s="2">
        <f>+'Global Status'!N58</f>
        <v>6403</v>
      </c>
      <c r="K61" s="68">
        <f t="shared" si="3"/>
        <v>4676.8565446385837</v>
      </c>
    </row>
    <row r="62" spans="1:11" x14ac:dyDescent="0.3">
      <c r="A62" s="23">
        <v>43953</v>
      </c>
      <c r="B62" s="21">
        <v>103</v>
      </c>
      <c r="C62" s="6">
        <f>+'Global Status'!I59</f>
        <v>3267184</v>
      </c>
      <c r="D62" s="68">
        <f t="shared" si="0"/>
        <v>3227313.2277687304</v>
      </c>
      <c r="E62" s="68">
        <f t="shared" si="1"/>
        <v>56786.398839868132</v>
      </c>
      <c r="F62" s="6">
        <f>+'Global Status'!L59</f>
        <v>91977</v>
      </c>
      <c r="G62" s="21">
        <v>103</v>
      </c>
      <c r="H62" s="71">
        <f>+'Global Status'!J59</f>
        <v>229971</v>
      </c>
      <c r="I62" s="68">
        <f t="shared" si="2"/>
        <v>227470.78471934237</v>
      </c>
      <c r="J62" s="2">
        <f>+'Global Status'!N59</f>
        <v>5799</v>
      </c>
      <c r="K62" s="68">
        <f t="shared" si="3"/>
        <v>4410.8265276569928</v>
      </c>
    </row>
    <row r="63" spans="1:11" x14ac:dyDescent="0.3">
      <c r="A63" s="23">
        <v>43954</v>
      </c>
      <c r="B63" s="21">
        <v>104</v>
      </c>
      <c r="C63" s="6">
        <f>+'Global Status'!I60</f>
        <v>3349786</v>
      </c>
      <c r="D63" s="68">
        <f t="shared" si="0"/>
        <v>3282585.0546563594</v>
      </c>
      <c r="E63" s="68">
        <f t="shared" si="1"/>
        <v>53755.38524212801</v>
      </c>
      <c r="F63" s="6">
        <f>+'Global Status'!L60</f>
        <v>82763</v>
      </c>
      <c r="G63" s="21">
        <v>104</v>
      </c>
      <c r="H63" s="71">
        <f>+'Global Status'!J60</f>
        <v>238628</v>
      </c>
      <c r="I63" s="68">
        <f t="shared" si="2"/>
        <v>231747.82391017603</v>
      </c>
      <c r="J63" s="2">
        <f>+'Global Status'!N60</f>
        <v>8657</v>
      </c>
      <c r="K63" s="68">
        <f t="shared" si="3"/>
        <v>4143.1667676669213</v>
      </c>
    </row>
    <row r="64" spans="1:11" x14ac:dyDescent="0.3">
      <c r="A64" s="23">
        <v>43955</v>
      </c>
      <c r="B64" s="21">
        <v>105</v>
      </c>
      <c r="C64" s="6">
        <f>+'Global Status'!I61</f>
        <v>3435894</v>
      </c>
      <c r="D64" s="68">
        <f t="shared" si="0"/>
        <v>3334823.5539367502</v>
      </c>
      <c r="E64" s="68">
        <f t="shared" si="1"/>
        <v>50723.002330799187</v>
      </c>
      <c r="F64" s="6">
        <f>+'Global Status'!L61</f>
        <v>86108</v>
      </c>
      <c r="G64" s="21">
        <v>105</v>
      </c>
      <c r="H64" s="71">
        <f>+'Global Status'!J61</f>
        <v>239604</v>
      </c>
      <c r="I64" s="68">
        <f t="shared" si="2"/>
        <v>235757.30676740449</v>
      </c>
      <c r="J64" s="2">
        <f>+'Global Status'!N61</f>
        <v>976</v>
      </c>
      <c r="K64" s="68">
        <f t="shared" si="3"/>
        <v>3876.0677445740916</v>
      </c>
    </row>
    <row r="65" spans="1:11" x14ac:dyDescent="0.3">
      <c r="A65" s="23">
        <v>43956</v>
      </c>
      <c r="B65" s="21">
        <v>106</v>
      </c>
      <c r="D65" s="68">
        <f t="shared" si="0"/>
        <v>3384036.9415192711</v>
      </c>
      <c r="E65" s="68">
        <f t="shared" si="1"/>
        <v>47708.223820689149</v>
      </c>
      <c r="G65" s="21">
        <v>106</v>
      </c>
      <c r="I65" s="68">
        <f t="shared" si="2"/>
        <v>239500.83049019511</v>
      </c>
      <c r="K65" s="68">
        <f t="shared" si="3"/>
        <v>3611.5764369417875</v>
      </c>
    </row>
    <row r="66" spans="1:11" x14ac:dyDescent="0.3">
      <c r="A66" s="23">
        <v>43957</v>
      </c>
      <c r="B66" s="21">
        <v>107</v>
      </c>
      <c r="D66" s="68">
        <f t="shared" si="0"/>
        <v>3430251.7891231128</v>
      </c>
      <c r="E66" s="68">
        <f t="shared" si="1"/>
        <v>44728.760899335794</v>
      </c>
      <c r="G66" s="21">
        <v>107</v>
      </c>
      <c r="I66" s="68">
        <f t="shared" si="2"/>
        <v>242981.95787461873</v>
      </c>
      <c r="K66" s="68">
        <f t="shared" si="3"/>
        <v>3351.5736745326749</v>
      </c>
    </row>
    <row r="67" spans="1:11" x14ac:dyDescent="0.3">
      <c r="A67" s="23">
        <v>43958</v>
      </c>
      <c r="B67" s="21">
        <v>108</v>
      </c>
      <c r="D67" s="68">
        <f t="shared" si="0"/>
        <v>3473511.6866247137</v>
      </c>
      <c r="E67" s="68">
        <f t="shared" si="1"/>
        <v>41800.917034220714</v>
      </c>
      <c r="G67" s="21">
        <v>108</v>
      </c>
      <c r="I67" s="68">
        <f t="shared" si="2"/>
        <v>246206.04180588745</v>
      </c>
      <c r="K67" s="68">
        <f t="shared" si="3"/>
        <v>3097.7562210106653</v>
      </c>
    </row>
    <row r="68" spans="1:11" x14ac:dyDescent="0.3">
      <c r="A68" s="23">
        <v>43959</v>
      </c>
      <c r="B68" s="21">
        <v>109</v>
      </c>
      <c r="D68" s="68">
        <f t="shared" si="0"/>
        <v>3513875.7745054131</v>
      </c>
      <c r="E68" s="68">
        <f t="shared" si="1"/>
        <v>38939.473461371883</v>
      </c>
      <c r="G68" s="21">
        <v>109</v>
      </c>
      <c r="I68" s="68">
        <f t="shared" si="2"/>
        <v>249180.0342438831</v>
      </c>
      <c r="K68" s="68">
        <f t="shared" si="3"/>
        <v>2851.6236819316132</v>
      </c>
    </row>
    <row r="69" spans="1:11" x14ac:dyDescent="0.3">
      <c r="A69" s="23">
        <v>43960</v>
      </c>
      <c r="B69" s="21">
        <v>110</v>
      </c>
      <c r="D69" s="68">
        <f t="shared" si="0"/>
        <v>3551417.1772477487</v>
      </c>
      <c r="E69" s="68">
        <f t="shared" si="1"/>
        <v>36157.605571708431</v>
      </c>
      <c r="G69" s="21">
        <v>110</v>
      </c>
      <c r="I69" s="68">
        <f t="shared" si="2"/>
        <v>251912.28451711297</v>
      </c>
      <c r="K69" s="68">
        <f t="shared" si="3"/>
        <v>2614.4701956089616</v>
      </c>
    </row>
    <row r="70" spans="1:11" x14ac:dyDescent="0.3">
      <c r="A70" s="23">
        <v>43961</v>
      </c>
      <c r="B70" s="21">
        <v>111</v>
      </c>
      <c r="D70" s="68">
        <f t="shared" si="0"/>
        <v>3586221.3683995344</v>
      </c>
      <c r="E70" s="68">
        <f t="shared" si="1"/>
        <v>33466.829728204502</v>
      </c>
      <c r="G70" s="21">
        <v>111</v>
      </c>
      <c r="I70" s="68">
        <f t="shared" si="2"/>
        <v>254412.33163354854</v>
      </c>
      <c r="K70" s="68">
        <f t="shared" si="3"/>
        <v>2387.3807380867738</v>
      </c>
    </row>
    <row r="71" spans="1:11" x14ac:dyDescent="0.3">
      <c r="A71" s="23">
        <v>43962</v>
      </c>
      <c r="B71" s="21">
        <v>112</v>
      </c>
      <c r="D71" s="68">
        <f t="shared" si="0"/>
        <v>3618384.4972390332</v>
      </c>
      <c r="E71" s="68">
        <f t="shared" si="1"/>
        <v>30876.979419855295</v>
      </c>
      <c r="G71" s="21">
        <v>112</v>
      </c>
      <c r="I71" s="68">
        <f t="shared" si="2"/>
        <v>256690.69509087718</v>
      </c>
      <c r="K71" s="68">
        <f t="shared" si="3"/>
        <v>2171.2317618558468</v>
      </c>
    </row>
    <row r="72" spans="1:11" x14ac:dyDescent="0.3">
      <c r="A72" s="23">
        <v>43963</v>
      </c>
      <c r="B72" s="21">
        <v>113</v>
      </c>
      <c r="D72" s="68">
        <f t="shared" si="0"/>
        <v>3648011.7055956465</v>
      </c>
      <c r="E72" s="68">
        <f t="shared" si="1"/>
        <v>28396.20910118326</v>
      </c>
      <c r="G72" s="21">
        <v>113</v>
      </c>
      <c r="I72" s="68">
        <f t="shared" si="2"/>
        <v>258758.66833973234</v>
      </c>
      <c r="K72" s="68">
        <f t="shared" si="3"/>
        <v>1966.6957938386363</v>
      </c>
    </row>
    <row r="73" spans="1:11" x14ac:dyDescent="0.3">
      <c r="A73" s="23">
        <v>43964</v>
      </c>
      <c r="B73" s="21">
        <v>114</v>
      </c>
      <c r="D73" s="68">
        <f t="shared" si="0"/>
        <v>3675215.461483764</v>
      </c>
      <c r="E73" s="68">
        <f t="shared" si="1"/>
        <v>26031.02358921308</v>
      </c>
      <c r="G73" s="21">
        <v>114</v>
      </c>
      <c r="I73" s="68">
        <f t="shared" si="2"/>
        <v>260628.11863993641</v>
      </c>
      <c r="K73" s="68">
        <f t="shared" si="3"/>
        <v>1774.2495433859729</v>
      </c>
    </row>
    <row r="74" spans="1:11" x14ac:dyDescent="0.3">
      <c r="A74" s="23">
        <v>43965</v>
      </c>
      <c r="B74" s="21">
        <v>115</v>
      </c>
      <c r="D74" s="68">
        <f t="shared" ref="D74:D111" si="4">D$1*_xlfn.NORM.DIST($B74,D$2,D$3,TRUE)</f>
        <v>3700113.9338773456</v>
      </c>
      <c r="E74" s="68">
        <f t="shared" ref="E74:E111" si="5">D$1*_xlfn.NORM.DIST($B74,D$2,D$3,FALSE)</f>
        <v>23786.330500820917</v>
      </c>
      <c r="G74" s="21">
        <v>115</v>
      </c>
      <c r="I74" s="68">
        <f t="shared" ref="I74:I89" si="6">I$1*_xlfn.NORM.DIST($G74,I$2,I$3,TRUE)</f>
        <v>262311.2965715747</v>
      </c>
      <c r="K74" s="68">
        <f t="shared" ref="K74:K89" si="7">I$1*_xlfn.NORM.DIST($G74,I$2,I$3,FALSE)</f>
        <v>1594.1850165188841</v>
      </c>
    </row>
    <row r="75" spans="1:11" x14ac:dyDescent="0.3">
      <c r="A75" s="23">
        <v>43966</v>
      </c>
      <c r="B75" s="21">
        <v>116</v>
      </c>
      <c r="D75" s="68">
        <f t="shared" si="4"/>
        <v>3722829.4302793606</v>
      </c>
      <c r="E75" s="68">
        <f t="shared" si="5"/>
        <v>21665.5129162386</v>
      </c>
      <c r="G75" s="21">
        <v>116</v>
      </c>
      <c r="I75" s="68">
        <f t="shared" si="6"/>
        <v>263820.65794019727</v>
      </c>
      <c r="K75" s="68">
        <f t="shared" si="7"/>
        <v>1426.623098498829</v>
      </c>
    </row>
    <row r="76" spans="1:11" x14ac:dyDescent="0.3">
      <c r="A76" s="23">
        <v>43967</v>
      </c>
      <c r="B76" s="21">
        <v>117</v>
      </c>
      <c r="D76" s="68">
        <f t="shared" si="4"/>
        <v>3743486.915816206</v>
      </c>
      <c r="E76" s="68">
        <f t="shared" si="5"/>
        <v>19670.519250237587</v>
      </c>
      <c r="G76" s="21">
        <v>117</v>
      </c>
      <c r="I76" s="68">
        <f t="shared" si="6"/>
        <v>265168.70026869379</v>
      </c>
      <c r="K76" s="68">
        <f t="shared" si="7"/>
        <v>1271.5290523196461</v>
      </c>
    </row>
    <row r="77" spans="1:11" x14ac:dyDescent="0.3">
      <c r="A77" s="23">
        <v>43968</v>
      </c>
      <c r="B77" s="21">
        <v>118</v>
      </c>
      <c r="D77" s="68">
        <f t="shared" si="4"/>
        <v>3762212.6295046159</v>
      </c>
      <c r="E77" s="68">
        <f t="shared" si="5"/>
        <v>17801.967199181472</v>
      </c>
      <c r="G77" s="21">
        <v>118</v>
      </c>
      <c r="I77" s="68">
        <f t="shared" si="6"/>
        <v>266367.81551642343</v>
      </c>
      <c r="K77" s="68">
        <f t="shared" si="7"/>
        <v>1128.7293844994592</v>
      </c>
    </row>
    <row r="78" spans="1:11" x14ac:dyDescent="0.3">
      <c r="A78" s="23">
        <v>43969</v>
      </c>
      <c r="B78" s="21">
        <v>119</v>
      </c>
      <c r="D78" s="68">
        <f t="shared" si="4"/>
        <v>3779132.8101863624</v>
      </c>
      <c r="E78" s="68">
        <f t="shared" si="5"/>
        <v>16059.25860514882</v>
      </c>
      <c r="G78" s="21">
        <v>119</v>
      </c>
      <c r="I78" s="68">
        <f t="shared" si="6"/>
        <v>267430.16012634896</v>
      </c>
      <c r="K78" s="68">
        <f t="shared" si="7"/>
        <v>997.92954966485809</v>
      </c>
    </row>
    <row r="79" spans="1:11" x14ac:dyDescent="0.3">
      <c r="A79" s="23">
        <v>43970</v>
      </c>
      <c r="B79" s="21">
        <v>120</v>
      </c>
      <c r="D79" s="68">
        <f t="shared" si="4"/>
        <v>3794372.5414872081</v>
      </c>
      <c r="E79" s="68">
        <f t="shared" si="5"/>
        <v>14440.702130877567</v>
      </c>
      <c r="G79" s="21">
        <v>120</v>
      </c>
      <c r="I79" s="68">
        <f t="shared" si="6"/>
        <v>268367.5429883973</v>
      </c>
      <c r="K79" s="68">
        <f t="shared" si="7"/>
        <v>878.73199949258515</v>
      </c>
    </row>
    <row r="80" spans="1:11" x14ac:dyDescent="0.3">
      <c r="A80" s="23">
        <v>43971</v>
      </c>
      <c r="B80" s="21">
        <v>121</v>
      </c>
      <c r="D80" s="68">
        <f t="shared" si="4"/>
        <v>3808054.7221065508</v>
      </c>
      <c r="E80" s="68">
        <f t="shared" si="5"/>
        <v>12943.640762733945</v>
      </c>
      <c r="G80" s="21">
        <v>121</v>
      </c>
      <c r="I80" s="68">
        <f t="shared" si="6"/>
        <v>269191.33143469779</v>
      </c>
      <c r="K80" s="68">
        <f t="shared" si="7"/>
        <v>770.65412695423356</v>
      </c>
    </row>
    <row r="81" spans="1:11" x14ac:dyDescent="0.3">
      <c r="A81" s="23">
        <v>43972</v>
      </c>
      <c r="B81" s="21">
        <v>122</v>
      </c>
      <c r="D81" s="68">
        <f t="shared" si="4"/>
        <v>3820299.1648489442</v>
      </c>
      <c r="E81" s="68">
        <f t="shared" si="5"/>
        <v>11564.581343265752</v>
      </c>
      <c r="G81" s="21">
        <v>122</v>
      </c>
      <c r="I81" s="68">
        <f t="shared" si="6"/>
        <v>269912.37495964899</v>
      </c>
      <c r="K81" s="68">
        <f t="shared" si="7"/>
        <v>673.14571070448778</v>
      </c>
    </row>
    <row r="82" spans="1:11" x14ac:dyDescent="0.3">
      <c r="A82" s="23">
        <v>43973</v>
      </c>
      <c r="B82" s="21">
        <v>123</v>
      </c>
      <c r="D82" s="68">
        <f t="shared" si="4"/>
        <v>3831221.8251237259</v>
      </c>
      <c r="E82" s="68">
        <f t="shared" si="5"/>
        <v>10299.323569257996</v>
      </c>
      <c r="G82" s="21">
        <v>123</v>
      </c>
      <c r="I82" s="68">
        <f t="shared" si="6"/>
        <v>270540.94599204947</v>
      </c>
      <c r="K82" s="68">
        <f t="shared" si="7"/>
        <v>585.60552406145041</v>
      </c>
    </row>
    <row r="83" spans="1:11" x14ac:dyDescent="0.3">
      <c r="A83" s="23">
        <v>43974</v>
      </c>
      <c r="B83" s="21">
        <v>124</v>
      </c>
      <c r="D83" s="68">
        <f t="shared" si="4"/>
        <v>3840934.1572086546</v>
      </c>
      <c r="E83" s="68">
        <f t="shared" si="5"/>
        <v>9143.0861642141299</v>
      </c>
      <c r="G83" s="21">
        <v>124</v>
      </c>
      <c r="I83" s="68">
        <f t="shared" si="6"/>
        <v>271086.69674214523</v>
      </c>
      <c r="K83" s="68">
        <f t="shared" si="7"/>
        <v>507.39683565491941</v>
      </c>
    </row>
    <row r="84" spans="1:11" x14ac:dyDescent="0.3">
      <c r="A84" s="23">
        <v>43975</v>
      </c>
      <c r="B84" s="21">
        <v>125</v>
      </c>
      <c r="D84" s="68">
        <f t="shared" si="4"/>
        <v>3849542.5944307181</v>
      </c>
      <c r="E84" s="68">
        <f t="shared" si="5"/>
        <v>8090.6282344527444</v>
      </c>
      <c r="G84" s="21">
        <v>125</v>
      </c>
      <c r="I84" s="68">
        <f t="shared" si="6"/>
        <v>271558.63090515451</v>
      </c>
      <c r="K84" s="68">
        <f t="shared" si="7"/>
        <v>437.86159197843807</v>
      </c>
    </row>
    <row r="85" spans="1:11" x14ac:dyDescent="0.3">
      <c r="A85" s="23">
        <v>43976</v>
      </c>
      <c r="B85" s="21">
        <v>126</v>
      </c>
      <c r="D85" s="68">
        <f t="shared" si="4"/>
        <v>3857148.1475837957</v>
      </c>
      <c r="E85" s="68">
        <f t="shared" si="5"/>
        <v>7136.3641345064043</v>
      </c>
      <c r="G85" s="21">
        <v>126</v>
      </c>
      <c r="I85" s="68">
        <f t="shared" si="6"/>
        <v>271965.08882403455</v>
      </c>
      <c r="K85" s="68">
        <f t="shared" si="7"/>
        <v>376.33313357175462</v>
      </c>
    </row>
    <row r="86" spans="1:11" x14ac:dyDescent="0.3">
      <c r="A86" s="23">
        <v>43977</v>
      </c>
      <c r="B86" s="21">
        <v>127</v>
      </c>
      <c r="D86" s="68">
        <f t="shared" si="4"/>
        <v>3863846.114389657</v>
      </c>
      <c r="E86" s="68">
        <f t="shared" si="5"/>
        <v>6274.4704898848931</v>
      </c>
      <c r="G86" s="21">
        <v>127</v>
      </c>
      <c r="I86" s="68">
        <f t="shared" si="6"/>
        <v>272313.74459532357</v>
      </c>
      <c r="K86" s="68">
        <f t="shared" si="7"/>
        <v>322.14735452055584</v>
      </c>
    </row>
    <row r="87" spans="1:11" x14ac:dyDescent="0.3">
      <c r="A87" s="23">
        <v>43978</v>
      </c>
      <c r="B87" s="21">
        <v>128</v>
      </c>
      <c r="D87" s="68">
        <f t="shared" si="4"/>
        <v>3869725.8916169256</v>
      </c>
      <c r="E87" s="68">
        <f t="shared" si="5"/>
        <v>5498.9843441230942</v>
      </c>
      <c r="G87" s="21">
        <v>128</v>
      </c>
      <c r="I87" s="68">
        <f t="shared" si="6"/>
        <v>272611.61353851779</v>
      </c>
      <c r="K87" s="68">
        <f t="shared" si="7"/>
        <v>274.65226790196198</v>
      </c>
    </row>
    <row r="88" spans="1:11" x14ac:dyDescent="0.3">
      <c r="A88" s="23">
        <v>43979</v>
      </c>
      <c r="B88" s="21">
        <v>129</v>
      </c>
      <c r="D88" s="68">
        <f t="shared" si="4"/>
        <v>3874870.8805943881</v>
      </c>
      <c r="E88" s="68">
        <f t="shared" si="5"/>
        <v>4803.8917041334562</v>
      </c>
      <c r="G88" s="21">
        <v>129</v>
      </c>
      <c r="I88" s="68">
        <f t="shared" si="6"/>
        <v>272865.06843603094</v>
      </c>
      <c r="K88" s="68">
        <f t="shared" si="7"/>
        <v>233.21598662490837</v>
      </c>
    </row>
    <row r="89" spans="1:11" x14ac:dyDescent="0.3">
      <c r="A89" s="23">
        <v>43980</v>
      </c>
      <c r="B89" s="21">
        <v>130</v>
      </c>
      <c r="D89" s="68">
        <f t="shared" si="4"/>
        <v>3879358.4762750734</v>
      </c>
      <c r="E89" s="68">
        <f t="shared" si="5"/>
        <v>4183.2060462853069</v>
      </c>
      <c r="G89" s="21">
        <v>130</v>
      </c>
      <c r="I89" s="68">
        <f t="shared" si="6"/>
        <v>273079.86298080796</v>
      </c>
      <c r="K89" s="68">
        <f t="shared" si="7"/>
        <v>197.23316909063522</v>
      </c>
    </row>
    <row r="90" spans="1:11" x14ac:dyDescent="0.3">
      <c r="A90" s="23">
        <v>43981</v>
      </c>
      <c r="B90" s="21">
        <v>131</v>
      </c>
      <c r="D90" s="68">
        <f t="shared" si="4"/>
        <v>3883260.1297042319</v>
      </c>
      <c r="E90" s="68">
        <f t="shared" si="5"/>
        <v>3631.0366097752867</v>
      </c>
      <c r="G90" s="21">
        <v>131</v>
      </c>
    </row>
    <row r="91" spans="1:11" x14ac:dyDescent="0.3">
      <c r="A91" s="23">
        <v>43982</v>
      </c>
      <c r="B91" s="21">
        <v>132</v>
      </c>
      <c r="D91" s="68">
        <f t="shared" si="4"/>
        <v>3886641.4736912595</v>
      </c>
      <c r="E91" s="68">
        <f t="shared" si="5"/>
        <v>3141.6465395703199</v>
      </c>
      <c r="G91" s="21">
        <v>132</v>
      </c>
    </row>
    <row r="92" spans="1:11" x14ac:dyDescent="0.3">
      <c r="A92" s="23">
        <v>43983</v>
      </c>
      <c r="B92" s="21">
        <v>133</v>
      </c>
      <c r="D92" s="68">
        <f t="shared" si="4"/>
        <v>3889562.5016528512</v>
      </c>
      <c r="E92" s="68">
        <f t="shared" si="5"/>
        <v>2709.5011456954367</v>
      </c>
      <c r="G92" s="21">
        <v>133</v>
      </c>
    </row>
    <row r="93" spans="1:11" x14ac:dyDescent="0.3">
      <c r="A93" s="23">
        <v>43984</v>
      </c>
      <c r="B93" s="21">
        <v>134</v>
      </c>
      <c r="D93" s="68">
        <f t="shared" si="4"/>
        <v>3892077.789950049</v>
      </c>
      <c r="E93" s="68">
        <f t="shared" si="5"/>
        <v>2329.3067173887507</v>
      </c>
      <c r="G93" s="21">
        <v>134</v>
      </c>
    </row>
    <row r="94" spans="1:11" x14ac:dyDescent="0.3">
      <c r="A94" s="23">
        <v>43985</v>
      </c>
      <c r="B94" s="21">
        <v>135</v>
      </c>
      <c r="D94" s="68">
        <f t="shared" si="4"/>
        <v>3894236.7545524607</v>
      </c>
      <c r="E94" s="68">
        <f t="shared" si="5"/>
        <v>1996.0404693113967</v>
      </c>
      <c r="G94" s="21">
        <v>135</v>
      </c>
    </row>
    <row r="95" spans="1:11" x14ac:dyDescent="0.3">
      <c r="A95" s="23">
        <v>43986</v>
      </c>
      <c r="B95" s="21">
        <v>136</v>
      </c>
      <c r="D95" s="68">
        <f t="shared" si="4"/>
        <v>3896083.9334958871</v>
      </c>
      <c r="E95" s="68">
        <f t="shared" si="5"/>
        <v>1704.9723032693109</v>
      </c>
      <c r="G95" s="21">
        <v>136</v>
      </c>
    </row>
    <row r="96" spans="1:11" x14ac:dyDescent="0.3">
      <c r="A96" s="23">
        <v>43987</v>
      </c>
      <c r="B96" s="21">
        <v>137</v>
      </c>
      <c r="D96" s="68">
        <f t="shared" si="4"/>
        <v>3897659.2873232667</v>
      </c>
      <c r="E96" s="68">
        <f t="shared" si="5"/>
        <v>1451.679144334036</v>
      </c>
      <c r="G96" s="21">
        <v>137</v>
      </c>
    </row>
    <row r="97" spans="1:7" x14ac:dyDescent="0.3">
      <c r="A97" s="23">
        <v>43988</v>
      </c>
      <c r="B97" s="21">
        <v>138</v>
      </c>
      <c r="D97" s="68">
        <f t="shared" si="4"/>
        <v>3898998.5104834144</v>
      </c>
      <c r="E97" s="68">
        <f t="shared" si="5"/>
        <v>1232.052657101963</v>
      </c>
      <c r="G97" s="21">
        <v>138</v>
      </c>
    </row>
    <row r="98" spans="1:7" x14ac:dyDescent="0.3">
      <c r="A98" s="23">
        <v>43989</v>
      </c>
      <c r="B98" s="21">
        <v>139</v>
      </c>
      <c r="D98" s="68">
        <f t="shared" si="4"/>
        <v>3900133.3474803343</v>
      </c>
      <c r="E98" s="68">
        <f t="shared" si="5"/>
        <v>1042.3011688958727</v>
      </c>
      <c r="G98" s="21">
        <v>139</v>
      </c>
    </row>
    <row r="99" spans="1:7" x14ac:dyDescent="0.3">
      <c r="A99" s="23">
        <v>43990</v>
      </c>
      <c r="B99" s="21">
        <v>140</v>
      </c>
      <c r="D99" s="68">
        <f t="shared" si="4"/>
        <v>3901091.9083936536</v>
      </c>
      <c r="E99" s="68">
        <f t="shared" si="5"/>
        <v>878.94662514558274</v>
      </c>
      <c r="G99" s="21">
        <v>140</v>
      </c>
    </row>
    <row r="100" spans="1:7" x14ac:dyDescent="0.3">
      <c r="A100" s="23">
        <v>43991</v>
      </c>
      <c r="B100" s="21">
        <v>141</v>
      </c>
      <c r="D100" s="68">
        <f t="shared" si="4"/>
        <v>3901898.9792070105</v>
      </c>
      <c r="E100" s="68">
        <f t="shared" si="5"/>
        <v>738.81738135109629</v>
      </c>
      <c r="G100" s="21">
        <v>141</v>
      </c>
    </row>
    <row r="101" spans="1:7" x14ac:dyDescent="0.3">
      <c r="A101" s="23">
        <v>43992</v>
      </c>
      <c r="B101" s="21">
        <v>142</v>
      </c>
      <c r="D101" s="68">
        <f t="shared" si="4"/>
        <v>3902576.3231684649</v>
      </c>
      <c r="E101" s="68">
        <f t="shared" si="5"/>
        <v>619.03759936735389</v>
      </c>
      <c r="G101" s="21">
        <v>142</v>
      </c>
    </row>
    <row r="102" spans="1:7" x14ac:dyDescent="0.3">
      <c r="A102" s="23">
        <v>43993</v>
      </c>
      <c r="B102" s="21">
        <v>143</v>
      </c>
      <c r="D102" s="68">
        <f t="shared" si="4"/>
        <v>3903142.970151097</v>
      </c>
      <c r="E102" s="68">
        <f t="shared" si="5"/>
        <v>517.01396663739627</v>
      </c>
      <c r="G102" s="21">
        <v>143</v>
      </c>
    </row>
    <row r="103" spans="1:7" x14ac:dyDescent="0.3">
      <c r="A103" s="23">
        <v>43994</v>
      </c>
      <c r="B103" s="21">
        <v>144</v>
      </c>
      <c r="D103" s="68">
        <f t="shared" si="4"/>
        <v>3903615.4916720535</v>
      </c>
      <c r="E103" s="68">
        <f t="shared" si="5"/>
        <v>430.42039867011277</v>
      </c>
      <c r="G103" s="21">
        <v>144</v>
      </c>
    </row>
    <row r="104" spans="1:7" x14ac:dyDescent="0.3">
      <c r="A104" s="23">
        <v>43995</v>
      </c>
      <c r="B104" s="21">
        <v>145</v>
      </c>
      <c r="D104" s="68">
        <f t="shared" si="4"/>
        <v>3904008.2598567246</v>
      </c>
      <c r="E104" s="68">
        <f t="shared" si="5"/>
        <v>357.1813205050114</v>
      </c>
      <c r="G104" s="21">
        <v>145</v>
      </c>
    </row>
    <row r="105" spans="1:7" x14ac:dyDescent="0.3">
      <c r="A105" s="23">
        <v>43996</v>
      </c>
      <c r="B105" s="21">
        <v>146</v>
      </c>
      <c r="D105" s="68">
        <f t="shared" si="4"/>
        <v>3904333.6891966164</v>
      </c>
      <c r="E105" s="68">
        <f t="shared" si="5"/>
        <v>295.45405483096278</v>
      </c>
      <c r="G105" s="21">
        <v>146</v>
      </c>
    </row>
    <row r="106" spans="1:7" x14ac:dyDescent="0.3">
      <c r="A106" s="23">
        <v>43997</v>
      </c>
      <c r="B106" s="21">
        <v>147</v>
      </c>
      <c r="D106" s="68">
        <f t="shared" si="4"/>
        <v>3904602.4604425682</v>
      </c>
      <c r="E106" s="68">
        <f t="shared" si="5"/>
        <v>243.61077519635495</v>
      </c>
      <c r="G106" s="21">
        <v>147</v>
      </c>
    </row>
    <row r="107" spans="1:7" x14ac:dyDescent="0.3">
      <c r="A107" s="23">
        <v>43998</v>
      </c>
      <c r="B107" s="21">
        <v>148</v>
      </c>
      <c r="D107" s="68">
        <f t="shared" si="4"/>
        <v>3904823.7263990426</v>
      </c>
      <c r="E107" s="68">
        <f t="shared" si="5"/>
        <v>200.22041437653257</v>
      </c>
      <c r="G107" s="21">
        <v>148</v>
      </c>
    </row>
    <row r="108" spans="1:7" x14ac:dyDescent="0.3">
      <c r="A108" s="23">
        <v>43999</v>
      </c>
      <c r="B108" s="21">
        <v>149</v>
      </c>
      <c r="D108" s="68">
        <f t="shared" si="4"/>
        <v>3905005.2997420984</v>
      </c>
      <c r="E108" s="68">
        <f t="shared" si="5"/>
        <v>164.03085210172037</v>
      </c>
      <c r="G108" s="21">
        <v>149</v>
      </c>
    </row>
    <row r="109" spans="1:7" x14ac:dyDescent="0.3">
      <c r="A109" s="23">
        <v>44000</v>
      </c>
      <c r="B109" s="21">
        <v>150</v>
      </c>
      <c r="D109" s="68">
        <f t="shared" si="4"/>
        <v>3905153.823276469</v>
      </c>
      <c r="E109" s="68">
        <f t="shared" si="5"/>
        <v>133.95164429237417</v>
      </c>
      <c r="G109" s="21">
        <v>150</v>
      </c>
    </row>
    <row r="110" spans="1:7" x14ac:dyDescent="0.3">
      <c r="A110" s="23">
        <v>44001</v>
      </c>
      <c r="B110" s="21">
        <v>151</v>
      </c>
      <c r="D110" s="68">
        <f t="shared" si="4"/>
        <v>3905274.9232802293</v>
      </c>
      <c r="E110" s="68">
        <f t="shared" si="5"/>
        <v>109.03749866213911</v>
      </c>
      <c r="G110" s="21">
        <v>151</v>
      </c>
    </row>
    <row r="111" spans="1:7" x14ac:dyDescent="0.3">
      <c r="A111" s="23">
        <v>44002</v>
      </c>
      <c r="B111" s="21">
        <v>152</v>
      </c>
      <c r="D111" s="68">
        <f t="shared" si="4"/>
        <v>3905373.3467640155</v>
      </c>
      <c r="E111" s="68">
        <f t="shared" si="5"/>
        <v>88.472649687296681</v>
      </c>
      <c r="G111" s="21">
        <v>152</v>
      </c>
    </row>
    <row r="112" spans="1:7" x14ac:dyDescent="0.3">
      <c r="A112" s="23">
        <v>44003</v>
      </c>
      <c r="B112" s="21">
        <v>153</v>
      </c>
      <c r="G112" s="21">
        <v>153</v>
      </c>
    </row>
    <row r="113" spans="1:7" x14ac:dyDescent="0.3">
      <c r="A113" s="23">
        <v>44004</v>
      </c>
      <c r="B113" s="21">
        <v>154</v>
      </c>
      <c r="G113" s="21">
        <v>154</v>
      </c>
    </row>
    <row r="114" spans="1:7" x14ac:dyDescent="0.3">
      <c r="A114" s="23">
        <v>44005</v>
      </c>
      <c r="B114" s="21">
        <v>155</v>
      </c>
      <c r="G114" s="21">
        <v>155</v>
      </c>
    </row>
    <row r="115" spans="1:7" x14ac:dyDescent="0.3">
      <c r="A115" s="23">
        <v>44006</v>
      </c>
      <c r="B115" s="21">
        <v>156</v>
      </c>
      <c r="G115" s="21">
        <v>156</v>
      </c>
    </row>
    <row r="116" spans="1:7" x14ac:dyDescent="0.3">
      <c r="A116" s="23">
        <v>44007</v>
      </c>
      <c r="B116" s="21">
        <v>157</v>
      </c>
      <c r="G116" s="21">
        <v>157</v>
      </c>
    </row>
    <row r="117" spans="1:7" x14ac:dyDescent="0.3">
      <c r="A117" s="23">
        <v>44008</v>
      </c>
      <c r="B117" s="21">
        <v>158</v>
      </c>
      <c r="G117" s="21">
        <v>158</v>
      </c>
    </row>
    <row r="118" spans="1:7" x14ac:dyDescent="0.3">
      <c r="A118" s="23">
        <v>44009</v>
      </c>
      <c r="B118" s="21">
        <v>159</v>
      </c>
      <c r="G118" s="21">
        <v>159</v>
      </c>
    </row>
    <row r="119" spans="1:7" x14ac:dyDescent="0.3">
      <c r="A119" s="23">
        <v>44010</v>
      </c>
      <c r="B119" s="21">
        <v>160</v>
      </c>
      <c r="G119" s="21">
        <v>160</v>
      </c>
    </row>
    <row r="120" spans="1:7" x14ac:dyDescent="0.3">
      <c r="A120" s="23">
        <v>44011</v>
      </c>
      <c r="B120" s="21">
        <v>161</v>
      </c>
      <c r="G120" s="21">
        <v>161</v>
      </c>
    </row>
    <row r="121" spans="1:7" x14ac:dyDescent="0.3">
      <c r="A121" s="23">
        <v>44012</v>
      </c>
      <c r="B121" s="21">
        <v>162</v>
      </c>
      <c r="G121" s="21">
        <v>162</v>
      </c>
    </row>
    <row r="122" spans="1:7" x14ac:dyDescent="0.3">
      <c r="A122" s="23">
        <v>44013</v>
      </c>
      <c r="B122" s="21">
        <v>163</v>
      </c>
      <c r="G122" s="21">
        <v>163</v>
      </c>
    </row>
    <row r="123" spans="1:7" x14ac:dyDescent="0.3">
      <c r="A123" s="23">
        <v>44014</v>
      </c>
      <c r="B123" s="21">
        <v>164</v>
      </c>
      <c r="G123" s="21">
        <v>164</v>
      </c>
    </row>
    <row r="124" spans="1:7" x14ac:dyDescent="0.3">
      <c r="A124" s="23">
        <v>44015</v>
      </c>
      <c r="B124" s="21">
        <v>165</v>
      </c>
      <c r="G124" s="21">
        <v>165</v>
      </c>
    </row>
    <row r="125" spans="1:7" x14ac:dyDescent="0.3">
      <c r="A125" s="23">
        <v>44016</v>
      </c>
      <c r="B125" s="21">
        <v>166</v>
      </c>
      <c r="G125" s="21">
        <v>166</v>
      </c>
    </row>
    <row r="126" spans="1:7" x14ac:dyDescent="0.3">
      <c r="A126" s="23">
        <v>44017</v>
      </c>
      <c r="B126" s="21">
        <v>167</v>
      </c>
      <c r="G126" s="21">
        <v>167</v>
      </c>
    </row>
    <row r="127" spans="1:7" x14ac:dyDescent="0.3">
      <c r="A127" s="23">
        <v>44018</v>
      </c>
      <c r="B127" s="21">
        <v>168</v>
      </c>
      <c r="G127" s="21">
        <v>168</v>
      </c>
    </row>
    <row r="128" spans="1:7" x14ac:dyDescent="0.3">
      <c r="A128" s="23">
        <v>44019</v>
      </c>
      <c r="B128" s="21">
        <v>169</v>
      </c>
      <c r="G128" s="21">
        <v>169</v>
      </c>
    </row>
    <row r="129" spans="1:7" x14ac:dyDescent="0.3">
      <c r="A129" s="23">
        <v>44020</v>
      </c>
      <c r="B129" s="21">
        <v>170</v>
      </c>
      <c r="G129" s="21">
        <v>170</v>
      </c>
    </row>
    <row r="130" spans="1:7" x14ac:dyDescent="0.3">
      <c r="A130" s="23">
        <v>44021</v>
      </c>
      <c r="B130" s="21">
        <v>171</v>
      </c>
      <c r="G130" s="21">
        <v>171</v>
      </c>
    </row>
    <row r="131" spans="1:7" x14ac:dyDescent="0.3">
      <c r="A131" s="23">
        <v>44022</v>
      </c>
      <c r="B131" s="21">
        <v>172</v>
      </c>
      <c r="G131" s="21">
        <v>172</v>
      </c>
    </row>
    <row r="132" spans="1:7" x14ac:dyDescent="0.3">
      <c r="A132" s="23">
        <v>44023</v>
      </c>
      <c r="B132" s="21">
        <v>173</v>
      </c>
      <c r="G132" s="21">
        <v>173</v>
      </c>
    </row>
    <row r="133" spans="1:7" x14ac:dyDescent="0.3">
      <c r="A133" s="23">
        <v>44024</v>
      </c>
      <c r="B133" s="21">
        <v>174</v>
      </c>
      <c r="G133" s="21">
        <v>174</v>
      </c>
    </row>
    <row r="134" spans="1:7" x14ac:dyDescent="0.3">
      <c r="A134" s="23">
        <v>44025</v>
      </c>
      <c r="B134" s="21">
        <v>175</v>
      </c>
      <c r="G134" s="21">
        <v>175</v>
      </c>
    </row>
    <row r="135" spans="1:7" x14ac:dyDescent="0.3">
      <c r="A135" s="23">
        <v>44026</v>
      </c>
      <c r="B135" s="21">
        <v>176</v>
      </c>
      <c r="G135" s="21">
        <v>176</v>
      </c>
    </row>
    <row r="136" spans="1:7" x14ac:dyDescent="0.3">
      <c r="A136" s="23">
        <v>44027</v>
      </c>
      <c r="B136" s="21">
        <v>177</v>
      </c>
      <c r="G136" s="21">
        <v>177</v>
      </c>
    </row>
    <row r="137" spans="1:7" x14ac:dyDescent="0.3">
      <c r="A137" s="23">
        <v>44028</v>
      </c>
      <c r="B137" s="21">
        <v>178</v>
      </c>
      <c r="G137" s="21">
        <v>178</v>
      </c>
    </row>
    <row r="138" spans="1:7" x14ac:dyDescent="0.3">
      <c r="A138" s="23">
        <v>44029</v>
      </c>
      <c r="B138" s="21">
        <v>179</v>
      </c>
      <c r="G138" s="21">
        <v>179</v>
      </c>
    </row>
    <row r="139" spans="1:7" x14ac:dyDescent="0.3">
      <c r="A139" s="23">
        <v>44030</v>
      </c>
      <c r="B139" s="21">
        <v>180</v>
      </c>
      <c r="G139" s="21">
        <v>180</v>
      </c>
    </row>
    <row r="140" spans="1:7" x14ac:dyDescent="0.3">
      <c r="A140" s="23">
        <v>44031</v>
      </c>
      <c r="B140" s="21">
        <v>181</v>
      </c>
      <c r="G140" s="21">
        <v>181</v>
      </c>
    </row>
    <row r="141" spans="1:7" x14ac:dyDescent="0.3">
      <c r="A141" s="23">
        <v>44032</v>
      </c>
      <c r="B141" s="21">
        <v>182</v>
      </c>
      <c r="G141" s="21">
        <v>182</v>
      </c>
    </row>
    <row r="142" spans="1:7" x14ac:dyDescent="0.3">
      <c r="A142" s="23">
        <v>44033</v>
      </c>
      <c r="B142" s="21">
        <v>183</v>
      </c>
      <c r="G142" s="21">
        <v>183</v>
      </c>
    </row>
    <row r="143" spans="1:7" x14ac:dyDescent="0.3">
      <c r="A143" s="23">
        <v>44034</v>
      </c>
      <c r="B143" s="21">
        <v>184</v>
      </c>
      <c r="G143" s="21">
        <v>184</v>
      </c>
    </row>
    <row r="144" spans="1:7" x14ac:dyDescent="0.3">
      <c r="A144" s="23">
        <v>44035</v>
      </c>
      <c r="B144" s="21">
        <v>185</v>
      </c>
      <c r="G144" s="21">
        <v>185</v>
      </c>
    </row>
    <row r="145" spans="1:7" x14ac:dyDescent="0.3">
      <c r="A145" s="23">
        <v>44036</v>
      </c>
      <c r="B145" s="21">
        <v>186</v>
      </c>
      <c r="G145" s="21">
        <v>186</v>
      </c>
    </row>
    <row r="146" spans="1:7" x14ac:dyDescent="0.3">
      <c r="A146" s="23">
        <v>44037</v>
      </c>
      <c r="B146" s="21">
        <v>187</v>
      </c>
      <c r="G146" s="21">
        <v>187</v>
      </c>
    </row>
    <row r="147" spans="1:7" x14ac:dyDescent="0.3">
      <c r="A147" s="23">
        <v>44038</v>
      </c>
      <c r="B147" s="21">
        <v>188</v>
      </c>
      <c r="G147" s="21">
        <v>188</v>
      </c>
    </row>
    <row r="148" spans="1:7" x14ac:dyDescent="0.3">
      <c r="A148" s="23">
        <v>44039</v>
      </c>
      <c r="B148" s="21">
        <v>189</v>
      </c>
      <c r="G148" s="21">
        <v>189</v>
      </c>
    </row>
    <row r="149" spans="1:7" x14ac:dyDescent="0.3">
      <c r="A149" s="23">
        <v>44040</v>
      </c>
      <c r="B149" s="21">
        <v>190</v>
      </c>
      <c r="G149" s="21">
        <v>190</v>
      </c>
    </row>
    <row r="150" spans="1:7" x14ac:dyDescent="0.3">
      <c r="A150" s="23">
        <v>44041</v>
      </c>
      <c r="B150" s="21">
        <v>191</v>
      </c>
      <c r="G150" s="21">
        <v>191</v>
      </c>
    </row>
    <row r="151" spans="1:7" x14ac:dyDescent="0.3">
      <c r="A151" s="23">
        <v>44042</v>
      </c>
      <c r="B151" s="21">
        <v>192</v>
      </c>
      <c r="G151" s="21">
        <v>192</v>
      </c>
    </row>
    <row r="152" spans="1:7" x14ac:dyDescent="0.3">
      <c r="A152" s="23">
        <v>44043</v>
      </c>
      <c r="B152" s="21">
        <v>193</v>
      </c>
      <c r="G152" s="21">
        <v>193</v>
      </c>
    </row>
    <row r="153" spans="1:7" x14ac:dyDescent="0.3">
      <c r="A153" s="23">
        <v>44044</v>
      </c>
      <c r="B153" s="21">
        <v>194</v>
      </c>
      <c r="G153" s="21">
        <v>194</v>
      </c>
    </row>
    <row r="154" spans="1:7" x14ac:dyDescent="0.3">
      <c r="A154" s="23">
        <v>44045</v>
      </c>
      <c r="B154" s="21">
        <v>195</v>
      </c>
      <c r="G154" s="21">
        <v>195</v>
      </c>
    </row>
    <row r="155" spans="1:7" x14ac:dyDescent="0.3">
      <c r="A155" s="23">
        <v>44046</v>
      </c>
      <c r="B155" s="21">
        <v>196</v>
      </c>
      <c r="G155" s="21">
        <v>196</v>
      </c>
    </row>
    <row r="156" spans="1:7" x14ac:dyDescent="0.3">
      <c r="A156" s="23">
        <v>44047</v>
      </c>
      <c r="B156" s="21">
        <v>197</v>
      </c>
      <c r="G156" s="21">
        <v>197</v>
      </c>
    </row>
    <row r="157" spans="1:7" x14ac:dyDescent="0.3">
      <c r="A157" s="23">
        <v>44048</v>
      </c>
      <c r="B157" s="21">
        <v>198</v>
      </c>
      <c r="G157" s="21">
        <v>198</v>
      </c>
    </row>
    <row r="158" spans="1:7" x14ac:dyDescent="0.3">
      <c r="A158" s="23">
        <v>44049</v>
      </c>
      <c r="B158" s="21">
        <v>199</v>
      </c>
      <c r="G158" s="21">
        <v>199</v>
      </c>
    </row>
    <row r="159" spans="1:7" x14ac:dyDescent="0.3">
      <c r="A159" s="23">
        <v>44050</v>
      </c>
      <c r="B159" s="21">
        <v>200</v>
      </c>
      <c r="G159" s="21">
        <v>200</v>
      </c>
    </row>
    <row r="160" spans="1:7" x14ac:dyDescent="0.3">
      <c r="A160" s="23">
        <v>44051</v>
      </c>
      <c r="B160" s="21">
        <v>201</v>
      </c>
      <c r="G160" s="21">
        <v>201</v>
      </c>
    </row>
    <row r="161" spans="1:7" x14ac:dyDescent="0.3">
      <c r="A161" s="23">
        <v>44052</v>
      </c>
      <c r="B161" s="21">
        <v>202</v>
      </c>
      <c r="G161" s="21">
        <v>202</v>
      </c>
    </row>
    <row r="162" spans="1:7" x14ac:dyDescent="0.3">
      <c r="A162" s="23">
        <v>44053</v>
      </c>
      <c r="B162" s="21">
        <v>203</v>
      </c>
      <c r="G162" s="21">
        <v>203</v>
      </c>
    </row>
    <row r="163" spans="1:7" x14ac:dyDescent="0.3">
      <c r="A163" s="23">
        <v>44054</v>
      </c>
      <c r="B163" s="21">
        <v>204</v>
      </c>
      <c r="G163" s="21">
        <v>204</v>
      </c>
    </row>
    <row r="164" spans="1:7" x14ac:dyDescent="0.3">
      <c r="A164" s="23">
        <v>44055</v>
      </c>
      <c r="B164" s="21">
        <v>205</v>
      </c>
      <c r="G164" s="21">
        <v>205</v>
      </c>
    </row>
    <row r="165" spans="1:7" x14ac:dyDescent="0.3">
      <c r="A165" s="23">
        <v>44056</v>
      </c>
      <c r="B165" s="21">
        <v>206</v>
      </c>
      <c r="G165" s="21">
        <v>206</v>
      </c>
    </row>
    <row r="166" spans="1:7" x14ac:dyDescent="0.3">
      <c r="A166" s="23">
        <v>44057</v>
      </c>
      <c r="B166" s="21">
        <v>207</v>
      </c>
      <c r="G166" s="21">
        <v>207</v>
      </c>
    </row>
    <row r="167" spans="1:7" x14ac:dyDescent="0.3">
      <c r="A167" s="23">
        <v>44058</v>
      </c>
      <c r="B167" s="21">
        <v>208</v>
      </c>
      <c r="G167" s="21">
        <v>208</v>
      </c>
    </row>
    <row r="168" spans="1:7" x14ac:dyDescent="0.3">
      <c r="A168" s="23">
        <v>44059</v>
      </c>
      <c r="B168" s="21">
        <v>209</v>
      </c>
      <c r="G168" s="21">
        <v>209</v>
      </c>
    </row>
    <row r="169" spans="1:7" x14ac:dyDescent="0.3">
      <c r="A169" s="23">
        <v>44060</v>
      </c>
      <c r="B169" s="21">
        <v>210</v>
      </c>
      <c r="G169" s="21">
        <v>210</v>
      </c>
    </row>
    <row r="170" spans="1:7" x14ac:dyDescent="0.3">
      <c r="A170" s="23">
        <v>44061</v>
      </c>
      <c r="B170" s="21">
        <v>211</v>
      </c>
      <c r="G170" s="21">
        <v>211</v>
      </c>
    </row>
    <row r="171" spans="1:7" x14ac:dyDescent="0.3">
      <c r="A171" s="23">
        <v>44062</v>
      </c>
      <c r="B171" s="21">
        <v>212</v>
      </c>
      <c r="G171" s="21">
        <v>212</v>
      </c>
    </row>
    <row r="172" spans="1:7" x14ac:dyDescent="0.3">
      <c r="A172" s="23">
        <v>44063</v>
      </c>
      <c r="B172" s="21">
        <v>213</v>
      </c>
      <c r="G172" s="21">
        <v>213</v>
      </c>
    </row>
    <row r="173" spans="1:7" x14ac:dyDescent="0.3">
      <c r="A173" s="23">
        <v>44064</v>
      </c>
      <c r="B173" s="21">
        <v>214</v>
      </c>
      <c r="G173" s="21">
        <v>214</v>
      </c>
    </row>
    <row r="174" spans="1:7" x14ac:dyDescent="0.3">
      <c r="A174" s="23">
        <v>44065</v>
      </c>
      <c r="B174" s="21">
        <v>215</v>
      </c>
      <c r="G174" s="21">
        <v>215</v>
      </c>
    </row>
    <row r="175" spans="1:7" x14ac:dyDescent="0.3">
      <c r="A175" s="23">
        <v>44066</v>
      </c>
      <c r="B175" s="21">
        <v>216</v>
      </c>
      <c r="G175" s="21">
        <v>216</v>
      </c>
    </row>
    <row r="176" spans="1:7" x14ac:dyDescent="0.3">
      <c r="A176" s="23">
        <v>44067</v>
      </c>
      <c r="B176" s="21">
        <v>217</v>
      </c>
      <c r="G176" s="21">
        <v>217</v>
      </c>
    </row>
    <row r="177" spans="1:7" x14ac:dyDescent="0.3">
      <c r="A177" s="23">
        <v>44068</v>
      </c>
      <c r="B177" s="21">
        <v>218</v>
      </c>
      <c r="G177" s="21">
        <v>218</v>
      </c>
    </row>
    <row r="178" spans="1:7" x14ac:dyDescent="0.3">
      <c r="A178" s="23">
        <v>44069</v>
      </c>
      <c r="B178" s="21">
        <v>219</v>
      </c>
      <c r="G178" s="21">
        <v>219</v>
      </c>
    </row>
    <row r="179" spans="1:7" x14ac:dyDescent="0.3">
      <c r="A179" s="23">
        <v>44070</v>
      </c>
      <c r="B179" s="21">
        <v>220</v>
      </c>
      <c r="G179" s="21">
        <v>220</v>
      </c>
    </row>
    <row r="180" spans="1:7" x14ac:dyDescent="0.3">
      <c r="A180" s="23">
        <v>44071</v>
      </c>
      <c r="B180" s="21">
        <v>221</v>
      </c>
      <c r="G180" s="21">
        <v>221</v>
      </c>
    </row>
    <row r="181" spans="1:7" x14ac:dyDescent="0.3">
      <c r="A181" s="23">
        <v>44072</v>
      </c>
      <c r="B181" s="21">
        <v>222</v>
      </c>
      <c r="G181" s="21">
        <v>222</v>
      </c>
    </row>
    <row r="182" spans="1:7" x14ac:dyDescent="0.3">
      <c r="A182" s="23">
        <v>44073</v>
      </c>
      <c r="B182" s="21">
        <v>223</v>
      </c>
      <c r="G182" s="21">
        <v>223</v>
      </c>
    </row>
    <row r="183" spans="1:7" x14ac:dyDescent="0.3">
      <c r="A183" s="23">
        <v>44074</v>
      </c>
      <c r="B183" s="21">
        <v>224</v>
      </c>
      <c r="G183" s="21">
        <v>224</v>
      </c>
    </row>
    <row r="184" spans="1:7" x14ac:dyDescent="0.3">
      <c r="A184" s="23">
        <v>44075</v>
      </c>
      <c r="B184" s="21">
        <v>225</v>
      </c>
      <c r="G184" s="21">
        <v>225</v>
      </c>
    </row>
    <row r="185" spans="1:7" x14ac:dyDescent="0.3">
      <c r="A185" s="23">
        <v>44076</v>
      </c>
      <c r="B185" s="21">
        <v>226</v>
      </c>
      <c r="G185" s="21">
        <v>226</v>
      </c>
    </row>
    <row r="186" spans="1:7" x14ac:dyDescent="0.3">
      <c r="A186" s="23">
        <v>44077</v>
      </c>
      <c r="B186" s="21">
        <v>227</v>
      </c>
      <c r="G186" s="21">
        <v>227</v>
      </c>
    </row>
    <row r="187" spans="1:7" x14ac:dyDescent="0.3">
      <c r="A187" s="23">
        <v>44078</v>
      </c>
      <c r="B187" s="21">
        <v>228</v>
      </c>
      <c r="G187" s="21">
        <v>228</v>
      </c>
    </row>
    <row r="188" spans="1:7" x14ac:dyDescent="0.3">
      <c r="A188" s="23">
        <v>44079</v>
      </c>
      <c r="B188" s="21">
        <v>229</v>
      </c>
      <c r="G188" s="21">
        <v>229</v>
      </c>
    </row>
    <row r="189" spans="1:7" x14ac:dyDescent="0.3">
      <c r="A189" s="23">
        <v>44080</v>
      </c>
      <c r="B189" s="21">
        <v>230</v>
      </c>
      <c r="G189" s="21">
        <v>230</v>
      </c>
    </row>
    <row r="190" spans="1:7" x14ac:dyDescent="0.3">
      <c r="A190" s="23">
        <v>44081</v>
      </c>
      <c r="B190" s="21">
        <v>231</v>
      </c>
      <c r="G190" s="21">
        <v>231</v>
      </c>
    </row>
    <row r="191" spans="1:7" x14ac:dyDescent="0.3">
      <c r="A191" s="23">
        <v>44082</v>
      </c>
      <c r="B191" s="21">
        <v>232</v>
      </c>
      <c r="G191" s="21">
        <v>232</v>
      </c>
    </row>
    <row r="192" spans="1:7" x14ac:dyDescent="0.3">
      <c r="A192" s="23">
        <v>44083</v>
      </c>
      <c r="B192" s="21">
        <v>233</v>
      </c>
      <c r="G192" s="21">
        <v>233</v>
      </c>
    </row>
    <row r="193" spans="1:7" x14ac:dyDescent="0.3">
      <c r="A193" s="23">
        <v>44084</v>
      </c>
      <c r="B193" s="21">
        <v>234</v>
      </c>
      <c r="G193" s="21">
        <v>234</v>
      </c>
    </row>
    <row r="194" spans="1:7" x14ac:dyDescent="0.3">
      <c r="A194" s="23">
        <v>44085</v>
      </c>
      <c r="B194" s="21">
        <v>235</v>
      </c>
      <c r="G194" s="21">
        <v>235</v>
      </c>
    </row>
    <row r="195" spans="1:7" x14ac:dyDescent="0.3">
      <c r="A195" s="23">
        <v>44086</v>
      </c>
      <c r="B195" s="21">
        <v>236</v>
      </c>
      <c r="G195" s="21">
        <v>236</v>
      </c>
    </row>
    <row r="196" spans="1:7" x14ac:dyDescent="0.3">
      <c r="A196" s="23">
        <v>44087</v>
      </c>
      <c r="B196" s="21">
        <v>237</v>
      </c>
      <c r="G196" s="21">
        <v>237</v>
      </c>
    </row>
    <row r="197" spans="1:7" x14ac:dyDescent="0.3">
      <c r="A197" s="23">
        <v>44088</v>
      </c>
      <c r="B197" s="21">
        <v>238</v>
      </c>
      <c r="G197" s="21">
        <v>238</v>
      </c>
    </row>
    <row r="198" spans="1:7" x14ac:dyDescent="0.3">
      <c r="A198" s="23">
        <v>44089</v>
      </c>
      <c r="B198" s="21">
        <v>239</v>
      </c>
      <c r="G198" s="21">
        <v>239</v>
      </c>
    </row>
    <row r="199" spans="1:7" x14ac:dyDescent="0.3">
      <c r="A199" s="23">
        <v>44090</v>
      </c>
      <c r="B199" s="21">
        <v>240</v>
      </c>
      <c r="G199" s="21">
        <v>240</v>
      </c>
    </row>
    <row r="200" spans="1:7" x14ac:dyDescent="0.3">
      <c r="A200" s="23">
        <v>44091</v>
      </c>
      <c r="B200" s="21">
        <v>241</v>
      </c>
      <c r="G200" s="21">
        <v>241</v>
      </c>
    </row>
    <row r="201" spans="1:7" x14ac:dyDescent="0.3">
      <c r="A201" s="23">
        <v>44092</v>
      </c>
      <c r="B201" s="21">
        <v>242</v>
      </c>
      <c r="G201" s="21">
        <v>242</v>
      </c>
    </row>
    <row r="202" spans="1:7" x14ac:dyDescent="0.3">
      <c r="A202" s="23">
        <v>44093</v>
      </c>
      <c r="B202" s="21">
        <v>243</v>
      </c>
      <c r="G202" s="21">
        <v>243</v>
      </c>
    </row>
    <row r="203" spans="1:7" x14ac:dyDescent="0.3">
      <c r="A203" s="23">
        <v>44094</v>
      </c>
      <c r="B203" s="21">
        <v>244</v>
      </c>
      <c r="G203" s="21">
        <v>244</v>
      </c>
    </row>
    <row r="204" spans="1:7" x14ac:dyDescent="0.3">
      <c r="A204" s="23">
        <v>44095</v>
      </c>
      <c r="B204" s="21">
        <v>245</v>
      </c>
      <c r="G204" s="21">
        <v>245</v>
      </c>
    </row>
    <row r="205" spans="1:7" x14ac:dyDescent="0.3">
      <c r="A205" s="23">
        <v>44096</v>
      </c>
      <c r="B205" s="21">
        <v>246</v>
      </c>
      <c r="G205" s="21">
        <v>246</v>
      </c>
    </row>
    <row r="206" spans="1:7" x14ac:dyDescent="0.3">
      <c r="A206" s="23">
        <v>44097</v>
      </c>
      <c r="B206" s="21">
        <v>247</v>
      </c>
      <c r="G206" s="21">
        <v>247</v>
      </c>
    </row>
    <row r="207" spans="1:7" x14ac:dyDescent="0.3">
      <c r="A207" s="23">
        <v>44098</v>
      </c>
      <c r="B207" s="21">
        <v>248</v>
      </c>
      <c r="G207" s="21">
        <v>248</v>
      </c>
    </row>
    <row r="208" spans="1:7" x14ac:dyDescent="0.3">
      <c r="A208" s="23">
        <v>44099</v>
      </c>
      <c r="B208" s="21">
        <v>249</v>
      </c>
      <c r="G208" s="21">
        <v>249</v>
      </c>
    </row>
    <row r="209" spans="1:7" x14ac:dyDescent="0.3">
      <c r="A209" s="23">
        <v>44100</v>
      </c>
      <c r="B209" s="21">
        <v>250</v>
      </c>
      <c r="G209" s="21">
        <v>250</v>
      </c>
    </row>
    <row r="210" spans="1:7" x14ac:dyDescent="0.3">
      <c r="A210" s="23">
        <v>44101</v>
      </c>
      <c r="B210" s="21">
        <v>251</v>
      </c>
      <c r="G210" s="21">
        <v>251</v>
      </c>
    </row>
    <row r="211" spans="1:7" x14ac:dyDescent="0.3">
      <c r="A211" s="23">
        <v>44102</v>
      </c>
      <c r="B211" s="21">
        <v>252</v>
      </c>
      <c r="G211" s="21">
        <v>252</v>
      </c>
    </row>
    <row r="212" spans="1:7" x14ac:dyDescent="0.3">
      <c r="A212" s="23">
        <v>44103</v>
      </c>
      <c r="B212" s="21">
        <v>253</v>
      </c>
      <c r="G212" s="21">
        <v>253</v>
      </c>
    </row>
    <row r="213" spans="1:7" x14ac:dyDescent="0.3">
      <c r="A213" s="23">
        <v>44104</v>
      </c>
      <c r="B213" s="21">
        <v>254</v>
      </c>
      <c r="G213" s="21">
        <v>254</v>
      </c>
    </row>
    <row r="214" spans="1:7" x14ac:dyDescent="0.3">
      <c r="A214" s="23">
        <v>44105</v>
      </c>
      <c r="B214" s="21">
        <v>255</v>
      </c>
      <c r="G214" s="21">
        <v>255</v>
      </c>
    </row>
    <row r="215" spans="1:7" x14ac:dyDescent="0.3">
      <c r="A215" s="23">
        <v>44106</v>
      </c>
      <c r="B215" s="21">
        <v>256</v>
      </c>
      <c r="G215" s="21">
        <v>256</v>
      </c>
    </row>
    <row r="216" spans="1:7" x14ac:dyDescent="0.3">
      <c r="A216" s="23">
        <v>44107</v>
      </c>
      <c r="B216" s="21">
        <v>257</v>
      </c>
      <c r="G216" s="21">
        <v>257</v>
      </c>
    </row>
    <row r="217" spans="1:7" x14ac:dyDescent="0.3">
      <c r="A217" s="23">
        <v>44108</v>
      </c>
      <c r="B217" s="21">
        <v>258</v>
      </c>
      <c r="G217" s="21">
        <v>258</v>
      </c>
    </row>
    <row r="218" spans="1:7" x14ac:dyDescent="0.3">
      <c r="A218" s="23">
        <v>44109</v>
      </c>
      <c r="B218" s="21">
        <v>259</v>
      </c>
      <c r="G218" s="21">
        <v>259</v>
      </c>
    </row>
    <row r="219" spans="1:7" x14ac:dyDescent="0.3">
      <c r="A219" s="23">
        <v>44110</v>
      </c>
      <c r="B219" s="21">
        <v>260</v>
      </c>
      <c r="G219" s="21">
        <v>260</v>
      </c>
    </row>
    <row r="220" spans="1:7" x14ac:dyDescent="0.3">
      <c r="A220" s="23">
        <v>44111</v>
      </c>
      <c r="B220" s="21">
        <v>261</v>
      </c>
      <c r="G220" s="21">
        <v>261</v>
      </c>
    </row>
    <row r="221" spans="1:7" x14ac:dyDescent="0.3">
      <c r="A221" s="23">
        <v>44112</v>
      </c>
      <c r="B221" s="21">
        <v>262</v>
      </c>
      <c r="G221" s="21">
        <v>262</v>
      </c>
    </row>
    <row r="222" spans="1:7" x14ac:dyDescent="0.3">
      <c r="A222" s="23">
        <v>44113</v>
      </c>
      <c r="B222" s="21">
        <v>263</v>
      </c>
      <c r="G222" s="21">
        <v>263</v>
      </c>
    </row>
    <row r="223" spans="1:7" x14ac:dyDescent="0.3">
      <c r="A223" s="23">
        <v>44114</v>
      </c>
      <c r="B223" s="21">
        <v>264</v>
      </c>
      <c r="G223" s="21">
        <v>264</v>
      </c>
    </row>
    <row r="224" spans="1:7" x14ac:dyDescent="0.3">
      <c r="A224" s="23">
        <v>44115</v>
      </c>
      <c r="B224" s="21">
        <v>265</v>
      </c>
      <c r="G224" s="21">
        <v>265</v>
      </c>
    </row>
    <row r="225" spans="1:7" x14ac:dyDescent="0.3">
      <c r="A225" s="23">
        <v>44116</v>
      </c>
      <c r="B225" s="21">
        <v>266</v>
      </c>
      <c r="G225" s="21">
        <v>266</v>
      </c>
    </row>
    <row r="226" spans="1:7" x14ac:dyDescent="0.3">
      <c r="A226" s="23">
        <v>44117</v>
      </c>
      <c r="B226" s="21">
        <v>267</v>
      </c>
      <c r="G226" s="21">
        <v>267</v>
      </c>
    </row>
    <row r="227" spans="1:7" x14ac:dyDescent="0.3">
      <c r="A227" s="23">
        <v>44118</v>
      </c>
      <c r="B227" s="21">
        <v>268</v>
      </c>
      <c r="G227" s="21">
        <v>268</v>
      </c>
    </row>
    <row r="228" spans="1:7" x14ac:dyDescent="0.3">
      <c r="A228" s="23">
        <v>44119</v>
      </c>
      <c r="B228" s="21">
        <v>269</v>
      </c>
      <c r="G228" s="21">
        <v>269</v>
      </c>
    </row>
    <row r="229" spans="1:7" x14ac:dyDescent="0.3">
      <c r="A229" s="23">
        <v>44120</v>
      </c>
      <c r="B229" s="21">
        <v>270</v>
      </c>
      <c r="G229" s="21">
        <v>270</v>
      </c>
    </row>
    <row r="230" spans="1:7" x14ac:dyDescent="0.3">
      <c r="A230" s="23">
        <v>44121</v>
      </c>
      <c r="B230" s="21">
        <v>271</v>
      </c>
      <c r="G230" s="21">
        <v>271</v>
      </c>
    </row>
    <row r="231" spans="1:7" x14ac:dyDescent="0.3">
      <c r="A231" s="23">
        <v>44122</v>
      </c>
      <c r="B231" s="21">
        <v>272</v>
      </c>
      <c r="G231" s="21">
        <v>272</v>
      </c>
    </row>
    <row r="232" spans="1:7" x14ac:dyDescent="0.3">
      <c r="A232" s="23">
        <v>44123</v>
      </c>
      <c r="B232" s="21">
        <v>273</v>
      </c>
      <c r="G232" s="21">
        <v>273</v>
      </c>
    </row>
    <row r="233" spans="1:7" x14ac:dyDescent="0.3">
      <c r="A233" s="23">
        <v>44124</v>
      </c>
      <c r="B233" s="21">
        <v>274</v>
      </c>
      <c r="G233" s="21">
        <v>274</v>
      </c>
    </row>
    <row r="234" spans="1:7" x14ac:dyDescent="0.3">
      <c r="A234" s="23">
        <v>44125</v>
      </c>
      <c r="B234" s="21">
        <v>275</v>
      </c>
      <c r="G234" s="21">
        <v>275</v>
      </c>
    </row>
    <row r="235" spans="1:7" x14ac:dyDescent="0.3">
      <c r="A235" s="23">
        <v>44126</v>
      </c>
      <c r="B235" s="21">
        <v>276</v>
      </c>
      <c r="G235" s="21">
        <v>276</v>
      </c>
    </row>
    <row r="236" spans="1:7" x14ac:dyDescent="0.3">
      <c r="A236" s="23">
        <v>44127</v>
      </c>
      <c r="B236" s="21">
        <v>277</v>
      </c>
      <c r="G236" s="21">
        <v>277</v>
      </c>
    </row>
    <row r="237" spans="1:7" x14ac:dyDescent="0.3">
      <c r="A237" s="23">
        <v>44128</v>
      </c>
      <c r="B237" s="21">
        <v>278</v>
      </c>
      <c r="G237" s="21">
        <v>278</v>
      </c>
    </row>
    <row r="238" spans="1:7" x14ac:dyDescent="0.3">
      <c r="A238" s="23">
        <v>44129</v>
      </c>
      <c r="B238" s="21">
        <v>279</v>
      </c>
      <c r="G238" s="21">
        <v>279</v>
      </c>
    </row>
    <row r="239" spans="1:7" x14ac:dyDescent="0.3">
      <c r="A239" s="23">
        <v>44130</v>
      </c>
      <c r="B239" s="21">
        <v>280</v>
      </c>
      <c r="G239" s="21">
        <v>280</v>
      </c>
    </row>
    <row r="240" spans="1:7" x14ac:dyDescent="0.3">
      <c r="A240" s="23">
        <v>44131</v>
      </c>
      <c r="B240" s="21">
        <v>281</v>
      </c>
      <c r="G240" s="21">
        <v>281</v>
      </c>
    </row>
    <row r="241" spans="1:7" x14ac:dyDescent="0.3">
      <c r="A241" s="23">
        <v>44132</v>
      </c>
      <c r="B241" s="21">
        <v>282</v>
      </c>
      <c r="G241" s="21">
        <v>282</v>
      </c>
    </row>
    <row r="242" spans="1:7" x14ac:dyDescent="0.3">
      <c r="A242" s="23">
        <v>44133</v>
      </c>
      <c r="B242" s="21">
        <v>283</v>
      </c>
      <c r="G242" s="21">
        <v>283</v>
      </c>
    </row>
    <row r="243" spans="1:7" x14ac:dyDescent="0.3">
      <c r="A243" s="23">
        <v>44134</v>
      </c>
      <c r="B243" s="21">
        <v>284</v>
      </c>
      <c r="G243" s="21">
        <v>284</v>
      </c>
    </row>
    <row r="244" spans="1:7" x14ac:dyDescent="0.3">
      <c r="A244" s="23">
        <v>44135</v>
      </c>
      <c r="B244" s="21">
        <v>285</v>
      </c>
      <c r="G244" s="21">
        <v>285</v>
      </c>
    </row>
    <row r="245" spans="1:7" x14ac:dyDescent="0.3">
      <c r="A245" s="23">
        <v>44136</v>
      </c>
      <c r="B245" s="21">
        <v>286</v>
      </c>
      <c r="G245" s="21">
        <v>286</v>
      </c>
    </row>
    <row r="246" spans="1:7" x14ac:dyDescent="0.3">
      <c r="A246" s="23">
        <v>44137</v>
      </c>
      <c r="B246" s="21">
        <v>287</v>
      </c>
      <c r="G246" s="21">
        <v>287</v>
      </c>
    </row>
    <row r="247" spans="1:7" x14ac:dyDescent="0.3">
      <c r="A247" s="23">
        <v>44138</v>
      </c>
      <c r="B247" s="21">
        <v>288</v>
      </c>
      <c r="G247" s="21">
        <v>288</v>
      </c>
    </row>
    <row r="248" spans="1:7" x14ac:dyDescent="0.3">
      <c r="A248" s="23">
        <v>44139</v>
      </c>
      <c r="B248" s="21">
        <v>289</v>
      </c>
      <c r="G248" s="21">
        <v>289</v>
      </c>
    </row>
    <row r="249" spans="1:7" x14ac:dyDescent="0.3">
      <c r="A249" s="23">
        <v>44140</v>
      </c>
      <c r="B249" s="21">
        <v>290</v>
      </c>
      <c r="G249" s="21">
        <v>290</v>
      </c>
    </row>
    <row r="250" spans="1:7" x14ac:dyDescent="0.3">
      <c r="A250" s="23">
        <v>44141</v>
      </c>
      <c r="B250" s="21">
        <v>291</v>
      </c>
      <c r="G250" s="21">
        <v>291</v>
      </c>
    </row>
    <row r="251" spans="1:7" x14ac:dyDescent="0.3">
      <c r="A251" s="23">
        <v>44142</v>
      </c>
      <c r="B251" s="21">
        <v>292</v>
      </c>
      <c r="G251" s="21">
        <v>292</v>
      </c>
    </row>
    <row r="252" spans="1:7" x14ac:dyDescent="0.3">
      <c r="A252" s="23">
        <v>44143</v>
      </c>
      <c r="B252" s="21">
        <v>293</v>
      </c>
      <c r="G252" s="21">
        <v>293</v>
      </c>
    </row>
    <row r="253" spans="1:7" x14ac:dyDescent="0.3">
      <c r="A253" s="23">
        <v>44144</v>
      </c>
      <c r="B253" s="21">
        <v>294</v>
      </c>
      <c r="G253" s="21">
        <v>294</v>
      </c>
    </row>
    <row r="254" spans="1:7" x14ac:dyDescent="0.3">
      <c r="A254" s="23">
        <v>44145</v>
      </c>
      <c r="B254" s="21">
        <v>295</v>
      </c>
      <c r="G254" s="21">
        <v>295</v>
      </c>
    </row>
    <row r="255" spans="1:7" x14ac:dyDescent="0.3">
      <c r="A255" s="23">
        <v>44146</v>
      </c>
      <c r="B255" s="21">
        <v>296</v>
      </c>
      <c r="G255" s="21">
        <v>296</v>
      </c>
    </row>
    <row r="256" spans="1:7" x14ac:dyDescent="0.3">
      <c r="A256" s="23">
        <v>44147</v>
      </c>
      <c r="B256" s="21">
        <v>297</v>
      </c>
      <c r="G256" s="21">
        <v>297</v>
      </c>
    </row>
    <row r="257" spans="1:7" x14ac:dyDescent="0.3">
      <c r="A257" s="23">
        <v>44148</v>
      </c>
      <c r="B257" s="21">
        <v>298</v>
      </c>
      <c r="G257" s="21">
        <v>298</v>
      </c>
    </row>
    <row r="258" spans="1:7" x14ac:dyDescent="0.3">
      <c r="A258" s="23">
        <v>44149</v>
      </c>
      <c r="B258" s="21">
        <v>299</v>
      </c>
      <c r="G258" s="21">
        <v>299</v>
      </c>
    </row>
    <row r="259" spans="1:7" x14ac:dyDescent="0.3">
      <c r="A259" s="23">
        <v>44150</v>
      </c>
      <c r="B259" s="21">
        <v>300</v>
      </c>
      <c r="G259" s="21">
        <v>300</v>
      </c>
    </row>
    <row r="260" spans="1:7" x14ac:dyDescent="0.3">
      <c r="A260" s="23">
        <v>44151</v>
      </c>
      <c r="B260" s="21">
        <v>301</v>
      </c>
      <c r="G260" s="21">
        <v>301</v>
      </c>
    </row>
    <row r="261" spans="1:7" x14ac:dyDescent="0.3">
      <c r="A261" s="23">
        <v>44152</v>
      </c>
      <c r="B261" s="21">
        <v>302</v>
      </c>
      <c r="G261" s="21">
        <v>302</v>
      </c>
    </row>
    <row r="262" spans="1:7" x14ac:dyDescent="0.3">
      <c r="A262" s="23">
        <v>44153</v>
      </c>
      <c r="B262" s="21">
        <v>303</v>
      </c>
      <c r="G262" s="21">
        <v>303</v>
      </c>
    </row>
    <row r="263" spans="1:7" x14ac:dyDescent="0.3">
      <c r="A263" s="23">
        <v>44154</v>
      </c>
      <c r="B263" s="21">
        <v>304</v>
      </c>
      <c r="G263" s="21">
        <v>304</v>
      </c>
    </row>
    <row r="264" spans="1:7" x14ac:dyDescent="0.3">
      <c r="A264" s="23">
        <v>44155</v>
      </c>
      <c r="B264" s="21">
        <v>305</v>
      </c>
      <c r="G264" s="21">
        <v>305</v>
      </c>
    </row>
    <row r="265" spans="1:7" x14ac:dyDescent="0.3">
      <c r="A265" s="23">
        <v>44156</v>
      </c>
      <c r="B265" s="21">
        <v>306</v>
      </c>
      <c r="G265" s="21">
        <v>306</v>
      </c>
    </row>
    <row r="266" spans="1:7" x14ac:dyDescent="0.3">
      <c r="A266" s="23">
        <v>44157</v>
      </c>
      <c r="B266" s="21">
        <v>307</v>
      </c>
      <c r="G266" s="21">
        <v>307</v>
      </c>
    </row>
    <row r="267" spans="1:7" x14ac:dyDescent="0.3">
      <c r="A267" s="23">
        <v>44158</v>
      </c>
      <c r="B267" s="21">
        <v>308</v>
      </c>
      <c r="G267" s="21">
        <v>308</v>
      </c>
    </row>
    <row r="268" spans="1:7" x14ac:dyDescent="0.3">
      <c r="A268" s="23">
        <v>44159</v>
      </c>
      <c r="B268" s="21">
        <v>309</v>
      </c>
      <c r="G268" s="21">
        <v>309</v>
      </c>
    </row>
    <row r="269" spans="1:7" x14ac:dyDescent="0.3">
      <c r="A269" s="23">
        <v>44160</v>
      </c>
      <c r="B269" s="21">
        <v>310</v>
      </c>
      <c r="G269" s="21">
        <v>310</v>
      </c>
    </row>
    <row r="270" spans="1:7" x14ac:dyDescent="0.3">
      <c r="A270" s="23">
        <v>44161</v>
      </c>
      <c r="B270" s="21">
        <v>311</v>
      </c>
      <c r="G270" s="21">
        <v>311</v>
      </c>
    </row>
    <row r="271" spans="1:7" x14ac:dyDescent="0.3">
      <c r="A271" s="23">
        <v>44162</v>
      </c>
      <c r="B271" s="21">
        <v>312</v>
      </c>
      <c r="G271" s="21">
        <v>312</v>
      </c>
    </row>
    <row r="272" spans="1:7" x14ac:dyDescent="0.3">
      <c r="A272" s="23">
        <v>44163</v>
      </c>
      <c r="B272" s="21">
        <v>313</v>
      </c>
      <c r="G272" s="21">
        <v>313</v>
      </c>
    </row>
    <row r="273" spans="1:7" x14ac:dyDescent="0.3">
      <c r="A273" s="23">
        <v>44164</v>
      </c>
      <c r="B273" s="21">
        <v>314</v>
      </c>
      <c r="G273" s="21">
        <v>314</v>
      </c>
    </row>
    <row r="274" spans="1:7" x14ac:dyDescent="0.3">
      <c r="A274" s="23">
        <v>44165</v>
      </c>
      <c r="B274" s="21">
        <v>315</v>
      </c>
      <c r="G274" s="21">
        <v>315</v>
      </c>
    </row>
    <row r="275" spans="1:7" x14ac:dyDescent="0.3">
      <c r="A275" s="23">
        <v>44166</v>
      </c>
      <c r="B275" s="21">
        <v>316</v>
      </c>
      <c r="G275" s="21">
        <v>316</v>
      </c>
    </row>
    <row r="276" spans="1:7" x14ac:dyDescent="0.3">
      <c r="A276" s="23">
        <v>44167</v>
      </c>
      <c r="B276" s="21">
        <v>317</v>
      </c>
      <c r="G276" s="21">
        <v>317</v>
      </c>
    </row>
    <row r="277" spans="1:7" x14ac:dyDescent="0.3">
      <c r="A277" s="23">
        <v>44168</v>
      </c>
      <c r="B277" s="21">
        <v>318</v>
      </c>
      <c r="G277" s="21">
        <v>318</v>
      </c>
    </row>
    <row r="278" spans="1:7" x14ac:dyDescent="0.3">
      <c r="A278" s="23">
        <v>44169</v>
      </c>
      <c r="B278" s="21">
        <v>319</v>
      </c>
      <c r="G278" s="21">
        <v>319</v>
      </c>
    </row>
    <row r="279" spans="1:7" x14ac:dyDescent="0.3">
      <c r="A279" s="23">
        <v>44170</v>
      </c>
      <c r="B279" s="21">
        <v>320</v>
      </c>
      <c r="G279" s="21">
        <v>320</v>
      </c>
    </row>
    <row r="280" spans="1:7" x14ac:dyDescent="0.3">
      <c r="A280" s="23">
        <v>44171</v>
      </c>
      <c r="B280" s="21">
        <v>321</v>
      </c>
      <c r="G280" s="21">
        <v>321</v>
      </c>
    </row>
    <row r="281" spans="1:7" x14ac:dyDescent="0.3">
      <c r="A281" s="23">
        <v>44172</v>
      </c>
      <c r="B281" s="21">
        <v>322</v>
      </c>
      <c r="G281" s="21">
        <v>322</v>
      </c>
    </row>
    <row r="282" spans="1:7" x14ac:dyDescent="0.3">
      <c r="A282" s="23">
        <v>44173</v>
      </c>
      <c r="B282" s="21">
        <v>323</v>
      </c>
      <c r="G282" s="21">
        <v>323</v>
      </c>
    </row>
    <row r="283" spans="1:7" x14ac:dyDescent="0.3">
      <c r="A283" s="23">
        <v>44174</v>
      </c>
      <c r="B283" s="21">
        <v>324</v>
      </c>
      <c r="G283" s="21">
        <v>324</v>
      </c>
    </row>
    <row r="284" spans="1:7" x14ac:dyDescent="0.3">
      <c r="A284" s="23">
        <v>44175</v>
      </c>
      <c r="B284" s="21">
        <v>325</v>
      </c>
      <c r="G284" s="21">
        <v>325</v>
      </c>
    </row>
    <row r="285" spans="1:7" x14ac:dyDescent="0.3">
      <c r="A285" s="23">
        <v>44176</v>
      </c>
      <c r="B285" s="21">
        <v>326</v>
      </c>
      <c r="G285" s="21">
        <v>326</v>
      </c>
    </row>
    <row r="286" spans="1:7" x14ac:dyDescent="0.3">
      <c r="A286" s="23">
        <v>44177</v>
      </c>
      <c r="B286" s="21">
        <v>327</v>
      </c>
      <c r="G286" s="21">
        <v>327</v>
      </c>
    </row>
    <row r="287" spans="1:7" x14ac:dyDescent="0.3">
      <c r="A287" s="23">
        <v>44178</v>
      </c>
      <c r="B287" s="21">
        <v>328</v>
      </c>
      <c r="G287" s="21">
        <v>328</v>
      </c>
    </row>
    <row r="288" spans="1:7" x14ac:dyDescent="0.3">
      <c r="A288" s="23">
        <v>44179</v>
      </c>
      <c r="B288" s="21">
        <v>329</v>
      </c>
      <c r="G288" s="21">
        <v>329</v>
      </c>
    </row>
    <row r="289" spans="1:7" x14ac:dyDescent="0.3">
      <c r="A289" s="23">
        <v>44180</v>
      </c>
      <c r="B289" s="21">
        <v>330</v>
      </c>
      <c r="G289" s="21">
        <v>330</v>
      </c>
    </row>
    <row r="290" spans="1:7" x14ac:dyDescent="0.3">
      <c r="A290" s="23">
        <v>44181</v>
      </c>
      <c r="B290" s="21">
        <v>331</v>
      </c>
      <c r="G290" s="21">
        <v>331</v>
      </c>
    </row>
    <row r="291" spans="1:7" x14ac:dyDescent="0.3">
      <c r="A291" s="23">
        <v>44182</v>
      </c>
      <c r="B291" s="21">
        <v>332</v>
      </c>
      <c r="G291" s="21">
        <v>332</v>
      </c>
    </row>
    <row r="292" spans="1:7" x14ac:dyDescent="0.3">
      <c r="A292" s="23">
        <v>44183</v>
      </c>
      <c r="B292" s="21">
        <v>333</v>
      </c>
      <c r="G292" s="21">
        <v>333</v>
      </c>
    </row>
    <row r="293" spans="1:7" x14ac:dyDescent="0.3">
      <c r="A293" s="23">
        <v>44184</v>
      </c>
      <c r="B293" s="21">
        <v>334</v>
      </c>
      <c r="G293" s="21">
        <v>334</v>
      </c>
    </row>
    <row r="294" spans="1:7" x14ac:dyDescent="0.3">
      <c r="A294" s="23">
        <v>44185</v>
      </c>
      <c r="B294" s="21">
        <v>335</v>
      </c>
      <c r="G294" s="21">
        <v>335</v>
      </c>
    </row>
    <row r="295" spans="1:7" x14ac:dyDescent="0.3">
      <c r="A295" s="23">
        <v>44186</v>
      </c>
      <c r="B295" s="21">
        <v>336</v>
      </c>
      <c r="G295" s="21">
        <v>336</v>
      </c>
    </row>
    <row r="296" spans="1:7" x14ac:dyDescent="0.3">
      <c r="A296" s="23">
        <v>44187</v>
      </c>
      <c r="B296" s="21">
        <v>337</v>
      </c>
      <c r="G296" s="21">
        <v>337</v>
      </c>
    </row>
    <row r="297" spans="1:7" x14ac:dyDescent="0.3">
      <c r="A297" s="23">
        <v>44188</v>
      </c>
      <c r="B297" s="21">
        <v>338</v>
      </c>
      <c r="G297" s="21">
        <v>338</v>
      </c>
    </row>
    <row r="298" spans="1:7" x14ac:dyDescent="0.3">
      <c r="A298" s="23">
        <v>44189</v>
      </c>
      <c r="B298" s="21">
        <v>339</v>
      </c>
      <c r="G298" s="21">
        <v>339</v>
      </c>
    </row>
    <row r="299" spans="1:7" x14ac:dyDescent="0.3">
      <c r="A299" s="23">
        <v>44190</v>
      </c>
      <c r="B299" s="21">
        <v>340</v>
      </c>
      <c r="G299" s="21">
        <v>340</v>
      </c>
    </row>
    <row r="300" spans="1:7" x14ac:dyDescent="0.3">
      <c r="A300" s="23">
        <v>44191</v>
      </c>
      <c r="B300" s="21">
        <v>341</v>
      </c>
      <c r="G300" s="21">
        <v>341</v>
      </c>
    </row>
    <row r="301" spans="1:7" x14ac:dyDescent="0.3">
      <c r="A301" s="23">
        <v>44192</v>
      </c>
      <c r="B301" s="21">
        <v>342</v>
      </c>
      <c r="G301" s="21">
        <v>342</v>
      </c>
    </row>
    <row r="302" spans="1:7" x14ac:dyDescent="0.3">
      <c r="A302" s="23">
        <v>44193</v>
      </c>
      <c r="B302" s="21">
        <v>343</v>
      </c>
      <c r="G302" s="21">
        <v>343</v>
      </c>
    </row>
    <row r="303" spans="1:7" x14ac:dyDescent="0.3">
      <c r="A303" s="23">
        <v>44194</v>
      </c>
      <c r="B303" s="21">
        <v>344</v>
      </c>
      <c r="G303" s="21">
        <v>344</v>
      </c>
    </row>
    <row r="304" spans="1:7" x14ac:dyDescent="0.3">
      <c r="A304" s="23">
        <v>44195</v>
      </c>
      <c r="B304" s="21">
        <v>345</v>
      </c>
      <c r="G304" s="21">
        <v>345</v>
      </c>
    </row>
    <row r="305" spans="1:7" x14ac:dyDescent="0.3">
      <c r="A305" s="23">
        <v>44196</v>
      </c>
      <c r="B305" s="21">
        <v>346</v>
      </c>
      <c r="G305" s="21">
        <v>346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408"/>
  <sheetViews>
    <sheetView showZeros="0" topLeftCell="C1" zoomScale="60" zoomScaleNormal="60" workbookViewId="0">
      <selection activeCell="BC6" sqref="BC6"/>
    </sheetView>
  </sheetViews>
  <sheetFormatPr defaultRowHeight="14.4" x14ac:dyDescent="0.3"/>
  <cols>
    <col min="1" max="1" width="9.109375" bestFit="1" customWidth="1"/>
    <col min="2" max="2" width="26" customWidth="1"/>
    <col min="4" max="4" width="9.109375" bestFit="1" customWidth="1"/>
    <col min="5" max="43" width="3.5546875" bestFit="1" customWidth="1"/>
    <col min="44" max="52" width="5.44140625" bestFit="1" customWidth="1"/>
    <col min="53" max="61" width="5.6640625" bestFit="1" customWidth="1"/>
    <col min="62" max="68" width="6.77734375" bestFit="1" customWidth="1"/>
    <col min="69" max="69" width="9.88671875" bestFit="1" customWidth="1"/>
  </cols>
  <sheetData>
    <row r="1" spans="1:69" x14ac:dyDescent="0.3">
      <c r="A1" s="3" t="s">
        <v>1025</v>
      </c>
    </row>
    <row r="3" spans="1:69" x14ac:dyDescent="0.3">
      <c r="E3">
        <f t="shared" ref="E3:AJ3" si="0">SUM(E6:E1408)</f>
        <v>1</v>
      </c>
      <c r="F3">
        <f t="shared" si="0"/>
        <v>1</v>
      </c>
      <c r="G3">
        <f t="shared" si="0"/>
        <v>2</v>
      </c>
      <c r="H3">
        <f t="shared" si="0"/>
        <v>2</v>
      </c>
      <c r="I3">
        <f t="shared" si="0"/>
        <v>5</v>
      </c>
      <c r="J3">
        <f t="shared" si="0"/>
        <v>5</v>
      </c>
      <c r="K3">
        <f t="shared" si="0"/>
        <v>5</v>
      </c>
      <c r="L3">
        <f t="shared" si="0"/>
        <v>5</v>
      </c>
      <c r="M3">
        <f t="shared" si="0"/>
        <v>5</v>
      </c>
      <c r="N3">
        <f t="shared" si="0"/>
        <v>7</v>
      </c>
      <c r="O3">
        <f t="shared" si="0"/>
        <v>8</v>
      </c>
      <c r="P3">
        <f t="shared" si="0"/>
        <v>8</v>
      </c>
      <c r="Q3">
        <f t="shared" si="0"/>
        <v>11</v>
      </c>
      <c r="R3">
        <f t="shared" si="0"/>
        <v>11</v>
      </c>
      <c r="S3">
        <f t="shared" si="0"/>
        <v>11</v>
      </c>
      <c r="T3">
        <f t="shared" si="0"/>
        <v>11</v>
      </c>
      <c r="U3">
        <f t="shared" si="0"/>
        <v>11</v>
      </c>
      <c r="V3">
        <f t="shared" si="0"/>
        <v>11</v>
      </c>
      <c r="W3">
        <f t="shared" si="0"/>
        <v>11</v>
      </c>
      <c r="X3">
        <f t="shared" si="0"/>
        <v>11</v>
      </c>
      <c r="Y3">
        <f t="shared" si="0"/>
        <v>12</v>
      </c>
      <c r="Z3">
        <f t="shared" si="0"/>
        <v>12</v>
      </c>
      <c r="AA3">
        <f t="shared" si="0"/>
        <v>13</v>
      </c>
      <c r="AB3">
        <f t="shared" si="0"/>
        <v>13</v>
      </c>
      <c r="AC3">
        <f t="shared" si="0"/>
        <v>13</v>
      </c>
      <c r="AD3">
        <f t="shared" si="0"/>
        <v>13</v>
      </c>
      <c r="AE3">
        <f t="shared" si="0"/>
        <v>13</v>
      </c>
      <c r="AF3">
        <f t="shared" si="0"/>
        <v>13</v>
      </c>
      <c r="AG3">
        <f t="shared" si="0"/>
        <v>13</v>
      </c>
      <c r="AH3">
        <f t="shared" si="0"/>
        <v>13</v>
      </c>
      <c r="AI3">
        <f t="shared" si="0"/>
        <v>15</v>
      </c>
      <c r="AJ3">
        <f t="shared" si="0"/>
        <v>15</v>
      </c>
      <c r="AK3">
        <f t="shared" ref="AK3:BO3" si="1">SUM(AK6:AK1408)</f>
        <v>15</v>
      </c>
      <c r="AL3">
        <f t="shared" si="1"/>
        <v>15</v>
      </c>
      <c r="AM3">
        <f t="shared" si="1"/>
        <v>15</v>
      </c>
      <c r="AN3">
        <f t="shared" si="1"/>
        <v>15</v>
      </c>
      <c r="AO3">
        <f t="shared" si="1"/>
        <v>16</v>
      </c>
      <c r="AP3">
        <f t="shared" si="1"/>
        <v>16</v>
      </c>
      <c r="AQ3">
        <f t="shared" si="1"/>
        <v>24</v>
      </c>
      <c r="AR3">
        <f t="shared" si="1"/>
        <v>30</v>
      </c>
      <c r="AS3">
        <f t="shared" si="1"/>
        <v>53</v>
      </c>
      <c r="AT3">
        <f t="shared" si="1"/>
        <v>72</v>
      </c>
      <c r="AU3">
        <f t="shared" si="1"/>
        <v>103</v>
      </c>
      <c r="AV3">
        <f t="shared" si="1"/>
        <v>171</v>
      </c>
      <c r="AW3">
        <f t="shared" si="1"/>
        <v>223</v>
      </c>
      <c r="AX3">
        <f t="shared" si="1"/>
        <v>360</v>
      </c>
      <c r="AY3">
        <f t="shared" si="1"/>
        <v>477</v>
      </c>
      <c r="AZ3">
        <f t="shared" si="1"/>
        <v>773</v>
      </c>
      <c r="BA3">
        <f t="shared" si="1"/>
        <v>1038</v>
      </c>
      <c r="BB3">
        <f t="shared" si="1"/>
        <v>1394</v>
      </c>
      <c r="BC3">
        <f t="shared" si="1"/>
        <v>1761</v>
      </c>
      <c r="BD3">
        <f t="shared" si="1"/>
        <v>2278</v>
      </c>
      <c r="BE3">
        <f t="shared" si="1"/>
        <v>2942</v>
      </c>
      <c r="BF3">
        <f t="shared" si="1"/>
        <v>3745</v>
      </c>
      <c r="BG3">
        <f t="shared" si="1"/>
        <v>4593</v>
      </c>
      <c r="BH3">
        <f t="shared" si="1"/>
        <v>6228</v>
      </c>
      <c r="BI3">
        <f t="shared" si="1"/>
        <v>8326</v>
      </c>
      <c r="BJ3">
        <f t="shared" si="1"/>
        <v>13977</v>
      </c>
      <c r="BK3">
        <f t="shared" si="1"/>
        <v>18097</v>
      </c>
      <c r="BL3">
        <f t="shared" si="1"/>
        <v>26188</v>
      </c>
      <c r="BM3">
        <f t="shared" si="1"/>
        <v>32860</v>
      </c>
      <c r="BN3">
        <f t="shared" si="1"/>
        <v>43503</v>
      </c>
      <c r="BO3">
        <f t="shared" si="1"/>
        <v>54484</v>
      </c>
    </row>
    <row r="5" spans="1:69" ht="51.6" x14ac:dyDescent="0.3">
      <c r="A5" t="s">
        <v>1024</v>
      </c>
      <c r="B5" t="s">
        <v>1023</v>
      </c>
      <c r="C5" t="s">
        <v>1022</v>
      </c>
      <c r="D5" t="s">
        <v>1021</v>
      </c>
      <c r="E5" s="4" t="s">
        <v>1020</v>
      </c>
      <c r="F5" s="4" t="s">
        <v>1019</v>
      </c>
      <c r="G5" s="4" t="s">
        <v>1026</v>
      </c>
      <c r="H5" s="4" t="s">
        <v>1027</v>
      </c>
      <c r="I5" s="4" t="s">
        <v>1028</v>
      </c>
      <c r="J5" s="4" t="s">
        <v>1029</v>
      </c>
      <c r="K5" s="4" t="s">
        <v>1030</v>
      </c>
      <c r="L5" s="4" t="s">
        <v>1031</v>
      </c>
      <c r="M5" s="4" t="s">
        <v>1032</v>
      </c>
      <c r="N5" s="4" t="s">
        <v>1033</v>
      </c>
      <c r="O5" s="4" t="s">
        <v>1034</v>
      </c>
      <c r="P5" s="4" t="s">
        <v>1035</v>
      </c>
      <c r="Q5" s="4" t="s">
        <v>1036</v>
      </c>
      <c r="R5" s="4" t="s">
        <v>1037</v>
      </c>
      <c r="S5" s="4" t="s">
        <v>1038</v>
      </c>
      <c r="T5" s="4" t="s">
        <v>1039</v>
      </c>
      <c r="U5" s="4" t="s">
        <v>1040</v>
      </c>
      <c r="V5" s="4" t="s">
        <v>1041</v>
      </c>
      <c r="W5" s="4" t="s">
        <v>1042</v>
      </c>
      <c r="X5" s="4" t="s">
        <v>1043</v>
      </c>
      <c r="Y5" s="4" t="s">
        <v>1044</v>
      </c>
      <c r="Z5" s="4" t="s">
        <v>1045</v>
      </c>
      <c r="AA5" s="4" t="s">
        <v>1046</v>
      </c>
      <c r="AB5" s="4" t="s">
        <v>1047</v>
      </c>
      <c r="AC5" s="4" t="s">
        <v>1048</v>
      </c>
      <c r="AD5" s="4" t="s">
        <v>1049</v>
      </c>
      <c r="AE5" s="4" t="s">
        <v>1050</v>
      </c>
      <c r="AF5" s="4" t="s">
        <v>1051</v>
      </c>
      <c r="AG5" s="4" t="s">
        <v>1052</v>
      </c>
      <c r="AH5" s="4" t="s">
        <v>1053</v>
      </c>
      <c r="AI5" s="4" t="s">
        <v>1054</v>
      </c>
      <c r="AJ5" s="4" t="s">
        <v>1055</v>
      </c>
      <c r="AK5" s="4" t="s">
        <v>1056</v>
      </c>
      <c r="AL5" s="4" t="s">
        <v>1057</v>
      </c>
      <c r="AM5" s="4" t="s">
        <v>1058</v>
      </c>
      <c r="AN5" s="4" t="s">
        <v>1059</v>
      </c>
      <c r="AO5" s="4" t="s">
        <v>1060</v>
      </c>
      <c r="AP5" s="4" t="s">
        <v>1061</v>
      </c>
      <c r="AQ5" s="4" t="s">
        <v>1062</v>
      </c>
      <c r="AR5" s="4" t="s">
        <v>1063</v>
      </c>
      <c r="AS5" s="4" t="s">
        <v>1064</v>
      </c>
      <c r="AT5" s="4" t="s">
        <v>1065</v>
      </c>
      <c r="AU5" s="4" t="s">
        <v>1066</v>
      </c>
      <c r="AV5" s="4" t="s">
        <v>1067</v>
      </c>
      <c r="AW5" s="4" t="s">
        <v>1068</v>
      </c>
      <c r="AX5" s="4" t="s">
        <v>1069</v>
      </c>
      <c r="AY5" s="4" t="s">
        <v>1070</v>
      </c>
      <c r="AZ5" s="4" t="s">
        <v>1071</v>
      </c>
      <c r="BA5" s="4" t="s">
        <v>1072</v>
      </c>
      <c r="BB5" s="4" t="s">
        <v>1073</v>
      </c>
      <c r="BC5" s="4" t="s">
        <v>1074</v>
      </c>
      <c r="BD5" s="4" t="s">
        <v>1075</v>
      </c>
      <c r="BE5" s="4" t="s">
        <v>1076</v>
      </c>
      <c r="BF5" s="4" t="s">
        <v>1077</v>
      </c>
      <c r="BG5" s="4" t="s">
        <v>1078</v>
      </c>
      <c r="BH5" s="4" t="s">
        <v>1079</v>
      </c>
      <c r="BI5" s="4" t="s">
        <v>1080</v>
      </c>
      <c r="BJ5" s="4" t="s">
        <v>1081</v>
      </c>
      <c r="BK5" s="4" t="s">
        <v>1082</v>
      </c>
      <c r="BL5" s="4" t="s">
        <v>1083</v>
      </c>
      <c r="BM5" s="4" t="s">
        <v>1084</v>
      </c>
      <c r="BN5" s="4" t="s">
        <v>1085</v>
      </c>
      <c r="BO5" s="4" t="s">
        <v>1086</v>
      </c>
      <c r="BP5" t="s">
        <v>1018</v>
      </c>
      <c r="BQ5" s="4" t="s">
        <v>1099</v>
      </c>
    </row>
    <row r="6" spans="1:69" x14ac:dyDescent="0.3">
      <c r="A6">
        <v>53033</v>
      </c>
      <c r="B6" t="s">
        <v>1015</v>
      </c>
      <c r="C6" t="s">
        <v>150</v>
      </c>
      <c r="D6">
        <v>53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6</v>
      </c>
      <c r="AR6">
        <v>9</v>
      </c>
      <c r="AS6">
        <v>14</v>
      </c>
      <c r="AT6">
        <v>21</v>
      </c>
      <c r="AU6">
        <v>31</v>
      </c>
      <c r="AV6">
        <v>51</v>
      </c>
      <c r="AW6">
        <v>58</v>
      </c>
      <c r="AX6">
        <v>71</v>
      </c>
      <c r="AY6">
        <v>83</v>
      </c>
      <c r="AZ6">
        <v>116</v>
      </c>
      <c r="BA6">
        <v>190</v>
      </c>
      <c r="BB6">
        <v>234</v>
      </c>
      <c r="BC6">
        <v>270</v>
      </c>
      <c r="BD6">
        <v>328</v>
      </c>
      <c r="BE6">
        <v>387</v>
      </c>
      <c r="BF6">
        <v>420</v>
      </c>
      <c r="BG6">
        <v>488</v>
      </c>
      <c r="BH6">
        <v>562</v>
      </c>
      <c r="BI6">
        <v>562</v>
      </c>
      <c r="BJ6">
        <v>693</v>
      </c>
      <c r="BK6">
        <v>793</v>
      </c>
      <c r="BL6">
        <v>934</v>
      </c>
      <c r="BM6">
        <v>1040</v>
      </c>
      <c r="BN6">
        <v>1170</v>
      </c>
      <c r="BO6">
        <v>1277</v>
      </c>
      <c r="BP6">
        <f t="shared" ref="BP6:BP69" si="2">SUM(E6:BO6)</f>
        <v>9846</v>
      </c>
      <c r="BQ6">
        <f t="shared" ref="BQ6:BQ69" si="3">COUNTA(E6:BO6)</f>
        <v>63</v>
      </c>
    </row>
    <row r="7" spans="1:69" x14ac:dyDescent="0.3">
      <c r="A7">
        <v>17031</v>
      </c>
      <c r="B7" t="s">
        <v>1014</v>
      </c>
      <c r="C7" t="s">
        <v>36</v>
      </c>
      <c r="D7">
        <v>17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3</v>
      </c>
      <c r="AS7">
        <v>4</v>
      </c>
      <c r="AT7">
        <v>4</v>
      </c>
      <c r="AU7">
        <v>4</v>
      </c>
      <c r="AV7">
        <v>5</v>
      </c>
      <c r="AW7">
        <v>5</v>
      </c>
      <c r="AX7">
        <v>6</v>
      </c>
      <c r="AY7">
        <v>7</v>
      </c>
      <c r="AZ7">
        <v>11</v>
      </c>
      <c r="BA7">
        <v>17</v>
      </c>
      <c r="BB7">
        <v>22</v>
      </c>
      <c r="BC7">
        <v>27</v>
      </c>
      <c r="BD7">
        <v>40</v>
      </c>
      <c r="BE7">
        <v>51</v>
      </c>
      <c r="BF7">
        <v>51</v>
      </c>
      <c r="BG7">
        <v>77</v>
      </c>
      <c r="BH7">
        <v>107</v>
      </c>
      <c r="BI7">
        <v>178</v>
      </c>
      <c r="BJ7">
        <v>278</v>
      </c>
      <c r="BK7">
        <v>411</v>
      </c>
      <c r="BL7">
        <v>548</v>
      </c>
      <c r="BM7">
        <v>805</v>
      </c>
      <c r="BN7">
        <v>922</v>
      </c>
      <c r="BO7">
        <v>1194</v>
      </c>
      <c r="BP7">
        <f t="shared" si="2"/>
        <v>4844</v>
      </c>
      <c r="BQ7">
        <f t="shared" si="3"/>
        <v>61</v>
      </c>
    </row>
    <row r="8" spans="1:69" x14ac:dyDescent="0.3">
      <c r="A8">
        <v>6037</v>
      </c>
      <c r="B8" t="s">
        <v>1011</v>
      </c>
      <c r="C8" t="s">
        <v>255</v>
      </c>
      <c r="D8">
        <v>6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7</v>
      </c>
      <c r="AV8">
        <v>11</v>
      </c>
      <c r="AW8">
        <v>13</v>
      </c>
      <c r="AX8">
        <v>14</v>
      </c>
      <c r="AY8">
        <v>14</v>
      </c>
      <c r="AZ8">
        <v>20</v>
      </c>
      <c r="BA8">
        <v>20</v>
      </c>
      <c r="BB8">
        <v>29</v>
      </c>
      <c r="BC8">
        <v>29</v>
      </c>
      <c r="BD8">
        <v>40</v>
      </c>
      <c r="BE8">
        <v>53</v>
      </c>
      <c r="BF8">
        <v>69</v>
      </c>
      <c r="BG8">
        <v>94</v>
      </c>
      <c r="BH8">
        <v>144</v>
      </c>
      <c r="BI8">
        <v>190</v>
      </c>
      <c r="BJ8">
        <v>231</v>
      </c>
      <c r="BK8">
        <v>292</v>
      </c>
      <c r="BL8">
        <v>351</v>
      </c>
      <c r="BM8">
        <v>409</v>
      </c>
      <c r="BN8">
        <v>536</v>
      </c>
      <c r="BO8">
        <v>662</v>
      </c>
      <c r="BP8">
        <f t="shared" si="2"/>
        <v>3266</v>
      </c>
      <c r="BQ8">
        <f t="shared" si="3"/>
        <v>59</v>
      </c>
    </row>
    <row r="9" spans="1:69" x14ac:dyDescent="0.3">
      <c r="A9">
        <v>6059</v>
      </c>
      <c r="B9" t="s">
        <v>716</v>
      </c>
      <c r="C9" t="s">
        <v>255</v>
      </c>
      <c r="D9">
        <v>6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3</v>
      </c>
      <c r="AV9">
        <v>3</v>
      </c>
      <c r="AW9">
        <v>3</v>
      </c>
      <c r="AX9">
        <v>3</v>
      </c>
      <c r="AY9">
        <v>3</v>
      </c>
      <c r="AZ9">
        <v>5</v>
      </c>
      <c r="BA9">
        <v>5</v>
      </c>
      <c r="BB9">
        <v>6</v>
      </c>
      <c r="BC9">
        <v>6</v>
      </c>
      <c r="BD9">
        <v>13</v>
      </c>
      <c r="BE9">
        <v>14</v>
      </c>
      <c r="BF9">
        <v>17</v>
      </c>
      <c r="BG9">
        <v>22</v>
      </c>
      <c r="BH9">
        <v>29</v>
      </c>
      <c r="BI9">
        <v>42</v>
      </c>
      <c r="BJ9">
        <v>53</v>
      </c>
      <c r="BK9">
        <v>65</v>
      </c>
      <c r="BL9">
        <v>78</v>
      </c>
      <c r="BM9">
        <v>95</v>
      </c>
      <c r="BN9">
        <v>125</v>
      </c>
      <c r="BO9">
        <v>152</v>
      </c>
      <c r="BP9">
        <f t="shared" si="2"/>
        <v>780</v>
      </c>
      <c r="BQ9">
        <f t="shared" si="3"/>
        <v>59</v>
      </c>
    </row>
    <row r="10" spans="1:69" x14ac:dyDescent="0.3">
      <c r="A10">
        <v>4013</v>
      </c>
      <c r="B10" t="s">
        <v>985</v>
      </c>
      <c r="C10" t="s">
        <v>145</v>
      </c>
      <c r="D10">
        <v>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2</v>
      </c>
      <c r="AX10">
        <v>2</v>
      </c>
      <c r="AY10">
        <v>2</v>
      </c>
      <c r="AZ10">
        <v>2</v>
      </c>
      <c r="BA10">
        <v>2</v>
      </c>
      <c r="BB10">
        <v>3</v>
      </c>
      <c r="BC10">
        <v>3</v>
      </c>
      <c r="BD10">
        <v>3</v>
      </c>
      <c r="BE10">
        <v>4</v>
      </c>
      <c r="BF10">
        <v>4</v>
      </c>
      <c r="BG10">
        <v>8</v>
      </c>
      <c r="BH10">
        <v>9</v>
      </c>
      <c r="BI10">
        <v>11</v>
      </c>
      <c r="BJ10">
        <v>22</v>
      </c>
      <c r="BK10">
        <v>34</v>
      </c>
      <c r="BL10">
        <v>49</v>
      </c>
      <c r="BM10">
        <v>81</v>
      </c>
      <c r="BN10">
        <v>139</v>
      </c>
      <c r="BO10">
        <v>199</v>
      </c>
      <c r="BP10">
        <f t="shared" si="2"/>
        <v>619</v>
      </c>
      <c r="BQ10">
        <f t="shared" si="3"/>
        <v>59</v>
      </c>
    </row>
    <row r="11" spans="1:69" x14ac:dyDescent="0.3">
      <c r="A11">
        <v>6085</v>
      </c>
      <c r="B11" t="s">
        <v>1009</v>
      </c>
      <c r="C11" t="s">
        <v>255</v>
      </c>
      <c r="D11">
        <v>6</v>
      </c>
      <c r="N11">
        <v>1</v>
      </c>
      <c r="O11">
        <v>1</v>
      </c>
      <c r="P11">
        <v>1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3</v>
      </c>
      <c r="AR11">
        <v>3</v>
      </c>
      <c r="AS11">
        <v>9</v>
      </c>
      <c r="AT11">
        <v>11</v>
      </c>
      <c r="AU11">
        <v>11</v>
      </c>
      <c r="AV11">
        <v>20</v>
      </c>
      <c r="AW11">
        <v>20</v>
      </c>
      <c r="AX11">
        <v>32</v>
      </c>
      <c r="AY11">
        <v>38</v>
      </c>
      <c r="AZ11">
        <v>43</v>
      </c>
      <c r="BA11">
        <v>43</v>
      </c>
      <c r="BB11">
        <v>48</v>
      </c>
      <c r="BC11">
        <v>48</v>
      </c>
      <c r="BD11">
        <v>79</v>
      </c>
      <c r="BE11">
        <v>91</v>
      </c>
      <c r="BF11">
        <v>114</v>
      </c>
      <c r="BG11">
        <v>138</v>
      </c>
      <c r="BH11">
        <v>155</v>
      </c>
      <c r="BI11">
        <v>175</v>
      </c>
      <c r="BJ11">
        <v>189</v>
      </c>
      <c r="BK11">
        <v>196</v>
      </c>
      <c r="BL11">
        <v>263</v>
      </c>
      <c r="BM11">
        <v>302</v>
      </c>
      <c r="BN11">
        <v>321</v>
      </c>
      <c r="BO11">
        <v>375</v>
      </c>
      <c r="BP11">
        <f t="shared" si="2"/>
        <v>2782</v>
      </c>
      <c r="BQ11">
        <f t="shared" si="3"/>
        <v>54</v>
      </c>
    </row>
    <row r="12" spans="1:69" x14ac:dyDescent="0.3">
      <c r="A12">
        <v>25025</v>
      </c>
      <c r="B12" t="s">
        <v>1002</v>
      </c>
      <c r="C12" t="s">
        <v>345</v>
      </c>
      <c r="D12">
        <v>25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3</v>
      </c>
      <c r="AX12">
        <v>3</v>
      </c>
      <c r="AY12">
        <v>8</v>
      </c>
      <c r="AZ12">
        <v>10</v>
      </c>
      <c r="BA12">
        <v>20</v>
      </c>
      <c r="BB12">
        <v>19</v>
      </c>
      <c r="BC12">
        <v>22</v>
      </c>
      <c r="BD12">
        <v>26</v>
      </c>
      <c r="BE12">
        <v>27</v>
      </c>
      <c r="BF12">
        <v>31</v>
      </c>
      <c r="BG12">
        <v>36</v>
      </c>
      <c r="BH12">
        <v>42</v>
      </c>
      <c r="BI12">
        <v>51</v>
      </c>
      <c r="BJ12">
        <v>72</v>
      </c>
      <c r="BK12">
        <v>89</v>
      </c>
      <c r="BL12">
        <v>108</v>
      </c>
      <c r="BM12">
        <v>126</v>
      </c>
      <c r="BN12">
        <v>154</v>
      </c>
      <c r="BO12">
        <v>234</v>
      </c>
      <c r="BP12">
        <f t="shared" si="2"/>
        <v>1115</v>
      </c>
      <c r="BQ12">
        <f t="shared" si="3"/>
        <v>53</v>
      </c>
    </row>
    <row r="13" spans="1:69" x14ac:dyDescent="0.3">
      <c r="A13">
        <v>6069</v>
      </c>
      <c r="B13" t="s">
        <v>906</v>
      </c>
      <c r="C13" t="s">
        <v>255</v>
      </c>
      <c r="D13">
        <v>6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2</v>
      </c>
      <c r="AZ13">
        <v>2</v>
      </c>
      <c r="BA13">
        <v>2</v>
      </c>
      <c r="BB13">
        <v>2</v>
      </c>
      <c r="BC13">
        <v>2</v>
      </c>
      <c r="BD13">
        <v>3</v>
      </c>
      <c r="BE13">
        <v>3</v>
      </c>
      <c r="BF13">
        <v>3</v>
      </c>
      <c r="BG13">
        <v>3</v>
      </c>
      <c r="BH13">
        <v>5</v>
      </c>
      <c r="BI13">
        <v>5</v>
      </c>
      <c r="BJ13">
        <v>5</v>
      </c>
      <c r="BK13">
        <v>5</v>
      </c>
      <c r="BL13">
        <v>5</v>
      </c>
      <c r="BM13">
        <v>6</v>
      </c>
      <c r="BN13">
        <v>6</v>
      </c>
      <c r="BO13">
        <v>7</v>
      </c>
      <c r="BP13">
        <f t="shared" si="2"/>
        <v>134</v>
      </c>
      <c r="BQ13">
        <f t="shared" si="3"/>
        <v>51</v>
      </c>
    </row>
    <row r="14" spans="1:69" x14ac:dyDescent="0.3">
      <c r="A14">
        <v>6073</v>
      </c>
      <c r="B14" t="s">
        <v>1004</v>
      </c>
      <c r="C14" t="s">
        <v>255</v>
      </c>
      <c r="D14">
        <v>6</v>
      </c>
      <c r="Y14">
        <v>1</v>
      </c>
      <c r="Z14">
        <v>1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3</v>
      </c>
      <c r="AW14">
        <v>3</v>
      </c>
      <c r="AX14">
        <v>3</v>
      </c>
      <c r="AY14">
        <v>3</v>
      </c>
      <c r="AZ14">
        <v>3</v>
      </c>
      <c r="BA14">
        <v>3</v>
      </c>
      <c r="BB14">
        <v>3</v>
      </c>
      <c r="BC14">
        <v>3</v>
      </c>
      <c r="BD14">
        <v>8</v>
      </c>
      <c r="BE14">
        <v>8</v>
      </c>
      <c r="BF14">
        <v>39</v>
      </c>
      <c r="BG14">
        <v>53</v>
      </c>
      <c r="BH14">
        <v>58</v>
      </c>
      <c r="BI14">
        <v>75</v>
      </c>
      <c r="BJ14">
        <v>89</v>
      </c>
      <c r="BK14">
        <v>120</v>
      </c>
      <c r="BL14">
        <v>148</v>
      </c>
      <c r="BM14">
        <v>194</v>
      </c>
      <c r="BN14">
        <v>230</v>
      </c>
      <c r="BO14">
        <v>242</v>
      </c>
      <c r="BP14">
        <f t="shared" si="2"/>
        <v>1332</v>
      </c>
      <c r="BQ14">
        <f t="shared" si="3"/>
        <v>43</v>
      </c>
    </row>
    <row r="15" spans="1:69" x14ac:dyDescent="0.3">
      <c r="A15">
        <v>6067</v>
      </c>
      <c r="B15" t="s">
        <v>988</v>
      </c>
      <c r="C15" t="s">
        <v>255</v>
      </c>
      <c r="D15">
        <v>6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10</v>
      </c>
      <c r="BA15">
        <v>10</v>
      </c>
      <c r="BB15">
        <v>10</v>
      </c>
      <c r="BC15">
        <v>10</v>
      </c>
      <c r="BD15">
        <v>17</v>
      </c>
      <c r="BE15">
        <v>29</v>
      </c>
      <c r="BF15">
        <v>32</v>
      </c>
      <c r="BG15">
        <v>33</v>
      </c>
      <c r="BH15">
        <v>40</v>
      </c>
      <c r="BI15">
        <v>40</v>
      </c>
      <c r="BJ15">
        <v>45</v>
      </c>
      <c r="BK15">
        <v>53</v>
      </c>
      <c r="BL15">
        <v>53</v>
      </c>
      <c r="BM15">
        <v>53</v>
      </c>
      <c r="BN15">
        <v>88</v>
      </c>
      <c r="BO15">
        <v>88</v>
      </c>
      <c r="BP15">
        <f t="shared" si="2"/>
        <v>639</v>
      </c>
      <c r="BQ15">
        <f t="shared" si="3"/>
        <v>33</v>
      </c>
    </row>
    <row r="16" spans="1:69" x14ac:dyDescent="0.3">
      <c r="A16">
        <v>6023</v>
      </c>
      <c r="B16" t="s">
        <v>764</v>
      </c>
      <c r="C16" t="s">
        <v>255</v>
      </c>
      <c r="D16">
        <v>6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5</v>
      </c>
      <c r="BP16">
        <f t="shared" si="2"/>
        <v>37</v>
      </c>
      <c r="BQ16">
        <f t="shared" si="3"/>
        <v>33</v>
      </c>
    </row>
    <row r="17" spans="1:69" x14ac:dyDescent="0.3">
      <c r="A17">
        <v>53061</v>
      </c>
      <c r="B17" t="s">
        <v>1013</v>
      </c>
      <c r="C17" t="s">
        <v>150</v>
      </c>
      <c r="D17">
        <v>53</v>
      </c>
      <c r="AQ17">
        <v>1</v>
      </c>
      <c r="AR17">
        <v>2</v>
      </c>
      <c r="AS17">
        <v>4</v>
      </c>
      <c r="AT17">
        <v>6</v>
      </c>
      <c r="AU17">
        <v>8</v>
      </c>
      <c r="AV17">
        <v>18</v>
      </c>
      <c r="AW17">
        <v>19</v>
      </c>
      <c r="AX17">
        <v>27</v>
      </c>
      <c r="AY17">
        <v>31</v>
      </c>
      <c r="AZ17">
        <v>37</v>
      </c>
      <c r="BA17">
        <v>54</v>
      </c>
      <c r="BB17">
        <v>68</v>
      </c>
      <c r="BC17">
        <v>108</v>
      </c>
      <c r="BD17">
        <v>133</v>
      </c>
      <c r="BE17">
        <v>154</v>
      </c>
      <c r="BF17">
        <v>176</v>
      </c>
      <c r="BG17">
        <v>200</v>
      </c>
      <c r="BH17">
        <v>254</v>
      </c>
      <c r="BI17">
        <v>310</v>
      </c>
      <c r="BJ17">
        <v>348</v>
      </c>
      <c r="BK17">
        <v>385</v>
      </c>
      <c r="BL17">
        <v>447</v>
      </c>
      <c r="BM17">
        <v>480</v>
      </c>
      <c r="BN17">
        <v>519</v>
      </c>
      <c r="BO17">
        <v>614</v>
      </c>
      <c r="BP17">
        <f t="shared" si="2"/>
        <v>4403</v>
      </c>
      <c r="BQ17">
        <f t="shared" si="3"/>
        <v>25</v>
      </c>
    </row>
    <row r="18" spans="1:69" x14ac:dyDescent="0.3">
      <c r="A18">
        <v>41067</v>
      </c>
      <c r="B18" t="s">
        <v>25</v>
      </c>
      <c r="C18" t="s">
        <v>13</v>
      </c>
      <c r="D18">
        <v>41</v>
      </c>
      <c r="AQ18">
        <v>1</v>
      </c>
      <c r="AR18">
        <v>1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3</v>
      </c>
      <c r="AY18">
        <v>8</v>
      </c>
      <c r="AZ18">
        <v>8</v>
      </c>
      <c r="BA18">
        <v>8</v>
      </c>
      <c r="BB18">
        <v>8</v>
      </c>
      <c r="BC18">
        <v>10</v>
      </c>
      <c r="BD18">
        <v>10</v>
      </c>
      <c r="BE18">
        <v>13</v>
      </c>
      <c r="BF18">
        <v>13</v>
      </c>
      <c r="BG18">
        <v>14</v>
      </c>
      <c r="BH18">
        <v>21</v>
      </c>
      <c r="BI18">
        <v>23</v>
      </c>
      <c r="BJ18">
        <v>25</v>
      </c>
      <c r="BK18">
        <v>31</v>
      </c>
      <c r="BL18">
        <v>42</v>
      </c>
      <c r="BM18">
        <v>55</v>
      </c>
      <c r="BN18">
        <v>69</v>
      </c>
      <c r="BO18">
        <v>76</v>
      </c>
      <c r="BP18">
        <f t="shared" si="2"/>
        <v>449</v>
      </c>
      <c r="BQ18">
        <f t="shared" si="3"/>
        <v>25</v>
      </c>
    </row>
    <row r="19" spans="1:69" x14ac:dyDescent="0.3">
      <c r="A19">
        <v>44007</v>
      </c>
      <c r="B19" t="s">
        <v>853</v>
      </c>
      <c r="C19" t="s">
        <v>705</v>
      </c>
      <c r="D19">
        <v>44</v>
      </c>
      <c r="AR19">
        <v>1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3</v>
      </c>
      <c r="AY19">
        <v>3</v>
      </c>
      <c r="AZ19">
        <v>3</v>
      </c>
      <c r="BA19">
        <v>3</v>
      </c>
      <c r="BB19">
        <v>3</v>
      </c>
      <c r="BC19">
        <v>3</v>
      </c>
      <c r="BD19">
        <v>4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4</v>
      </c>
      <c r="BL19">
        <v>4</v>
      </c>
      <c r="BM19">
        <v>4</v>
      </c>
      <c r="BN19">
        <v>4</v>
      </c>
      <c r="BO19">
        <v>4</v>
      </c>
      <c r="BP19">
        <f t="shared" si="2"/>
        <v>77</v>
      </c>
      <c r="BQ19">
        <f t="shared" si="3"/>
        <v>24</v>
      </c>
    </row>
    <row r="20" spans="1:69" x14ac:dyDescent="0.3">
      <c r="A20">
        <v>36061</v>
      </c>
      <c r="B20" t="s">
        <v>1017</v>
      </c>
      <c r="C20" t="s">
        <v>92</v>
      </c>
      <c r="D20">
        <v>36</v>
      </c>
      <c r="AS20">
        <v>1</v>
      </c>
      <c r="AT20">
        <v>1</v>
      </c>
      <c r="AU20">
        <v>1</v>
      </c>
      <c r="AV20">
        <v>4</v>
      </c>
      <c r="AW20">
        <v>16</v>
      </c>
      <c r="AX20">
        <v>11</v>
      </c>
      <c r="AY20">
        <v>12</v>
      </c>
      <c r="AZ20">
        <v>25</v>
      </c>
      <c r="BA20">
        <v>36</v>
      </c>
      <c r="BB20">
        <v>62</v>
      </c>
      <c r="BC20">
        <v>95</v>
      </c>
      <c r="BD20">
        <v>154</v>
      </c>
      <c r="BE20">
        <v>269</v>
      </c>
      <c r="BF20">
        <v>329</v>
      </c>
      <c r="BG20">
        <v>463</v>
      </c>
      <c r="BH20">
        <v>923</v>
      </c>
      <c r="BI20">
        <v>1339</v>
      </c>
      <c r="BJ20">
        <v>3954</v>
      </c>
      <c r="BK20">
        <v>4408</v>
      </c>
      <c r="BL20">
        <v>8115</v>
      </c>
      <c r="BM20">
        <v>9045</v>
      </c>
      <c r="BN20">
        <v>12305</v>
      </c>
      <c r="BO20">
        <v>15597</v>
      </c>
      <c r="BP20">
        <f t="shared" si="2"/>
        <v>57165</v>
      </c>
      <c r="BQ20">
        <f t="shared" si="3"/>
        <v>23</v>
      </c>
    </row>
    <row r="21" spans="1:69" x14ac:dyDescent="0.3">
      <c r="A21">
        <v>6081</v>
      </c>
      <c r="B21" t="s">
        <v>1001</v>
      </c>
      <c r="C21" t="s">
        <v>255</v>
      </c>
      <c r="D21">
        <v>6</v>
      </c>
      <c r="AS21">
        <v>1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9</v>
      </c>
      <c r="BA21">
        <v>15</v>
      </c>
      <c r="BB21">
        <v>15</v>
      </c>
      <c r="BC21">
        <v>15</v>
      </c>
      <c r="BD21">
        <v>20</v>
      </c>
      <c r="BE21">
        <v>32</v>
      </c>
      <c r="BF21">
        <v>32</v>
      </c>
      <c r="BG21">
        <v>41</v>
      </c>
      <c r="BH21">
        <v>64</v>
      </c>
      <c r="BI21">
        <v>80</v>
      </c>
      <c r="BJ21">
        <v>97</v>
      </c>
      <c r="BK21">
        <v>110</v>
      </c>
      <c r="BL21">
        <v>110</v>
      </c>
      <c r="BM21">
        <v>117</v>
      </c>
      <c r="BN21">
        <v>142</v>
      </c>
      <c r="BO21">
        <v>161</v>
      </c>
      <c r="BP21">
        <f t="shared" si="2"/>
        <v>1073</v>
      </c>
      <c r="BQ21">
        <f t="shared" si="3"/>
        <v>23</v>
      </c>
    </row>
    <row r="22" spans="1:69" x14ac:dyDescent="0.3">
      <c r="A22">
        <v>12057</v>
      </c>
      <c r="B22" t="s">
        <v>876</v>
      </c>
      <c r="C22" t="s">
        <v>359</v>
      </c>
      <c r="D22">
        <v>12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2</v>
      </c>
      <c r="BC22">
        <v>2</v>
      </c>
      <c r="BD22">
        <v>2</v>
      </c>
      <c r="BE22">
        <v>4</v>
      </c>
      <c r="BF22">
        <v>4</v>
      </c>
      <c r="BG22">
        <v>5</v>
      </c>
      <c r="BH22">
        <v>9</v>
      </c>
      <c r="BI22">
        <v>14</v>
      </c>
      <c r="BJ22">
        <v>20</v>
      </c>
      <c r="BK22">
        <v>42</v>
      </c>
      <c r="BL22">
        <v>47</v>
      </c>
      <c r="BM22">
        <v>58</v>
      </c>
      <c r="BN22">
        <v>75</v>
      </c>
      <c r="BO22">
        <v>91</v>
      </c>
      <c r="BP22">
        <f t="shared" si="2"/>
        <v>384</v>
      </c>
      <c r="BQ22">
        <f t="shared" si="3"/>
        <v>23</v>
      </c>
    </row>
    <row r="23" spans="1:69" x14ac:dyDescent="0.3">
      <c r="A23">
        <v>6097</v>
      </c>
      <c r="B23" t="s">
        <v>933</v>
      </c>
      <c r="C23" t="s">
        <v>255</v>
      </c>
      <c r="D23">
        <v>6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6</v>
      </c>
      <c r="BH23">
        <v>6</v>
      </c>
      <c r="BI23">
        <v>8</v>
      </c>
      <c r="BJ23">
        <v>9</v>
      </c>
      <c r="BK23">
        <v>21</v>
      </c>
      <c r="BL23">
        <v>23</v>
      </c>
      <c r="BM23">
        <v>25</v>
      </c>
      <c r="BN23">
        <v>29</v>
      </c>
      <c r="BO23">
        <v>34</v>
      </c>
      <c r="BP23">
        <f t="shared" si="2"/>
        <v>191</v>
      </c>
      <c r="BQ23">
        <f t="shared" si="3"/>
        <v>23</v>
      </c>
    </row>
    <row r="24" spans="1:69" x14ac:dyDescent="0.3">
      <c r="A24">
        <v>6061</v>
      </c>
      <c r="B24" t="s">
        <v>928</v>
      </c>
      <c r="C24" t="s">
        <v>255</v>
      </c>
      <c r="D24">
        <v>6</v>
      </c>
      <c r="AS24">
        <v>1</v>
      </c>
      <c r="AT24">
        <v>1</v>
      </c>
      <c r="AU24">
        <v>2</v>
      </c>
      <c r="AV24">
        <v>2</v>
      </c>
      <c r="AW24">
        <v>5</v>
      </c>
      <c r="AX24">
        <v>5</v>
      </c>
      <c r="AY24">
        <v>5</v>
      </c>
      <c r="AZ24">
        <v>7</v>
      </c>
      <c r="BA24">
        <v>7</v>
      </c>
      <c r="BB24">
        <v>7</v>
      </c>
      <c r="BC24">
        <v>7</v>
      </c>
      <c r="BD24">
        <v>7</v>
      </c>
      <c r="BE24">
        <v>8</v>
      </c>
      <c r="BF24">
        <v>8</v>
      </c>
      <c r="BG24">
        <v>8</v>
      </c>
      <c r="BH24">
        <v>8</v>
      </c>
      <c r="BI24">
        <v>9</v>
      </c>
      <c r="BJ24">
        <v>9</v>
      </c>
      <c r="BK24">
        <v>9</v>
      </c>
      <c r="BL24">
        <v>12</v>
      </c>
      <c r="BM24">
        <v>12</v>
      </c>
      <c r="BN24">
        <v>20</v>
      </c>
      <c r="BO24">
        <v>26</v>
      </c>
      <c r="BP24">
        <f t="shared" si="2"/>
        <v>185</v>
      </c>
      <c r="BQ24">
        <f t="shared" si="3"/>
        <v>23</v>
      </c>
    </row>
    <row r="25" spans="1:69" x14ac:dyDescent="0.3">
      <c r="A25">
        <v>33009</v>
      </c>
      <c r="B25" t="s">
        <v>913</v>
      </c>
      <c r="C25" t="s">
        <v>20</v>
      </c>
      <c r="D25">
        <v>33</v>
      </c>
      <c r="AS25">
        <v>1</v>
      </c>
      <c r="AT25">
        <v>2</v>
      </c>
      <c r="AU25">
        <v>2</v>
      </c>
      <c r="AV25">
        <v>2</v>
      </c>
      <c r="AW25">
        <v>2</v>
      </c>
      <c r="AX25">
        <v>2</v>
      </c>
      <c r="AY25">
        <v>3</v>
      </c>
      <c r="AZ25">
        <v>3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5</v>
      </c>
      <c r="BH25">
        <v>7</v>
      </c>
      <c r="BI25">
        <v>7</v>
      </c>
      <c r="BJ25">
        <v>9</v>
      </c>
      <c r="BK25">
        <v>12</v>
      </c>
      <c r="BL25">
        <v>13</v>
      </c>
      <c r="BM25">
        <v>15</v>
      </c>
      <c r="BN25">
        <v>20</v>
      </c>
      <c r="BO25">
        <v>21</v>
      </c>
      <c r="BP25">
        <f t="shared" si="2"/>
        <v>144</v>
      </c>
      <c r="BQ25">
        <f t="shared" si="3"/>
        <v>23</v>
      </c>
    </row>
    <row r="26" spans="1:69" x14ac:dyDescent="0.3">
      <c r="A26">
        <v>41059</v>
      </c>
      <c r="B26" t="s">
        <v>761</v>
      </c>
      <c r="C26" t="s">
        <v>13</v>
      </c>
      <c r="D26">
        <v>41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2</v>
      </c>
      <c r="BC26">
        <v>2</v>
      </c>
      <c r="BD26">
        <v>2</v>
      </c>
      <c r="BE26">
        <v>2</v>
      </c>
      <c r="BF26">
        <v>2</v>
      </c>
      <c r="BG26">
        <v>2</v>
      </c>
      <c r="BH26">
        <v>2</v>
      </c>
      <c r="BI26">
        <v>2</v>
      </c>
      <c r="BJ26">
        <v>2</v>
      </c>
      <c r="BK26">
        <v>2</v>
      </c>
      <c r="BL26">
        <v>2</v>
      </c>
      <c r="BM26">
        <v>2</v>
      </c>
      <c r="BN26">
        <v>2</v>
      </c>
      <c r="BO26">
        <v>2</v>
      </c>
      <c r="BP26">
        <f t="shared" si="2"/>
        <v>37</v>
      </c>
      <c r="BQ26">
        <f t="shared" si="3"/>
        <v>23</v>
      </c>
    </row>
    <row r="27" spans="1:69" x14ac:dyDescent="0.3">
      <c r="A27">
        <v>36119</v>
      </c>
      <c r="B27" t="s">
        <v>1016</v>
      </c>
      <c r="C27" t="s">
        <v>92</v>
      </c>
      <c r="D27">
        <v>36</v>
      </c>
      <c r="AT27">
        <v>1</v>
      </c>
      <c r="AU27">
        <v>10</v>
      </c>
      <c r="AV27">
        <v>18</v>
      </c>
      <c r="AW27">
        <v>19</v>
      </c>
      <c r="AX27">
        <v>57</v>
      </c>
      <c r="AY27">
        <v>83</v>
      </c>
      <c r="AZ27">
        <v>98</v>
      </c>
      <c r="BA27">
        <v>108</v>
      </c>
      <c r="BB27">
        <v>121</v>
      </c>
      <c r="BC27">
        <v>148</v>
      </c>
      <c r="BD27">
        <v>158</v>
      </c>
      <c r="BE27">
        <v>178</v>
      </c>
      <c r="BF27">
        <v>196</v>
      </c>
      <c r="BG27">
        <v>220</v>
      </c>
      <c r="BH27">
        <v>380</v>
      </c>
      <c r="BI27">
        <v>538</v>
      </c>
      <c r="BJ27">
        <v>798</v>
      </c>
      <c r="BK27">
        <v>1091</v>
      </c>
      <c r="BL27">
        <v>1385</v>
      </c>
      <c r="BM27">
        <v>1873</v>
      </c>
      <c r="BN27">
        <v>2894</v>
      </c>
      <c r="BO27">
        <v>3891</v>
      </c>
      <c r="BP27">
        <f t="shared" si="2"/>
        <v>14265</v>
      </c>
      <c r="BQ27">
        <f t="shared" si="3"/>
        <v>22</v>
      </c>
    </row>
    <row r="28" spans="1:69" x14ac:dyDescent="0.3">
      <c r="A28">
        <v>13121</v>
      </c>
      <c r="B28" t="s">
        <v>382</v>
      </c>
      <c r="C28" t="s">
        <v>128</v>
      </c>
      <c r="D28">
        <v>13</v>
      </c>
      <c r="AT28">
        <v>2</v>
      </c>
      <c r="AU28">
        <v>2</v>
      </c>
      <c r="AV28">
        <v>2</v>
      </c>
      <c r="AW28">
        <v>2</v>
      </c>
      <c r="AX28">
        <v>3</v>
      </c>
      <c r="AY28">
        <v>3</v>
      </c>
      <c r="AZ28">
        <v>5</v>
      </c>
      <c r="BA28">
        <v>5</v>
      </c>
      <c r="BB28">
        <v>6</v>
      </c>
      <c r="BC28">
        <v>8</v>
      </c>
      <c r="BD28">
        <v>8</v>
      </c>
      <c r="BE28">
        <v>13</v>
      </c>
      <c r="BF28">
        <v>20</v>
      </c>
      <c r="BG28">
        <v>27</v>
      </c>
      <c r="BH28">
        <v>33</v>
      </c>
      <c r="BI28">
        <v>49</v>
      </c>
      <c r="BJ28">
        <v>66</v>
      </c>
      <c r="BK28">
        <v>88</v>
      </c>
      <c r="BL28">
        <v>99</v>
      </c>
      <c r="BM28">
        <v>111</v>
      </c>
      <c r="BN28">
        <v>152</v>
      </c>
      <c r="BO28">
        <v>191</v>
      </c>
      <c r="BP28">
        <f t="shared" si="2"/>
        <v>895</v>
      </c>
      <c r="BQ28">
        <f t="shared" si="3"/>
        <v>22</v>
      </c>
    </row>
    <row r="29" spans="1:69" x14ac:dyDescent="0.3">
      <c r="A29">
        <v>25021</v>
      </c>
      <c r="B29" t="s">
        <v>991</v>
      </c>
      <c r="C29" t="s">
        <v>345</v>
      </c>
      <c r="D29">
        <v>25</v>
      </c>
      <c r="AT29">
        <v>1</v>
      </c>
      <c r="AU29">
        <v>1</v>
      </c>
      <c r="AV29">
        <v>1</v>
      </c>
      <c r="AW29">
        <v>2</v>
      </c>
      <c r="AX29">
        <v>2</v>
      </c>
      <c r="AY29">
        <v>6</v>
      </c>
      <c r="AZ29">
        <v>10</v>
      </c>
      <c r="BA29">
        <v>22</v>
      </c>
      <c r="BB29">
        <v>23</v>
      </c>
      <c r="BC29">
        <v>24</v>
      </c>
      <c r="BD29">
        <v>24</v>
      </c>
      <c r="BE29">
        <v>28</v>
      </c>
      <c r="BF29">
        <v>31</v>
      </c>
      <c r="BG29">
        <v>36</v>
      </c>
      <c r="BH29">
        <v>43</v>
      </c>
      <c r="BI29">
        <v>45</v>
      </c>
      <c r="BJ29">
        <v>52</v>
      </c>
      <c r="BK29">
        <v>64</v>
      </c>
      <c r="BL29">
        <v>69</v>
      </c>
      <c r="BM29">
        <v>75</v>
      </c>
      <c r="BN29">
        <v>82</v>
      </c>
      <c r="BO29">
        <v>129</v>
      </c>
      <c r="BP29">
        <f t="shared" si="2"/>
        <v>770</v>
      </c>
      <c r="BQ29">
        <f t="shared" si="3"/>
        <v>22</v>
      </c>
    </row>
    <row r="30" spans="1:69" x14ac:dyDescent="0.3">
      <c r="A30">
        <v>6001</v>
      </c>
      <c r="B30" t="s">
        <v>986</v>
      </c>
      <c r="C30" t="s">
        <v>255</v>
      </c>
      <c r="D30">
        <v>6</v>
      </c>
      <c r="AT30">
        <v>1</v>
      </c>
      <c r="AU30">
        <v>1</v>
      </c>
      <c r="AV30">
        <v>1</v>
      </c>
      <c r="AW30">
        <v>1</v>
      </c>
      <c r="AX30">
        <v>2</v>
      </c>
      <c r="AY30">
        <v>2</v>
      </c>
      <c r="AZ30">
        <v>3</v>
      </c>
      <c r="BA30">
        <v>3</v>
      </c>
      <c r="BB30">
        <v>4</v>
      </c>
      <c r="BC30">
        <v>4</v>
      </c>
      <c r="BD30">
        <v>7</v>
      </c>
      <c r="BE30">
        <v>7</v>
      </c>
      <c r="BF30">
        <v>15</v>
      </c>
      <c r="BG30">
        <v>18</v>
      </c>
      <c r="BH30">
        <v>27</v>
      </c>
      <c r="BI30">
        <v>31</v>
      </c>
      <c r="BJ30">
        <v>35</v>
      </c>
      <c r="BK30">
        <v>45</v>
      </c>
      <c r="BL30">
        <v>65</v>
      </c>
      <c r="BM30">
        <v>106</v>
      </c>
      <c r="BN30">
        <v>122</v>
      </c>
      <c r="BO30">
        <v>124</v>
      </c>
      <c r="BP30">
        <f t="shared" si="2"/>
        <v>624</v>
      </c>
      <c r="BQ30">
        <f t="shared" si="3"/>
        <v>22</v>
      </c>
    </row>
    <row r="31" spans="1:69" x14ac:dyDescent="0.3">
      <c r="A31">
        <v>37183</v>
      </c>
      <c r="B31" t="s">
        <v>967</v>
      </c>
      <c r="C31" t="s">
        <v>17</v>
      </c>
      <c r="D31">
        <v>37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6</v>
      </c>
      <c r="BA31">
        <v>7</v>
      </c>
      <c r="BB31">
        <v>8</v>
      </c>
      <c r="BC31">
        <v>8</v>
      </c>
      <c r="BD31">
        <v>8</v>
      </c>
      <c r="BE31">
        <v>14</v>
      </c>
      <c r="BF31">
        <v>14</v>
      </c>
      <c r="BG31">
        <v>15</v>
      </c>
      <c r="BH31">
        <v>15</v>
      </c>
      <c r="BI31">
        <v>17</v>
      </c>
      <c r="BJ31">
        <v>23</v>
      </c>
      <c r="BK31">
        <v>23</v>
      </c>
      <c r="BL31">
        <v>33</v>
      </c>
      <c r="BM31">
        <v>40</v>
      </c>
      <c r="BN31">
        <v>46</v>
      </c>
      <c r="BO31">
        <v>54</v>
      </c>
      <c r="BP31">
        <f t="shared" si="2"/>
        <v>337</v>
      </c>
      <c r="BQ31">
        <f t="shared" si="3"/>
        <v>22</v>
      </c>
    </row>
    <row r="32" spans="1:69" x14ac:dyDescent="0.3">
      <c r="A32">
        <v>6013</v>
      </c>
      <c r="B32" t="s">
        <v>984</v>
      </c>
      <c r="C32" t="s">
        <v>255</v>
      </c>
      <c r="D32">
        <v>6</v>
      </c>
      <c r="AU32">
        <v>1</v>
      </c>
      <c r="AV32">
        <v>1</v>
      </c>
      <c r="AW32">
        <v>3</v>
      </c>
      <c r="AX32">
        <v>3</v>
      </c>
      <c r="AY32">
        <v>9</v>
      </c>
      <c r="AZ32">
        <v>9</v>
      </c>
      <c r="BA32">
        <v>10</v>
      </c>
      <c r="BB32">
        <v>10</v>
      </c>
      <c r="BC32">
        <v>10</v>
      </c>
      <c r="BD32">
        <v>25</v>
      </c>
      <c r="BE32">
        <v>29</v>
      </c>
      <c r="BF32">
        <v>29</v>
      </c>
      <c r="BG32">
        <v>34</v>
      </c>
      <c r="BH32">
        <v>39</v>
      </c>
      <c r="BI32">
        <v>41</v>
      </c>
      <c r="BJ32">
        <v>42</v>
      </c>
      <c r="BK32">
        <v>46</v>
      </c>
      <c r="BL32">
        <v>51</v>
      </c>
      <c r="BM32">
        <v>61</v>
      </c>
      <c r="BN32">
        <v>71</v>
      </c>
      <c r="BO32">
        <v>86</v>
      </c>
      <c r="BP32">
        <f t="shared" si="2"/>
        <v>610</v>
      </c>
      <c r="BQ32">
        <f t="shared" si="3"/>
        <v>21</v>
      </c>
    </row>
    <row r="33" spans="1:69" x14ac:dyDescent="0.3">
      <c r="A33">
        <v>36059</v>
      </c>
      <c r="B33" t="s">
        <v>610</v>
      </c>
      <c r="C33" t="s">
        <v>92</v>
      </c>
      <c r="D33">
        <v>36</v>
      </c>
      <c r="AV33">
        <v>1</v>
      </c>
      <c r="AW33">
        <v>1</v>
      </c>
      <c r="AX33">
        <v>4</v>
      </c>
      <c r="AY33">
        <v>5</v>
      </c>
      <c r="AZ33">
        <v>19</v>
      </c>
      <c r="BA33">
        <v>19</v>
      </c>
      <c r="BB33">
        <v>28</v>
      </c>
      <c r="BC33">
        <v>41</v>
      </c>
      <c r="BD33">
        <v>51</v>
      </c>
      <c r="BE33">
        <v>79</v>
      </c>
      <c r="BF33">
        <v>98</v>
      </c>
      <c r="BG33">
        <v>109</v>
      </c>
      <c r="BH33">
        <v>131</v>
      </c>
      <c r="BI33">
        <v>183</v>
      </c>
      <c r="BJ33">
        <v>372</v>
      </c>
      <c r="BK33">
        <v>754</v>
      </c>
      <c r="BL33">
        <v>1234</v>
      </c>
      <c r="BM33">
        <v>1900</v>
      </c>
      <c r="BN33">
        <v>2442</v>
      </c>
      <c r="BO33">
        <v>2869</v>
      </c>
      <c r="BP33">
        <f t="shared" si="2"/>
        <v>10340</v>
      </c>
      <c r="BQ33">
        <f t="shared" si="3"/>
        <v>20</v>
      </c>
    </row>
    <row r="34" spans="1:69" x14ac:dyDescent="0.3">
      <c r="A34">
        <v>34003</v>
      </c>
      <c r="B34" t="s">
        <v>1010</v>
      </c>
      <c r="C34" t="s">
        <v>226</v>
      </c>
      <c r="D34">
        <v>34</v>
      </c>
      <c r="AV34">
        <v>2</v>
      </c>
      <c r="AW34">
        <v>2</v>
      </c>
      <c r="AX34">
        <v>4</v>
      </c>
      <c r="AY34">
        <v>4</v>
      </c>
      <c r="AZ34">
        <v>7</v>
      </c>
      <c r="BA34">
        <v>7</v>
      </c>
      <c r="BB34">
        <v>7</v>
      </c>
      <c r="BC34">
        <v>13</v>
      </c>
      <c r="BD34">
        <v>17</v>
      </c>
      <c r="BE34">
        <v>28</v>
      </c>
      <c r="BF34">
        <v>29</v>
      </c>
      <c r="BG34">
        <v>61</v>
      </c>
      <c r="BH34">
        <v>84</v>
      </c>
      <c r="BI34">
        <v>114</v>
      </c>
      <c r="BJ34">
        <v>195</v>
      </c>
      <c r="BK34">
        <v>249</v>
      </c>
      <c r="BL34">
        <v>363</v>
      </c>
      <c r="BM34">
        <v>457</v>
      </c>
      <c r="BN34">
        <v>609</v>
      </c>
      <c r="BO34">
        <v>701</v>
      </c>
      <c r="BP34">
        <f t="shared" si="2"/>
        <v>2953</v>
      </c>
      <c r="BQ34">
        <f t="shared" si="3"/>
        <v>20</v>
      </c>
    </row>
    <row r="35" spans="1:69" x14ac:dyDescent="0.3">
      <c r="A35">
        <v>32003</v>
      </c>
      <c r="B35" t="s">
        <v>414</v>
      </c>
      <c r="C35" t="s">
        <v>228</v>
      </c>
      <c r="D35">
        <v>32</v>
      </c>
      <c r="AV35">
        <v>1</v>
      </c>
      <c r="AW35">
        <v>1</v>
      </c>
      <c r="AX35">
        <v>1</v>
      </c>
      <c r="AY35">
        <v>2</v>
      </c>
      <c r="AZ35">
        <v>2</v>
      </c>
      <c r="BA35">
        <v>5</v>
      </c>
      <c r="BB35">
        <v>5</v>
      </c>
      <c r="BC35">
        <v>8</v>
      </c>
      <c r="BD35">
        <v>16</v>
      </c>
      <c r="BE35">
        <v>16</v>
      </c>
      <c r="BF35">
        <v>16</v>
      </c>
      <c r="BG35">
        <v>35</v>
      </c>
      <c r="BH35">
        <v>42</v>
      </c>
      <c r="BI35">
        <v>42</v>
      </c>
      <c r="BJ35">
        <v>74</v>
      </c>
      <c r="BK35">
        <v>126</v>
      </c>
      <c r="BL35">
        <v>126</v>
      </c>
      <c r="BM35">
        <v>126</v>
      </c>
      <c r="BN35">
        <v>151</v>
      </c>
      <c r="BO35">
        <v>249</v>
      </c>
      <c r="BP35">
        <f t="shared" si="2"/>
        <v>1044</v>
      </c>
      <c r="BQ35">
        <f t="shared" si="3"/>
        <v>20</v>
      </c>
    </row>
    <row r="36" spans="1:69" x14ac:dyDescent="0.3">
      <c r="A36">
        <v>6075</v>
      </c>
      <c r="B36" t="s">
        <v>998</v>
      </c>
      <c r="C36" t="s">
        <v>255</v>
      </c>
      <c r="D36">
        <v>6</v>
      </c>
      <c r="AV36">
        <v>2</v>
      </c>
      <c r="AW36">
        <v>2</v>
      </c>
      <c r="AX36">
        <v>9</v>
      </c>
      <c r="AY36">
        <v>9</v>
      </c>
      <c r="AZ36">
        <v>15</v>
      </c>
      <c r="BA36">
        <v>15</v>
      </c>
      <c r="BB36">
        <v>18</v>
      </c>
      <c r="BC36">
        <v>18</v>
      </c>
      <c r="BD36">
        <v>23</v>
      </c>
      <c r="BE36">
        <v>28</v>
      </c>
      <c r="BF36">
        <v>37</v>
      </c>
      <c r="BG36">
        <v>40</v>
      </c>
      <c r="BH36">
        <v>43</v>
      </c>
      <c r="BI36">
        <v>51</v>
      </c>
      <c r="BJ36">
        <v>70</v>
      </c>
      <c r="BK36">
        <v>84</v>
      </c>
      <c r="BL36">
        <v>84</v>
      </c>
      <c r="BM36">
        <v>108</v>
      </c>
      <c r="BN36">
        <v>131</v>
      </c>
      <c r="BO36">
        <v>152</v>
      </c>
      <c r="BP36">
        <f t="shared" si="2"/>
        <v>939</v>
      </c>
      <c r="BQ36">
        <f t="shared" si="3"/>
        <v>20</v>
      </c>
    </row>
    <row r="37" spans="1:69" x14ac:dyDescent="0.3">
      <c r="A37">
        <v>47187</v>
      </c>
      <c r="B37" t="s">
        <v>399</v>
      </c>
      <c r="C37" t="s">
        <v>65</v>
      </c>
      <c r="D37">
        <v>47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4</v>
      </c>
      <c r="BB37">
        <v>5</v>
      </c>
      <c r="BC37">
        <v>8</v>
      </c>
      <c r="BD37">
        <v>8</v>
      </c>
      <c r="BE37">
        <v>10</v>
      </c>
      <c r="BF37">
        <v>14</v>
      </c>
      <c r="BG37">
        <v>18</v>
      </c>
      <c r="BH37">
        <v>21</v>
      </c>
      <c r="BI37">
        <v>24</v>
      </c>
      <c r="BJ37">
        <v>30</v>
      </c>
      <c r="BK37">
        <v>35</v>
      </c>
      <c r="BL37">
        <v>47</v>
      </c>
      <c r="BM37">
        <v>48</v>
      </c>
      <c r="BN37">
        <v>53</v>
      </c>
      <c r="BO37">
        <v>64</v>
      </c>
      <c r="BP37">
        <f t="shared" si="2"/>
        <v>394</v>
      </c>
      <c r="BQ37">
        <f t="shared" si="3"/>
        <v>20</v>
      </c>
    </row>
    <row r="38" spans="1:69" x14ac:dyDescent="0.3">
      <c r="A38">
        <v>48201</v>
      </c>
      <c r="B38" t="s">
        <v>204</v>
      </c>
      <c r="C38" t="s">
        <v>49</v>
      </c>
      <c r="D38">
        <v>48</v>
      </c>
      <c r="AV38">
        <v>2</v>
      </c>
      <c r="AW38">
        <v>3</v>
      </c>
      <c r="AX38">
        <v>5</v>
      </c>
      <c r="AY38">
        <v>5</v>
      </c>
      <c r="AZ38">
        <v>6</v>
      </c>
      <c r="BA38">
        <v>7</v>
      </c>
      <c r="BB38">
        <v>7</v>
      </c>
      <c r="BC38">
        <v>8</v>
      </c>
      <c r="BD38">
        <v>9</v>
      </c>
      <c r="BE38">
        <v>10</v>
      </c>
      <c r="BF38">
        <v>10</v>
      </c>
      <c r="BG38">
        <v>10</v>
      </c>
      <c r="BH38">
        <v>10</v>
      </c>
      <c r="BI38">
        <v>10</v>
      </c>
      <c r="BJ38">
        <v>10</v>
      </c>
      <c r="BK38">
        <v>36</v>
      </c>
      <c r="BL38">
        <v>36</v>
      </c>
      <c r="BM38">
        <v>36</v>
      </c>
      <c r="BN38">
        <v>54</v>
      </c>
      <c r="BO38">
        <v>79</v>
      </c>
      <c r="BP38">
        <f t="shared" si="2"/>
        <v>353</v>
      </c>
      <c r="BQ38">
        <f t="shared" si="3"/>
        <v>20</v>
      </c>
    </row>
    <row r="39" spans="1:69" x14ac:dyDescent="0.3">
      <c r="A39">
        <v>48157</v>
      </c>
      <c r="B39" t="s">
        <v>922</v>
      </c>
      <c r="C39" t="s">
        <v>49</v>
      </c>
      <c r="D39">
        <v>48</v>
      </c>
      <c r="AV39">
        <v>1</v>
      </c>
      <c r="AW39">
        <v>1</v>
      </c>
      <c r="AX39">
        <v>3</v>
      </c>
      <c r="AY39">
        <v>6</v>
      </c>
      <c r="AZ39">
        <v>6</v>
      </c>
      <c r="BA39">
        <v>6</v>
      </c>
      <c r="BB39">
        <v>6</v>
      </c>
      <c r="BC39">
        <v>6</v>
      </c>
      <c r="BD39">
        <v>6</v>
      </c>
      <c r="BE39">
        <v>9</v>
      </c>
      <c r="BF39">
        <v>9</v>
      </c>
      <c r="BG39">
        <v>9</v>
      </c>
      <c r="BH39">
        <v>9</v>
      </c>
      <c r="BI39">
        <v>9</v>
      </c>
      <c r="BJ39">
        <v>9</v>
      </c>
      <c r="BK39">
        <v>11</v>
      </c>
      <c r="BL39">
        <v>11</v>
      </c>
      <c r="BM39">
        <v>11</v>
      </c>
      <c r="BN39">
        <v>11</v>
      </c>
      <c r="BO39">
        <v>29</v>
      </c>
      <c r="BP39">
        <f t="shared" si="2"/>
        <v>168</v>
      </c>
      <c r="BQ39">
        <f t="shared" si="3"/>
        <v>20</v>
      </c>
    </row>
    <row r="40" spans="1:69" x14ac:dyDescent="0.3">
      <c r="A40">
        <v>53025</v>
      </c>
      <c r="B40" t="s">
        <v>333</v>
      </c>
      <c r="C40" t="s">
        <v>150</v>
      </c>
      <c r="D40">
        <v>53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2</v>
      </c>
      <c r="BF40">
        <v>2</v>
      </c>
      <c r="BG40">
        <v>3</v>
      </c>
      <c r="BH40">
        <v>7</v>
      </c>
      <c r="BI40">
        <v>8</v>
      </c>
      <c r="BJ40">
        <v>8</v>
      </c>
      <c r="BK40">
        <v>8</v>
      </c>
      <c r="BL40">
        <v>11</v>
      </c>
      <c r="BM40">
        <v>18</v>
      </c>
      <c r="BN40">
        <v>23</v>
      </c>
      <c r="BO40">
        <v>27</v>
      </c>
      <c r="BP40">
        <f t="shared" si="2"/>
        <v>126</v>
      </c>
      <c r="BQ40">
        <f t="shared" si="3"/>
        <v>20</v>
      </c>
    </row>
    <row r="41" spans="1:69" x14ac:dyDescent="0.3">
      <c r="A41">
        <v>12113</v>
      </c>
      <c r="B41" t="s">
        <v>756</v>
      </c>
      <c r="C41" t="s">
        <v>359</v>
      </c>
      <c r="D41">
        <v>12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2</v>
      </c>
      <c r="BK41">
        <v>3</v>
      </c>
      <c r="BL41">
        <v>3</v>
      </c>
      <c r="BM41">
        <v>4</v>
      </c>
      <c r="BN41">
        <v>4</v>
      </c>
      <c r="BO41">
        <v>4</v>
      </c>
      <c r="BP41">
        <f t="shared" si="2"/>
        <v>34</v>
      </c>
      <c r="BQ41">
        <f t="shared" si="3"/>
        <v>20</v>
      </c>
    </row>
    <row r="42" spans="1:69" x14ac:dyDescent="0.3">
      <c r="A42">
        <v>25017</v>
      </c>
      <c r="B42" t="s">
        <v>763</v>
      </c>
      <c r="C42" t="s">
        <v>345</v>
      </c>
      <c r="D42">
        <v>25</v>
      </c>
      <c r="AW42">
        <v>1</v>
      </c>
      <c r="AX42">
        <v>1</v>
      </c>
      <c r="AY42">
        <v>7</v>
      </c>
      <c r="AZ42">
        <v>15</v>
      </c>
      <c r="BA42">
        <v>41</v>
      </c>
      <c r="BB42">
        <v>44</v>
      </c>
      <c r="BC42">
        <v>49</v>
      </c>
      <c r="BD42">
        <v>60</v>
      </c>
      <c r="BE42">
        <v>65</v>
      </c>
      <c r="BF42">
        <v>75</v>
      </c>
      <c r="BG42">
        <v>83</v>
      </c>
      <c r="BH42">
        <v>89</v>
      </c>
      <c r="BI42">
        <v>100</v>
      </c>
      <c r="BJ42">
        <v>119</v>
      </c>
      <c r="BK42">
        <v>144</v>
      </c>
      <c r="BL42">
        <v>177</v>
      </c>
      <c r="BM42">
        <v>199</v>
      </c>
      <c r="BN42">
        <v>232</v>
      </c>
      <c r="BO42">
        <v>304</v>
      </c>
      <c r="BP42">
        <f t="shared" si="2"/>
        <v>1805</v>
      </c>
      <c r="BQ42">
        <f t="shared" si="3"/>
        <v>19</v>
      </c>
    </row>
    <row r="43" spans="1:69" x14ac:dyDescent="0.3">
      <c r="A43">
        <v>8031</v>
      </c>
      <c r="B43" t="s">
        <v>996</v>
      </c>
      <c r="C43" t="s">
        <v>140</v>
      </c>
      <c r="D43">
        <v>8</v>
      </c>
      <c r="AW43">
        <v>2</v>
      </c>
      <c r="AX43">
        <v>2</v>
      </c>
      <c r="AY43">
        <v>2</v>
      </c>
      <c r="AZ43">
        <v>3</v>
      </c>
      <c r="BA43">
        <v>5</v>
      </c>
      <c r="BB43">
        <v>6</v>
      </c>
      <c r="BC43">
        <v>10</v>
      </c>
      <c r="BD43">
        <v>15</v>
      </c>
      <c r="BE43">
        <v>21</v>
      </c>
      <c r="BF43">
        <v>25</v>
      </c>
      <c r="BG43">
        <v>25</v>
      </c>
      <c r="BH43">
        <v>38</v>
      </c>
      <c r="BI43">
        <v>38</v>
      </c>
      <c r="BJ43">
        <v>49</v>
      </c>
      <c r="BK43">
        <v>67</v>
      </c>
      <c r="BL43">
        <v>97</v>
      </c>
      <c r="BM43">
        <v>125</v>
      </c>
      <c r="BN43">
        <v>148</v>
      </c>
      <c r="BO43">
        <v>176</v>
      </c>
      <c r="BP43">
        <f t="shared" si="2"/>
        <v>854</v>
      </c>
      <c r="BQ43">
        <f t="shared" si="3"/>
        <v>19</v>
      </c>
    </row>
    <row r="44" spans="1:69" x14ac:dyDescent="0.3">
      <c r="A44">
        <v>24031</v>
      </c>
      <c r="B44" t="s">
        <v>90</v>
      </c>
      <c r="C44" t="s">
        <v>110</v>
      </c>
      <c r="D44">
        <v>24</v>
      </c>
      <c r="AW44">
        <v>3</v>
      </c>
      <c r="AX44">
        <v>3</v>
      </c>
      <c r="AY44">
        <v>4</v>
      </c>
      <c r="AZ44">
        <v>4</v>
      </c>
      <c r="BA44">
        <v>5</v>
      </c>
      <c r="BB44">
        <v>6</v>
      </c>
      <c r="BC44">
        <v>6</v>
      </c>
      <c r="BD44">
        <v>6</v>
      </c>
      <c r="BE44">
        <v>12</v>
      </c>
      <c r="BF44">
        <v>12</v>
      </c>
      <c r="BG44">
        <v>15</v>
      </c>
      <c r="BH44">
        <v>24</v>
      </c>
      <c r="BI44">
        <v>31</v>
      </c>
      <c r="BJ44">
        <v>33</v>
      </c>
      <c r="BK44">
        <v>68</v>
      </c>
      <c r="BL44">
        <v>68</v>
      </c>
      <c r="BM44">
        <v>83</v>
      </c>
      <c r="BN44">
        <v>93</v>
      </c>
      <c r="BO44">
        <v>107</v>
      </c>
      <c r="BP44">
        <f t="shared" si="2"/>
        <v>583</v>
      </c>
      <c r="BQ44">
        <f t="shared" si="3"/>
        <v>19</v>
      </c>
    </row>
    <row r="45" spans="1:69" x14ac:dyDescent="0.3">
      <c r="A45">
        <v>18097</v>
      </c>
      <c r="B45" t="s">
        <v>182</v>
      </c>
      <c r="C45" t="s">
        <v>34</v>
      </c>
      <c r="D45">
        <v>18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2</v>
      </c>
      <c r="BD45">
        <v>2</v>
      </c>
      <c r="BE45">
        <v>6</v>
      </c>
      <c r="BF45">
        <v>6</v>
      </c>
      <c r="BG45">
        <v>9</v>
      </c>
      <c r="BH45">
        <v>9</v>
      </c>
      <c r="BI45">
        <v>11</v>
      </c>
      <c r="BJ45">
        <v>19</v>
      </c>
      <c r="BK45">
        <v>46</v>
      </c>
      <c r="BL45">
        <v>46</v>
      </c>
      <c r="BM45">
        <v>82</v>
      </c>
      <c r="BN45">
        <v>110</v>
      </c>
      <c r="BO45">
        <v>161</v>
      </c>
      <c r="BP45">
        <f t="shared" si="2"/>
        <v>515</v>
      </c>
      <c r="BQ45">
        <f t="shared" si="3"/>
        <v>19</v>
      </c>
    </row>
    <row r="46" spans="1:69" x14ac:dyDescent="0.3">
      <c r="A46">
        <v>45055</v>
      </c>
      <c r="B46" t="s">
        <v>975</v>
      </c>
      <c r="C46" t="s">
        <v>12</v>
      </c>
      <c r="D46">
        <v>45</v>
      </c>
      <c r="AW46">
        <v>1</v>
      </c>
      <c r="AX46">
        <v>4</v>
      </c>
      <c r="AY46">
        <v>5</v>
      </c>
      <c r="AZ46">
        <v>7</v>
      </c>
      <c r="BA46">
        <v>8</v>
      </c>
      <c r="BB46">
        <v>8</v>
      </c>
      <c r="BC46">
        <v>9</v>
      </c>
      <c r="BD46">
        <v>9</v>
      </c>
      <c r="BE46">
        <v>11</v>
      </c>
      <c r="BF46">
        <v>14</v>
      </c>
      <c r="BG46">
        <v>18</v>
      </c>
      <c r="BH46">
        <v>22</v>
      </c>
      <c r="BI46">
        <v>25</v>
      </c>
      <c r="BJ46">
        <v>29</v>
      </c>
      <c r="BK46">
        <v>36</v>
      </c>
      <c r="BL46">
        <v>43</v>
      </c>
      <c r="BM46">
        <v>44</v>
      </c>
      <c r="BN46">
        <v>54</v>
      </c>
      <c r="BO46">
        <v>58</v>
      </c>
      <c r="BP46">
        <f t="shared" si="2"/>
        <v>405</v>
      </c>
      <c r="BQ46">
        <f t="shared" si="3"/>
        <v>19</v>
      </c>
    </row>
    <row r="47" spans="1:69" x14ac:dyDescent="0.3">
      <c r="A47">
        <v>31055</v>
      </c>
      <c r="B47" t="s">
        <v>214</v>
      </c>
      <c r="C47" t="s">
        <v>96</v>
      </c>
      <c r="D47">
        <v>31</v>
      </c>
      <c r="AW47">
        <v>1</v>
      </c>
      <c r="AX47">
        <v>1</v>
      </c>
      <c r="AY47">
        <v>1</v>
      </c>
      <c r="AZ47">
        <v>4</v>
      </c>
      <c r="BA47">
        <v>4</v>
      </c>
      <c r="BB47">
        <v>9</v>
      </c>
      <c r="BC47">
        <v>9</v>
      </c>
      <c r="BD47">
        <v>11</v>
      </c>
      <c r="BE47">
        <v>16</v>
      </c>
      <c r="BF47">
        <v>16</v>
      </c>
      <c r="BG47">
        <v>16</v>
      </c>
      <c r="BH47">
        <v>19</v>
      </c>
      <c r="BI47">
        <v>19</v>
      </c>
      <c r="BJ47">
        <v>23</v>
      </c>
      <c r="BK47">
        <v>26</v>
      </c>
      <c r="BL47">
        <v>34</v>
      </c>
      <c r="BM47">
        <v>35</v>
      </c>
      <c r="BN47">
        <v>35</v>
      </c>
      <c r="BO47">
        <v>35</v>
      </c>
      <c r="BP47">
        <f t="shared" si="2"/>
        <v>314</v>
      </c>
      <c r="BQ47">
        <f t="shared" si="3"/>
        <v>19</v>
      </c>
    </row>
    <row r="48" spans="1:69" x14ac:dyDescent="0.3">
      <c r="A48">
        <v>42045</v>
      </c>
      <c r="B48" t="s">
        <v>521</v>
      </c>
      <c r="C48" t="s">
        <v>74</v>
      </c>
      <c r="D48">
        <v>42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6</v>
      </c>
      <c r="BE48">
        <v>6</v>
      </c>
      <c r="BF48">
        <v>7</v>
      </c>
      <c r="BG48">
        <v>7</v>
      </c>
      <c r="BH48">
        <v>9</v>
      </c>
      <c r="BI48">
        <v>14</v>
      </c>
      <c r="BJ48">
        <v>14</v>
      </c>
      <c r="BK48">
        <v>23</v>
      </c>
      <c r="BL48">
        <v>33</v>
      </c>
      <c r="BM48">
        <v>43</v>
      </c>
      <c r="BN48">
        <v>54</v>
      </c>
      <c r="BO48">
        <v>84</v>
      </c>
      <c r="BP48">
        <f t="shared" si="2"/>
        <v>307</v>
      </c>
      <c r="BQ48">
        <f t="shared" si="3"/>
        <v>19</v>
      </c>
    </row>
    <row r="49" spans="1:69" x14ac:dyDescent="0.3">
      <c r="A49">
        <v>32031</v>
      </c>
      <c r="B49" t="s">
        <v>935</v>
      </c>
      <c r="C49" t="s">
        <v>228</v>
      </c>
      <c r="D49">
        <v>32</v>
      </c>
      <c r="AW49">
        <v>1</v>
      </c>
      <c r="AX49">
        <v>1</v>
      </c>
      <c r="AY49">
        <v>2</v>
      </c>
      <c r="AZ49">
        <v>2</v>
      </c>
      <c r="BA49">
        <v>2</v>
      </c>
      <c r="BB49">
        <v>2</v>
      </c>
      <c r="BC49">
        <v>2</v>
      </c>
      <c r="BD49">
        <v>3</v>
      </c>
      <c r="BE49">
        <v>4</v>
      </c>
      <c r="BF49">
        <v>9</v>
      </c>
      <c r="BG49">
        <v>9</v>
      </c>
      <c r="BH49">
        <v>12</v>
      </c>
      <c r="BI49">
        <v>12</v>
      </c>
      <c r="BJ49">
        <v>14</v>
      </c>
      <c r="BK49">
        <v>22</v>
      </c>
      <c r="BL49">
        <v>25</v>
      </c>
      <c r="BM49">
        <v>25</v>
      </c>
      <c r="BN49">
        <v>25</v>
      </c>
      <c r="BO49">
        <v>25</v>
      </c>
      <c r="BP49">
        <f t="shared" si="2"/>
        <v>197</v>
      </c>
      <c r="BQ49">
        <f t="shared" si="3"/>
        <v>19</v>
      </c>
    </row>
    <row r="50" spans="1:69" x14ac:dyDescent="0.3">
      <c r="A50">
        <v>27123</v>
      </c>
      <c r="B50" t="s">
        <v>335</v>
      </c>
      <c r="C50" t="s">
        <v>183</v>
      </c>
      <c r="D50">
        <v>27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2</v>
      </c>
      <c r="BC50">
        <v>3</v>
      </c>
      <c r="BD50">
        <v>3</v>
      </c>
      <c r="BE50">
        <v>4</v>
      </c>
      <c r="BF50">
        <v>4</v>
      </c>
      <c r="BG50">
        <v>6</v>
      </c>
      <c r="BH50">
        <v>6</v>
      </c>
      <c r="BI50">
        <v>6</v>
      </c>
      <c r="BJ50">
        <v>12</v>
      </c>
      <c r="BK50">
        <v>16</v>
      </c>
      <c r="BL50">
        <v>17</v>
      </c>
      <c r="BM50">
        <v>18</v>
      </c>
      <c r="BN50">
        <v>24</v>
      </c>
      <c r="BO50">
        <v>26</v>
      </c>
      <c r="BP50">
        <f t="shared" si="2"/>
        <v>152</v>
      </c>
      <c r="BQ50">
        <f t="shared" si="3"/>
        <v>19</v>
      </c>
    </row>
    <row r="51" spans="1:69" x14ac:dyDescent="0.3">
      <c r="A51">
        <v>45019</v>
      </c>
      <c r="B51" t="s">
        <v>892</v>
      </c>
      <c r="C51" t="s">
        <v>12</v>
      </c>
      <c r="D51">
        <v>45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3</v>
      </c>
      <c r="BI51">
        <v>4</v>
      </c>
      <c r="BJ51">
        <v>5</v>
      </c>
      <c r="BK51">
        <v>5</v>
      </c>
      <c r="BL51">
        <v>9</v>
      </c>
      <c r="BM51">
        <v>13</v>
      </c>
      <c r="BN51">
        <v>31</v>
      </c>
      <c r="BO51">
        <v>36</v>
      </c>
      <c r="BP51">
        <f t="shared" si="2"/>
        <v>117</v>
      </c>
      <c r="BQ51">
        <f t="shared" si="3"/>
        <v>19</v>
      </c>
    </row>
    <row r="52" spans="1:69" x14ac:dyDescent="0.3">
      <c r="A52">
        <v>6113</v>
      </c>
      <c r="B52" t="s">
        <v>833</v>
      </c>
      <c r="C52" t="s">
        <v>255</v>
      </c>
      <c r="D52">
        <v>6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2</v>
      </c>
      <c r="BE52">
        <v>2</v>
      </c>
      <c r="BF52">
        <v>2</v>
      </c>
      <c r="BG52">
        <v>2</v>
      </c>
      <c r="BH52">
        <v>4</v>
      </c>
      <c r="BI52">
        <v>5</v>
      </c>
      <c r="BJ52">
        <v>5</v>
      </c>
      <c r="BK52">
        <v>6</v>
      </c>
      <c r="BL52">
        <v>6</v>
      </c>
      <c r="BM52">
        <v>6</v>
      </c>
      <c r="BN52">
        <v>8</v>
      </c>
      <c r="BO52">
        <v>10</v>
      </c>
      <c r="BP52">
        <f t="shared" si="2"/>
        <v>65</v>
      </c>
      <c r="BQ52">
        <f t="shared" si="3"/>
        <v>19</v>
      </c>
    </row>
    <row r="53" spans="1:69" x14ac:dyDescent="0.3">
      <c r="A53">
        <v>8117</v>
      </c>
      <c r="B53" t="s">
        <v>828</v>
      </c>
      <c r="C53" t="s">
        <v>140</v>
      </c>
      <c r="D53">
        <v>8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2</v>
      </c>
      <c r="BE53">
        <v>2</v>
      </c>
      <c r="BF53">
        <v>1</v>
      </c>
      <c r="BG53">
        <v>1</v>
      </c>
      <c r="BH53">
        <v>3</v>
      </c>
      <c r="BI53">
        <v>3</v>
      </c>
      <c r="BJ53">
        <v>5</v>
      </c>
      <c r="BK53">
        <v>7</v>
      </c>
      <c r="BL53">
        <v>7</v>
      </c>
      <c r="BM53">
        <v>7</v>
      </c>
      <c r="BN53">
        <v>8</v>
      </c>
      <c r="BO53">
        <v>10</v>
      </c>
      <c r="BP53">
        <f t="shared" si="2"/>
        <v>63</v>
      </c>
      <c r="BQ53">
        <f t="shared" si="3"/>
        <v>19</v>
      </c>
    </row>
    <row r="54" spans="1:69" x14ac:dyDescent="0.3">
      <c r="A54">
        <v>13233</v>
      </c>
      <c r="B54" t="s">
        <v>467</v>
      </c>
      <c r="C54" t="s">
        <v>128</v>
      </c>
      <c r="D54">
        <v>13</v>
      </c>
      <c r="AW54">
        <v>1</v>
      </c>
      <c r="AX54">
        <v>2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3</v>
      </c>
      <c r="BL54">
        <v>4</v>
      </c>
      <c r="BM54">
        <v>4</v>
      </c>
      <c r="BN54">
        <v>4</v>
      </c>
      <c r="BO54">
        <v>8</v>
      </c>
      <c r="BP54">
        <f t="shared" si="2"/>
        <v>38</v>
      </c>
      <c r="BQ54">
        <f t="shared" si="3"/>
        <v>19</v>
      </c>
    </row>
    <row r="55" spans="1:69" x14ac:dyDescent="0.3">
      <c r="A55">
        <v>37037</v>
      </c>
      <c r="B55" t="s">
        <v>681</v>
      </c>
      <c r="C55" t="s">
        <v>17</v>
      </c>
      <c r="D55">
        <v>37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3</v>
      </c>
      <c r="BJ55">
        <v>3</v>
      </c>
      <c r="BK55">
        <v>3</v>
      </c>
      <c r="BL55">
        <v>3</v>
      </c>
      <c r="BM55">
        <v>3</v>
      </c>
      <c r="BN55">
        <v>3</v>
      </c>
      <c r="BO55">
        <v>3</v>
      </c>
      <c r="BP55">
        <f t="shared" si="2"/>
        <v>33</v>
      </c>
      <c r="BQ55">
        <f t="shared" si="3"/>
        <v>19</v>
      </c>
    </row>
    <row r="56" spans="1:69" x14ac:dyDescent="0.3">
      <c r="A56">
        <v>42127</v>
      </c>
      <c r="B56" t="s">
        <v>397</v>
      </c>
      <c r="C56" t="s">
        <v>74</v>
      </c>
      <c r="D56">
        <v>42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2</v>
      </c>
      <c r="BN56">
        <v>3</v>
      </c>
      <c r="BO56">
        <v>4</v>
      </c>
      <c r="BP56">
        <f t="shared" si="2"/>
        <v>25</v>
      </c>
      <c r="BQ56">
        <f t="shared" si="3"/>
        <v>19</v>
      </c>
    </row>
    <row r="57" spans="1:69" x14ac:dyDescent="0.3">
      <c r="A57">
        <v>36087</v>
      </c>
      <c r="B57" t="s">
        <v>1008</v>
      </c>
      <c r="C57" t="s">
        <v>92</v>
      </c>
      <c r="D57">
        <v>36</v>
      </c>
      <c r="AX57">
        <v>2</v>
      </c>
      <c r="AY57">
        <v>2</v>
      </c>
      <c r="AZ57">
        <v>4</v>
      </c>
      <c r="BA57">
        <v>6</v>
      </c>
      <c r="BB57">
        <v>6</v>
      </c>
      <c r="BC57">
        <v>7</v>
      </c>
      <c r="BD57">
        <v>9</v>
      </c>
      <c r="BE57">
        <v>12</v>
      </c>
      <c r="BF57">
        <v>13</v>
      </c>
      <c r="BG57">
        <v>16</v>
      </c>
      <c r="BH57">
        <v>22</v>
      </c>
      <c r="BI57">
        <v>30</v>
      </c>
      <c r="BJ57">
        <v>53</v>
      </c>
      <c r="BK57">
        <v>101</v>
      </c>
      <c r="BL57">
        <v>262</v>
      </c>
      <c r="BM57">
        <v>455</v>
      </c>
      <c r="BN57">
        <v>592</v>
      </c>
      <c r="BO57">
        <v>671</v>
      </c>
      <c r="BP57">
        <f t="shared" si="2"/>
        <v>2263</v>
      </c>
      <c r="BQ57">
        <f t="shared" si="3"/>
        <v>18</v>
      </c>
    </row>
    <row r="58" spans="1:69" x14ac:dyDescent="0.3">
      <c r="A58">
        <v>12011</v>
      </c>
      <c r="B58" t="s">
        <v>1006</v>
      </c>
      <c r="C58" t="s">
        <v>359</v>
      </c>
      <c r="D58">
        <v>12</v>
      </c>
      <c r="AX58">
        <v>2</v>
      </c>
      <c r="AY58">
        <v>2</v>
      </c>
      <c r="AZ58">
        <v>4</v>
      </c>
      <c r="BA58">
        <v>4</v>
      </c>
      <c r="BB58">
        <v>7</v>
      </c>
      <c r="BC58">
        <v>11</v>
      </c>
      <c r="BD58">
        <v>20</v>
      </c>
      <c r="BE58">
        <v>36</v>
      </c>
      <c r="BF58">
        <v>36</v>
      </c>
      <c r="BG58">
        <v>39</v>
      </c>
      <c r="BH58">
        <v>55</v>
      </c>
      <c r="BI58">
        <v>80</v>
      </c>
      <c r="BJ58">
        <v>96</v>
      </c>
      <c r="BK58">
        <v>151</v>
      </c>
      <c r="BL58">
        <v>164</v>
      </c>
      <c r="BM58">
        <v>217</v>
      </c>
      <c r="BN58">
        <v>263</v>
      </c>
      <c r="BO58">
        <v>311</v>
      </c>
      <c r="BP58">
        <f t="shared" si="2"/>
        <v>1498</v>
      </c>
      <c r="BQ58">
        <f t="shared" si="3"/>
        <v>18</v>
      </c>
    </row>
    <row r="59" spans="1:69" x14ac:dyDescent="0.3">
      <c r="A59">
        <v>53053</v>
      </c>
      <c r="B59" t="s">
        <v>202</v>
      </c>
      <c r="C59" t="s">
        <v>150</v>
      </c>
      <c r="D59">
        <v>53</v>
      </c>
      <c r="AX59">
        <v>1</v>
      </c>
      <c r="AY59">
        <v>4</v>
      </c>
      <c r="AZ59">
        <v>4</v>
      </c>
      <c r="BA59">
        <v>14</v>
      </c>
      <c r="BB59">
        <v>17</v>
      </c>
      <c r="BC59">
        <v>17</v>
      </c>
      <c r="BD59">
        <v>19</v>
      </c>
      <c r="BE59">
        <v>26</v>
      </c>
      <c r="BF59">
        <v>29</v>
      </c>
      <c r="BG59">
        <v>38</v>
      </c>
      <c r="BH59">
        <v>45</v>
      </c>
      <c r="BI59">
        <v>56</v>
      </c>
      <c r="BJ59">
        <v>75</v>
      </c>
      <c r="BK59">
        <v>83</v>
      </c>
      <c r="BL59">
        <v>95</v>
      </c>
      <c r="BM59">
        <v>107</v>
      </c>
      <c r="BN59">
        <v>126</v>
      </c>
      <c r="BO59">
        <v>138</v>
      </c>
      <c r="BP59">
        <f t="shared" si="2"/>
        <v>894</v>
      </c>
      <c r="BQ59">
        <f t="shared" si="3"/>
        <v>18</v>
      </c>
    </row>
    <row r="60" spans="1:69" x14ac:dyDescent="0.3">
      <c r="A60">
        <v>13067</v>
      </c>
      <c r="B60" t="s">
        <v>979</v>
      </c>
      <c r="C60" t="s">
        <v>128</v>
      </c>
      <c r="D60">
        <v>13</v>
      </c>
      <c r="AX60">
        <v>1</v>
      </c>
      <c r="AY60">
        <v>1</v>
      </c>
      <c r="AZ60">
        <v>4</v>
      </c>
      <c r="BA60">
        <v>6</v>
      </c>
      <c r="BB60">
        <v>8</v>
      </c>
      <c r="BC60">
        <v>8</v>
      </c>
      <c r="BD60">
        <v>8</v>
      </c>
      <c r="BE60">
        <v>15</v>
      </c>
      <c r="BF60">
        <v>19</v>
      </c>
      <c r="BG60">
        <v>22</v>
      </c>
      <c r="BH60">
        <v>25</v>
      </c>
      <c r="BI60">
        <v>28</v>
      </c>
      <c r="BJ60">
        <v>37</v>
      </c>
      <c r="BK60">
        <v>47</v>
      </c>
      <c r="BL60">
        <v>50</v>
      </c>
      <c r="BM60">
        <v>67</v>
      </c>
      <c r="BN60">
        <v>79</v>
      </c>
      <c r="BO60">
        <v>90</v>
      </c>
      <c r="BP60">
        <f t="shared" si="2"/>
        <v>515</v>
      </c>
      <c r="BQ60">
        <f t="shared" si="3"/>
        <v>18</v>
      </c>
    </row>
    <row r="61" spans="1:69" x14ac:dyDescent="0.3">
      <c r="A61">
        <v>6000</v>
      </c>
      <c r="B61" t="s">
        <v>971</v>
      </c>
      <c r="C61" t="s">
        <v>255</v>
      </c>
      <c r="D61">
        <v>6</v>
      </c>
      <c r="AX61">
        <v>21</v>
      </c>
      <c r="AY61">
        <v>21</v>
      </c>
      <c r="AZ61">
        <v>21</v>
      </c>
      <c r="BA61">
        <v>21</v>
      </c>
      <c r="BB61">
        <v>21</v>
      </c>
      <c r="BC61">
        <v>21</v>
      </c>
      <c r="BD61">
        <v>21</v>
      </c>
      <c r="BE61">
        <v>21</v>
      </c>
      <c r="BF61">
        <v>21</v>
      </c>
      <c r="BG61">
        <v>21</v>
      </c>
      <c r="BH61">
        <v>21</v>
      </c>
      <c r="BI61">
        <v>21</v>
      </c>
      <c r="BJ61">
        <v>21</v>
      </c>
      <c r="BK61">
        <v>21</v>
      </c>
      <c r="BL61">
        <v>21</v>
      </c>
      <c r="BM61">
        <v>21</v>
      </c>
      <c r="BN61">
        <v>21</v>
      </c>
      <c r="BO61">
        <v>21</v>
      </c>
      <c r="BP61">
        <f t="shared" si="2"/>
        <v>378</v>
      </c>
      <c r="BQ61">
        <f t="shared" si="3"/>
        <v>18</v>
      </c>
    </row>
    <row r="62" spans="1:69" x14ac:dyDescent="0.3">
      <c r="A62">
        <v>8041</v>
      </c>
      <c r="B62" t="s">
        <v>812</v>
      </c>
      <c r="C62" t="s">
        <v>140</v>
      </c>
      <c r="D62">
        <v>8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2</v>
      </c>
      <c r="BE62">
        <v>3</v>
      </c>
      <c r="BF62">
        <v>4</v>
      </c>
      <c r="BG62">
        <v>4</v>
      </c>
      <c r="BH62">
        <v>6</v>
      </c>
      <c r="BI62">
        <v>6</v>
      </c>
      <c r="BJ62">
        <v>15</v>
      </c>
      <c r="BK62">
        <v>27</v>
      </c>
      <c r="BL62">
        <v>37</v>
      </c>
      <c r="BM62">
        <v>51</v>
      </c>
      <c r="BN62">
        <v>69</v>
      </c>
      <c r="BO62">
        <v>106</v>
      </c>
      <c r="BP62">
        <f t="shared" si="2"/>
        <v>336</v>
      </c>
      <c r="BQ62">
        <f t="shared" si="3"/>
        <v>18</v>
      </c>
    </row>
    <row r="63" spans="1:69" x14ac:dyDescent="0.3">
      <c r="A63">
        <v>15003</v>
      </c>
      <c r="B63" t="s">
        <v>961</v>
      </c>
      <c r="C63" t="s">
        <v>522</v>
      </c>
      <c r="D63">
        <v>15</v>
      </c>
      <c r="AX63">
        <v>1</v>
      </c>
      <c r="AY63">
        <v>1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2</v>
      </c>
      <c r="BF63">
        <v>4</v>
      </c>
      <c r="BG63">
        <v>6</v>
      </c>
      <c r="BH63">
        <v>8</v>
      </c>
      <c r="BI63">
        <v>10</v>
      </c>
      <c r="BJ63">
        <v>18</v>
      </c>
      <c r="BK63">
        <v>28</v>
      </c>
      <c r="BL63">
        <v>35</v>
      </c>
      <c r="BM63">
        <v>41</v>
      </c>
      <c r="BN63">
        <v>53</v>
      </c>
      <c r="BO63">
        <v>58</v>
      </c>
      <c r="BP63">
        <f t="shared" si="2"/>
        <v>275</v>
      </c>
      <c r="BQ63">
        <f t="shared" si="3"/>
        <v>18</v>
      </c>
    </row>
    <row r="64" spans="1:69" x14ac:dyDescent="0.3">
      <c r="A64">
        <v>36091</v>
      </c>
      <c r="B64" t="s">
        <v>960</v>
      </c>
      <c r="C64" t="s">
        <v>92</v>
      </c>
      <c r="D64">
        <v>36</v>
      </c>
      <c r="AX64">
        <v>2</v>
      </c>
      <c r="AY64">
        <v>2</v>
      </c>
      <c r="AZ64">
        <v>2</v>
      </c>
      <c r="BA64">
        <v>2</v>
      </c>
      <c r="BB64">
        <v>2</v>
      </c>
      <c r="BC64">
        <v>3</v>
      </c>
      <c r="BD64">
        <v>3</v>
      </c>
      <c r="BE64">
        <v>3</v>
      </c>
      <c r="BF64">
        <v>3</v>
      </c>
      <c r="BG64">
        <v>5</v>
      </c>
      <c r="BH64">
        <v>9</v>
      </c>
      <c r="BI64">
        <v>14</v>
      </c>
      <c r="BJ64">
        <v>18</v>
      </c>
      <c r="BK64">
        <v>24</v>
      </c>
      <c r="BL64">
        <v>24</v>
      </c>
      <c r="BM64">
        <v>41</v>
      </c>
      <c r="BN64">
        <v>53</v>
      </c>
      <c r="BO64">
        <v>60</v>
      </c>
      <c r="BP64">
        <f t="shared" si="2"/>
        <v>270</v>
      </c>
      <c r="BQ64">
        <f t="shared" si="3"/>
        <v>18</v>
      </c>
    </row>
    <row r="65" spans="1:69" x14ac:dyDescent="0.3">
      <c r="A65">
        <v>8035</v>
      </c>
      <c r="B65" t="s">
        <v>214</v>
      </c>
      <c r="C65" t="s">
        <v>140</v>
      </c>
      <c r="D65">
        <v>8</v>
      </c>
      <c r="AX65">
        <v>3</v>
      </c>
      <c r="AY65">
        <v>3</v>
      </c>
      <c r="AZ65">
        <v>3</v>
      </c>
      <c r="BA65">
        <v>3</v>
      </c>
      <c r="BB65">
        <v>3</v>
      </c>
      <c r="BC65">
        <v>3</v>
      </c>
      <c r="BD65">
        <v>4</v>
      </c>
      <c r="BE65">
        <v>4</v>
      </c>
      <c r="BF65">
        <v>8</v>
      </c>
      <c r="BG65">
        <v>8</v>
      </c>
      <c r="BH65">
        <v>10</v>
      </c>
      <c r="BI65">
        <v>10</v>
      </c>
      <c r="BJ65">
        <v>14</v>
      </c>
      <c r="BK65">
        <v>17</v>
      </c>
      <c r="BL65">
        <v>27</v>
      </c>
      <c r="BM65">
        <v>33</v>
      </c>
      <c r="BN65">
        <v>48</v>
      </c>
      <c r="BO65">
        <v>53</v>
      </c>
      <c r="BP65">
        <f t="shared" si="2"/>
        <v>254</v>
      </c>
      <c r="BQ65">
        <f t="shared" si="3"/>
        <v>18</v>
      </c>
    </row>
    <row r="66" spans="1:69" x14ac:dyDescent="0.3">
      <c r="A66">
        <v>12071</v>
      </c>
      <c r="B66" t="s">
        <v>287</v>
      </c>
      <c r="C66" t="s">
        <v>359</v>
      </c>
      <c r="D66">
        <v>12</v>
      </c>
      <c r="AX66">
        <v>2</v>
      </c>
      <c r="AY66">
        <v>2</v>
      </c>
      <c r="AZ66">
        <v>2</v>
      </c>
      <c r="BA66">
        <v>2</v>
      </c>
      <c r="BB66">
        <v>3</v>
      </c>
      <c r="BC66">
        <v>4</v>
      </c>
      <c r="BD66">
        <v>4</v>
      </c>
      <c r="BE66">
        <v>5</v>
      </c>
      <c r="BF66">
        <v>5</v>
      </c>
      <c r="BG66">
        <v>4</v>
      </c>
      <c r="BH66">
        <v>7</v>
      </c>
      <c r="BI66">
        <v>11</v>
      </c>
      <c r="BJ66">
        <v>11</v>
      </c>
      <c r="BK66">
        <v>14</v>
      </c>
      <c r="BL66">
        <v>17</v>
      </c>
      <c r="BM66">
        <v>26</v>
      </c>
      <c r="BN66">
        <v>30</v>
      </c>
      <c r="BO66">
        <v>32</v>
      </c>
      <c r="BP66">
        <f t="shared" si="2"/>
        <v>181</v>
      </c>
      <c r="BQ66">
        <f t="shared" si="3"/>
        <v>18</v>
      </c>
    </row>
    <row r="67" spans="1:69" x14ac:dyDescent="0.3">
      <c r="A67">
        <v>4021</v>
      </c>
      <c r="B67" t="s">
        <v>912</v>
      </c>
      <c r="C67" t="s">
        <v>145</v>
      </c>
      <c r="D67">
        <v>4</v>
      </c>
      <c r="AX67">
        <v>2</v>
      </c>
      <c r="AY67">
        <v>2</v>
      </c>
      <c r="AZ67">
        <v>3</v>
      </c>
      <c r="BA67">
        <v>3</v>
      </c>
      <c r="BB67">
        <v>5</v>
      </c>
      <c r="BC67">
        <v>5</v>
      </c>
      <c r="BD67">
        <v>5</v>
      </c>
      <c r="BE67">
        <v>5</v>
      </c>
      <c r="BF67">
        <v>5</v>
      </c>
      <c r="BG67">
        <v>5</v>
      </c>
      <c r="BH67">
        <v>5</v>
      </c>
      <c r="BI67">
        <v>8</v>
      </c>
      <c r="BJ67">
        <v>10</v>
      </c>
      <c r="BK67">
        <v>10</v>
      </c>
      <c r="BL67">
        <v>14</v>
      </c>
      <c r="BM67">
        <v>16</v>
      </c>
      <c r="BN67">
        <v>17</v>
      </c>
      <c r="BO67">
        <v>22</v>
      </c>
      <c r="BP67">
        <f t="shared" si="2"/>
        <v>142</v>
      </c>
      <c r="BQ67">
        <f t="shared" si="3"/>
        <v>18</v>
      </c>
    </row>
    <row r="68" spans="1:69" x14ac:dyDescent="0.3">
      <c r="A68">
        <v>49011</v>
      </c>
      <c r="B68" t="s">
        <v>908</v>
      </c>
      <c r="C68" t="s">
        <v>439</v>
      </c>
      <c r="D68">
        <v>49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2</v>
      </c>
      <c r="BF68">
        <v>3</v>
      </c>
      <c r="BG68">
        <v>4</v>
      </c>
      <c r="BH68">
        <v>4</v>
      </c>
      <c r="BI68">
        <v>6</v>
      </c>
      <c r="BJ68">
        <v>6</v>
      </c>
      <c r="BK68">
        <v>12</v>
      </c>
      <c r="BL68">
        <v>14</v>
      </c>
      <c r="BM68">
        <v>19</v>
      </c>
      <c r="BN68">
        <v>29</v>
      </c>
      <c r="BO68">
        <v>31</v>
      </c>
      <c r="BP68">
        <f t="shared" si="2"/>
        <v>137</v>
      </c>
      <c r="BQ68">
        <f t="shared" si="3"/>
        <v>18</v>
      </c>
    </row>
    <row r="69" spans="1:69" x14ac:dyDescent="0.3">
      <c r="A69">
        <v>21067</v>
      </c>
      <c r="B69" t="s">
        <v>59</v>
      </c>
      <c r="C69" t="s">
        <v>112</v>
      </c>
      <c r="D69">
        <v>21</v>
      </c>
      <c r="AW69">
        <v>1</v>
      </c>
      <c r="AX69">
        <v>1</v>
      </c>
      <c r="AY69">
        <v>1</v>
      </c>
      <c r="AZ69">
        <v>2</v>
      </c>
      <c r="BA69">
        <v>2</v>
      </c>
      <c r="BC69">
        <v>2</v>
      </c>
      <c r="BD69">
        <v>3</v>
      </c>
      <c r="BE69">
        <v>3</v>
      </c>
      <c r="BF69">
        <v>5</v>
      </c>
      <c r="BG69">
        <v>5</v>
      </c>
      <c r="BH69">
        <v>5</v>
      </c>
      <c r="BI69">
        <v>7</v>
      </c>
      <c r="BJ69">
        <v>7</v>
      </c>
      <c r="BK69">
        <v>7</v>
      </c>
      <c r="BL69">
        <v>7</v>
      </c>
      <c r="BM69">
        <v>7</v>
      </c>
      <c r="BN69">
        <v>16</v>
      </c>
      <c r="BO69">
        <v>21</v>
      </c>
      <c r="BP69">
        <f t="shared" si="2"/>
        <v>102</v>
      </c>
      <c r="BQ69">
        <f t="shared" si="3"/>
        <v>18</v>
      </c>
    </row>
    <row r="70" spans="1:69" x14ac:dyDescent="0.3">
      <c r="A70">
        <v>53011</v>
      </c>
      <c r="B70" t="s">
        <v>414</v>
      </c>
      <c r="C70" t="s">
        <v>150</v>
      </c>
      <c r="D70">
        <v>53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3</v>
      </c>
      <c r="BF70">
        <v>3</v>
      </c>
      <c r="BG70">
        <v>4</v>
      </c>
      <c r="BH70">
        <v>4</v>
      </c>
      <c r="BI70">
        <v>4</v>
      </c>
      <c r="BJ70">
        <v>4</v>
      </c>
      <c r="BK70">
        <v>6</v>
      </c>
      <c r="BL70">
        <v>9</v>
      </c>
      <c r="BM70">
        <v>10</v>
      </c>
      <c r="BN70">
        <v>13</v>
      </c>
      <c r="BO70">
        <v>16</v>
      </c>
      <c r="BP70">
        <f t="shared" ref="BP70:BP133" si="4">SUM(E70:BO70)</f>
        <v>83</v>
      </c>
      <c r="BQ70">
        <f t="shared" ref="BQ70:BQ133" si="5">COUNTA(E70:BO70)</f>
        <v>18</v>
      </c>
    </row>
    <row r="71" spans="1:69" x14ac:dyDescent="0.3">
      <c r="A71">
        <v>40143</v>
      </c>
      <c r="B71" t="s">
        <v>839</v>
      </c>
      <c r="C71" t="s">
        <v>14</v>
      </c>
      <c r="D71">
        <v>40</v>
      </c>
      <c r="AX71">
        <v>1</v>
      </c>
      <c r="AY71">
        <v>1</v>
      </c>
      <c r="AZ71">
        <v>2</v>
      </c>
      <c r="BA71">
        <v>2</v>
      </c>
      <c r="BB71">
        <v>2</v>
      </c>
      <c r="BC71">
        <v>2</v>
      </c>
      <c r="BD71">
        <v>2</v>
      </c>
      <c r="BE71">
        <v>2</v>
      </c>
      <c r="BF71">
        <v>3</v>
      </c>
      <c r="BG71">
        <v>3</v>
      </c>
      <c r="BH71">
        <v>3</v>
      </c>
      <c r="BI71">
        <v>4</v>
      </c>
      <c r="BJ71">
        <v>5</v>
      </c>
      <c r="BK71">
        <v>5</v>
      </c>
      <c r="BL71">
        <v>5</v>
      </c>
      <c r="BM71">
        <v>6</v>
      </c>
      <c r="BN71">
        <v>11</v>
      </c>
      <c r="BO71">
        <v>12</v>
      </c>
      <c r="BP71">
        <f t="shared" si="4"/>
        <v>71</v>
      </c>
      <c r="BQ71">
        <f t="shared" si="5"/>
        <v>18</v>
      </c>
    </row>
    <row r="72" spans="1:69" x14ac:dyDescent="0.3">
      <c r="A72">
        <v>53031</v>
      </c>
      <c r="B72" t="s">
        <v>100</v>
      </c>
      <c r="C72" t="s">
        <v>150</v>
      </c>
      <c r="D72">
        <v>53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3</v>
      </c>
      <c r="BG72">
        <v>3</v>
      </c>
      <c r="BH72">
        <v>3</v>
      </c>
      <c r="BI72">
        <v>4</v>
      </c>
      <c r="BJ72">
        <v>4</v>
      </c>
      <c r="BK72">
        <v>4</v>
      </c>
      <c r="BL72">
        <v>4</v>
      </c>
      <c r="BM72">
        <v>6</v>
      </c>
      <c r="BN72">
        <v>7</v>
      </c>
      <c r="BO72">
        <v>8</v>
      </c>
      <c r="BP72">
        <f t="shared" si="4"/>
        <v>54</v>
      </c>
      <c r="BQ72">
        <f t="shared" si="5"/>
        <v>18</v>
      </c>
    </row>
    <row r="73" spans="1:69" x14ac:dyDescent="0.3">
      <c r="A73">
        <v>41029</v>
      </c>
      <c r="B73" t="s">
        <v>91</v>
      </c>
      <c r="C73" t="s">
        <v>13</v>
      </c>
      <c r="D73">
        <v>41</v>
      </c>
      <c r="AX73">
        <v>1</v>
      </c>
      <c r="AY73">
        <v>2</v>
      </c>
      <c r="AZ73">
        <v>2</v>
      </c>
      <c r="BA73">
        <v>2</v>
      </c>
      <c r="BB73">
        <v>2</v>
      </c>
      <c r="BC73">
        <v>2</v>
      </c>
      <c r="BD73">
        <v>2</v>
      </c>
      <c r="BE73">
        <v>2</v>
      </c>
      <c r="BF73">
        <v>2</v>
      </c>
      <c r="BG73">
        <v>2</v>
      </c>
      <c r="BH73">
        <v>2</v>
      </c>
      <c r="BI73">
        <v>2</v>
      </c>
      <c r="BJ73">
        <v>2</v>
      </c>
      <c r="BK73">
        <v>2</v>
      </c>
      <c r="BL73">
        <v>2</v>
      </c>
      <c r="BM73">
        <v>2</v>
      </c>
      <c r="BN73">
        <v>2</v>
      </c>
      <c r="BO73">
        <v>3</v>
      </c>
      <c r="BP73">
        <f t="shared" si="4"/>
        <v>36</v>
      </c>
      <c r="BQ73">
        <f t="shared" si="5"/>
        <v>18</v>
      </c>
    </row>
    <row r="74" spans="1:69" x14ac:dyDescent="0.3">
      <c r="A74">
        <v>6039</v>
      </c>
      <c r="B74" t="s">
        <v>748</v>
      </c>
      <c r="C74" t="s">
        <v>255</v>
      </c>
      <c r="D74">
        <v>6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2</v>
      </c>
      <c r="BK74">
        <v>2</v>
      </c>
      <c r="BL74">
        <v>2</v>
      </c>
      <c r="BM74">
        <v>2</v>
      </c>
      <c r="BN74">
        <v>5</v>
      </c>
      <c r="BO74">
        <v>6</v>
      </c>
      <c r="BP74">
        <f t="shared" si="4"/>
        <v>31</v>
      </c>
      <c r="BQ74">
        <f t="shared" si="5"/>
        <v>18</v>
      </c>
    </row>
    <row r="75" spans="1:69" x14ac:dyDescent="0.3">
      <c r="A75">
        <v>41035</v>
      </c>
      <c r="B75" t="s">
        <v>646</v>
      </c>
      <c r="C75" t="s">
        <v>13</v>
      </c>
      <c r="D75">
        <v>41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f t="shared" si="4"/>
        <v>18</v>
      </c>
      <c r="BQ75">
        <f t="shared" si="5"/>
        <v>18</v>
      </c>
    </row>
    <row r="76" spans="1:69" x14ac:dyDescent="0.3">
      <c r="A76">
        <v>36103</v>
      </c>
      <c r="B76" t="s">
        <v>1002</v>
      </c>
      <c r="C76" t="s">
        <v>92</v>
      </c>
      <c r="D76">
        <v>36</v>
      </c>
      <c r="AY76">
        <v>1</v>
      </c>
      <c r="AZ76">
        <v>1</v>
      </c>
      <c r="BA76">
        <v>1</v>
      </c>
      <c r="BB76">
        <v>6</v>
      </c>
      <c r="BC76">
        <v>20</v>
      </c>
      <c r="BD76">
        <v>28</v>
      </c>
      <c r="BE76">
        <v>41</v>
      </c>
      <c r="BF76">
        <v>47</v>
      </c>
      <c r="BG76">
        <v>63</v>
      </c>
      <c r="BH76">
        <v>84</v>
      </c>
      <c r="BI76">
        <v>116</v>
      </c>
      <c r="BJ76">
        <v>178</v>
      </c>
      <c r="BK76">
        <v>371</v>
      </c>
      <c r="BL76">
        <v>662</v>
      </c>
      <c r="BM76">
        <v>1034</v>
      </c>
      <c r="BN76">
        <v>1458</v>
      </c>
      <c r="BO76">
        <v>1880</v>
      </c>
      <c r="BP76">
        <f t="shared" si="4"/>
        <v>5991</v>
      </c>
      <c r="BQ76">
        <f t="shared" si="5"/>
        <v>17</v>
      </c>
    </row>
    <row r="77" spans="1:69" x14ac:dyDescent="0.3">
      <c r="A77">
        <v>47037</v>
      </c>
      <c r="B77" t="s">
        <v>417</v>
      </c>
      <c r="C77" t="s">
        <v>65</v>
      </c>
      <c r="D77">
        <v>47</v>
      </c>
      <c r="AY77">
        <v>1</v>
      </c>
      <c r="AZ77">
        <v>1</v>
      </c>
      <c r="BA77">
        <v>1</v>
      </c>
      <c r="BB77">
        <v>1</v>
      </c>
      <c r="BC77">
        <v>6</v>
      </c>
      <c r="BD77">
        <v>6</v>
      </c>
      <c r="BE77">
        <v>14</v>
      </c>
      <c r="BF77">
        <v>17</v>
      </c>
      <c r="BG77">
        <v>25</v>
      </c>
      <c r="BH77">
        <v>42</v>
      </c>
      <c r="BI77">
        <v>58</v>
      </c>
      <c r="BJ77">
        <v>75</v>
      </c>
      <c r="BK77">
        <v>101</v>
      </c>
      <c r="BL77">
        <v>140</v>
      </c>
      <c r="BM77">
        <v>164</v>
      </c>
      <c r="BN77">
        <v>164</v>
      </c>
      <c r="BO77">
        <v>183</v>
      </c>
      <c r="BP77">
        <f t="shared" si="4"/>
        <v>999</v>
      </c>
      <c r="BQ77">
        <f t="shared" si="5"/>
        <v>17</v>
      </c>
    </row>
    <row r="78" spans="1:69" x14ac:dyDescent="0.3">
      <c r="A78">
        <v>34017</v>
      </c>
      <c r="B78" t="s">
        <v>997</v>
      </c>
      <c r="C78" t="s">
        <v>226</v>
      </c>
      <c r="D78">
        <v>34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3</v>
      </c>
      <c r="BE78">
        <v>5</v>
      </c>
      <c r="BF78">
        <v>11</v>
      </c>
      <c r="BG78">
        <v>19</v>
      </c>
      <c r="BH78">
        <v>24</v>
      </c>
      <c r="BI78">
        <v>34</v>
      </c>
      <c r="BJ78">
        <v>55</v>
      </c>
      <c r="BK78">
        <v>66</v>
      </c>
      <c r="BL78">
        <v>97</v>
      </c>
      <c r="BM78">
        <v>126</v>
      </c>
      <c r="BN78">
        <v>190</v>
      </c>
      <c r="BO78">
        <v>234</v>
      </c>
      <c r="BP78">
        <f t="shared" si="4"/>
        <v>869</v>
      </c>
      <c r="BQ78">
        <f t="shared" si="5"/>
        <v>17</v>
      </c>
    </row>
    <row r="79" spans="1:69" x14ac:dyDescent="0.3">
      <c r="A79">
        <v>11001</v>
      </c>
      <c r="B79" t="s">
        <v>995</v>
      </c>
      <c r="C79" t="s">
        <v>994</v>
      </c>
      <c r="D79">
        <v>11</v>
      </c>
      <c r="AY79">
        <v>2</v>
      </c>
      <c r="AZ79">
        <v>4</v>
      </c>
      <c r="BA79">
        <v>4</v>
      </c>
      <c r="BB79">
        <v>10</v>
      </c>
      <c r="BC79">
        <v>10</v>
      </c>
      <c r="BD79">
        <v>10</v>
      </c>
      <c r="BE79">
        <v>16</v>
      </c>
      <c r="BF79">
        <v>17</v>
      </c>
      <c r="BG79">
        <v>22</v>
      </c>
      <c r="BH79">
        <v>31</v>
      </c>
      <c r="BI79">
        <v>39</v>
      </c>
      <c r="BJ79">
        <v>71</v>
      </c>
      <c r="BK79">
        <v>77</v>
      </c>
      <c r="BL79">
        <v>98</v>
      </c>
      <c r="BM79">
        <v>116</v>
      </c>
      <c r="BN79">
        <v>137</v>
      </c>
      <c r="BO79">
        <v>183</v>
      </c>
      <c r="BP79">
        <f t="shared" si="4"/>
        <v>847</v>
      </c>
      <c r="BQ79">
        <f t="shared" si="5"/>
        <v>17</v>
      </c>
    </row>
    <row r="80" spans="1:69" x14ac:dyDescent="0.3">
      <c r="A80">
        <v>42091</v>
      </c>
      <c r="B80" t="s">
        <v>90</v>
      </c>
      <c r="C80" t="s">
        <v>74</v>
      </c>
      <c r="D80">
        <v>42</v>
      </c>
      <c r="AY80">
        <v>4</v>
      </c>
      <c r="AZ80">
        <v>8</v>
      </c>
      <c r="BA80">
        <v>8</v>
      </c>
      <c r="BB80">
        <v>13</v>
      </c>
      <c r="BC80">
        <v>13</v>
      </c>
      <c r="BD80">
        <v>18</v>
      </c>
      <c r="BE80">
        <v>20</v>
      </c>
      <c r="BF80">
        <v>24</v>
      </c>
      <c r="BG80">
        <v>30</v>
      </c>
      <c r="BH80">
        <v>32</v>
      </c>
      <c r="BI80">
        <v>42</v>
      </c>
      <c r="BJ80">
        <v>47</v>
      </c>
      <c r="BK80">
        <v>59</v>
      </c>
      <c r="BL80">
        <v>71</v>
      </c>
      <c r="BM80">
        <v>87</v>
      </c>
      <c r="BN80">
        <v>129</v>
      </c>
      <c r="BO80">
        <v>144</v>
      </c>
      <c r="BP80">
        <f t="shared" si="4"/>
        <v>749</v>
      </c>
      <c r="BQ80">
        <f t="shared" si="5"/>
        <v>17</v>
      </c>
    </row>
    <row r="81" spans="1:69" x14ac:dyDescent="0.3">
      <c r="A81">
        <v>6065</v>
      </c>
      <c r="B81" t="s">
        <v>968</v>
      </c>
      <c r="C81" t="s">
        <v>255</v>
      </c>
      <c r="D81">
        <v>6</v>
      </c>
      <c r="AY81">
        <v>1</v>
      </c>
      <c r="AZ81">
        <v>6</v>
      </c>
      <c r="BA81">
        <v>8</v>
      </c>
      <c r="BB81">
        <v>8</v>
      </c>
      <c r="BC81">
        <v>8</v>
      </c>
      <c r="BD81">
        <v>8</v>
      </c>
      <c r="BE81">
        <v>8</v>
      </c>
      <c r="BF81">
        <v>14</v>
      </c>
      <c r="BG81">
        <v>15</v>
      </c>
      <c r="BH81">
        <v>16</v>
      </c>
      <c r="BI81">
        <v>16</v>
      </c>
      <c r="BJ81">
        <v>22</v>
      </c>
      <c r="BK81">
        <v>28</v>
      </c>
      <c r="BL81">
        <v>30</v>
      </c>
      <c r="BM81">
        <v>45</v>
      </c>
      <c r="BN81">
        <v>47</v>
      </c>
      <c r="BO81">
        <v>59</v>
      </c>
      <c r="BP81">
        <f t="shared" si="4"/>
        <v>339</v>
      </c>
      <c r="BQ81">
        <f t="shared" si="5"/>
        <v>17</v>
      </c>
    </row>
    <row r="82" spans="1:69" x14ac:dyDescent="0.3">
      <c r="A82">
        <v>47157</v>
      </c>
      <c r="B82" t="s">
        <v>354</v>
      </c>
      <c r="C82" t="s">
        <v>65</v>
      </c>
      <c r="D82">
        <v>47</v>
      </c>
      <c r="AY82">
        <v>1</v>
      </c>
      <c r="AZ82">
        <v>1</v>
      </c>
      <c r="BA82">
        <v>1</v>
      </c>
      <c r="BB82">
        <v>1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2</v>
      </c>
      <c r="BI82">
        <v>4</v>
      </c>
      <c r="BJ82">
        <v>4</v>
      </c>
      <c r="BK82">
        <v>4</v>
      </c>
      <c r="BL82">
        <v>40</v>
      </c>
      <c r="BM82">
        <v>66</v>
      </c>
      <c r="BN82">
        <v>93</v>
      </c>
      <c r="BO82">
        <v>99</v>
      </c>
      <c r="BP82">
        <f t="shared" si="4"/>
        <v>326</v>
      </c>
      <c r="BQ82">
        <f t="shared" si="5"/>
        <v>17</v>
      </c>
    </row>
    <row r="83" spans="1:69" x14ac:dyDescent="0.3">
      <c r="A83">
        <v>51059</v>
      </c>
      <c r="B83" t="s">
        <v>955</v>
      </c>
      <c r="C83" t="s">
        <v>43</v>
      </c>
      <c r="D83">
        <v>51</v>
      </c>
      <c r="AY83">
        <v>2</v>
      </c>
      <c r="AZ83">
        <v>4</v>
      </c>
      <c r="BA83">
        <v>4</v>
      </c>
      <c r="BB83">
        <v>4</v>
      </c>
      <c r="BC83">
        <v>4</v>
      </c>
      <c r="BD83">
        <v>6</v>
      </c>
      <c r="BE83">
        <v>10</v>
      </c>
      <c r="BF83">
        <v>10</v>
      </c>
      <c r="BG83">
        <v>10</v>
      </c>
      <c r="BH83">
        <v>12</v>
      </c>
      <c r="BI83">
        <v>14</v>
      </c>
      <c r="BJ83">
        <v>16</v>
      </c>
      <c r="BK83">
        <v>16</v>
      </c>
      <c r="BL83">
        <v>22</v>
      </c>
      <c r="BM83">
        <v>31</v>
      </c>
      <c r="BN83">
        <v>43</v>
      </c>
      <c r="BO83">
        <v>46</v>
      </c>
      <c r="BP83">
        <f t="shared" si="4"/>
        <v>254</v>
      </c>
      <c r="BQ83">
        <f t="shared" si="5"/>
        <v>17</v>
      </c>
    </row>
    <row r="84" spans="1:69" x14ac:dyDescent="0.3">
      <c r="A84">
        <v>29189</v>
      </c>
      <c r="B84" t="s">
        <v>388</v>
      </c>
      <c r="C84" t="s">
        <v>101</v>
      </c>
      <c r="D84">
        <v>29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2</v>
      </c>
      <c r="BE84">
        <v>2</v>
      </c>
      <c r="BF84">
        <v>2</v>
      </c>
      <c r="BG84">
        <v>2</v>
      </c>
      <c r="BH84">
        <v>2</v>
      </c>
      <c r="BI84">
        <v>2</v>
      </c>
      <c r="BJ84">
        <v>8</v>
      </c>
      <c r="BK84">
        <v>12</v>
      </c>
      <c r="BL84">
        <v>22</v>
      </c>
      <c r="BM84">
        <v>23</v>
      </c>
      <c r="BN84">
        <v>69</v>
      </c>
      <c r="BO84">
        <v>100</v>
      </c>
      <c r="BP84">
        <f t="shared" si="4"/>
        <v>251</v>
      </c>
      <c r="BQ84">
        <f t="shared" si="5"/>
        <v>17</v>
      </c>
    </row>
    <row r="85" spans="1:69" x14ac:dyDescent="0.3">
      <c r="A85">
        <v>25003</v>
      </c>
      <c r="B85" t="s">
        <v>954</v>
      </c>
      <c r="C85" t="s">
        <v>345</v>
      </c>
      <c r="D85">
        <v>25</v>
      </c>
      <c r="AY85">
        <v>1</v>
      </c>
      <c r="AZ85">
        <v>5</v>
      </c>
      <c r="BA85">
        <v>7</v>
      </c>
      <c r="BB85">
        <v>7</v>
      </c>
      <c r="BC85">
        <v>9</v>
      </c>
      <c r="BD85">
        <v>9</v>
      </c>
      <c r="BE85">
        <v>9</v>
      </c>
      <c r="BF85">
        <v>9</v>
      </c>
      <c r="BG85">
        <v>11</v>
      </c>
      <c r="BH85">
        <v>14</v>
      </c>
      <c r="BI85">
        <v>17</v>
      </c>
      <c r="BJ85">
        <v>18</v>
      </c>
      <c r="BK85">
        <v>20</v>
      </c>
      <c r="BL85">
        <v>21</v>
      </c>
      <c r="BM85">
        <v>23</v>
      </c>
      <c r="BN85">
        <v>26</v>
      </c>
      <c r="BO85">
        <v>37</v>
      </c>
      <c r="BP85">
        <f t="shared" si="4"/>
        <v>243</v>
      </c>
      <c r="BQ85">
        <f t="shared" si="5"/>
        <v>17</v>
      </c>
    </row>
    <row r="86" spans="1:69" x14ac:dyDescent="0.3">
      <c r="A86">
        <v>33015</v>
      </c>
      <c r="B86" t="s">
        <v>438</v>
      </c>
      <c r="C86" t="s">
        <v>20</v>
      </c>
      <c r="D86">
        <v>33</v>
      </c>
      <c r="AY86">
        <v>1</v>
      </c>
      <c r="AZ86">
        <v>1</v>
      </c>
      <c r="BA86">
        <v>2</v>
      </c>
      <c r="BB86">
        <v>2</v>
      </c>
      <c r="BC86">
        <v>3</v>
      </c>
      <c r="BD86">
        <v>3</v>
      </c>
      <c r="BE86">
        <v>4</v>
      </c>
      <c r="BF86">
        <v>9</v>
      </c>
      <c r="BG86">
        <v>10</v>
      </c>
      <c r="BH86">
        <v>14</v>
      </c>
      <c r="BI86">
        <v>17</v>
      </c>
      <c r="BJ86">
        <v>18</v>
      </c>
      <c r="BK86">
        <v>20</v>
      </c>
      <c r="BL86">
        <v>25</v>
      </c>
      <c r="BM86">
        <v>28</v>
      </c>
      <c r="BN86">
        <v>38</v>
      </c>
      <c r="BO86">
        <v>42</v>
      </c>
      <c r="BP86">
        <f t="shared" si="4"/>
        <v>237</v>
      </c>
      <c r="BQ86">
        <f t="shared" si="5"/>
        <v>17</v>
      </c>
    </row>
    <row r="87" spans="1:69" x14ac:dyDescent="0.3">
      <c r="A87">
        <v>20091</v>
      </c>
      <c r="B87" t="s">
        <v>295</v>
      </c>
      <c r="C87" t="s">
        <v>31</v>
      </c>
      <c r="D87">
        <v>20</v>
      </c>
      <c r="AY87">
        <v>1</v>
      </c>
      <c r="AZ87">
        <v>1</v>
      </c>
      <c r="BA87">
        <v>1</v>
      </c>
      <c r="BB87">
        <v>1</v>
      </c>
      <c r="BC87">
        <v>4</v>
      </c>
      <c r="BD87">
        <v>4</v>
      </c>
      <c r="BE87">
        <v>4</v>
      </c>
      <c r="BF87">
        <v>5</v>
      </c>
      <c r="BG87">
        <v>10</v>
      </c>
      <c r="BH87">
        <v>10</v>
      </c>
      <c r="BI87">
        <v>11</v>
      </c>
      <c r="BJ87">
        <v>16</v>
      </c>
      <c r="BK87">
        <v>23</v>
      </c>
      <c r="BL87">
        <v>25</v>
      </c>
      <c r="BM87">
        <v>28</v>
      </c>
      <c r="BN87">
        <v>32</v>
      </c>
      <c r="BO87">
        <v>36</v>
      </c>
      <c r="BP87">
        <f t="shared" si="4"/>
        <v>212</v>
      </c>
      <c r="BQ87">
        <f t="shared" si="5"/>
        <v>17</v>
      </c>
    </row>
    <row r="88" spans="1:69" x14ac:dyDescent="0.3">
      <c r="A88">
        <v>36111</v>
      </c>
      <c r="B88" t="s">
        <v>941</v>
      </c>
      <c r="C88" t="s">
        <v>92</v>
      </c>
      <c r="D88">
        <v>36</v>
      </c>
      <c r="AY88">
        <v>1</v>
      </c>
      <c r="AZ88">
        <v>1</v>
      </c>
      <c r="BA88">
        <v>1</v>
      </c>
      <c r="BB88">
        <v>1</v>
      </c>
      <c r="BC88">
        <v>4</v>
      </c>
      <c r="BD88">
        <v>5</v>
      </c>
      <c r="BE88">
        <v>5</v>
      </c>
      <c r="BF88">
        <v>5</v>
      </c>
      <c r="BG88">
        <v>7</v>
      </c>
      <c r="BH88">
        <v>9</v>
      </c>
      <c r="BI88">
        <v>9</v>
      </c>
      <c r="BJ88">
        <v>10</v>
      </c>
      <c r="BK88">
        <v>12</v>
      </c>
      <c r="BL88">
        <v>26</v>
      </c>
      <c r="BM88">
        <v>26</v>
      </c>
      <c r="BN88">
        <v>35</v>
      </c>
      <c r="BO88">
        <v>47</v>
      </c>
      <c r="BP88">
        <f t="shared" si="4"/>
        <v>204</v>
      </c>
      <c r="BQ88">
        <f t="shared" si="5"/>
        <v>17</v>
      </c>
    </row>
    <row r="89" spans="1:69" x14ac:dyDescent="0.3">
      <c r="A89">
        <v>41047</v>
      </c>
      <c r="B89" t="s">
        <v>182</v>
      </c>
      <c r="C89" t="s">
        <v>13</v>
      </c>
      <c r="D89">
        <v>41</v>
      </c>
      <c r="AY89">
        <v>1</v>
      </c>
      <c r="AZ89">
        <v>1</v>
      </c>
      <c r="BA89">
        <v>1</v>
      </c>
      <c r="BB89">
        <v>2</v>
      </c>
      <c r="BC89">
        <v>2</v>
      </c>
      <c r="BD89">
        <v>2</v>
      </c>
      <c r="BE89">
        <v>2</v>
      </c>
      <c r="BF89">
        <v>2</v>
      </c>
      <c r="BG89">
        <v>3</v>
      </c>
      <c r="BH89">
        <v>4</v>
      </c>
      <c r="BI89">
        <v>8</v>
      </c>
      <c r="BJ89">
        <v>13</v>
      </c>
      <c r="BK89">
        <v>17</v>
      </c>
      <c r="BL89">
        <v>19</v>
      </c>
      <c r="BM89">
        <v>22</v>
      </c>
      <c r="BN89">
        <v>30</v>
      </c>
      <c r="BO89">
        <v>32</v>
      </c>
      <c r="BP89">
        <f t="shared" si="4"/>
        <v>161</v>
      </c>
      <c r="BQ89">
        <f t="shared" si="5"/>
        <v>17</v>
      </c>
    </row>
    <row r="90" spans="1:69" x14ac:dyDescent="0.3">
      <c r="A90">
        <v>12127</v>
      </c>
      <c r="B90" t="s">
        <v>901</v>
      </c>
      <c r="C90" t="s">
        <v>359</v>
      </c>
      <c r="D90">
        <v>12</v>
      </c>
      <c r="AY90">
        <v>1</v>
      </c>
      <c r="AZ90">
        <v>2</v>
      </c>
      <c r="BA90">
        <v>2</v>
      </c>
      <c r="BB90">
        <v>2</v>
      </c>
      <c r="BC90">
        <v>3</v>
      </c>
      <c r="BD90">
        <v>4</v>
      </c>
      <c r="BE90">
        <v>4</v>
      </c>
      <c r="BF90">
        <v>5</v>
      </c>
      <c r="BG90">
        <v>7</v>
      </c>
      <c r="BH90">
        <v>9</v>
      </c>
      <c r="BI90">
        <v>9</v>
      </c>
      <c r="BJ90">
        <v>9</v>
      </c>
      <c r="BK90">
        <v>10</v>
      </c>
      <c r="BL90">
        <v>11</v>
      </c>
      <c r="BM90">
        <v>14</v>
      </c>
      <c r="BN90">
        <v>16</v>
      </c>
      <c r="BO90">
        <v>18</v>
      </c>
      <c r="BP90">
        <f t="shared" si="4"/>
        <v>126</v>
      </c>
      <c r="BQ90">
        <f t="shared" si="5"/>
        <v>17</v>
      </c>
    </row>
    <row r="91" spans="1:69" x14ac:dyDescent="0.3">
      <c r="A91">
        <v>12081</v>
      </c>
      <c r="B91" t="s">
        <v>895</v>
      </c>
      <c r="C91" t="s">
        <v>359</v>
      </c>
      <c r="D91">
        <v>12</v>
      </c>
      <c r="AY91">
        <v>1</v>
      </c>
      <c r="AZ91">
        <v>2</v>
      </c>
      <c r="BA91">
        <v>2</v>
      </c>
      <c r="BB91">
        <v>2</v>
      </c>
      <c r="BC91">
        <v>2</v>
      </c>
      <c r="BD91">
        <v>4</v>
      </c>
      <c r="BE91">
        <v>4</v>
      </c>
      <c r="BF91">
        <v>4</v>
      </c>
      <c r="BG91">
        <v>6</v>
      </c>
      <c r="BH91">
        <v>7</v>
      </c>
      <c r="BI91">
        <v>8</v>
      </c>
      <c r="BJ91">
        <v>9</v>
      </c>
      <c r="BK91">
        <v>11</v>
      </c>
      <c r="BL91">
        <v>13</v>
      </c>
      <c r="BM91">
        <v>13</v>
      </c>
      <c r="BN91">
        <v>15</v>
      </c>
      <c r="BO91">
        <v>16</v>
      </c>
      <c r="BP91">
        <f t="shared" si="4"/>
        <v>119</v>
      </c>
      <c r="BQ91">
        <f t="shared" si="5"/>
        <v>17</v>
      </c>
    </row>
    <row r="92" spans="1:69" x14ac:dyDescent="0.3">
      <c r="A92">
        <v>12091</v>
      </c>
      <c r="B92" t="s">
        <v>859</v>
      </c>
      <c r="C92" t="s">
        <v>359</v>
      </c>
      <c r="D92">
        <v>12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2</v>
      </c>
      <c r="BI92">
        <v>4</v>
      </c>
      <c r="BJ92">
        <v>5</v>
      </c>
      <c r="BK92">
        <v>9</v>
      </c>
      <c r="BL92">
        <v>12</v>
      </c>
      <c r="BM92">
        <v>14</v>
      </c>
      <c r="BN92">
        <v>14</v>
      </c>
      <c r="BO92">
        <v>14</v>
      </c>
      <c r="BP92">
        <f t="shared" si="4"/>
        <v>83</v>
      </c>
      <c r="BQ92">
        <f t="shared" si="5"/>
        <v>17</v>
      </c>
    </row>
    <row r="93" spans="1:69" x14ac:dyDescent="0.3">
      <c r="A93">
        <v>18063</v>
      </c>
      <c r="B93" t="s">
        <v>850</v>
      </c>
      <c r="C93" t="s">
        <v>34</v>
      </c>
      <c r="D93">
        <v>18</v>
      </c>
      <c r="AY93">
        <v>1</v>
      </c>
      <c r="AZ93">
        <v>2</v>
      </c>
      <c r="BA93">
        <v>2</v>
      </c>
      <c r="BB93">
        <v>2</v>
      </c>
      <c r="BC93">
        <v>2</v>
      </c>
      <c r="BD93">
        <v>2</v>
      </c>
      <c r="BE93">
        <v>2</v>
      </c>
      <c r="BF93">
        <v>2</v>
      </c>
      <c r="BG93">
        <v>3</v>
      </c>
      <c r="BH93">
        <v>3</v>
      </c>
      <c r="BI93">
        <v>4</v>
      </c>
      <c r="BJ93">
        <v>4</v>
      </c>
      <c r="BK93">
        <v>6</v>
      </c>
      <c r="BL93">
        <v>6</v>
      </c>
      <c r="BM93">
        <v>8</v>
      </c>
      <c r="BN93">
        <v>12</v>
      </c>
      <c r="BO93">
        <v>13</v>
      </c>
      <c r="BP93">
        <f t="shared" si="4"/>
        <v>74</v>
      </c>
      <c r="BQ93">
        <f t="shared" si="5"/>
        <v>17</v>
      </c>
    </row>
    <row r="94" spans="1:69" x14ac:dyDescent="0.3">
      <c r="A94">
        <v>6019</v>
      </c>
      <c r="B94" t="s">
        <v>837</v>
      </c>
      <c r="C94" t="s">
        <v>255</v>
      </c>
      <c r="D94">
        <v>6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2</v>
      </c>
      <c r="BF94">
        <v>2</v>
      </c>
      <c r="BG94">
        <v>2</v>
      </c>
      <c r="BH94">
        <v>2</v>
      </c>
      <c r="BI94">
        <v>3</v>
      </c>
      <c r="BJ94">
        <v>3</v>
      </c>
      <c r="BK94">
        <v>6</v>
      </c>
      <c r="BL94">
        <v>6</v>
      </c>
      <c r="BM94">
        <v>6</v>
      </c>
      <c r="BN94">
        <v>13</v>
      </c>
      <c r="BO94">
        <v>18</v>
      </c>
      <c r="BP94">
        <f t="shared" si="4"/>
        <v>69</v>
      </c>
      <c r="BQ94">
        <f t="shared" si="5"/>
        <v>17</v>
      </c>
    </row>
    <row r="95" spans="1:69" x14ac:dyDescent="0.3">
      <c r="A95">
        <v>53037</v>
      </c>
      <c r="B95" t="s">
        <v>832</v>
      </c>
      <c r="C95" t="s">
        <v>150</v>
      </c>
      <c r="D95">
        <v>53</v>
      </c>
      <c r="AY95">
        <v>1</v>
      </c>
      <c r="AZ95">
        <v>1</v>
      </c>
      <c r="BA95">
        <v>1</v>
      </c>
      <c r="BB95">
        <v>1</v>
      </c>
      <c r="BC95">
        <v>3</v>
      </c>
      <c r="BD95">
        <v>3</v>
      </c>
      <c r="BE95">
        <v>3</v>
      </c>
      <c r="BF95">
        <v>3</v>
      </c>
      <c r="BG95">
        <v>3</v>
      </c>
      <c r="BH95">
        <v>3</v>
      </c>
      <c r="BI95">
        <v>4</v>
      </c>
      <c r="BJ95">
        <v>4</v>
      </c>
      <c r="BK95">
        <v>4</v>
      </c>
      <c r="BL95">
        <v>4</v>
      </c>
      <c r="BM95">
        <v>4</v>
      </c>
      <c r="BN95">
        <v>5</v>
      </c>
      <c r="BO95">
        <v>18</v>
      </c>
      <c r="BP95">
        <f t="shared" si="4"/>
        <v>65</v>
      </c>
      <c r="BQ95">
        <f t="shared" si="5"/>
        <v>17</v>
      </c>
    </row>
    <row r="96" spans="1:69" x14ac:dyDescent="0.3">
      <c r="A96">
        <v>24025</v>
      </c>
      <c r="B96" t="s">
        <v>790</v>
      </c>
      <c r="C96" t="s">
        <v>110</v>
      </c>
      <c r="D96">
        <v>24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2</v>
      </c>
      <c r="BF96">
        <v>2</v>
      </c>
      <c r="BG96">
        <v>2</v>
      </c>
      <c r="BH96">
        <v>2</v>
      </c>
      <c r="BI96">
        <v>3</v>
      </c>
      <c r="BJ96">
        <v>3</v>
      </c>
      <c r="BK96">
        <v>5</v>
      </c>
      <c r="BL96">
        <v>5</v>
      </c>
      <c r="BM96">
        <v>5</v>
      </c>
      <c r="BN96">
        <v>5</v>
      </c>
      <c r="BO96">
        <v>5</v>
      </c>
      <c r="BP96">
        <f t="shared" si="4"/>
        <v>45</v>
      </c>
      <c r="BQ96">
        <f t="shared" si="5"/>
        <v>17</v>
      </c>
    </row>
    <row r="97" spans="1:69" x14ac:dyDescent="0.3">
      <c r="A97">
        <v>50003</v>
      </c>
      <c r="B97" t="s">
        <v>789</v>
      </c>
      <c r="C97" t="s">
        <v>47</v>
      </c>
      <c r="D97">
        <v>50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2</v>
      </c>
      <c r="BH97">
        <v>3</v>
      </c>
      <c r="BI97">
        <v>3</v>
      </c>
      <c r="BJ97">
        <v>4</v>
      </c>
      <c r="BK97">
        <v>4</v>
      </c>
      <c r="BL97">
        <v>4</v>
      </c>
      <c r="BM97">
        <v>4</v>
      </c>
      <c r="BN97">
        <v>4</v>
      </c>
      <c r="BO97">
        <v>9</v>
      </c>
      <c r="BP97">
        <f t="shared" si="4"/>
        <v>45</v>
      </c>
      <c r="BQ97">
        <f t="shared" si="5"/>
        <v>17</v>
      </c>
    </row>
    <row r="98" spans="1:69" x14ac:dyDescent="0.3">
      <c r="A98">
        <v>45083</v>
      </c>
      <c r="B98" t="s">
        <v>703</v>
      </c>
      <c r="C98" t="s">
        <v>12</v>
      </c>
      <c r="D98">
        <v>45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2</v>
      </c>
      <c r="BM98">
        <v>2</v>
      </c>
      <c r="BN98">
        <v>3</v>
      </c>
      <c r="BO98">
        <v>4</v>
      </c>
      <c r="BP98">
        <f t="shared" si="4"/>
        <v>24</v>
      </c>
      <c r="BQ98">
        <f t="shared" si="5"/>
        <v>17</v>
      </c>
    </row>
    <row r="99" spans="1:69" x14ac:dyDescent="0.3">
      <c r="A99">
        <v>41019</v>
      </c>
      <c r="B99" t="s">
        <v>214</v>
      </c>
      <c r="C99" t="s">
        <v>13</v>
      </c>
      <c r="D99">
        <v>41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f t="shared" si="4"/>
        <v>17</v>
      </c>
      <c r="BQ99">
        <f t="shared" si="5"/>
        <v>17</v>
      </c>
    </row>
    <row r="100" spans="1:69" x14ac:dyDescent="0.3">
      <c r="A100">
        <v>9001</v>
      </c>
      <c r="B100" t="s">
        <v>172</v>
      </c>
      <c r="C100" t="s">
        <v>39</v>
      </c>
      <c r="D100">
        <v>9</v>
      </c>
      <c r="AZ100">
        <v>1</v>
      </c>
      <c r="BA100">
        <v>1</v>
      </c>
      <c r="BB100">
        <v>2</v>
      </c>
      <c r="BC100">
        <v>4</v>
      </c>
      <c r="BD100">
        <v>5</v>
      </c>
      <c r="BE100">
        <v>15</v>
      </c>
      <c r="BF100">
        <v>16</v>
      </c>
      <c r="BG100">
        <v>29</v>
      </c>
      <c r="BH100">
        <v>48</v>
      </c>
      <c r="BI100">
        <v>69</v>
      </c>
      <c r="BJ100">
        <v>102</v>
      </c>
      <c r="BK100">
        <v>122</v>
      </c>
      <c r="BL100">
        <v>140</v>
      </c>
      <c r="BM100">
        <v>208</v>
      </c>
      <c r="BN100">
        <v>270</v>
      </c>
      <c r="BO100">
        <v>384</v>
      </c>
      <c r="BP100">
        <f t="shared" si="4"/>
        <v>1416</v>
      </c>
      <c r="BQ100">
        <f t="shared" si="5"/>
        <v>16</v>
      </c>
    </row>
    <row r="101" spans="1:69" x14ac:dyDescent="0.3">
      <c r="A101">
        <v>22051</v>
      </c>
      <c r="B101" t="s">
        <v>1003</v>
      </c>
      <c r="C101" t="s">
        <v>190</v>
      </c>
      <c r="D101">
        <v>22</v>
      </c>
      <c r="AZ101">
        <v>1</v>
      </c>
      <c r="BA101">
        <v>1</v>
      </c>
      <c r="BB101">
        <v>1</v>
      </c>
      <c r="BC101">
        <v>2</v>
      </c>
      <c r="BD101">
        <v>3</v>
      </c>
      <c r="BE101">
        <v>12</v>
      </c>
      <c r="BF101">
        <v>14</v>
      </c>
      <c r="BG101">
        <v>21</v>
      </c>
      <c r="BH101">
        <v>35</v>
      </c>
      <c r="BI101">
        <v>45</v>
      </c>
      <c r="BJ101">
        <v>69</v>
      </c>
      <c r="BK101">
        <v>104</v>
      </c>
      <c r="BL101">
        <v>166</v>
      </c>
      <c r="BM101">
        <v>184</v>
      </c>
      <c r="BN101">
        <v>252</v>
      </c>
      <c r="BO101">
        <v>293</v>
      </c>
      <c r="BP101">
        <f t="shared" si="4"/>
        <v>1203</v>
      </c>
      <c r="BQ101">
        <f t="shared" si="5"/>
        <v>16</v>
      </c>
    </row>
    <row r="102" spans="1:69" x14ac:dyDescent="0.3">
      <c r="A102">
        <v>34025</v>
      </c>
      <c r="B102" t="s">
        <v>1000</v>
      </c>
      <c r="C102" t="s">
        <v>226</v>
      </c>
      <c r="D102">
        <v>34</v>
      </c>
      <c r="AZ102">
        <v>2</v>
      </c>
      <c r="BA102">
        <v>2</v>
      </c>
      <c r="BB102">
        <v>2</v>
      </c>
      <c r="BC102">
        <v>5</v>
      </c>
      <c r="BD102">
        <v>7</v>
      </c>
      <c r="BE102">
        <v>8</v>
      </c>
      <c r="BF102">
        <v>12</v>
      </c>
      <c r="BG102">
        <v>14</v>
      </c>
      <c r="BH102">
        <v>22</v>
      </c>
      <c r="BI102">
        <v>32</v>
      </c>
      <c r="BJ102">
        <v>43</v>
      </c>
      <c r="BK102">
        <v>53</v>
      </c>
      <c r="BL102">
        <v>92</v>
      </c>
      <c r="BM102">
        <v>158</v>
      </c>
      <c r="BN102">
        <v>238</v>
      </c>
      <c r="BO102">
        <v>288</v>
      </c>
      <c r="BP102">
        <f t="shared" si="4"/>
        <v>978</v>
      </c>
      <c r="BQ102">
        <f t="shared" si="5"/>
        <v>16</v>
      </c>
    </row>
    <row r="103" spans="1:69" x14ac:dyDescent="0.3">
      <c r="A103">
        <v>39035</v>
      </c>
      <c r="B103" t="s">
        <v>992</v>
      </c>
      <c r="C103" t="s">
        <v>84</v>
      </c>
      <c r="D103">
        <v>39</v>
      </c>
      <c r="AZ103">
        <v>3</v>
      </c>
      <c r="BA103">
        <v>3</v>
      </c>
      <c r="BB103">
        <v>3</v>
      </c>
      <c r="BC103">
        <v>3</v>
      </c>
      <c r="BD103">
        <v>6</v>
      </c>
      <c r="BE103">
        <v>11</v>
      </c>
      <c r="BF103">
        <v>14</v>
      </c>
      <c r="BG103">
        <v>24</v>
      </c>
      <c r="BH103">
        <v>31</v>
      </c>
      <c r="BI103">
        <v>38</v>
      </c>
      <c r="BJ103">
        <v>53</v>
      </c>
      <c r="BK103">
        <v>69</v>
      </c>
      <c r="BL103">
        <v>92</v>
      </c>
      <c r="BM103">
        <v>125</v>
      </c>
      <c r="BN103">
        <v>149</v>
      </c>
      <c r="BO103">
        <v>167</v>
      </c>
      <c r="BP103">
        <f t="shared" si="4"/>
        <v>791</v>
      </c>
      <c r="BQ103">
        <f t="shared" si="5"/>
        <v>16</v>
      </c>
    </row>
    <row r="104" spans="1:69" x14ac:dyDescent="0.3">
      <c r="A104">
        <v>34039</v>
      </c>
      <c r="B104" t="s">
        <v>298</v>
      </c>
      <c r="C104" t="s">
        <v>226</v>
      </c>
      <c r="D104">
        <v>34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4</v>
      </c>
      <c r="BG104">
        <v>8</v>
      </c>
      <c r="BH104">
        <v>15</v>
      </c>
      <c r="BI104">
        <v>26</v>
      </c>
      <c r="BJ104">
        <v>29</v>
      </c>
      <c r="BK104">
        <v>43</v>
      </c>
      <c r="BL104">
        <v>81</v>
      </c>
      <c r="BM104">
        <v>124</v>
      </c>
      <c r="BN104">
        <v>189</v>
      </c>
      <c r="BO104">
        <v>246</v>
      </c>
      <c r="BP104">
        <f t="shared" si="4"/>
        <v>771</v>
      </c>
      <c r="BQ104">
        <f t="shared" si="5"/>
        <v>16</v>
      </c>
    </row>
    <row r="105" spans="1:69" x14ac:dyDescent="0.3">
      <c r="A105">
        <v>34031</v>
      </c>
      <c r="B105" t="s">
        <v>989</v>
      </c>
      <c r="C105" t="s">
        <v>226</v>
      </c>
      <c r="D105">
        <v>34</v>
      </c>
      <c r="AZ105">
        <v>1</v>
      </c>
      <c r="BA105">
        <v>1</v>
      </c>
      <c r="BB105">
        <v>1</v>
      </c>
      <c r="BC105">
        <v>1</v>
      </c>
      <c r="BD105">
        <v>2</v>
      </c>
      <c r="BE105">
        <v>2</v>
      </c>
      <c r="BF105">
        <v>5</v>
      </c>
      <c r="BG105">
        <v>8</v>
      </c>
      <c r="BH105">
        <v>10</v>
      </c>
      <c r="BI105">
        <v>18</v>
      </c>
      <c r="BJ105">
        <v>38</v>
      </c>
      <c r="BK105">
        <v>49</v>
      </c>
      <c r="BL105">
        <v>67</v>
      </c>
      <c r="BM105">
        <v>95</v>
      </c>
      <c r="BN105">
        <v>141</v>
      </c>
      <c r="BO105">
        <v>216</v>
      </c>
      <c r="BP105">
        <f t="shared" si="4"/>
        <v>655</v>
      </c>
      <c r="BQ105">
        <f t="shared" si="5"/>
        <v>16</v>
      </c>
    </row>
    <row r="106" spans="1:69" x14ac:dyDescent="0.3">
      <c r="A106">
        <v>8037</v>
      </c>
      <c r="B106" t="s">
        <v>987</v>
      </c>
      <c r="C106" t="s">
        <v>140</v>
      </c>
      <c r="D106">
        <v>8</v>
      </c>
      <c r="AZ106">
        <v>2</v>
      </c>
      <c r="BA106">
        <v>3</v>
      </c>
      <c r="BB106">
        <v>4</v>
      </c>
      <c r="BC106">
        <v>11</v>
      </c>
      <c r="BD106">
        <v>16</v>
      </c>
      <c r="BE106">
        <v>20</v>
      </c>
      <c r="BF106">
        <v>24</v>
      </c>
      <c r="BG106">
        <v>24</v>
      </c>
      <c r="BH106">
        <v>34</v>
      </c>
      <c r="BI106">
        <v>34</v>
      </c>
      <c r="BJ106">
        <v>51</v>
      </c>
      <c r="BK106">
        <v>61</v>
      </c>
      <c r="BL106">
        <v>74</v>
      </c>
      <c r="BM106">
        <v>80</v>
      </c>
      <c r="BN106">
        <v>92</v>
      </c>
      <c r="BO106">
        <v>96</v>
      </c>
      <c r="BP106">
        <f t="shared" si="4"/>
        <v>626</v>
      </c>
      <c r="BQ106">
        <f t="shared" si="5"/>
        <v>16</v>
      </c>
    </row>
    <row r="107" spans="1:69" x14ac:dyDescent="0.3">
      <c r="A107">
        <v>42101</v>
      </c>
      <c r="B107" t="s">
        <v>983</v>
      </c>
      <c r="C107" t="s">
        <v>74</v>
      </c>
      <c r="D107">
        <v>42</v>
      </c>
      <c r="AZ107">
        <v>1</v>
      </c>
      <c r="BA107">
        <v>1</v>
      </c>
      <c r="BB107">
        <v>1</v>
      </c>
      <c r="BC107">
        <v>1</v>
      </c>
      <c r="BD107">
        <v>3</v>
      </c>
      <c r="BE107">
        <v>4</v>
      </c>
      <c r="BF107">
        <v>6</v>
      </c>
      <c r="BG107">
        <v>8</v>
      </c>
      <c r="BH107">
        <v>10</v>
      </c>
      <c r="BI107">
        <v>17</v>
      </c>
      <c r="BJ107">
        <v>33</v>
      </c>
      <c r="BK107">
        <v>42</v>
      </c>
      <c r="BL107">
        <v>69</v>
      </c>
      <c r="BM107">
        <v>91</v>
      </c>
      <c r="BN107">
        <v>128</v>
      </c>
      <c r="BO107">
        <v>177</v>
      </c>
      <c r="BP107">
        <f t="shared" si="4"/>
        <v>592</v>
      </c>
      <c r="BQ107">
        <f t="shared" si="5"/>
        <v>16</v>
      </c>
    </row>
    <row r="108" spans="1:69" x14ac:dyDescent="0.3">
      <c r="A108">
        <v>13089</v>
      </c>
      <c r="B108" t="s">
        <v>162</v>
      </c>
      <c r="C108" t="s">
        <v>128</v>
      </c>
      <c r="D108">
        <v>13</v>
      </c>
      <c r="AZ108">
        <v>2</v>
      </c>
      <c r="BA108">
        <v>2</v>
      </c>
      <c r="BB108">
        <v>4</v>
      </c>
      <c r="BC108">
        <v>5</v>
      </c>
      <c r="BD108">
        <v>5</v>
      </c>
      <c r="BE108">
        <v>8</v>
      </c>
      <c r="BF108">
        <v>10</v>
      </c>
      <c r="BG108">
        <v>10</v>
      </c>
      <c r="BH108">
        <v>15</v>
      </c>
      <c r="BI108">
        <v>18</v>
      </c>
      <c r="BJ108">
        <v>22</v>
      </c>
      <c r="BK108">
        <v>36</v>
      </c>
      <c r="BL108">
        <v>41</v>
      </c>
      <c r="BM108">
        <v>53</v>
      </c>
      <c r="BN108">
        <v>74</v>
      </c>
      <c r="BO108">
        <v>107</v>
      </c>
      <c r="BP108">
        <f t="shared" si="4"/>
        <v>412</v>
      </c>
      <c r="BQ108">
        <f t="shared" si="5"/>
        <v>16</v>
      </c>
    </row>
    <row r="109" spans="1:69" x14ac:dyDescent="0.3">
      <c r="A109">
        <v>55025</v>
      </c>
      <c r="B109" t="s">
        <v>972</v>
      </c>
      <c r="C109" t="s">
        <v>9</v>
      </c>
      <c r="D109">
        <v>55</v>
      </c>
      <c r="AZ109">
        <v>2</v>
      </c>
      <c r="BA109">
        <v>2</v>
      </c>
      <c r="BB109">
        <v>2</v>
      </c>
      <c r="BC109">
        <v>2</v>
      </c>
      <c r="BD109">
        <v>5</v>
      </c>
      <c r="BE109">
        <v>6</v>
      </c>
      <c r="BF109">
        <v>6</v>
      </c>
      <c r="BG109">
        <v>10</v>
      </c>
      <c r="BH109">
        <v>19</v>
      </c>
      <c r="BI109">
        <v>23</v>
      </c>
      <c r="BJ109">
        <v>27</v>
      </c>
      <c r="BK109">
        <v>32</v>
      </c>
      <c r="BL109">
        <v>49</v>
      </c>
      <c r="BM109">
        <v>61</v>
      </c>
      <c r="BN109">
        <v>61</v>
      </c>
      <c r="BO109">
        <v>72</v>
      </c>
      <c r="BP109">
        <f t="shared" si="4"/>
        <v>379</v>
      </c>
      <c r="BQ109">
        <f t="shared" si="5"/>
        <v>16</v>
      </c>
    </row>
    <row r="110" spans="1:69" x14ac:dyDescent="0.3">
      <c r="A110">
        <v>8005</v>
      </c>
      <c r="B110" t="s">
        <v>969</v>
      </c>
      <c r="C110" t="s">
        <v>140</v>
      </c>
      <c r="D110">
        <v>8</v>
      </c>
      <c r="AZ110">
        <v>2</v>
      </c>
      <c r="BA110">
        <v>2</v>
      </c>
      <c r="BB110">
        <v>3</v>
      </c>
      <c r="BC110">
        <v>3</v>
      </c>
      <c r="BD110">
        <v>7</v>
      </c>
      <c r="BE110">
        <v>10</v>
      </c>
      <c r="BF110">
        <v>15</v>
      </c>
      <c r="BG110">
        <v>15</v>
      </c>
      <c r="BH110">
        <v>18</v>
      </c>
      <c r="BI110">
        <v>18</v>
      </c>
      <c r="BJ110">
        <v>22</v>
      </c>
      <c r="BK110">
        <v>29</v>
      </c>
      <c r="BL110">
        <v>40</v>
      </c>
      <c r="BM110">
        <v>45</v>
      </c>
      <c r="BN110">
        <v>58</v>
      </c>
      <c r="BO110">
        <v>69</v>
      </c>
      <c r="BP110">
        <f t="shared" si="4"/>
        <v>356</v>
      </c>
      <c r="BQ110">
        <f t="shared" si="5"/>
        <v>16</v>
      </c>
    </row>
    <row r="111" spans="1:69" x14ac:dyDescent="0.3">
      <c r="A111">
        <v>24033</v>
      </c>
      <c r="B111" t="s">
        <v>966</v>
      </c>
      <c r="C111" t="s">
        <v>110</v>
      </c>
      <c r="D111">
        <v>24</v>
      </c>
      <c r="AZ111">
        <v>3</v>
      </c>
      <c r="BA111">
        <v>3</v>
      </c>
      <c r="BB111">
        <v>4</v>
      </c>
      <c r="BC111">
        <v>4</v>
      </c>
      <c r="BD111">
        <v>6</v>
      </c>
      <c r="BE111">
        <v>9</v>
      </c>
      <c r="BF111">
        <v>9</v>
      </c>
      <c r="BG111">
        <v>10</v>
      </c>
      <c r="BH111">
        <v>14</v>
      </c>
      <c r="BI111">
        <v>20</v>
      </c>
      <c r="BJ111">
        <v>23</v>
      </c>
      <c r="BK111">
        <v>36</v>
      </c>
      <c r="BL111">
        <v>36</v>
      </c>
      <c r="BM111">
        <v>40</v>
      </c>
      <c r="BN111">
        <v>47</v>
      </c>
      <c r="BO111">
        <v>63</v>
      </c>
      <c r="BP111">
        <f t="shared" si="4"/>
        <v>327</v>
      </c>
      <c r="BQ111">
        <f t="shared" si="5"/>
        <v>16</v>
      </c>
    </row>
    <row r="112" spans="1:69" x14ac:dyDescent="0.3">
      <c r="A112">
        <v>19103</v>
      </c>
      <c r="B112" t="s">
        <v>295</v>
      </c>
      <c r="C112" t="s">
        <v>33</v>
      </c>
      <c r="D112">
        <v>19</v>
      </c>
      <c r="AZ112">
        <v>7</v>
      </c>
      <c r="BA112">
        <v>13</v>
      </c>
      <c r="BB112">
        <v>13</v>
      </c>
      <c r="BC112">
        <v>14</v>
      </c>
      <c r="BD112">
        <v>14</v>
      </c>
      <c r="BE112">
        <v>14</v>
      </c>
      <c r="BF112">
        <v>14</v>
      </c>
      <c r="BG112">
        <v>15</v>
      </c>
      <c r="BH112">
        <v>18</v>
      </c>
      <c r="BI112">
        <v>21</v>
      </c>
      <c r="BJ112">
        <v>22</v>
      </c>
      <c r="BK112">
        <v>22</v>
      </c>
      <c r="BL112">
        <v>27</v>
      </c>
      <c r="BM112">
        <v>32</v>
      </c>
      <c r="BN112">
        <v>35</v>
      </c>
      <c r="BO112">
        <v>37</v>
      </c>
      <c r="BP112">
        <f t="shared" si="4"/>
        <v>318</v>
      </c>
      <c r="BQ112">
        <f t="shared" si="5"/>
        <v>16</v>
      </c>
    </row>
    <row r="113" spans="1:69" x14ac:dyDescent="0.3">
      <c r="A113">
        <v>25027</v>
      </c>
      <c r="B113" t="s">
        <v>456</v>
      </c>
      <c r="C113" t="s">
        <v>345</v>
      </c>
      <c r="D113">
        <v>25</v>
      </c>
      <c r="AZ113">
        <v>1</v>
      </c>
      <c r="BA113">
        <v>1</v>
      </c>
      <c r="BB113">
        <v>1</v>
      </c>
      <c r="BC113">
        <v>1</v>
      </c>
      <c r="BD113">
        <v>2</v>
      </c>
      <c r="BE113">
        <v>2</v>
      </c>
      <c r="BF113">
        <v>6</v>
      </c>
      <c r="BG113">
        <v>6</v>
      </c>
      <c r="BH113">
        <v>8</v>
      </c>
      <c r="BI113">
        <v>10</v>
      </c>
      <c r="BJ113">
        <v>14</v>
      </c>
      <c r="BK113">
        <v>19</v>
      </c>
      <c r="BL113">
        <v>24</v>
      </c>
      <c r="BM113">
        <v>37</v>
      </c>
      <c r="BN113">
        <v>42</v>
      </c>
      <c r="BO113">
        <v>73</v>
      </c>
      <c r="BP113">
        <f t="shared" si="4"/>
        <v>247</v>
      </c>
      <c r="BQ113">
        <f t="shared" si="5"/>
        <v>16</v>
      </c>
    </row>
    <row r="114" spans="1:69" x14ac:dyDescent="0.3">
      <c r="A114">
        <v>42089</v>
      </c>
      <c r="B114" t="s">
        <v>127</v>
      </c>
      <c r="C114" t="s">
        <v>74</v>
      </c>
      <c r="D114">
        <v>42</v>
      </c>
      <c r="AZ114">
        <v>1</v>
      </c>
      <c r="BA114">
        <v>1</v>
      </c>
      <c r="BB114">
        <v>1</v>
      </c>
      <c r="BC114">
        <v>2</v>
      </c>
      <c r="BD114">
        <v>3</v>
      </c>
      <c r="BE114">
        <v>3</v>
      </c>
      <c r="BF114">
        <v>6</v>
      </c>
      <c r="BG114">
        <v>7</v>
      </c>
      <c r="BH114">
        <v>7</v>
      </c>
      <c r="BI114">
        <v>7</v>
      </c>
      <c r="BJ114">
        <v>15</v>
      </c>
      <c r="BK114">
        <v>19</v>
      </c>
      <c r="BL114">
        <v>25</v>
      </c>
      <c r="BM114">
        <v>31</v>
      </c>
      <c r="BN114">
        <v>43</v>
      </c>
      <c r="BO114">
        <v>45</v>
      </c>
      <c r="BP114">
        <f t="shared" si="4"/>
        <v>216</v>
      </c>
      <c r="BQ114">
        <f t="shared" si="5"/>
        <v>16</v>
      </c>
    </row>
    <row r="115" spans="1:69" x14ac:dyDescent="0.3">
      <c r="A115">
        <v>6111</v>
      </c>
      <c r="B115" t="s">
        <v>943</v>
      </c>
      <c r="C115" t="s">
        <v>255</v>
      </c>
      <c r="D115">
        <v>6</v>
      </c>
      <c r="AZ115">
        <v>1</v>
      </c>
      <c r="BA115">
        <v>1</v>
      </c>
      <c r="BB115">
        <v>2</v>
      </c>
      <c r="BC115">
        <v>2</v>
      </c>
      <c r="BD115">
        <v>3</v>
      </c>
      <c r="BE115">
        <v>4</v>
      </c>
      <c r="BF115">
        <v>4</v>
      </c>
      <c r="BG115">
        <v>4</v>
      </c>
      <c r="BH115">
        <v>10</v>
      </c>
      <c r="BI115">
        <v>13</v>
      </c>
      <c r="BJ115">
        <v>17</v>
      </c>
      <c r="BK115">
        <v>19</v>
      </c>
      <c r="BL115">
        <v>26</v>
      </c>
      <c r="BM115">
        <v>30</v>
      </c>
      <c r="BN115">
        <v>35</v>
      </c>
      <c r="BO115">
        <v>39</v>
      </c>
      <c r="BP115">
        <f t="shared" si="4"/>
        <v>210</v>
      </c>
      <c r="BQ115">
        <f t="shared" si="5"/>
        <v>16</v>
      </c>
    </row>
    <row r="116" spans="1:69" x14ac:dyDescent="0.3">
      <c r="A116">
        <v>13135</v>
      </c>
      <c r="B116" t="s">
        <v>939</v>
      </c>
      <c r="C116" t="s">
        <v>128</v>
      </c>
      <c r="D116">
        <v>13</v>
      </c>
      <c r="AZ116">
        <v>2</v>
      </c>
      <c r="BA116">
        <v>2</v>
      </c>
      <c r="BB116">
        <v>2</v>
      </c>
      <c r="BC116">
        <v>2</v>
      </c>
      <c r="BD116">
        <v>2</v>
      </c>
      <c r="BE116">
        <v>2</v>
      </c>
      <c r="BF116">
        <v>4</v>
      </c>
      <c r="BG116">
        <v>5</v>
      </c>
      <c r="BH116">
        <v>7</v>
      </c>
      <c r="BI116">
        <v>7</v>
      </c>
      <c r="BJ116">
        <v>12</v>
      </c>
      <c r="BK116">
        <v>23</v>
      </c>
      <c r="BL116">
        <v>23</v>
      </c>
      <c r="BM116">
        <v>27</v>
      </c>
      <c r="BN116">
        <v>35</v>
      </c>
      <c r="BO116">
        <v>46</v>
      </c>
      <c r="BP116">
        <f t="shared" si="4"/>
        <v>201</v>
      </c>
      <c r="BQ116">
        <f t="shared" si="5"/>
        <v>16</v>
      </c>
    </row>
    <row r="117" spans="1:69" x14ac:dyDescent="0.3">
      <c r="A117">
        <v>34005</v>
      </c>
      <c r="B117" t="s">
        <v>936</v>
      </c>
      <c r="C117" t="s">
        <v>226</v>
      </c>
      <c r="D117">
        <v>34</v>
      </c>
      <c r="AZ117">
        <v>2</v>
      </c>
      <c r="BA117">
        <v>2</v>
      </c>
      <c r="BB117">
        <v>2</v>
      </c>
      <c r="BC117">
        <v>2</v>
      </c>
      <c r="BD117">
        <v>3</v>
      </c>
      <c r="BE117">
        <v>3</v>
      </c>
      <c r="BF117">
        <v>4</v>
      </c>
      <c r="BG117">
        <v>5</v>
      </c>
      <c r="BH117">
        <v>5</v>
      </c>
      <c r="BI117">
        <v>10</v>
      </c>
      <c r="BJ117">
        <v>14</v>
      </c>
      <c r="BK117">
        <v>17</v>
      </c>
      <c r="BL117">
        <v>21</v>
      </c>
      <c r="BM117">
        <v>26</v>
      </c>
      <c r="BN117">
        <v>40</v>
      </c>
      <c r="BO117">
        <v>42</v>
      </c>
      <c r="BP117">
        <f t="shared" si="4"/>
        <v>198</v>
      </c>
      <c r="BQ117">
        <f t="shared" si="5"/>
        <v>16</v>
      </c>
    </row>
    <row r="118" spans="1:69" x14ac:dyDescent="0.3">
      <c r="A118">
        <v>48085</v>
      </c>
      <c r="B118" t="s">
        <v>934</v>
      </c>
      <c r="C118" t="s">
        <v>49</v>
      </c>
      <c r="D118">
        <v>48</v>
      </c>
      <c r="AZ118">
        <v>3</v>
      </c>
      <c r="BA118">
        <v>3</v>
      </c>
      <c r="BB118">
        <v>3</v>
      </c>
      <c r="BC118">
        <v>3</v>
      </c>
      <c r="BD118">
        <v>5</v>
      </c>
      <c r="BE118">
        <v>5</v>
      </c>
      <c r="BF118">
        <v>6</v>
      </c>
      <c r="BG118">
        <v>6</v>
      </c>
      <c r="BH118">
        <v>6</v>
      </c>
      <c r="BI118">
        <v>6</v>
      </c>
      <c r="BJ118">
        <v>7</v>
      </c>
      <c r="BK118">
        <v>12</v>
      </c>
      <c r="BL118">
        <v>13</v>
      </c>
      <c r="BM118">
        <v>21</v>
      </c>
      <c r="BN118">
        <v>45</v>
      </c>
      <c r="BO118">
        <v>53</v>
      </c>
      <c r="BP118">
        <f t="shared" si="4"/>
        <v>197</v>
      </c>
      <c r="BQ118">
        <f t="shared" si="5"/>
        <v>16</v>
      </c>
    </row>
    <row r="119" spans="1:69" x14ac:dyDescent="0.3">
      <c r="A119">
        <v>8051</v>
      </c>
      <c r="B119" t="s">
        <v>931</v>
      </c>
      <c r="C119" t="s">
        <v>140</v>
      </c>
      <c r="D119">
        <v>8</v>
      </c>
      <c r="AZ119">
        <v>1</v>
      </c>
      <c r="BA119">
        <v>1</v>
      </c>
      <c r="BB119">
        <v>2</v>
      </c>
      <c r="BC119">
        <v>3</v>
      </c>
      <c r="BD119">
        <v>4</v>
      </c>
      <c r="BE119">
        <v>6</v>
      </c>
      <c r="BF119">
        <v>8</v>
      </c>
      <c r="BG119">
        <v>8</v>
      </c>
      <c r="BH119">
        <v>11</v>
      </c>
      <c r="BI119">
        <v>11</v>
      </c>
      <c r="BJ119">
        <v>13</v>
      </c>
      <c r="BK119">
        <v>13</v>
      </c>
      <c r="BL119">
        <v>18</v>
      </c>
      <c r="BM119">
        <v>22</v>
      </c>
      <c r="BN119">
        <v>28</v>
      </c>
      <c r="BO119">
        <v>40</v>
      </c>
      <c r="BP119">
        <f t="shared" si="4"/>
        <v>189</v>
      </c>
      <c r="BQ119">
        <f t="shared" si="5"/>
        <v>16</v>
      </c>
    </row>
    <row r="120" spans="1:69" x14ac:dyDescent="0.3">
      <c r="A120">
        <v>6087</v>
      </c>
      <c r="B120" t="s">
        <v>146</v>
      </c>
      <c r="C120" t="s">
        <v>255</v>
      </c>
      <c r="D120">
        <v>6</v>
      </c>
      <c r="AZ120">
        <v>2</v>
      </c>
      <c r="BA120">
        <v>2</v>
      </c>
      <c r="BB120">
        <v>2</v>
      </c>
      <c r="BC120">
        <v>2</v>
      </c>
      <c r="BD120">
        <v>7</v>
      </c>
      <c r="BE120">
        <v>7</v>
      </c>
      <c r="BF120">
        <v>7</v>
      </c>
      <c r="BG120">
        <v>9</v>
      </c>
      <c r="BH120">
        <v>13</v>
      </c>
      <c r="BI120">
        <v>13</v>
      </c>
      <c r="BJ120">
        <v>14</v>
      </c>
      <c r="BK120">
        <v>15</v>
      </c>
      <c r="BL120">
        <v>15</v>
      </c>
      <c r="BM120">
        <v>15</v>
      </c>
      <c r="BN120">
        <v>22</v>
      </c>
      <c r="BO120">
        <v>24</v>
      </c>
      <c r="BP120">
        <f t="shared" si="4"/>
        <v>169</v>
      </c>
      <c r="BQ120">
        <f t="shared" si="5"/>
        <v>16</v>
      </c>
    </row>
    <row r="121" spans="1:69" x14ac:dyDescent="0.3">
      <c r="A121">
        <v>21111</v>
      </c>
      <c r="B121" t="s">
        <v>100</v>
      </c>
      <c r="C121" t="s">
        <v>112</v>
      </c>
      <c r="D121">
        <v>21</v>
      </c>
      <c r="AZ121">
        <v>1</v>
      </c>
      <c r="BA121">
        <v>1</v>
      </c>
      <c r="BB121">
        <v>1</v>
      </c>
      <c r="BC121">
        <v>2</v>
      </c>
      <c r="BD121">
        <v>3</v>
      </c>
      <c r="BE121">
        <v>4</v>
      </c>
      <c r="BF121">
        <v>6</v>
      </c>
      <c r="BG121">
        <v>7</v>
      </c>
      <c r="BH121">
        <v>7</v>
      </c>
      <c r="BI121">
        <v>10</v>
      </c>
      <c r="BJ121">
        <v>17</v>
      </c>
      <c r="BK121">
        <v>17</v>
      </c>
      <c r="BL121">
        <v>17</v>
      </c>
      <c r="BM121">
        <v>17</v>
      </c>
      <c r="BN121">
        <v>28</v>
      </c>
      <c r="BO121">
        <v>31</v>
      </c>
      <c r="BP121">
        <f t="shared" si="4"/>
        <v>169</v>
      </c>
      <c r="BQ121">
        <f t="shared" si="5"/>
        <v>16</v>
      </c>
    </row>
    <row r="122" spans="1:69" x14ac:dyDescent="0.3">
      <c r="A122">
        <v>34007</v>
      </c>
      <c r="B122" t="s">
        <v>138</v>
      </c>
      <c r="C122" t="s">
        <v>226</v>
      </c>
      <c r="D122">
        <v>34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2</v>
      </c>
      <c r="BF122">
        <v>2</v>
      </c>
      <c r="BG122">
        <v>3</v>
      </c>
      <c r="BH122">
        <v>3</v>
      </c>
      <c r="BI122">
        <v>8</v>
      </c>
      <c r="BJ122">
        <v>13</v>
      </c>
      <c r="BK122">
        <v>11</v>
      </c>
      <c r="BL122">
        <v>15</v>
      </c>
      <c r="BM122">
        <v>22</v>
      </c>
      <c r="BN122">
        <v>33</v>
      </c>
      <c r="BO122">
        <v>51</v>
      </c>
      <c r="BP122">
        <f t="shared" si="4"/>
        <v>168</v>
      </c>
      <c r="BQ122">
        <f t="shared" si="5"/>
        <v>16</v>
      </c>
    </row>
    <row r="123" spans="1:69" x14ac:dyDescent="0.3">
      <c r="A123">
        <v>13057</v>
      </c>
      <c r="B123" t="s">
        <v>290</v>
      </c>
      <c r="C123" t="s">
        <v>128</v>
      </c>
      <c r="D123">
        <v>13</v>
      </c>
      <c r="AZ123">
        <v>1</v>
      </c>
      <c r="BA123">
        <v>1</v>
      </c>
      <c r="BB123">
        <v>1</v>
      </c>
      <c r="BC123">
        <v>2</v>
      </c>
      <c r="BD123">
        <v>2</v>
      </c>
      <c r="BE123">
        <v>5</v>
      </c>
      <c r="BF123">
        <v>5</v>
      </c>
      <c r="BG123">
        <v>7</v>
      </c>
      <c r="BH123">
        <v>7</v>
      </c>
      <c r="BI123">
        <v>9</v>
      </c>
      <c r="BJ123">
        <v>13</v>
      </c>
      <c r="BK123">
        <v>16</v>
      </c>
      <c r="BL123">
        <v>17</v>
      </c>
      <c r="BM123">
        <v>18</v>
      </c>
      <c r="BN123">
        <v>24</v>
      </c>
      <c r="BO123">
        <v>30</v>
      </c>
      <c r="BP123">
        <f t="shared" si="4"/>
        <v>158</v>
      </c>
      <c r="BQ123">
        <f t="shared" si="5"/>
        <v>16</v>
      </c>
    </row>
    <row r="124" spans="1:69" x14ac:dyDescent="0.3">
      <c r="A124">
        <v>6095</v>
      </c>
      <c r="B124" t="s">
        <v>919</v>
      </c>
      <c r="C124" t="s">
        <v>255</v>
      </c>
      <c r="D124">
        <v>6</v>
      </c>
      <c r="AZ124">
        <v>3</v>
      </c>
      <c r="BA124">
        <v>6</v>
      </c>
      <c r="BB124">
        <v>6</v>
      </c>
      <c r="BC124">
        <v>6</v>
      </c>
      <c r="BD124">
        <v>6</v>
      </c>
      <c r="BE124">
        <v>6</v>
      </c>
      <c r="BF124">
        <v>7</v>
      </c>
      <c r="BG124">
        <v>8</v>
      </c>
      <c r="BH124">
        <v>8</v>
      </c>
      <c r="BI124">
        <v>8</v>
      </c>
      <c r="BJ124">
        <v>10</v>
      </c>
      <c r="BK124">
        <v>10</v>
      </c>
      <c r="BL124">
        <v>14</v>
      </c>
      <c r="BM124">
        <v>14</v>
      </c>
      <c r="BN124">
        <v>21</v>
      </c>
      <c r="BO124">
        <v>24</v>
      </c>
      <c r="BP124">
        <f t="shared" si="4"/>
        <v>157</v>
      </c>
      <c r="BQ124">
        <f t="shared" si="5"/>
        <v>16</v>
      </c>
    </row>
    <row r="125" spans="1:69" x14ac:dyDescent="0.3">
      <c r="A125">
        <v>8069</v>
      </c>
      <c r="B125" t="s">
        <v>917</v>
      </c>
      <c r="C125" t="s">
        <v>140</v>
      </c>
      <c r="D125">
        <v>8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2</v>
      </c>
      <c r="BI125">
        <v>2</v>
      </c>
      <c r="BJ125">
        <v>5</v>
      </c>
      <c r="BK125">
        <v>7</v>
      </c>
      <c r="BL125">
        <v>19</v>
      </c>
      <c r="BM125">
        <v>32</v>
      </c>
      <c r="BN125">
        <v>34</v>
      </c>
      <c r="BO125">
        <v>43</v>
      </c>
      <c r="BP125">
        <f t="shared" si="4"/>
        <v>152</v>
      </c>
      <c r="BQ125">
        <f t="shared" si="5"/>
        <v>16</v>
      </c>
    </row>
    <row r="126" spans="1:69" x14ac:dyDescent="0.3">
      <c r="A126">
        <v>53035</v>
      </c>
      <c r="B126" t="s">
        <v>905</v>
      </c>
      <c r="C126" t="s">
        <v>150</v>
      </c>
      <c r="D126">
        <v>53</v>
      </c>
      <c r="AZ126">
        <v>1</v>
      </c>
      <c r="BA126">
        <v>2</v>
      </c>
      <c r="BB126">
        <v>2</v>
      </c>
      <c r="BC126">
        <v>2</v>
      </c>
      <c r="BD126">
        <v>3</v>
      </c>
      <c r="BE126">
        <v>3</v>
      </c>
      <c r="BF126">
        <v>3</v>
      </c>
      <c r="BG126">
        <v>7</v>
      </c>
      <c r="BH126">
        <v>7</v>
      </c>
      <c r="BI126">
        <v>9</v>
      </c>
      <c r="BJ126">
        <v>12</v>
      </c>
      <c r="BK126">
        <v>12</v>
      </c>
      <c r="BL126">
        <v>15</v>
      </c>
      <c r="BM126">
        <v>18</v>
      </c>
      <c r="BN126">
        <v>18</v>
      </c>
      <c r="BO126">
        <v>20</v>
      </c>
      <c r="BP126">
        <f t="shared" si="4"/>
        <v>134</v>
      </c>
      <c r="BQ126">
        <f t="shared" si="5"/>
        <v>16</v>
      </c>
    </row>
    <row r="127" spans="1:69" x14ac:dyDescent="0.3">
      <c r="A127">
        <v>21097</v>
      </c>
      <c r="B127" t="s">
        <v>211</v>
      </c>
      <c r="C127" t="s">
        <v>112</v>
      </c>
      <c r="D127">
        <v>21</v>
      </c>
      <c r="AZ127">
        <v>2</v>
      </c>
      <c r="BA127">
        <v>3</v>
      </c>
      <c r="BB127">
        <v>5</v>
      </c>
      <c r="BC127">
        <v>6</v>
      </c>
      <c r="BD127">
        <v>6</v>
      </c>
      <c r="BE127">
        <v>6</v>
      </c>
      <c r="BF127">
        <v>6</v>
      </c>
      <c r="BG127">
        <v>6</v>
      </c>
      <c r="BH127">
        <v>6</v>
      </c>
      <c r="BI127">
        <v>7</v>
      </c>
      <c r="BJ127">
        <v>7</v>
      </c>
      <c r="BK127">
        <v>7</v>
      </c>
      <c r="BL127">
        <v>7</v>
      </c>
      <c r="BM127">
        <v>7</v>
      </c>
      <c r="BN127">
        <v>15</v>
      </c>
      <c r="BO127">
        <v>15</v>
      </c>
      <c r="BP127">
        <f t="shared" si="4"/>
        <v>111</v>
      </c>
      <c r="BQ127">
        <f t="shared" si="5"/>
        <v>16</v>
      </c>
    </row>
    <row r="128" spans="1:69" x14ac:dyDescent="0.3">
      <c r="A128">
        <v>51107</v>
      </c>
      <c r="B128" t="s">
        <v>883</v>
      </c>
      <c r="C128" t="s">
        <v>43</v>
      </c>
      <c r="D128">
        <v>51</v>
      </c>
      <c r="AZ128">
        <v>1</v>
      </c>
      <c r="BA128">
        <v>1</v>
      </c>
      <c r="BB128">
        <v>1</v>
      </c>
      <c r="BC128">
        <v>1</v>
      </c>
      <c r="BD128">
        <v>3</v>
      </c>
      <c r="BE128">
        <v>5</v>
      </c>
      <c r="BF128">
        <v>5</v>
      </c>
      <c r="BG128">
        <v>5</v>
      </c>
      <c r="BH128">
        <v>5</v>
      </c>
      <c r="BI128">
        <v>5</v>
      </c>
      <c r="BJ128">
        <v>5</v>
      </c>
      <c r="BK128">
        <v>9</v>
      </c>
      <c r="BL128">
        <v>14</v>
      </c>
      <c r="BM128">
        <v>15</v>
      </c>
      <c r="BN128">
        <v>15</v>
      </c>
      <c r="BO128">
        <v>18</v>
      </c>
      <c r="BP128">
        <f t="shared" si="4"/>
        <v>108</v>
      </c>
      <c r="BQ128">
        <f t="shared" si="5"/>
        <v>16</v>
      </c>
    </row>
    <row r="129" spans="1:69" x14ac:dyDescent="0.3">
      <c r="A129">
        <v>17089</v>
      </c>
      <c r="B129" t="s">
        <v>877</v>
      </c>
      <c r="C129" t="s">
        <v>36</v>
      </c>
      <c r="D129">
        <v>17</v>
      </c>
      <c r="AZ129">
        <v>1</v>
      </c>
      <c r="BA129">
        <v>1</v>
      </c>
      <c r="BB129">
        <v>1</v>
      </c>
      <c r="BC129">
        <v>2</v>
      </c>
      <c r="BD129">
        <v>2</v>
      </c>
      <c r="BE129">
        <v>3</v>
      </c>
      <c r="BF129">
        <v>3</v>
      </c>
      <c r="BG129">
        <v>3</v>
      </c>
      <c r="BH129">
        <v>3</v>
      </c>
      <c r="BI129">
        <v>4</v>
      </c>
      <c r="BJ129">
        <v>6</v>
      </c>
      <c r="BK129">
        <v>8</v>
      </c>
      <c r="BL129">
        <v>8</v>
      </c>
      <c r="BM129">
        <v>13</v>
      </c>
      <c r="BN129">
        <v>18</v>
      </c>
      <c r="BO129">
        <v>24</v>
      </c>
      <c r="BP129">
        <f t="shared" si="4"/>
        <v>100</v>
      </c>
      <c r="BQ129">
        <f t="shared" si="5"/>
        <v>16</v>
      </c>
    </row>
    <row r="130" spans="1:69" x14ac:dyDescent="0.3">
      <c r="A130">
        <v>13113</v>
      </c>
      <c r="B130" t="s">
        <v>59</v>
      </c>
      <c r="C130" t="s">
        <v>128</v>
      </c>
      <c r="D130">
        <v>13</v>
      </c>
      <c r="AZ130">
        <v>1</v>
      </c>
      <c r="BA130">
        <v>1</v>
      </c>
      <c r="BB130">
        <v>1</v>
      </c>
      <c r="BC130">
        <v>5</v>
      </c>
      <c r="BD130">
        <v>5</v>
      </c>
      <c r="BE130">
        <v>4</v>
      </c>
      <c r="BF130">
        <v>5</v>
      </c>
      <c r="BG130">
        <v>5</v>
      </c>
      <c r="BH130">
        <v>5</v>
      </c>
      <c r="BI130">
        <v>8</v>
      </c>
      <c r="BJ130">
        <v>9</v>
      </c>
      <c r="BK130">
        <v>9</v>
      </c>
      <c r="BL130">
        <v>9</v>
      </c>
      <c r="BM130">
        <v>9</v>
      </c>
      <c r="BN130">
        <v>11</v>
      </c>
      <c r="BO130">
        <v>12</v>
      </c>
      <c r="BP130">
        <f t="shared" si="4"/>
        <v>99</v>
      </c>
      <c r="BQ130">
        <f t="shared" si="5"/>
        <v>16</v>
      </c>
    </row>
    <row r="131" spans="1:69" x14ac:dyDescent="0.3">
      <c r="A131">
        <v>51013</v>
      </c>
      <c r="B131" t="s">
        <v>871</v>
      </c>
      <c r="C131" t="s">
        <v>43</v>
      </c>
      <c r="D131">
        <v>51</v>
      </c>
      <c r="AZ131">
        <v>1</v>
      </c>
      <c r="BA131">
        <v>1</v>
      </c>
      <c r="BB131">
        <v>1</v>
      </c>
      <c r="BC131">
        <v>1</v>
      </c>
      <c r="BD131">
        <v>3</v>
      </c>
      <c r="BE131">
        <v>3</v>
      </c>
      <c r="BF131">
        <v>3</v>
      </c>
      <c r="BG131">
        <v>3</v>
      </c>
      <c r="BH131">
        <v>6</v>
      </c>
      <c r="BI131">
        <v>6</v>
      </c>
      <c r="BJ131">
        <v>6</v>
      </c>
      <c r="BK131">
        <v>6</v>
      </c>
      <c r="BL131">
        <v>6</v>
      </c>
      <c r="BM131">
        <v>6</v>
      </c>
      <c r="BN131">
        <v>6</v>
      </c>
      <c r="BO131">
        <v>36</v>
      </c>
      <c r="BP131">
        <f t="shared" si="4"/>
        <v>94</v>
      </c>
      <c r="BQ131">
        <f t="shared" si="5"/>
        <v>16</v>
      </c>
    </row>
    <row r="132" spans="1:69" x14ac:dyDescent="0.3">
      <c r="A132">
        <v>13115</v>
      </c>
      <c r="B132" t="s">
        <v>679</v>
      </c>
      <c r="C132" t="s">
        <v>128</v>
      </c>
      <c r="D132">
        <v>13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3</v>
      </c>
      <c r="BF132">
        <v>4</v>
      </c>
      <c r="BG132">
        <v>4</v>
      </c>
      <c r="BH132">
        <v>6</v>
      </c>
      <c r="BI132">
        <v>6</v>
      </c>
      <c r="BJ132">
        <v>6</v>
      </c>
      <c r="BK132">
        <v>7</v>
      </c>
      <c r="BL132">
        <v>8</v>
      </c>
      <c r="BM132">
        <v>9</v>
      </c>
      <c r="BN132">
        <v>10</v>
      </c>
      <c r="BO132">
        <v>12</v>
      </c>
      <c r="BP132">
        <f t="shared" si="4"/>
        <v>80</v>
      </c>
      <c r="BQ132">
        <f t="shared" si="5"/>
        <v>16</v>
      </c>
    </row>
    <row r="133" spans="1:69" x14ac:dyDescent="0.3">
      <c r="A133">
        <v>17111</v>
      </c>
      <c r="B133" t="s">
        <v>854</v>
      </c>
      <c r="C133" t="s">
        <v>36</v>
      </c>
      <c r="D133">
        <v>17</v>
      </c>
      <c r="AZ133">
        <v>1</v>
      </c>
      <c r="BA133">
        <v>1</v>
      </c>
      <c r="BB133">
        <v>1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4</v>
      </c>
      <c r="BJ133">
        <v>4</v>
      </c>
      <c r="BK133">
        <v>8</v>
      </c>
      <c r="BL133">
        <v>11</v>
      </c>
      <c r="BM133">
        <v>12</v>
      </c>
      <c r="BN133">
        <v>12</v>
      </c>
      <c r="BO133">
        <v>14</v>
      </c>
      <c r="BP133">
        <f t="shared" si="4"/>
        <v>80</v>
      </c>
      <c r="BQ133">
        <f t="shared" si="5"/>
        <v>16</v>
      </c>
    </row>
    <row r="134" spans="1:69" x14ac:dyDescent="0.3">
      <c r="A134">
        <v>49057</v>
      </c>
      <c r="B134" t="s">
        <v>775</v>
      </c>
      <c r="C134" t="s">
        <v>439</v>
      </c>
      <c r="D134">
        <v>49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4</v>
      </c>
      <c r="BI134">
        <v>4</v>
      </c>
      <c r="BJ134">
        <v>4</v>
      </c>
      <c r="BK134">
        <v>4</v>
      </c>
      <c r="BL134">
        <v>4</v>
      </c>
      <c r="BM134">
        <v>4</v>
      </c>
      <c r="BN134">
        <v>4</v>
      </c>
      <c r="BO134">
        <v>4</v>
      </c>
      <c r="BP134">
        <f t="shared" ref="BP134:BP197" si="6">SUM(E134:BO134)</f>
        <v>40</v>
      </c>
      <c r="BQ134">
        <f t="shared" ref="BQ134:BQ197" si="7">COUNTA(E134:BO134)</f>
        <v>16</v>
      </c>
    </row>
    <row r="135" spans="1:69" x14ac:dyDescent="0.3">
      <c r="A135">
        <v>18011</v>
      </c>
      <c r="B135" t="s">
        <v>37</v>
      </c>
      <c r="C135" t="s">
        <v>34</v>
      </c>
      <c r="D135">
        <v>18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2</v>
      </c>
      <c r="BL135">
        <v>2</v>
      </c>
      <c r="BM135">
        <v>3</v>
      </c>
      <c r="BN135">
        <v>3</v>
      </c>
      <c r="BO135">
        <v>3</v>
      </c>
      <c r="BP135">
        <f t="shared" si="6"/>
        <v>24</v>
      </c>
      <c r="BQ135">
        <f t="shared" si="7"/>
        <v>16</v>
      </c>
    </row>
    <row r="136" spans="1:69" x14ac:dyDescent="0.3">
      <c r="A136">
        <v>12015</v>
      </c>
      <c r="B136" t="s">
        <v>700</v>
      </c>
      <c r="C136" t="s">
        <v>359</v>
      </c>
      <c r="D136">
        <v>12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2</v>
      </c>
      <c r="BL136">
        <v>2</v>
      </c>
      <c r="BM136">
        <v>2</v>
      </c>
      <c r="BN136">
        <v>3</v>
      </c>
      <c r="BO136">
        <v>3</v>
      </c>
      <c r="BP136">
        <f t="shared" si="6"/>
        <v>23</v>
      </c>
      <c r="BQ136">
        <f t="shared" si="7"/>
        <v>16</v>
      </c>
    </row>
    <row r="137" spans="1:69" x14ac:dyDescent="0.3">
      <c r="A137">
        <v>6089</v>
      </c>
      <c r="B137" t="s">
        <v>683</v>
      </c>
      <c r="C137" t="s">
        <v>255</v>
      </c>
      <c r="D137">
        <v>6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2</v>
      </c>
      <c r="BN137">
        <v>3</v>
      </c>
      <c r="BO137">
        <v>3</v>
      </c>
      <c r="BP137">
        <f t="shared" si="6"/>
        <v>21</v>
      </c>
      <c r="BQ137">
        <f t="shared" si="7"/>
        <v>16</v>
      </c>
    </row>
    <row r="138" spans="1:69" x14ac:dyDescent="0.3">
      <c r="A138">
        <v>19155</v>
      </c>
      <c r="B138" t="s">
        <v>673</v>
      </c>
      <c r="C138" t="s">
        <v>33</v>
      </c>
      <c r="D138">
        <v>19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2</v>
      </c>
      <c r="BM138">
        <v>2</v>
      </c>
      <c r="BN138">
        <v>2</v>
      </c>
      <c r="BO138">
        <v>2</v>
      </c>
      <c r="BP138">
        <f t="shared" si="6"/>
        <v>20</v>
      </c>
      <c r="BQ138">
        <f t="shared" si="7"/>
        <v>16</v>
      </c>
    </row>
    <row r="139" spans="1:69" x14ac:dyDescent="0.3">
      <c r="A139">
        <v>55093</v>
      </c>
      <c r="B139" t="s">
        <v>202</v>
      </c>
      <c r="C139" t="s">
        <v>9</v>
      </c>
      <c r="D139">
        <v>55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3</v>
      </c>
      <c r="BO139">
        <v>3</v>
      </c>
      <c r="BP139">
        <f t="shared" si="6"/>
        <v>20</v>
      </c>
      <c r="BQ139">
        <f t="shared" si="7"/>
        <v>16</v>
      </c>
    </row>
    <row r="140" spans="1:69" x14ac:dyDescent="0.3">
      <c r="A140">
        <v>4009</v>
      </c>
      <c r="B140" t="s">
        <v>667</v>
      </c>
      <c r="C140" t="s">
        <v>145</v>
      </c>
      <c r="D140">
        <v>4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2</v>
      </c>
      <c r="BN140">
        <v>2</v>
      </c>
      <c r="BO140">
        <v>2</v>
      </c>
      <c r="BP140">
        <f t="shared" si="6"/>
        <v>19</v>
      </c>
      <c r="BQ140">
        <f t="shared" si="7"/>
        <v>16</v>
      </c>
    </row>
    <row r="141" spans="1:69" x14ac:dyDescent="0.3">
      <c r="A141">
        <v>18001</v>
      </c>
      <c r="B141" t="s">
        <v>151</v>
      </c>
      <c r="C141" t="s">
        <v>34</v>
      </c>
      <c r="D141">
        <v>18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f t="shared" si="6"/>
        <v>16</v>
      </c>
      <c r="BQ141">
        <f t="shared" si="7"/>
        <v>16</v>
      </c>
    </row>
    <row r="142" spans="1:69" x14ac:dyDescent="0.3">
      <c r="A142">
        <v>18113</v>
      </c>
      <c r="B142" t="s">
        <v>283</v>
      </c>
      <c r="C142" t="s">
        <v>34</v>
      </c>
      <c r="D142">
        <v>18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f t="shared" si="6"/>
        <v>16</v>
      </c>
      <c r="BQ142">
        <f t="shared" si="7"/>
        <v>16</v>
      </c>
    </row>
    <row r="143" spans="1:69" x14ac:dyDescent="0.3">
      <c r="A143">
        <v>46103</v>
      </c>
      <c r="B143" t="s">
        <v>621</v>
      </c>
      <c r="C143" t="s">
        <v>11</v>
      </c>
      <c r="D143">
        <v>46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f t="shared" si="6"/>
        <v>16</v>
      </c>
      <c r="BQ143">
        <f t="shared" si="7"/>
        <v>16</v>
      </c>
    </row>
    <row r="144" spans="1:69" x14ac:dyDescent="0.3">
      <c r="A144">
        <v>48183</v>
      </c>
      <c r="B144" t="s">
        <v>57</v>
      </c>
      <c r="C144" t="s">
        <v>49</v>
      </c>
      <c r="D144">
        <v>48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f t="shared" si="6"/>
        <v>16</v>
      </c>
      <c r="BQ144">
        <f t="shared" si="7"/>
        <v>16</v>
      </c>
    </row>
    <row r="145" spans="1:69" x14ac:dyDescent="0.3">
      <c r="A145">
        <v>22071</v>
      </c>
      <c r="B145" t="s">
        <v>1012</v>
      </c>
      <c r="C145" t="s">
        <v>190</v>
      </c>
      <c r="D145">
        <v>22</v>
      </c>
      <c r="BA145">
        <v>4</v>
      </c>
      <c r="BB145">
        <v>10</v>
      </c>
      <c r="BC145">
        <v>15</v>
      </c>
      <c r="BD145">
        <v>26</v>
      </c>
      <c r="BE145">
        <v>65</v>
      </c>
      <c r="BF145">
        <v>74</v>
      </c>
      <c r="BG145">
        <v>94</v>
      </c>
      <c r="BH145">
        <v>136</v>
      </c>
      <c r="BI145">
        <v>196</v>
      </c>
      <c r="BJ145">
        <v>249</v>
      </c>
      <c r="BK145">
        <v>326</v>
      </c>
      <c r="BL145">
        <v>418</v>
      </c>
      <c r="BM145">
        <v>451</v>
      </c>
      <c r="BN145">
        <v>567</v>
      </c>
      <c r="BO145">
        <v>675</v>
      </c>
      <c r="BP145">
        <f t="shared" si="6"/>
        <v>3306</v>
      </c>
      <c r="BQ145">
        <f t="shared" si="7"/>
        <v>15</v>
      </c>
    </row>
    <row r="146" spans="1:69" x14ac:dyDescent="0.3">
      <c r="A146">
        <v>26163</v>
      </c>
      <c r="B146" t="s">
        <v>397</v>
      </c>
      <c r="C146" t="s">
        <v>105</v>
      </c>
      <c r="D146">
        <v>26</v>
      </c>
      <c r="BA146">
        <v>1</v>
      </c>
      <c r="BB146">
        <v>1</v>
      </c>
      <c r="BC146">
        <v>1</v>
      </c>
      <c r="BD146">
        <v>6</v>
      </c>
      <c r="BE146">
        <v>8</v>
      </c>
      <c r="BF146">
        <v>13</v>
      </c>
      <c r="BG146">
        <v>14</v>
      </c>
      <c r="BH146">
        <v>17</v>
      </c>
      <c r="BI146">
        <v>23</v>
      </c>
      <c r="BJ146">
        <v>119</v>
      </c>
      <c r="BK146">
        <v>216</v>
      </c>
      <c r="BL146">
        <v>349</v>
      </c>
      <c r="BM146">
        <v>477</v>
      </c>
      <c r="BN146">
        <v>638</v>
      </c>
      <c r="BO146">
        <v>873</v>
      </c>
      <c r="BP146">
        <f t="shared" si="6"/>
        <v>2756</v>
      </c>
      <c r="BQ146">
        <f t="shared" si="7"/>
        <v>15</v>
      </c>
    </row>
    <row r="147" spans="1:69" x14ac:dyDescent="0.3">
      <c r="A147">
        <v>26125</v>
      </c>
      <c r="B147" t="s">
        <v>1007</v>
      </c>
      <c r="C147" t="s">
        <v>105</v>
      </c>
      <c r="D147">
        <v>26</v>
      </c>
      <c r="BA147">
        <v>1</v>
      </c>
      <c r="BB147">
        <v>1</v>
      </c>
      <c r="BC147">
        <v>3</v>
      </c>
      <c r="BD147">
        <v>6</v>
      </c>
      <c r="BE147">
        <v>9</v>
      </c>
      <c r="BF147">
        <v>14</v>
      </c>
      <c r="BG147">
        <v>14</v>
      </c>
      <c r="BH147">
        <v>16</v>
      </c>
      <c r="BI147">
        <v>23</v>
      </c>
      <c r="BJ147">
        <v>105</v>
      </c>
      <c r="BK147">
        <v>184</v>
      </c>
      <c r="BL147">
        <v>229</v>
      </c>
      <c r="BM147">
        <v>277</v>
      </c>
      <c r="BN147">
        <v>329</v>
      </c>
      <c r="BO147">
        <v>428</v>
      </c>
      <c r="BP147">
        <f t="shared" si="6"/>
        <v>1639</v>
      </c>
      <c r="BQ147">
        <f t="shared" si="7"/>
        <v>15</v>
      </c>
    </row>
    <row r="148" spans="1:69" x14ac:dyDescent="0.3">
      <c r="A148">
        <v>48113</v>
      </c>
      <c r="B148" t="s">
        <v>796</v>
      </c>
      <c r="C148" t="s">
        <v>49</v>
      </c>
      <c r="D148">
        <v>48</v>
      </c>
      <c r="BA148">
        <v>2</v>
      </c>
      <c r="BB148">
        <v>2</v>
      </c>
      <c r="BC148">
        <v>3</v>
      </c>
      <c r="BD148">
        <v>7</v>
      </c>
      <c r="BE148">
        <v>8</v>
      </c>
      <c r="BF148">
        <v>11</v>
      </c>
      <c r="BG148">
        <v>11</v>
      </c>
      <c r="BH148">
        <v>11</v>
      </c>
      <c r="BI148">
        <v>15</v>
      </c>
      <c r="BJ148">
        <v>54</v>
      </c>
      <c r="BK148">
        <v>74</v>
      </c>
      <c r="BL148">
        <v>74</v>
      </c>
      <c r="BM148">
        <v>74</v>
      </c>
      <c r="BN148">
        <v>155</v>
      </c>
      <c r="BO148">
        <v>169</v>
      </c>
      <c r="BP148">
        <f t="shared" si="6"/>
        <v>670</v>
      </c>
      <c r="BQ148">
        <f t="shared" si="7"/>
        <v>15</v>
      </c>
    </row>
    <row r="149" spans="1:69" x14ac:dyDescent="0.3">
      <c r="B149" t="s">
        <v>8</v>
      </c>
      <c r="C149" t="s">
        <v>705</v>
      </c>
      <c r="D149">
        <v>44</v>
      </c>
      <c r="BA149">
        <v>2</v>
      </c>
      <c r="BB149">
        <v>2</v>
      </c>
      <c r="BC149">
        <v>2</v>
      </c>
      <c r="BD149">
        <v>8</v>
      </c>
      <c r="BE149">
        <v>14</v>
      </c>
      <c r="BF149">
        <v>14</v>
      </c>
      <c r="BG149">
        <v>15</v>
      </c>
      <c r="BH149">
        <v>17</v>
      </c>
      <c r="BI149">
        <v>27</v>
      </c>
      <c r="BJ149">
        <v>38</v>
      </c>
      <c r="BK149">
        <v>38</v>
      </c>
      <c r="BL149">
        <v>60</v>
      </c>
      <c r="BM149">
        <v>77</v>
      </c>
      <c r="BN149">
        <v>100</v>
      </c>
      <c r="BO149">
        <v>100</v>
      </c>
      <c r="BP149">
        <f t="shared" si="6"/>
        <v>514</v>
      </c>
      <c r="BQ149">
        <f t="shared" si="7"/>
        <v>15</v>
      </c>
    </row>
    <row r="150" spans="1:69" x14ac:dyDescent="0.3">
      <c r="A150">
        <v>25009</v>
      </c>
      <c r="B150" t="s">
        <v>572</v>
      </c>
      <c r="C150" t="s">
        <v>345</v>
      </c>
      <c r="D150">
        <v>25</v>
      </c>
      <c r="BA150">
        <v>1</v>
      </c>
      <c r="BB150">
        <v>1</v>
      </c>
      <c r="BC150">
        <v>2</v>
      </c>
      <c r="BD150">
        <v>2</v>
      </c>
      <c r="BE150">
        <v>5</v>
      </c>
      <c r="BF150">
        <v>6</v>
      </c>
      <c r="BG150">
        <v>8</v>
      </c>
      <c r="BH150">
        <v>8</v>
      </c>
      <c r="BI150">
        <v>14</v>
      </c>
      <c r="BJ150">
        <v>19</v>
      </c>
      <c r="BK150">
        <v>29</v>
      </c>
      <c r="BL150">
        <v>41</v>
      </c>
      <c r="BM150">
        <v>60</v>
      </c>
      <c r="BN150">
        <v>73</v>
      </c>
      <c r="BO150">
        <v>118</v>
      </c>
      <c r="BP150">
        <f t="shared" si="6"/>
        <v>387</v>
      </c>
      <c r="BQ150">
        <f t="shared" si="7"/>
        <v>15</v>
      </c>
    </row>
    <row r="151" spans="1:69" x14ac:dyDescent="0.3">
      <c r="A151">
        <v>8059</v>
      </c>
      <c r="B151" t="s">
        <v>100</v>
      </c>
      <c r="C151" t="s">
        <v>140</v>
      </c>
      <c r="D151">
        <v>8</v>
      </c>
      <c r="BA151">
        <v>1</v>
      </c>
      <c r="BB151">
        <v>3</v>
      </c>
      <c r="BC151">
        <v>4</v>
      </c>
      <c r="BD151">
        <v>7</v>
      </c>
      <c r="BE151">
        <v>9</v>
      </c>
      <c r="BF151">
        <v>12</v>
      </c>
      <c r="BG151">
        <v>12</v>
      </c>
      <c r="BH151">
        <v>17</v>
      </c>
      <c r="BI151">
        <v>17</v>
      </c>
      <c r="BJ151">
        <v>36</v>
      </c>
      <c r="BK151">
        <v>37</v>
      </c>
      <c r="BL151">
        <v>43</v>
      </c>
      <c r="BM151">
        <v>51</v>
      </c>
      <c r="BN151">
        <v>55</v>
      </c>
      <c r="BO151">
        <v>73</v>
      </c>
      <c r="BP151">
        <f t="shared" si="6"/>
        <v>377</v>
      </c>
      <c r="BQ151">
        <f t="shared" si="7"/>
        <v>15</v>
      </c>
    </row>
    <row r="152" spans="1:69" x14ac:dyDescent="0.3">
      <c r="A152">
        <v>53057</v>
      </c>
      <c r="B152" t="s">
        <v>953</v>
      </c>
      <c r="C152" t="s">
        <v>150</v>
      </c>
      <c r="D152">
        <v>53</v>
      </c>
      <c r="BA152">
        <v>1</v>
      </c>
      <c r="BB152">
        <v>1</v>
      </c>
      <c r="BC152">
        <v>2</v>
      </c>
      <c r="BD152">
        <v>3</v>
      </c>
      <c r="BE152">
        <v>4</v>
      </c>
      <c r="BF152">
        <v>4</v>
      </c>
      <c r="BG152">
        <v>7</v>
      </c>
      <c r="BH152">
        <v>9</v>
      </c>
      <c r="BI152">
        <v>14</v>
      </c>
      <c r="BJ152">
        <v>18</v>
      </c>
      <c r="BK152">
        <v>25</v>
      </c>
      <c r="BL152">
        <v>28</v>
      </c>
      <c r="BM152">
        <v>33</v>
      </c>
      <c r="BN152">
        <v>45</v>
      </c>
      <c r="BO152">
        <v>48</v>
      </c>
      <c r="BP152">
        <f t="shared" si="6"/>
        <v>242</v>
      </c>
      <c r="BQ152">
        <f t="shared" si="7"/>
        <v>15</v>
      </c>
    </row>
    <row r="153" spans="1:69" x14ac:dyDescent="0.3">
      <c r="A153">
        <v>12031</v>
      </c>
      <c r="B153" t="s">
        <v>952</v>
      </c>
      <c r="C153" t="s">
        <v>359</v>
      </c>
      <c r="D153">
        <v>12</v>
      </c>
      <c r="BA153">
        <v>1</v>
      </c>
      <c r="BB153">
        <v>1</v>
      </c>
      <c r="BC153">
        <v>1</v>
      </c>
      <c r="BD153">
        <v>1</v>
      </c>
      <c r="BE153">
        <v>4</v>
      </c>
      <c r="BF153">
        <v>4</v>
      </c>
      <c r="BG153">
        <v>5</v>
      </c>
      <c r="BH153">
        <v>10</v>
      </c>
      <c r="BI153">
        <v>14</v>
      </c>
      <c r="BJ153">
        <v>15</v>
      </c>
      <c r="BK153">
        <v>15</v>
      </c>
      <c r="BL153">
        <v>25</v>
      </c>
      <c r="BM153">
        <v>39</v>
      </c>
      <c r="BN153">
        <v>50</v>
      </c>
      <c r="BO153">
        <v>50</v>
      </c>
      <c r="BP153">
        <f t="shared" si="6"/>
        <v>235</v>
      </c>
      <c r="BQ153">
        <f t="shared" si="7"/>
        <v>15</v>
      </c>
    </row>
    <row r="154" spans="1:69" x14ac:dyDescent="0.3">
      <c r="A154">
        <v>12021</v>
      </c>
      <c r="B154" t="s">
        <v>951</v>
      </c>
      <c r="C154" t="s">
        <v>359</v>
      </c>
      <c r="D154">
        <v>12</v>
      </c>
      <c r="BA154">
        <v>3</v>
      </c>
      <c r="BB154">
        <v>3</v>
      </c>
      <c r="BC154">
        <v>3</v>
      </c>
      <c r="BD154">
        <v>3</v>
      </c>
      <c r="BE154">
        <v>5</v>
      </c>
      <c r="BF154">
        <v>5</v>
      </c>
      <c r="BG154">
        <v>6</v>
      </c>
      <c r="BH154">
        <v>7</v>
      </c>
      <c r="BI154">
        <v>13</v>
      </c>
      <c r="BJ154">
        <v>18</v>
      </c>
      <c r="BK154">
        <v>27</v>
      </c>
      <c r="BL154">
        <v>28</v>
      </c>
      <c r="BM154">
        <v>33</v>
      </c>
      <c r="BN154">
        <v>39</v>
      </c>
      <c r="BO154">
        <v>41</v>
      </c>
      <c r="BP154">
        <f t="shared" si="6"/>
        <v>234</v>
      </c>
      <c r="BQ154">
        <f t="shared" si="7"/>
        <v>15</v>
      </c>
    </row>
    <row r="155" spans="1:69" x14ac:dyDescent="0.3">
      <c r="A155">
        <v>42017</v>
      </c>
      <c r="B155" t="s">
        <v>949</v>
      </c>
      <c r="C155" t="s">
        <v>74</v>
      </c>
      <c r="D155">
        <v>42</v>
      </c>
      <c r="BA155">
        <v>2</v>
      </c>
      <c r="BB155">
        <v>2</v>
      </c>
      <c r="BC155">
        <v>2</v>
      </c>
      <c r="BD155">
        <v>3</v>
      </c>
      <c r="BE155">
        <v>3</v>
      </c>
      <c r="BF155">
        <v>4</v>
      </c>
      <c r="BG155">
        <v>5</v>
      </c>
      <c r="BH155">
        <v>8</v>
      </c>
      <c r="BI155">
        <v>9</v>
      </c>
      <c r="BJ155">
        <v>12</v>
      </c>
      <c r="BK155">
        <v>16</v>
      </c>
      <c r="BL155">
        <v>24</v>
      </c>
      <c r="BM155">
        <v>32</v>
      </c>
      <c r="BN155">
        <v>43</v>
      </c>
      <c r="BO155">
        <v>65</v>
      </c>
      <c r="BP155">
        <f t="shared" si="6"/>
        <v>230</v>
      </c>
      <c r="BQ155">
        <f t="shared" si="7"/>
        <v>15</v>
      </c>
    </row>
    <row r="156" spans="1:69" x14ac:dyDescent="0.3">
      <c r="A156">
        <v>12103</v>
      </c>
      <c r="B156" t="s">
        <v>948</v>
      </c>
      <c r="C156" t="s">
        <v>359</v>
      </c>
      <c r="D156">
        <v>12</v>
      </c>
      <c r="BA156">
        <v>2</v>
      </c>
      <c r="BB156">
        <v>2</v>
      </c>
      <c r="BC156">
        <v>2</v>
      </c>
      <c r="BD156">
        <v>2</v>
      </c>
      <c r="BE156">
        <v>2</v>
      </c>
      <c r="BF156">
        <v>2</v>
      </c>
      <c r="BG156">
        <v>4</v>
      </c>
      <c r="BH156">
        <v>4</v>
      </c>
      <c r="BI156">
        <v>12</v>
      </c>
      <c r="BJ156">
        <v>16</v>
      </c>
      <c r="BK156">
        <v>27</v>
      </c>
      <c r="BL156">
        <v>29</v>
      </c>
      <c r="BM156">
        <v>38</v>
      </c>
      <c r="BN156">
        <v>41</v>
      </c>
      <c r="BO156">
        <v>45</v>
      </c>
      <c r="BP156">
        <f t="shared" si="6"/>
        <v>228</v>
      </c>
      <c r="BQ156">
        <f t="shared" si="7"/>
        <v>15</v>
      </c>
    </row>
    <row r="157" spans="1:69" x14ac:dyDescent="0.3">
      <c r="A157">
        <v>48439</v>
      </c>
      <c r="B157" t="s">
        <v>947</v>
      </c>
      <c r="C157" t="s">
        <v>49</v>
      </c>
      <c r="D157">
        <v>48</v>
      </c>
      <c r="BA157">
        <v>1</v>
      </c>
      <c r="BB157">
        <v>1</v>
      </c>
      <c r="BC157">
        <v>1</v>
      </c>
      <c r="BD157">
        <v>1</v>
      </c>
      <c r="BE157">
        <v>3</v>
      </c>
      <c r="BF157">
        <v>3</v>
      </c>
      <c r="BG157">
        <v>3</v>
      </c>
      <c r="BH157">
        <v>3</v>
      </c>
      <c r="BI157">
        <v>5</v>
      </c>
      <c r="BJ157">
        <v>19</v>
      </c>
      <c r="BK157">
        <v>19</v>
      </c>
      <c r="BL157">
        <v>19</v>
      </c>
      <c r="BM157">
        <v>19</v>
      </c>
      <c r="BN157">
        <v>57</v>
      </c>
      <c r="BO157">
        <v>71</v>
      </c>
      <c r="BP157">
        <f t="shared" si="6"/>
        <v>225</v>
      </c>
      <c r="BQ157">
        <f t="shared" si="7"/>
        <v>15</v>
      </c>
    </row>
    <row r="158" spans="1:69" x14ac:dyDescent="0.3">
      <c r="A158">
        <v>12001</v>
      </c>
      <c r="B158" t="s">
        <v>929</v>
      </c>
      <c r="C158" t="s">
        <v>359</v>
      </c>
      <c r="D158">
        <v>12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2</v>
      </c>
      <c r="BH158">
        <v>6</v>
      </c>
      <c r="BI158">
        <v>7</v>
      </c>
      <c r="BJ158">
        <v>11</v>
      </c>
      <c r="BK158">
        <v>21</v>
      </c>
      <c r="BL158">
        <v>25</v>
      </c>
      <c r="BM158">
        <v>35</v>
      </c>
      <c r="BN158">
        <v>36</v>
      </c>
      <c r="BO158">
        <v>37</v>
      </c>
      <c r="BP158">
        <f t="shared" si="6"/>
        <v>186</v>
      </c>
      <c r="BQ158">
        <f t="shared" si="7"/>
        <v>15</v>
      </c>
    </row>
    <row r="159" spans="1:69" x14ac:dyDescent="0.3">
      <c r="A159">
        <v>12117</v>
      </c>
      <c r="B159" t="s">
        <v>201</v>
      </c>
      <c r="C159" t="s">
        <v>359</v>
      </c>
      <c r="D159">
        <v>12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4</v>
      </c>
      <c r="BH159">
        <v>4</v>
      </c>
      <c r="BI159">
        <v>7</v>
      </c>
      <c r="BJ159">
        <v>8</v>
      </c>
      <c r="BK159">
        <v>11</v>
      </c>
      <c r="BL159">
        <v>12</v>
      </c>
      <c r="BM159">
        <v>19</v>
      </c>
      <c r="BN159">
        <v>22</v>
      </c>
      <c r="BO159">
        <v>23</v>
      </c>
      <c r="BP159">
        <f t="shared" si="6"/>
        <v>116</v>
      </c>
      <c r="BQ159">
        <f t="shared" si="7"/>
        <v>15</v>
      </c>
    </row>
    <row r="160" spans="1:69" x14ac:dyDescent="0.3">
      <c r="A160">
        <v>41051</v>
      </c>
      <c r="B160" t="s">
        <v>891</v>
      </c>
      <c r="C160" t="s">
        <v>13</v>
      </c>
      <c r="D160">
        <v>41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2</v>
      </c>
      <c r="BH160">
        <v>3</v>
      </c>
      <c r="BI160">
        <v>3</v>
      </c>
      <c r="BJ160">
        <v>7</v>
      </c>
      <c r="BK160">
        <v>12</v>
      </c>
      <c r="BL160">
        <v>18</v>
      </c>
      <c r="BM160">
        <v>19</v>
      </c>
      <c r="BN160">
        <v>21</v>
      </c>
      <c r="BO160">
        <v>25</v>
      </c>
      <c r="BP160">
        <f t="shared" si="6"/>
        <v>116</v>
      </c>
      <c r="BQ160">
        <f t="shared" si="7"/>
        <v>15</v>
      </c>
    </row>
    <row r="161" spans="1:69" x14ac:dyDescent="0.3">
      <c r="A161">
        <v>9005</v>
      </c>
      <c r="B161" t="s">
        <v>878</v>
      </c>
      <c r="C161" t="s">
        <v>39</v>
      </c>
      <c r="D161">
        <v>9</v>
      </c>
      <c r="BA161">
        <v>1</v>
      </c>
      <c r="BB161">
        <v>1</v>
      </c>
      <c r="BC161">
        <v>1</v>
      </c>
      <c r="BD161">
        <v>3</v>
      </c>
      <c r="BE161">
        <v>3</v>
      </c>
      <c r="BF161">
        <v>4</v>
      </c>
      <c r="BG161">
        <v>4</v>
      </c>
      <c r="BH161">
        <v>5</v>
      </c>
      <c r="BI161">
        <v>5</v>
      </c>
      <c r="BJ161">
        <v>7</v>
      </c>
      <c r="BK161">
        <v>8</v>
      </c>
      <c r="BL161">
        <v>11</v>
      </c>
      <c r="BM161">
        <v>12</v>
      </c>
      <c r="BN161">
        <v>13</v>
      </c>
      <c r="BO161">
        <v>22</v>
      </c>
      <c r="BP161">
        <f t="shared" si="6"/>
        <v>100</v>
      </c>
      <c r="BQ161">
        <f t="shared" si="7"/>
        <v>15</v>
      </c>
    </row>
    <row r="162" spans="1:69" x14ac:dyDescent="0.3">
      <c r="A162">
        <v>18081</v>
      </c>
      <c r="B162" t="s">
        <v>295</v>
      </c>
      <c r="C162" t="s">
        <v>34</v>
      </c>
      <c r="D162">
        <v>18</v>
      </c>
      <c r="BA162">
        <v>3</v>
      </c>
      <c r="BB162">
        <v>3</v>
      </c>
      <c r="BC162">
        <v>3</v>
      </c>
      <c r="BD162">
        <v>3</v>
      </c>
      <c r="BE162">
        <v>3</v>
      </c>
      <c r="BF162">
        <v>3</v>
      </c>
      <c r="BG162">
        <v>3</v>
      </c>
      <c r="BH162">
        <v>3</v>
      </c>
      <c r="BI162">
        <v>3</v>
      </c>
      <c r="BJ162">
        <v>3</v>
      </c>
      <c r="BK162">
        <v>7</v>
      </c>
      <c r="BL162">
        <v>7</v>
      </c>
      <c r="BM162">
        <v>12</v>
      </c>
      <c r="BN162">
        <v>14</v>
      </c>
      <c r="BO162">
        <v>18</v>
      </c>
      <c r="BP162">
        <f t="shared" si="6"/>
        <v>88</v>
      </c>
      <c r="BQ162">
        <f t="shared" si="7"/>
        <v>15</v>
      </c>
    </row>
    <row r="163" spans="1:69" x14ac:dyDescent="0.3">
      <c r="A163">
        <v>12101</v>
      </c>
      <c r="B163" t="s">
        <v>852</v>
      </c>
      <c r="C163" t="s">
        <v>359</v>
      </c>
      <c r="D163">
        <v>12</v>
      </c>
      <c r="BA163">
        <v>1</v>
      </c>
      <c r="BB163">
        <v>1</v>
      </c>
      <c r="BC163">
        <v>1</v>
      </c>
      <c r="BD163">
        <v>1</v>
      </c>
      <c r="BE163">
        <v>2</v>
      </c>
      <c r="BF163">
        <v>2</v>
      </c>
      <c r="BG163">
        <v>2</v>
      </c>
      <c r="BH163">
        <v>2</v>
      </c>
      <c r="BI163">
        <v>3</v>
      </c>
      <c r="BJ163">
        <v>5</v>
      </c>
      <c r="BK163">
        <v>8</v>
      </c>
      <c r="BL163">
        <v>8</v>
      </c>
      <c r="BM163">
        <v>11</v>
      </c>
      <c r="BN163">
        <v>14</v>
      </c>
      <c r="BO163">
        <v>15</v>
      </c>
      <c r="BP163">
        <f t="shared" si="6"/>
        <v>76</v>
      </c>
      <c r="BQ163">
        <f t="shared" si="7"/>
        <v>15</v>
      </c>
    </row>
    <row r="164" spans="1:69" x14ac:dyDescent="0.3">
      <c r="A164">
        <v>48339</v>
      </c>
      <c r="B164" t="s">
        <v>90</v>
      </c>
      <c r="C164" t="s">
        <v>49</v>
      </c>
      <c r="D164">
        <v>48</v>
      </c>
      <c r="BA164">
        <v>1</v>
      </c>
      <c r="BB164">
        <v>1</v>
      </c>
      <c r="BC164">
        <v>1</v>
      </c>
      <c r="BD164">
        <v>3</v>
      </c>
      <c r="BE164">
        <v>3</v>
      </c>
      <c r="BF164">
        <v>3</v>
      </c>
      <c r="BG164">
        <v>3</v>
      </c>
      <c r="BH164">
        <v>3</v>
      </c>
      <c r="BI164">
        <v>3</v>
      </c>
      <c r="BJ164">
        <v>3</v>
      </c>
      <c r="BK164">
        <v>4</v>
      </c>
      <c r="BL164">
        <v>4</v>
      </c>
      <c r="BM164">
        <v>4</v>
      </c>
      <c r="BN164">
        <v>19</v>
      </c>
      <c r="BO164">
        <v>19</v>
      </c>
      <c r="BP164">
        <f t="shared" si="6"/>
        <v>74</v>
      </c>
      <c r="BQ164">
        <f t="shared" si="7"/>
        <v>15</v>
      </c>
    </row>
    <row r="165" spans="1:69" x14ac:dyDescent="0.3">
      <c r="A165">
        <v>46099</v>
      </c>
      <c r="B165" t="s">
        <v>821</v>
      </c>
      <c r="C165" t="s">
        <v>11</v>
      </c>
      <c r="D165">
        <v>46</v>
      </c>
      <c r="BA165">
        <v>1</v>
      </c>
      <c r="BB165">
        <v>3</v>
      </c>
      <c r="BC165">
        <v>3</v>
      </c>
      <c r="BD165">
        <v>3</v>
      </c>
      <c r="BE165">
        <v>3</v>
      </c>
      <c r="BF165">
        <v>3</v>
      </c>
      <c r="BG165">
        <v>4</v>
      </c>
      <c r="BH165">
        <v>5</v>
      </c>
      <c r="BI165">
        <v>5</v>
      </c>
      <c r="BJ165">
        <v>5</v>
      </c>
      <c r="BK165">
        <v>5</v>
      </c>
      <c r="BL165">
        <v>5</v>
      </c>
      <c r="BM165">
        <v>5</v>
      </c>
      <c r="BN165">
        <v>5</v>
      </c>
      <c r="BO165">
        <v>5</v>
      </c>
      <c r="BP165">
        <f t="shared" si="6"/>
        <v>60</v>
      </c>
      <c r="BQ165">
        <f t="shared" si="7"/>
        <v>15</v>
      </c>
    </row>
    <row r="166" spans="1:69" x14ac:dyDescent="0.3">
      <c r="A166">
        <v>12019</v>
      </c>
      <c r="B166" t="s">
        <v>181</v>
      </c>
      <c r="C166" t="s">
        <v>359</v>
      </c>
      <c r="D166">
        <v>12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3</v>
      </c>
      <c r="BG166">
        <v>3</v>
      </c>
      <c r="BH166">
        <v>4</v>
      </c>
      <c r="BI166">
        <v>4</v>
      </c>
      <c r="BJ166">
        <v>4</v>
      </c>
      <c r="BK166">
        <v>5</v>
      </c>
      <c r="BL166">
        <v>6</v>
      </c>
      <c r="BM166">
        <v>7</v>
      </c>
      <c r="BN166">
        <v>8</v>
      </c>
      <c r="BO166">
        <v>10</v>
      </c>
      <c r="BP166">
        <f t="shared" si="6"/>
        <v>59</v>
      </c>
      <c r="BQ166">
        <f t="shared" si="7"/>
        <v>15</v>
      </c>
    </row>
    <row r="167" spans="1:69" x14ac:dyDescent="0.3">
      <c r="A167">
        <v>46005</v>
      </c>
      <c r="B167" t="s">
        <v>815</v>
      </c>
      <c r="C167" t="s">
        <v>11</v>
      </c>
      <c r="D167">
        <v>46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4</v>
      </c>
      <c r="BK167">
        <v>4</v>
      </c>
      <c r="BL167">
        <v>4</v>
      </c>
      <c r="BM167">
        <v>10</v>
      </c>
      <c r="BN167">
        <v>12</v>
      </c>
      <c r="BO167">
        <v>13</v>
      </c>
      <c r="BP167">
        <f t="shared" si="6"/>
        <v>56</v>
      </c>
      <c r="BQ167">
        <f t="shared" si="7"/>
        <v>15</v>
      </c>
    </row>
    <row r="168" spans="1:69" x14ac:dyDescent="0.3">
      <c r="A168">
        <v>27003</v>
      </c>
      <c r="B168" t="s">
        <v>803</v>
      </c>
      <c r="C168" t="s">
        <v>183</v>
      </c>
      <c r="D168">
        <v>27</v>
      </c>
      <c r="BA168">
        <v>1</v>
      </c>
      <c r="BB168">
        <v>1</v>
      </c>
      <c r="BC168">
        <v>1</v>
      </c>
      <c r="BD168">
        <v>1</v>
      </c>
      <c r="BE168">
        <v>2</v>
      </c>
      <c r="BF168">
        <v>2</v>
      </c>
      <c r="BG168">
        <v>3</v>
      </c>
      <c r="BH168">
        <v>3</v>
      </c>
      <c r="BI168">
        <v>3</v>
      </c>
      <c r="BJ168">
        <v>5</v>
      </c>
      <c r="BK168">
        <v>5</v>
      </c>
      <c r="BL168">
        <v>5</v>
      </c>
      <c r="BM168">
        <v>5</v>
      </c>
      <c r="BN168">
        <v>7</v>
      </c>
      <c r="BO168">
        <v>7</v>
      </c>
      <c r="BP168">
        <f t="shared" si="6"/>
        <v>51</v>
      </c>
      <c r="BQ168">
        <f t="shared" si="7"/>
        <v>15</v>
      </c>
    </row>
    <row r="169" spans="1:69" x14ac:dyDescent="0.3">
      <c r="A169">
        <v>18067</v>
      </c>
      <c r="B169" t="s">
        <v>791</v>
      </c>
      <c r="C169" t="s">
        <v>34</v>
      </c>
      <c r="D169">
        <v>18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2</v>
      </c>
      <c r="BH169">
        <v>2</v>
      </c>
      <c r="BI169">
        <v>2</v>
      </c>
      <c r="BJ169">
        <v>5</v>
      </c>
      <c r="BK169">
        <v>5</v>
      </c>
      <c r="BL169">
        <v>5</v>
      </c>
      <c r="BM169">
        <v>6</v>
      </c>
      <c r="BN169">
        <v>6</v>
      </c>
      <c r="BO169">
        <v>6</v>
      </c>
      <c r="BP169">
        <f t="shared" si="6"/>
        <v>45</v>
      </c>
      <c r="BQ169">
        <f t="shared" si="7"/>
        <v>15</v>
      </c>
    </row>
    <row r="170" spans="1:69" x14ac:dyDescent="0.3">
      <c r="A170">
        <v>31107</v>
      </c>
      <c r="B170" t="s">
        <v>170</v>
      </c>
      <c r="C170" t="s">
        <v>96</v>
      </c>
      <c r="D170">
        <v>31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2</v>
      </c>
      <c r="BI170">
        <v>2</v>
      </c>
      <c r="BJ170">
        <v>2</v>
      </c>
      <c r="BK170">
        <v>2</v>
      </c>
      <c r="BL170">
        <v>2</v>
      </c>
      <c r="BM170">
        <v>2</v>
      </c>
      <c r="BN170">
        <v>2</v>
      </c>
      <c r="BO170">
        <v>2</v>
      </c>
      <c r="BP170">
        <f t="shared" si="6"/>
        <v>23</v>
      </c>
      <c r="BQ170">
        <f t="shared" si="7"/>
        <v>15</v>
      </c>
    </row>
    <row r="171" spans="1:69" x14ac:dyDescent="0.3">
      <c r="A171">
        <v>46035</v>
      </c>
      <c r="B171" t="s">
        <v>633</v>
      </c>
      <c r="C171" t="s">
        <v>11</v>
      </c>
      <c r="D171">
        <v>46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f t="shared" si="6"/>
        <v>17</v>
      </c>
      <c r="BQ171">
        <f t="shared" si="7"/>
        <v>15</v>
      </c>
    </row>
    <row r="172" spans="1:69" x14ac:dyDescent="0.3">
      <c r="A172">
        <v>47163</v>
      </c>
      <c r="B172" t="s">
        <v>121</v>
      </c>
      <c r="C172" t="s">
        <v>65</v>
      </c>
      <c r="D172">
        <v>47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2</v>
      </c>
      <c r="BO172">
        <v>2</v>
      </c>
      <c r="BP172">
        <f t="shared" si="6"/>
        <v>17</v>
      </c>
      <c r="BQ172">
        <f t="shared" si="7"/>
        <v>15</v>
      </c>
    </row>
    <row r="173" spans="1:69" x14ac:dyDescent="0.3">
      <c r="A173">
        <v>12089</v>
      </c>
      <c r="B173" t="s">
        <v>610</v>
      </c>
      <c r="C173" t="s">
        <v>359</v>
      </c>
      <c r="D173">
        <v>12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f t="shared" si="6"/>
        <v>15</v>
      </c>
      <c r="BQ173">
        <f t="shared" si="7"/>
        <v>15</v>
      </c>
    </row>
    <row r="174" spans="1:69" x14ac:dyDescent="0.3">
      <c r="A174">
        <v>46023</v>
      </c>
      <c r="B174" t="s">
        <v>604</v>
      </c>
      <c r="C174" t="s">
        <v>11</v>
      </c>
      <c r="D174">
        <v>46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f t="shared" si="6"/>
        <v>15</v>
      </c>
      <c r="BQ174">
        <f t="shared" si="7"/>
        <v>15</v>
      </c>
    </row>
    <row r="175" spans="1:69" x14ac:dyDescent="0.3">
      <c r="B175" t="s">
        <v>8</v>
      </c>
      <c r="C175" t="s">
        <v>150</v>
      </c>
      <c r="D175">
        <v>53</v>
      </c>
      <c r="BB175">
        <v>36</v>
      </c>
      <c r="BC175">
        <v>46</v>
      </c>
      <c r="BD175">
        <v>67</v>
      </c>
      <c r="BE175">
        <v>39</v>
      </c>
      <c r="BF175">
        <v>104</v>
      </c>
      <c r="BG175">
        <v>126</v>
      </c>
      <c r="BH175">
        <v>70</v>
      </c>
      <c r="BI175">
        <v>167</v>
      </c>
      <c r="BJ175">
        <v>151</v>
      </c>
      <c r="BK175">
        <v>133</v>
      </c>
      <c r="BL175">
        <v>147</v>
      </c>
      <c r="BM175">
        <v>165</v>
      </c>
      <c r="BN175">
        <v>117</v>
      </c>
      <c r="BO175">
        <v>65</v>
      </c>
      <c r="BP175">
        <f t="shared" si="6"/>
        <v>1433</v>
      </c>
      <c r="BQ175">
        <f t="shared" si="7"/>
        <v>14</v>
      </c>
    </row>
    <row r="176" spans="1:69" x14ac:dyDescent="0.3">
      <c r="A176">
        <v>13015</v>
      </c>
      <c r="B176" t="s">
        <v>974</v>
      </c>
      <c r="C176" t="s">
        <v>128</v>
      </c>
      <c r="D176">
        <v>13</v>
      </c>
      <c r="BB176">
        <v>3</v>
      </c>
      <c r="BC176">
        <v>3</v>
      </c>
      <c r="BD176">
        <v>3</v>
      </c>
      <c r="BE176">
        <v>7</v>
      </c>
      <c r="BF176">
        <v>9</v>
      </c>
      <c r="BG176">
        <v>9</v>
      </c>
      <c r="BH176">
        <v>10</v>
      </c>
      <c r="BI176">
        <v>19</v>
      </c>
      <c r="BJ176">
        <v>26</v>
      </c>
      <c r="BK176">
        <v>54</v>
      </c>
      <c r="BL176">
        <v>56</v>
      </c>
      <c r="BM176">
        <v>56</v>
      </c>
      <c r="BN176">
        <v>61</v>
      </c>
      <c r="BO176">
        <v>76</v>
      </c>
      <c r="BP176">
        <f t="shared" si="6"/>
        <v>392</v>
      </c>
      <c r="BQ176">
        <f t="shared" si="7"/>
        <v>14</v>
      </c>
    </row>
    <row r="177" spans="1:69" x14ac:dyDescent="0.3">
      <c r="A177">
        <v>37119</v>
      </c>
      <c r="B177" t="s">
        <v>630</v>
      </c>
      <c r="C177" t="s">
        <v>17</v>
      </c>
      <c r="D177">
        <v>37</v>
      </c>
      <c r="BB177">
        <v>2</v>
      </c>
      <c r="BC177">
        <v>2</v>
      </c>
      <c r="BD177">
        <v>2</v>
      </c>
      <c r="BE177">
        <v>4</v>
      </c>
      <c r="BF177">
        <v>4</v>
      </c>
      <c r="BG177">
        <v>7</v>
      </c>
      <c r="BH177">
        <v>7</v>
      </c>
      <c r="BI177">
        <v>11</v>
      </c>
      <c r="BJ177">
        <v>28</v>
      </c>
      <c r="BK177">
        <v>28</v>
      </c>
      <c r="BL177">
        <v>41</v>
      </c>
      <c r="BM177">
        <v>66</v>
      </c>
      <c r="BN177">
        <v>79</v>
      </c>
      <c r="BO177">
        <v>104</v>
      </c>
      <c r="BP177">
        <f t="shared" si="6"/>
        <v>385</v>
      </c>
      <c r="BQ177">
        <f t="shared" si="7"/>
        <v>14</v>
      </c>
    </row>
    <row r="178" spans="1:69" x14ac:dyDescent="0.3">
      <c r="A178">
        <v>37063</v>
      </c>
      <c r="B178" t="s">
        <v>959</v>
      </c>
      <c r="C178" t="s">
        <v>17</v>
      </c>
      <c r="D178">
        <v>37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12</v>
      </c>
      <c r="BJ178">
        <v>33</v>
      </c>
      <c r="BK178">
        <v>33</v>
      </c>
      <c r="BL178">
        <v>37</v>
      </c>
      <c r="BM178">
        <v>40</v>
      </c>
      <c r="BN178">
        <v>40</v>
      </c>
      <c r="BO178">
        <v>63</v>
      </c>
      <c r="BP178">
        <f t="shared" si="6"/>
        <v>265</v>
      </c>
      <c r="BQ178">
        <f t="shared" si="7"/>
        <v>14</v>
      </c>
    </row>
    <row r="179" spans="1:69" x14ac:dyDescent="0.3">
      <c r="A179">
        <v>35001</v>
      </c>
      <c r="B179" t="s">
        <v>956</v>
      </c>
      <c r="C179" t="s">
        <v>19</v>
      </c>
      <c r="D179">
        <v>35</v>
      </c>
      <c r="BB179">
        <v>1</v>
      </c>
      <c r="BC179">
        <v>2</v>
      </c>
      <c r="BD179">
        <v>6</v>
      </c>
      <c r="BE179">
        <v>6</v>
      </c>
      <c r="BF179">
        <v>6</v>
      </c>
      <c r="BG179">
        <v>14</v>
      </c>
      <c r="BH179">
        <v>14</v>
      </c>
      <c r="BI179">
        <v>16</v>
      </c>
      <c r="BJ179">
        <v>20</v>
      </c>
      <c r="BK179">
        <v>23</v>
      </c>
      <c r="BL179">
        <v>32</v>
      </c>
      <c r="BM179">
        <v>34</v>
      </c>
      <c r="BN179">
        <v>38</v>
      </c>
      <c r="BO179">
        <v>43</v>
      </c>
      <c r="BP179">
        <f t="shared" si="6"/>
        <v>255</v>
      </c>
      <c r="BQ179">
        <f t="shared" si="7"/>
        <v>14</v>
      </c>
    </row>
    <row r="180" spans="1:69" x14ac:dyDescent="0.3">
      <c r="A180">
        <v>53029</v>
      </c>
      <c r="B180" t="s">
        <v>930</v>
      </c>
      <c r="C180" t="s">
        <v>150</v>
      </c>
      <c r="D180">
        <v>53</v>
      </c>
      <c r="BB180">
        <v>2</v>
      </c>
      <c r="BC180">
        <v>3</v>
      </c>
      <c r="BD180">
        <v>3</v>
      </c>
      <c r="BE180">
        <v>6</v>
      </c>
      <c r="BF180">
        <v>6</v>
      </c>
      <c r="BG180">
        <v>7</v>
      </c>
      <c r="BH180">
        <v>14</v>
      </c>
      <c r="BI180">
        <v>16</v>
      </c>
      <c r="BJ180">
        <v>17</v>
      </c>
      <c r="BK180">
        <v>19</v>
      </c>
      <c r="BL180">
        <v>19</v>
      </c>
      <c r="BM180">
        <v>21</v>
      </c>
      <c r="BN180">
        <v>25</v>
      </c>
      <c r="BO180">
        <v>29</v>
      </c>
      <c r="BP180">
        <f t="shared" si="6"/>
        <v>187</v>
      </c>
      <c r="BQ180">
        <f t="shared" si="7"/>
        <v>14</v>
      </c>
    </row>
    <row r="181" spans="1:69" x14ac:dyDescent="0.3">
      <c r="A181">
        <v>24005</v>
      </c>
      <c r="B181" t="s">
        <v>927</v>
      </c>
      <c r="C181" t="s">
        <v>110</v>
      </c>
      <c r="D181">
        <v>24</v>
      </c>
      <c r="BB181">
        <v>1</v>
      </c>
      <c r="BC181">
        <v>1</v>
      </c>
      <c r="BD181">
        <v>2</v>
      </c>
      <c r="BE181">
        <v>3</v>
      </c>
      <c r="BF181">
        <v>3</v>
      </c>
      <c r="BG181">
        <v>4</v>
      </c>
      <c r="BH181">
        <v>6</v>
      </c>
      <c r="BI181">
        <v>10</v>
      </c>
      <c r="BJ181">
        <v>12</v>
      </c>
      <c r="BK181">
        <v>19</v>
      </c>
      <c r="BL181">
        <v>19</v>
      </c>
      <c r="BM181">
        <v>28</v>
      </c>
      <c r="BN181">
        <v>35</v>
      </c>
      <c r="BO181">
        <v>42</v>
      </c>
      <c r="BP181">
        <f t="shared" si="6"/>
        <v>185</v>
      </c>
      <c r="BQ181">
        <f t="shared" si="7"/>
        <v>14</v>
      </c>
    </row>
    <row r="182" spans="1:69" x14ac:dyDescent="0.3">
      <c r="A182">
        <v>53073</v>
      </c>
      <c r="B182" t="s">
        <v>926</v>
      </c>
      <c r="C182" t="s">
        <v>150</v>
      </c>
      <c r="D182">
        <v>53</v>
      </c>
      <c r="BB182">
        <v>1</v>
      </c>
      <c r="BC182">
        <v>1</v>
      </c>
      <c r="BD182">
        <v>1</v>
      </c>
      <c r="BE182">
        <v>2</v>
      </c>
      <c r="BF182">
        <v>3</v>
      </c>
      <c r="BG182">
        <v>3</v>
      </c>
      <c r="BH182">
        <v>6</v>
      </c>
      <c r="BI182">
        <v>7</v>
      </c>
      <c r="BJ182">
        <v>7</v>
      </c>
      <c r="BK182">
        <v>10</v>
      </c>
      <c r="BL182">
        <v>13</v>
      </c>
      <c r="BM182">
        <v>14</v>
      </c>
      <c r="BN182">
        <v>48</v>
      </c>
      <c r="BO182">
        <v>64</v>
      </c>
      <c r="BP182">
        <f t="shared" si="6"/>
        <v>180</v>
      </c>
      <c r="BQ182">
        <f t="shared" si="7"/>
        <v>14</v>
      </c>
    </row>
    <row r="183" spans="1:69" x14ac:dyDescent="0.3">
      <c r="A183">
        <v>22017</v>
      </c>
      <c r="B183" t="s">
        <v>915</v>
      </c>
      <c r="C183" t="s">
        <v>190</v>
      </c>
      <c r="D183">
        <v>22</v>
      </c>
      <c r="BB183">
        <v>1</v>
      </c>
      <c r="BC183">
        <v>1</v>
      </c>
      <c r="BD183">
        <v>1</v>
      </c>
      <c r="BE183">
        <v>1</v>
      </c>
      <c r="BF183">
        <v>2</v>
      </c>
      <c r="BG183">
        <v>3</v>
      </c>
      <c r="BH183">
        <v>4</v>
      </c>
      <c r="BI183">
        <v>6</v>
      </c>
      <c r="BJ183">
        <v>10</v>
      </c>
      <c r="BK183">
        <v>12</v>
      </c>
      <c r="BL183">
        <v>15</v>
      </c>
      <c r="BM183">
        <v>16</v>
      </c>
      <c r="BN183">
        <v>34</v>
      </c>
      <c r="BO183">
        <v>40</v>
      </c>
      <c r="BP183">
        <f t="shared" si="6"/>
        <v>146</v>
      </c>
      <c r="BQ183">
        <f t="shared" si="7"/>
        <v>14</v>
      </c>
    </row>
    <row r="184" spans="1:69" x14ac:dyDescent="0.3">
      <c r="A184">
        <v>4019</v>
      </c>
      <c r="B184" t="s">
        <v>902</v>
      </c>
      <c r="C184" t="s">
        <v>145</v>
      </c>
      <c r="D184">
        <v>4</v>
      </c>
      <c r="BB184">
        <v>1</v>
      </c>
      <c r="BC184">
        <v>1</v>
      </c>
      <c r="BD184">
        <v>1</v>
      </c>
      <c r="BE184">
        <v>2</v>
      </c>
      <c r="BF184">
        <v>2</v>
      </c>
      <c r="BG184">
        <v>4</v>
      </c>
      <c r="BH184">
        <v>4</v>
      </c>
      <c r="BI184">
        <v>5</v>
      </c>
      <c r="BJ184">
        <v>7</v>
      </c>
      <c r="BK184">
        <v>8</v>
      </c>
      <c r="BL184">
        <v>12</v>
      </c>
      <c r="BM184">
        <v>17</v>
      </c>
      <c r="BN184">
        <v>24</v>
      </c>
      <c r="BO184">
        <v>42</v>
      </c>
      <c r="BP184">
        <f t="shared" si="6"/>
        <v>130</v>
      </c>
      <c r="BQ184">
        <f t="shared" si="7"/>
        <v>14</v>
      </c>
    </row>
    <row r="185" spans="1:69" x14ac:dyDescent="0.3">
      <c r="A185">
        <v>5069</v>
      </c>
      <c r="B185" t="s">
        <v>100</v>
      </c>
      <c r="C185" t="s">
        <v>208</v>
      </c>
      <c r="D185">
        <v>5</v>
      </c>
      <c r="BB185">
        <v>1</v>
      </c>
      <c r="BC185">
        <v>1</v>
      </c>
      <c r="BD185">
        <v>1</v>
      </c>
      <c r="BE185">
        <v>4</v>
      </c>
      <c r="BF185">
        <v>4</v>
      </c>
      <c r="BG185">
        <v>5</v>
      </c>
      <c r="BH185">
        <v>5</v>
      </c>
      <c r="BI185">
        <v>5</v>
      </c>
      <c r="BJ185">
        <v>10</v>
      </c>
      <c r="BK185">
        <v>11</v>
      </c>
      <c r="BL185">
        <v>19</v>
      </c>
      <c r="BM185">
        <v>20</v>
      </c>
      <c r="BN185">
        <v>21</v>
      </c>
      <c r="BO185">
        <v>22</v>
      </c>
      <c r="BP185">
        <f t="shared" si="6"/>
        <v>129</v>
      </c>
      <c r="BQ185">
        <f t="shared" si="7"/>
        <v>14</v>
      </c>
    </row>
    <row r="186" spans="1:69" x14ac:dyDescent="0.3">
      <c r="A186">
        <v>12115</v>
      </c>
      <c r="B186" t="s">
        <v>887</v>
      </c>
      <c r="C186" t="s">
        <v>359</v>
      </c>
      <c r="D186">
        <v>12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3</v>
      </c>
      <c r="BH186">
        <v>4</v>
      </c>
      <c r="BI186">
        <v>4</v>
      </c>
      <c r="BJ186">
        <v>6</v>
      </c>
      <c r="BK186">
        <v>10</v>
      </c>
      <c r="BL186">
        <v>14</v>
      </c>
      <c r="BM186">
        <v>17</v>
      </c>
      <c r="BN186">
        <v>21</v>
      </c>
      <c r="BO186">
        <v>26</v>
      </c>
      <c r="BP186">
        <f t="shared" si="6"/>
        <v>110</v>
      </c>
      <c r="BQ186">
        <f t="shared" si="7"/>
        <v>14</v>
      </c>
    </row>
    <row r="187" spans="1:69" x14ac:dyDescent="0.3">
      <c r="A187">
        <v>13177</v>
      </c>
      <c r="B187" t="s">
        <v>287</v>
      </c>
      <c r="C187" t="s">
        <v>128</v>
      </c>
      <c r="D187">
        <v>13</v>
      </c>
      <c r="BB187">
        <v>1</v>
      </c>
      <c r="BC187">
        <v>1</v>
      </c>
      <c r="BD187">
        <v>1</v>
      </c>
      <c r="BE187">
        <v>1</v>
      </c>
      <c r="BF187">
        <v>2</v>
      </c>
      <c r="BG187">
        <v>2</v>
      </c>
      <c r="BH187">
        <v>2</v>
      </c>
      <c r="BI187">
        <v>2</v>
      </c>
      <c r="BJ187">
        <v>3</v>
      </c>
      <c r="BK187">
        <v>13</v>
      </c>
      <c r="BL187">
        <v>14</v>
      </c>
      <c r="BM187">
        <v>16</v>
      </c>
      <c r="BN187">
        <v>19</v>
      </c>
      <c r="BO187">
        <v>24</v>
      </c>
      <c r="BP187">
        <f t="shared" si="6"/>
        <v>101</v>
      </c>
      <c r="BQ187">
        <f t="shared" si="7"/>
        <v>14</v>
      </c>
    </row>
    <row r="188" spans="1:69" x14ac:dyDescent="0.3">
      <c r="A188">
        <v>35049</v>
      </c>
      <c r="B188" t="s">
        <v>858</v>
      </c>
      <c r="C188" t="s">
        <v>19</v>
      </c>
      <c r="D188">
        <v>35</v>
      </c>
      <c r="BB188">
        <v>1</v>
      </c>
      <c r="BC188">
        <v>2</v>
      </c>
      <c r="BD188">
        <v>3</v>
      </c>
      <c r="BE188">
        <v>3</v>
      </c>
      <c r="BF188">
        <v>3</v>
      </c>
      <c r="BG188">
        <v>3</v>
      </c>
      <c r="BH188">
        <v>4</v>
      </c>
      <c r="BI188">
        <v>5</v>
      </c>
      <c r="BJ188">
        <v>7</v>
      </c>
      <c r="BK188">
        <v>7</v>
      </c>
      <c r="BL188">
        <v>8</v>
      </c>
      <c r="BM188">
        <v>10</v>
      </c>
      <c r="BN188">
        <v>12</v>
      </c>
      <c r="BO188">
        <v>14</v>
      </c>
      <c r="BP188">
        <f t="shared" si="6"/>
        <v>82</v>
      </c>
      <c r="BQ188">
        <f t="shared" si="7"/>
        <v>14</v>
      </c>
    </row>
    <row r="189" spans="1:69" x14ac:dyDescent="0.3">
      <c r="A189">
        <v>41017</v>
      </c>
      <c r="B189" t="s">
        <v>857</v>
      </c>
      <c r="C189" t="s">
        <v>13</v>
      </c>
      <c r="D189">
        <v>41</v>
      </c>
      <c r="BB189">
        <v>1</v>
      </c>
      <c r="BC189">
        <v>1</v>
      </c>
      <c r="BD189">
        <v>1</v>
      </c>
      <c r="BE189">
        <v>3</v>
      </c>
      <c r="BF189">
        <v>4</v>
      </c>
      <c r="BG189">
        <v>6</v>
      </c>
      <c r="BH189">
        <v>6</v>
      </c>
      <c r="BI189">
        <v>6</v>
      </c>
      <c r="BJ189">
        <v>6</v>
      </c>
      <c r="BK189">
        <v>8</v>
      </c>
      <c r="BL189">
        <v>9</v>
      </c>
      <c r="BM189">
        <v>10</v>
      </c>
      <c r="BN189">
        <v>10</v>
      </c>
      <c r="BO189">
        <v>10</v>
      </c>
      <c r="BP189">
        <f t="shared" si="6"/>
        <v>81</v>
      </c>
      <c r="BQ189">
        <f t="shared" si="7"/>
        <v>14</v>
      </c>
    </row>
    <row r="190" spans="1:69" x14ac:dyDescent="0.3">
      <c r="A190">
        <v>37067</v>
      </c>
      <c r="B190" t="s">
        <v>755</v>
      </c>
      <c r="C190" t="s">
        <v>17</v>
      </c>
      <c r="D190">
        <v>37</v>
      </c>
      <c r="BB190">
        <v>2</v>
      </c>
      <c r="BC190">
        <v>2</v>
      </c>
      <c r="BD190">
        <v>2</v>
      </c>
      <c r="BE190">
        <v>2</v>
      </c>
      <c r="BF190">
        <v>2</v>
      </c>
      <c r="BG190">
        <v>2</v>
      </c>
      <c r="BH190">
        <v>2</v>
      </c>
      <c r="BI190">
        <v>2</v>
      </c>
      <c r="BJ190">
        <v>7</v>
      </c>
      <c r="BK190">
        <v>7</v>
      </c>
      <c r="BL190">
        <v>8</v>
      </c>
      <c r="BM190">
        <v>12</v>
      </c>
      <c r="BN190">
        <v>12</v>
      </c>
      <c r="BO190">
        <v>12</v>
      </c>
      <c r="BP190">
        <f t="shared" si="6"/>
        <v>74</v>
      </c>
      <c r="BQ190">
        <f t="shared" si="7"/>
        <v>14</v>
      </c>
    </row>
    <row r="191" spans="1:69" x14ac:dyDescent="0.3">
      <c r="A191">
        <v>39151</v>
      </c>
      <c r="B191" t="s">
        <v>840</v>
      </c>
      <c r="C191" t="s">
        <v>84</v>
      </c>
      <c r="D191">
        <v>39</v>
      </c>
      <c r="BB191">
        <v>1</v>
      </c>
      <c r="BC191">
        <v>1</v>
      </c>
      <c r="BD191">
        <v>2</v>
      </c>
      <c r="BE191">
        <v>3</v>
      </c>
      <c r="BF191">
        <v>3</v>
      </c>
      <c r="BG191">
        <v>3</v>
      </c>
      <c r="BH191">
        <v>3</v>
      </c>
      <c r="BI191">
        <v>3</v>
      </c>
      <c r="BJ191">
        <v>5</v>
      </c>
      <c r="BK191">
        <v>6</v>
      </c>
      <c r="BL191">
        <v>8</v>
      </c>
      <c r="BM191">
        <v>10</v>
      </c>
      <c r="BN191">
        <v>10</v>
      </c>
      <c r="BO191">
        <v>13</v>
      </c>
      <c r="BP191">
        <f t="shared" si="6"/>
        <v>71</v>
      </c>
      <c r="BQ191">
        <f t="shared" si="7"/>
        <v>14</v>
      </c>
    </row>
    <row r="192" spans="1:69" x14ac:dyDescent="0.3">
      <c r="A192">
        <v>13185</v>
      </c>
      <c r="B192" t="s">
        <v>671</v>
      </c>
      <c r="C192" t="s">
        <v>128</v>
      </c>
      <c r="D192">
        <v>13</v>
      </c>
      <c r="BB192">
        <v>1</v>
      </c>
      <c r="BC192">
        <v>1</v>
      </c>
      <c r="BD192">
        <v>1</v>
      </c>
      <c r="BE192">
        <v>1</v>
      </c>
      <c r="BF192">
        <v>2</v>
      </c>
      <c r="BG192">
        <v>3</v>
      </c>
      <c r="BH192">
        <v>4</v>
      </c>
      <c r="BI192">
        <v>5</v>
      </c>
      <c r="BJ192">
        <v>6</v>
      </c>
      <c r="BK192">
        <v>7</v>
      </c>
      <c r="BL192">
        <v>7</v>
      </c>
      <c r="BM192">
        <v>8</v>
      </c>
      <c r="BN192">
        <v>8</v>
      </c>
      <c r="BO192">
        <v>11</v>
      </c>
      <c r="BP192">
        <f t="shared" si="6"/>
        <v>65</v>
      </c>
      <c r="BQ192">
        <f t="shared" si="7"/>
        <v>14</v>
      </c>
    </row>
    <row r="193" spans="1:69" x14ac:dyDescent="0.3">
      <c r="A193">
        <v>13129</v>
      </c>
      <c r="B193" t="s">
        <v>792</v>
      </c>
      <c r="C193" t="s">
        <v>128</v>
      </c>
      <c r="D193">
        <v>13</v>
      </c>
      <c r="BB193">
        <v>2</v>
      </c>
      <c r="BC193">
        <v>2</v>
      </c>
      <c r="BD193">
        <v>2</v>
      </c>
      <c r="BE193">
        <v>2</v>
      </c>
      <c r="BF193">
        <v>2</v>
      </c>
      <c r="BG193">
        <v>2</v>
      </c>
      <c r="BH193">
        <v>2</v>
      </c>
      <c r="BI193">
        <v>3</v>
      </c>
      <c r="BJ193">
        <v>3</v>
      </c>
      <c r="BK193">
        <v>3</v>
      </c>
      <c r="BL193">
        <v>4</v>
      </c>
      <c r="BM193">
        <v>4</v>
      </c>
      <c r="BN193">
        <v>6</v>
      </c>
      <c r="BO193">
        <v>8</v>
      </c>
      <c r="BP193">
        <f t="shared" si="6"/>
        <v>45</v>
      </c>
      <c r="BQ193">
        <f t="shared" si="7"/>
        <v>14</v>
      </c>
    </row>
    <row r="194" spans="1:69" x14ac:dyDescent="0.3">
      <c r="A194">
        <v>45057</v>
      </c>
      <c r="B194" t="s">
        <v>493</v>
      </c>
      <c r="C194" t="s">
        <v>12</v>
      </c>
      <c r="D194">
        <v>45</v>
      </c>
      <c r="BB194">
        <v>2</v>
      </c>
      <c r="BC194">
        <v>2</v>
      </c>
      <c r="BD194">
        <v>2</v>
      </c>
      <c r="BE194">
        <v>2</v>
      </c>
      <c r="BF194">
        <v>2</v>
      </c>
      <c r="BG194">
        <v>2</v>
      </c>
      <c r="BH194">
        <v>2</v>
      </c>
      <c r="BI194">
        <v>2</v>
      </c>
      <c r="BJ194">
        <v>3</v>
      </c>
      <c r="BK194">
        <v>3</v>
      </c>
      <c r="BL194">
        <v>3</v>
      </c>
      <c r="BM194">
        <v>5</v>
      </c>
      <c r="BN194">
        <v>7</v>
      </c>
      <c r="BO194">
        <v>7</v>
      </c>
      <c r="BP194">
        <f t="shared" si="6"/>
        <v>44</v>
      </c>
      <c r="BQ194">
        <f t="shared" si="7"/>
        <v>14</v>
      </c>
    </row>
    <row r="195" spans="1:69" x14ac:dyDescent="0.3">
      <c r="A195">
        <v>37101</v>
      </c>
      <c r="B195" t="s">
        <v>736</v>
      </c>
      <c r="C195" t="s">
        <v>17</v>
      </c>
      <c r="D195">
        <v>37</v>
      </c>
      <c r="BB195">
        <v>1</v>
      </c>
      <c r="BC195">
        <v>1</v>
      </c>
      <c r="BD195">
        <v>1</v>
      </c>
      <c r="BE195">
        <v>2</v>
      </c>
      <c r="BF195">
        <v>2</v>
      </c>
      <c r="BG195">
        <v>2</v>
      </c>
      <c r="BH195">
        <v>2</v>
      </c>
      <c r="BI195">
        <v>2</v>
      </c>
      <c r="BJ195">
        <v>2</v>
      </c>
      <c r="BK195">
        <v>2</v>
      </c>
      <c r="BL195">
        <v>3</v>
      </c>
      <c r="BM195">
        <v>3</v>
      </c>
      <c r="BN195">
        <v>3</v>
      </c>
      <c r="BO195">
        <v>4</v>
      </c>
      <c r="BP195">
        <f t="shared" si="6"/>
        <v>30</v>
      </c>
      <c r="BQ195">
        <f t="shared" si="7"/>
        <v>14</v>
      </c>
    </row>
    <row r="196" spans="1:69" x14ac:dyDescent="0.3">
      <c r="A196">
        <v>35053</v>
      </c>
      <c r="B196" t="s">
        <v>711</v>
      </c>
      <c r="C196" t="s">
        <v>19</v>
      </c>
      <c r="D196">
        <v>35</v>
      </c>
      <c r="BB196">
        <v>1</v>
      </c>
      <c r="BC196">
        <v>1</v>
      </c>
      <c r="BD196">
        <v>1</v>
      </c>
      <c r="BE196">
        <v>2</v>
      </c>
      <c r="BF196">
        <v>2</v>
      </c>
      <c r="BG196">
        <v>2</v>
      </c>
      <c r="BH196">
        <v>2</v>
      </c>
      <c r="BI196">
        <v>2</v>
      </c>
      <c r="BJ196">
        <v>2</v>
      </c>
      <c r="BK196">
        <v>2</v>
      </c>
      <c r="BL196">
        <v>2</v>
      </c>
      <c r="BM196">
        <v>2</v>
      </c>
      <c r="BN196">
        <v>2</v>
      </c>
      <c r="BO196">
        <v>2</v>
      </c>
      <c r="BP196">
        <f t="shared" si="6"/>
        <v>25</v>
      </c>
      <c r="BQ196">
        <f t="shared" si="7"/>
        <v>14</v>
      </c>
    </row>
    <row r="197" spans="1:69" x14ac:dyDescent="0.3">
      <c r="A197">
        <v>41053</v>
      </c>
      <c r="B197" t="s">
        <v>467</v>
      </c>
      <c r="C197" t="s">
        <v>13</v>
      </c>
      <c r="D197">
        <v>41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3</v>
      </c>
      <c r="BO197">
        <v>3</v>
      </c>
      <c r="BP197">
        <f t="shared" si="6"/>
        <v>18</v>
      </c>
      <c r="BQ197">
        <f t="shared" si="7"/>
        <v>14</v>
      </c>
    </row>
    <row r="198" spans="1:69" x14ac:dyDescent="0.3">
      <c r="A198">
        <v>37133</v>
      </c>
      <c r="B198" t="s">
        <v>623</v>
      </c>
      <c r="C198" t="s">
        <v>17</v>
      </c>
      <c r="D198">
        <v>37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3</v>
      </c>
      <c r="BP198">
        <f t="shared" ref="BP198:BP261" si="8">SUM(E198:BO198)</f>
        <v>16</v>
      </c>
      <c r="BQ198">
        <f t="shared" ref="BQ198:BQ261" si="9">COUNTA(E198:BO198)</f>
        <v>14</v>
      </c>
    </row>
    <row r="199" spans="1:69" x14ac:dyDescent="0.3">
      <c r="A199">
        <v>13049</v>
      </c>
      <c r="B199" t="s">
        <v>597</v>
      </c>
      <c r="C199" t="s">
        <v>128</v>
      </c>
      <c r="D199">
        <v>13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f t="shared" si="8"/>
        <v>14</v>
      </c>
      <c r="BQ199">
        <f t="shared" si="9"/>
        <v>14</v>
      </c>
    </row>
    <row r="200" spans="1:69" x14ac:dyDescent="0.3">
      <c r="A200">
        <v>36071</v>
      </c>
      <c r="B200" t="s">
        <v>716</v>
      </c>
      <c r="C200" t="s">
        <v>92</v>
      </c>
      <c r="D200">
        <v>36</v>
      </c>
      <c r="BC200">
        <v>1</v>
      </c>
      <c r="BD200">
        <v>3</v>
      </c>
      <c r="BE200">
        <v>6</v>
      </c>
      <c r="BF200">
        <v>6</v>
      </c>
      <c r="BG200">
        <v>11</v>
      </c>
      <c r="BH200">
        <v>15</v>
      </c>
      <c r="BI200">
        <v>32</v>
      </c>
      <c r="BJ200">
        <v>51</v>
      </c>
      <c r="BK200">
        <v>84</v>
      </c>
      <c r="BL200">
        <v>88</v>
      </c>
      <c r="BM200">
        <v>247</v>
      </c>
      <c r="BN200">
        <v>389</v>
      </c>
      <c r="BO200">
        <v>539</v>
      </c>
      <c r="BP200">
        <f t="shared" si="8"/>
        <v>1472</v>
      </c>
      <c r="BQ200">
        <f t="shared" si="9"/>
        <v>13</v>
      </c>
    </row>
    <row r="201" spans="1:69" x14ac:dyDescent="0.3">
      <c r="A201">
        <v>12086</v>
      </c>
      <c r="B201" t="s">
        <v>1005</v>
      </c>
      <c r="C201" t="s">
        <v>359</v>
      </c>
      <c r="D201">
        <v>12</v>
      </c>
      <c r="BC201">
        <v>2</v>
      </c>
      <c r="BD201">
        <v>8</v>
      </c>
      <c r="BE201">
        <v>13</v>
      </c>
      <c r="BF201">
        <v>13</v>
      </c>
      <c r="BG201">
        <v>23</v>
      </c>
      <c r="BH201">
        <v>43</v>
      </c>
      <c r="BI201">
        <v>77</v>
      </c>
      <c r="BJ201">
        <v>101</v>
      </c>
      <c r="BK201">
        <v>142</v>
      </c>
      <c r="BL201">
        <v>169</v>
      </c>
      <c r="BM201">
        <v>227</v>
      </c>
      <c r="BN201">
        <v>278</v>
      </c>
      <c r="BO201">
        <v>338</v>
      </c>
      <c r="BP201">
        <f t="shared" si="8"/>
        <v>1434</v>
      </c>
      <c r="BQ201">
        <f t="shared" si="9"/>
        <v>13</v>
      </c>
    </row>
    <row r="202" spans="1:69" x14ac:dyDescent="0.3">
      <c r="A202">
        <v>34013</v>
      </c>
      <c r="B202" t="s">
        <v>572</v>
      </c>
      <c r="C202" t="s">
        <v>226</v>
      </c>
      <c r="D202">
        <v>34</v>
      </c>
      <c r="BC202">
        <v>1</v>
      </c>
      <c r="BD202">
        <v>5</v>
      </c>
      <c r="BE202">
        <v>7</v>
      </c>
      <c r="BF202">
        <v>11</v>
      </c>
      <c r="BG202">
        <v>20</v>
      </c>
      <c r="BH202">
        <v>32</v>
      </c>
      <c r="BI202">
        <v>45</v>
      </c>
      <c r="BJ202">
        <v>63</v>
      </c>
      <c r="BK202">
        <v>73</v>
      </c>
      <c r="BL202">
        <v>107</v>
      </c>
      <c r="BM202">
        <v>172</v>
      </c>
      <c r="BN202">
        <v>273</v>
      </c>
      <c r="BO202">
        <v>342</v>
      </c>
      <c r="BP202">
        <f t="shared" si="8"/>
        <v>1151</v>
      </c>
      <c r="BQ202">
        <f t="shared" si="9"/>
        <v>13</v>
      </c>
    </row>
    <row r="203" spans="1:69" x14ac:dyDescent="0.3">
      <c r="A203">
        <v>34023</v>
      </c>
      <c r="B203" t="s">
        <v>763</v>
      </c>
      <c r="C203" t="s">
        <v>226</v>
      </c>
      <c r="D203">
        <v>34</v>
      </c>
      <c r="BC203">
        <v>2</v>
      </c>
      <c r="BD203">
        <v>3</v>
      </c>
      <c r="BE203">
        <v>10</v>
      </c>
      <c r="BF203">
        <v>12</v>
      </c>
      <c r="BG203">
        <v>17</v>
      </c>
      <c r="BH203">
        <v>22</v>
      </c>
      <c r="BI203">
        <v>40</v>
      </c>
      <c r="BJ203">
        <v>64</v>
      </c>
      <c r="BK203">
        <v>76</v>
      </c>
      <c r="BL203">
        <v>116</v>
      </c>
      <c r="BM203">
        <v>147</v>
      </c>
      <c r="BN203">
        <v>210</v>
      </c>
      <c r="BO203">
        <v>277</v>
      </c>
      <c r="BP203">
        <f t="shared" si="8"/>
        <v>996</v>
      </c>
      <c r="BQ203">
        <f t="shared" si="9"/>
        <v>13</v>
      </c>
    </row>
    <row r="204" spans="1:69" x14ac:dyDescent="0.3">
      <c r="A204">
        <v>36001</v>
      </c>
      <c r="B204" t="s">
        <v>990</v>
      </c>
      <c r="C204" t="s">
        <v>92</v>
      </c>
      <c r="D204">
        <v>36</v>
      </c>
      <c r="BC204">
        <v>1</v>
      </c>
      <c r="BD204">
        <v>2</v>
      </c>
      <c r="BE204">
        <v>5</v>
      </c>
      <c r="BF204">
        <v>8</v>
      </c>
      <c r="BG204">
        <v>12</v>
      </c>
      <c r="BH204">
        <v>23</v>
      </c>
      <c r="BI204">
        <v>36</v>
      </c>
      <c r="BJ204">
        <v>43</v>
      </c>
      <c r="BK204">
        <v>61</v>
      </c>
      <c r="BL204">
        <v>123</v>
      </c>
      <c r="BM204">
        <v>123</v>
      </c>
      <c r="BN204">
        <v>127</v>
      </c>
      <c r="BO204">
        <v>146</v>
      </c>
      <c r="BP204">
        <f t="shared" si="8"/>
        <v>710</v>
      </c>
      <c r="BQ204">
        <f t="shared" si="9"/>
        <v>13</v>
      </c>
    </row>
    <row r="205" spans="1:69" x14ac:dyDescent="0.3">
      <c r="A205">
        <v>34027</v>
      </c>
      <c r="B205" t="s">
        <v>546</v>
      </c>
      <c r="C205" t="s">
        <v>226</v>
      </c>
      <c r="D205">
        <v>34</v>
      </c>
      <c r="BC205">
        <v>1</v>
      </c>
      <c r="BD205">
        <v>3</v>
      </c>
      <c r="BE205">
        <v>3</v>
      </c>
      <c r="BF205">
        <v>4</v>
      </c>
      <c r="BG205">
        <v>6</v>
      </c>
      <c r="BH205">
        <v>7</v>
      </c>
      <c r="BI205">
        <v>19</v>
      </c>
      <c r="BJ205">
        <v>26</v>
      </c>
      <c r="BK205">
        <v>35</v>
      </c>
      <c r="BL205">
        <v>64</v>
      </c>
      <c r="BM205">
        <v>119</v>
      </c>
      <c r="BN205">
        <v>177</v>
      </c>
      <c r="BO205">
        <v>204</v>
      </c>
      <c r="BP205">
        <f t="shared" si="8"/>
        <v>668</v>
      </c>
      <c r="BQ205">
        <f t="shared" si="9"/>
        <v>13</v>
      </c>
    </row>
    <row r="206" spans="1:69" x14ac:dyDescent="0.3">
      <c r="A206">
        <v>49035</v>
      </c>
      <c r="B206" t="s">
        <v>981</v>
      </c>
      <c r="C206" t="s">
        <v>439</v>
      </c>
      <c r="D206">
        <v>49</v>
      </c>
      <c r="BC206">
        <v>2</v>
      </c>
      <c r="BD206">
        <v>3</v>
      </c>
      <c r="BE206">
        <v>14</v>
      </c>
      <c r="BF206">
        <v>14</v>
      </c>
      <c r="BG206">
        <v>16</v>
      </c>
      <c r="BH206">
        <v>22</v>
      </c>
      <c r="BI206">
        <v>24</v>
      </c>
      <c r="BJ206">
        <v>31</v>
      </c>
      <c r="BK206">
        <v>46</v>
      </c>
      <c r="BL206">
        <v>60</v>
      </c>
      <c r="BM206">
        <v>84</v>
      </c>
      <c r="BN206">
        <v>112</v>
      </c>
      <c r="BO206">
        <v>127</v>
      </c>
      <c r="BP206">
        <f t="shared" si="8"/>
        <v>555</v>
      </c>
      <c r="BQ206">
        <f t="shared" si="9"/>
        <v>13</v>
      </c>
    </row>
    <row r="207" spans="1:69" x14ac:dyDescent="0.3">
      <c r="A207">
        <v>36027</v>
      </c>
      <c r="B207" t="s">
        <v>978</v>
      </c>
      <c r="C207" t="s">
        <v>92</v>
      </c>
      <c r="D207">
        <v>36</v>
      </c>
      <c r="BC207">
        <v>1</v>
      </c>
      <c r="BD207">
        <v>3</v>
      </c>
      <c r="BE207">
        <v>4</v>
      </c>
      <c r="BF207">
        <v>7</v>
      </c>
      <c r="BG207">
        <v>10</v>
      </c>
      <c r="BH207">
        <v>16</v>
      </c>
      <c r="BI207">
        <v>20</v>
      </c>
      <c r="BJ207">
        <v>31</v>
      </c>
      <c r="BK207">
        <v>36</v>
      </c>
      <c r="BL207">
        <v>49</v>
      </c>
      <c r="BM207">
        <v>82</v>
      </c>
      <c r="BN207">
        <v>100</v>
      </c>
      <c r="BO207">
        <v>124</v>
      </c>
      <c r="BP207">
        <f t="shared" si="8"/>
        <v>483</v>
      </c>
      <c r="BQ207">
        <f t="shared" si="9"/>
        <v>13</v>
      </c>
    </row>
    <row r="208" spans="1:69" x14ac:dyDescent="0.3">
      <c r="A208">
        <v>27053</v>
      </c>
      <c r="B208" t="s">
        <v>977</v>
      </c>
      <c r="C208" t="s">
        <v>183</v>
      </c>
      <c r="D208">
        <v>27</v>
      </c>
      <c r="BC208">
        <v>1</v>
      </c>
      <c r="BD208">
        <v>3</v>
      </c>
      <c r="BE208">
        <v>6</v>
      </c>
      <c r="BF208">
        <v>6</v>
      </c>
      <c r="BG208">
        <v>22</v>
      </c>
      <c r="BH208">
        <v>24</v>
      </c>
      <c r="BI208">
        <v>30</v>
      </c>
      <c r="BJ208">
        <v>33</v>
      </c>
      <c r="BK208">
        <v>45</v>
      </c>
      <c r="BL208">
        <v>52</v>
      </c>
      <c r="BM208">
        <v>57</v>
      </c>
      <c r="BN208">
        <v>89</v>
      </c>
      <c r="BO208">
        <v>103</v>
      </c>
      <c r="BP208">
        <f t="shared" si="8"/>
        <v>471</v>
      </c>
      <c r="BQ208">
        <f t="shared" si="9"/>
        <v>13</v>
      </c>
    </row>
    <row r="209" spans="1:69" x14ac:dyDescent="0.3">
      <c r="A209">
        <v>17097</v>
      </c>
      <c r="B209" t="s">
        <v>99</v>
      </c>
      <c r="C209" t="s">
        <v>36</v>
      </c>
      <c r="D209">
        <v>17</v>
      </c>
      <c r="BC209">
        <v>1</v>
      </c>
      <c r="BD209">
        <v>2</v>
      </c>
      <c r="BE209">
        <v>3</v>
      </c>
      <c r="BF209">
        <v>3</v>
      </c>
      <c r="BG209">
        <v>5</v>
      </c>
      <c r="BH209">
        <v>7</v>
      </c>
      <c r="BI209">
        <v>18</v>
      </c>
      <c r="BJ209">
        <v>37</v>
      </c>
      <c r="BK209">
        <v>53</v>
      </c>
      <c r="BL209">
        <v>63</v>
      </c>
      <c r="BM209">
        <v>69</v>
      </c>
      <c r="BN209">
        <v>96</v>
      </c>
      <c r="BO209">
        <v>111</v>
      </c>
      <c r="BP209">
        <f t="shared" si="8"/>
        <v>468</v>
      </c>
      <c r="BQ209">
        <f t="shared" si="9"/>
        <v>13</v>
      </c>
    </row>
    <row r="210" spans="1:69" x14ac:dyDescent="0.3">
      <c r="A210">
        <v>12099</v>
      </c>
      <c r="B210" t="s">
        <v>976</v>
      </c>
      <c r="C210" t="s">
        <v>359</v>
      </c>
      <c r="D210">
        <v>12</v>
      </c>
      <c r="BC210">
        <v>2</v>
      </c>
      <c r="BD210">
        <v>5</v>
      </c>
      <c r="BE210">
        <v>5</v>
      </c>
      <c r="BF210">
        <v>5</v>
      </c>
      <c r="BG210">
        <v>8</v>
      </c>
      <c r="BH210">
        <v>13</v>
      </c>
      <c r="BI210">
        <v>21</v>
      </c>
      <c r="BJ210">
        <v>29</v>
      </c>
      <c r="BK210">
        <v>45</v>
      </c>
      <c r="BL210">
        <v>56</v>
      </c>
      <c r="BM210">
        <v>72</v>
      </c>
      <c r="BN210">
        <v>89</v>
      </c>
      <c r="BO210">
        <v>101</v>
      </c>
      <c r="BP210">
        <f t="shared" si="8"/>
        <v>451</v>
      </c>
      <c r="BQ210">
        <f t="shared" si="9"/>
        <v>13</v>
      </c>
    </row>
    <row r="211" spans="1:69" x14ac:dyDescent="0.3">
      <c r="A211">
        <v>49043</v>
      </c>
      <c r="B211" t="s">
        <v>828</v>
      </c>
      <c r="C211" t="s">
        <v>439</v>
      </c>
      <c r="D211">
        <v>49</v>
      </c>
      <c r="BC211">
        <v>1</v>
      </c>
      <c r="BD211">
        <v>1</v>
      </c>
      <c r="BE211">
        <v>2</v>
      </c>
      <c r="BF211">
        <v>2</v>
      </c>
      <c r="BG211">
        <v>4</v>
      </c>
      <c r="BH211">
        <v>15</v>
      </c>
      <c r="BI211">
        <v>22</v>
      </c>
      <c r="BJ211">
        <v>26</v>
      </c>
      <c r="BK211">
        <v>35</v>
      </c>
      <c r="BL211">
        <v>39</v>
      </c>
      <c r="BM211">
        <v>50</v>
      </c>
      <c r="BN211">
        <v>73</v>
      </c>
      <c r="BO211">
        <v>90</v>
      </c>
      <c r="BP211">
        <f t="shared" si="8"/>
        <v>360</v>
      </c>
      <c r="BQ211">
        <f t="shared" si="9"/>
        <v>13</v>
      </c>
    </row>
    <row r="212" spans="1:69" x14ac:dyDescent="0.3">
      <c r="A212">
        <v>36055</v>
      </c>
      <c r="B212" t="s">
        <v>127</v>
      </c>
      <c r="C212" t="s">
        <v>92</v>
      </c>
      <c r="D212">
        <v>36</v>
      </c>
      <c r="BC212">
        <v>1</v>
      </c>
      <c r="BD212">
        <v>1</v>
      </c>
      <c r="BE212">
        <v>2</v>
      </c>
      <c r="BF212">
        <v>2</v>
      </c>
      <c r="BG212">
        <v>10</v>
      </c>
      <c r="BH212">
        <v>10</v>
      </c>
      <c r="BI212">
        <v>14</v>
      </c>
      <c r="BJ212">
        <v>27</v>
      </c>
      <c r="BK212">
        <v>32</v>
      </c>
      <c r="BL212">
        <v>42</v>
      </c>
      <c r="BM212">
        <v>42</v>
      </c>
      <c r="BN212">
        <v>76</v>
      </c>
      <c r="BO212">
        <v>96</v>
      </c>
      <c r="BP212">
        <f t="shared" si="8"/>
        <v>355</v>
      </c>
      <c r="BQ212">
        <f t="shared" si="9"/>
        <v>13</v>
      </c>
    </row>
    <row r="213" spans="1:69" x14ac:dyDescent="0.3">
      <c r="A213">
        <v>34035</v>
      </c>
      <c r="B213" t="s">
        <v>26</v>
      </c>
      <c r="C213" t="s">
        <v>226</v>
      </c>
      <c r="D213">
        <v>34</v>
      </c>
      <c r="BC213">
        <v>1</v>
      </c>
      <c r="BD213">
        <v>1</v>
      </c>
      <c r="BE213">
        <v>1</v>
      </c>
      <c r="BF213">
        <v>1</v>
      </c>
      <c r="BG213">
        <v>5</v>
      </c>
      <c r="BH213">
        <v>7</v>
      </c>
      <c r="BI213">
        <v>16</v>
      </c>
      <c r="BJ213">
        <v>21</v>
      </c>
      <c r="BK213">
        <v>28</v>
      </c>
      <c r="BL213">
        <v>34</v>
      </c>
      <c r="BM213">
        <v>51</v>
      </c>
      <c r="BN213">
        <v>67</v>
      </c>
      <c r="BO213">
        <v>102</v>
      </c>
      <c r="BP213">
        <f t="shared" si="8"/>
        <v>335</v>
      </c>
      <c r="BQ213">
        <f t="shared" si="9"/>
        <v>13</v>
      </c>
    </row>
    <row r="214" spans="1:69" x14ac:dyDescent="0.3">
      <c r="A214">
        <v>10003</v>
      </c>
      <c r="B214" t="s">
        <v>964</v>
      </c>
      <c r="C214" t="s">
        <v>38</v>
      </c>
      <c r="D214">
        <v>10</v>
      </c>
      <c r="BC214">
        <v>4</v>
      </c>
      <c r="BD214">
        <v>4</v>
      </c>
      <c r="BE214">
        <v>6</v>
      </c>
      <c r="BF214">
        <v>7</v>
      </c>
      <c r="BG214">
        <v>8</v>
      </c>
      <c r="BH214">
        <v>15</v>
      </c>
      <c r="BI214">
        <v>20</v>
      </c>
      <c r="BJ214">
        <v>23</v>
      </c>
      <c r="BK214">
        <v>27</v>
      </c>
      <c r="BL214">
        <v>32</v>
      </c>
      <c r="BM214">
        <v>39</v>
      </c>
      <c r="BN214">
        <v>58</v>
      </c>
      <c r="BO214">
        <v>71</v>
      </c>
      <c r="BP214">
        <f t="shared" si="8"/>
        <v>314</v>
      </c>
      <c r="BQ214">
        <f t="shared" si="9"/>
        <v>13</v>
      </c>
    </row>
    <row r="215" spans="1:69" x14ac:dyDescent="0.3">
      <c r="A215">
        <v>5119</v>
      </c>
      <c r="B215" t="s">
        <v>131</v>
      </c>
      <c r="C215" t="s">
        <v>208</v>
      </c>
      <c r="D215">
        <v>5</v>
      </c>
      <c r="BC215">
        <v>1</v>
      </c>
      <c r="BD215">
        <v>1</v>
      </c>
      <c r="BE215">
        <v>1</v>
      </c>
      <c r="BF215">
        <v>1</v>
      </c>
      <c r="BG215">
        <v>5</v>
      </c>
      <c r="BH215">
        <v>5</v>
      </c>
      <c r="BI215">
        <v>5</v>
      </c>
      <c r="BJ215">
        <v>10</v>
      </c>
      <c r="BK215">
        <v>18</v>
      </c>
      <c r="BL215">
        <v>28</v>
      </c>
      <c r="BM215">
        <v>52</v>
      </c>
      <c r="BN215">
        <v>62</v>
      </c>
      <c r="BO215">
        <v>64</v>
      </c>
      <c r="BP215">
        <f t="shared" si="8"/>
        <v>253</v>
      </c>
      <c r="BQ215">
        <f t="shared" si="9"/>
        <v>13</v>
      </c>
    </row>
    <row r="216" spans="1:69" x14ac:dyDescent="0.3">
      <c r="A216">
        <v>26161</v>
      </c>
      <c r="B216" t="s">
        <v>946</v>
      </c>
      <c r="C216" t="s">
        <v>105</v>
      </c>
      <c r="D216">
        <v>26</v>
      </c>
      <c r="BC216">
        <v>2</v>
      </c>
      <c r="BD216">
        <v>3</v>
      </c>
      <c r="BE216">
        <v>4</v>
      </c>
      <c r="BF216">
        <v>7</v>
      </c>
      <c r="BG216">
        <v>7</v>
      </c>
      <c r="BH216">
        <v>7</v>
      </c>
      <c r="BI216">
        <v>7</v>
      </c>
      <c r="BJ216">
        <v>14</v>
      </c>
      <c r="BK216">
        <v>16</v>
      </c>
      <c r="BL216">
        <v>29</v>
      </c>
      <c r="BM216">
        <v>35</v>
      </c>
      <c r="BN216">
        <v>42</v>
      </c>
      <c r="BO216">
        <v>50</v>
      </c>
      <c r="BP216">
        <f t="shared" si="8"/>
        <v>223</v>
      </c>
      <c r="BQ216">
        <f t="shared" si="9"/>
        <v>13</v>
      </c>
    </row>
    <row r="217" spans="1:69" x14ac:dyDescent="0.3">
      <c r="A217">
        <v>41043</v>
      </c>
      <c r="B217" t="s">
        <v>459</v>
      </c>
      <c r="C217" t="s">
        <v>13</v>
      </c>
      <c r="D217">
        <v>41</v>
      </c>
      <c r="BC217">
        <v>2</v>
      </c>
      <c r="BD217">
        <v>8</v>
      </c>
      <c r="BE217">
        <v>9</v>
      </c>
      <c r="BF217">
        <v>10</v>
      </c>
      <c r="BG217">
        <v>10</v>
      </c>
      <c r="BH217">
        <v>15</v>
      </c>
      <c r="BI217">
        <v>15</v>
      </c>
      <c r="BJ217">
        <v>18</v>
      </c>
      <c r="BK217">
        <v>19</v>
      </c>
      <c r="BL217">
        <v>19</v>
      </c>
      <c r="BM217">
        <v>19</v>
      </c>
      <c r="BN217">
        <v>20</v>
      </c>
      <c r="BO217">
        <v>20</v>
      </c>
      <c r="BP217">
        <f t="shared" si="8"/>
        <v>184</v>
      </c>
      <c r="BQ217">
        <f t="shared" si="9"/>
        <v>13</v>
      </c>
    </row>
    <row r="218" spans="1:69" x14ac:dyDescent="0.3">
      <c r="A218">
        <v>8097</v>
      </c>
      <c r="B218" t="s">
        <v>923</v>
      </c>
      <c r="C218" t="s">
        <v>140</v>
      </c>
      <c r="D218">
        <v>8</v>
      </c>
      <c r="BC218">
        <v>10</v>
      </c>
      <c r="BD218">
        <v>10</v>
      </c>
      <c r="BE218">
        <v>11</v>
      </c>
      <c r="BF218">
        <v>12</v>
      </c>
      <c r="BG218">
        <v>12</v>
      </c>
      <c r="BH218">
        <v>11</v>
      </c>
      <c r="BI218">
        <v>11</v>
      </c>
      <c r="BJ218">
        <v>12</v>
      </c>
      <c r="BK218">
        <v>14</v>
      </c>
      <c r="BL218">
        <v>15</v>
      </c>
      <c r="BM218">
        <v>16</v>
      </c>
      <c r="BN218">
        <v>18</v>
      </c>
      <c r="BO218">
        <v>18</v>
      </c>
      <c r="BP218">
        <f t="shared" si="8"/>
        <v>170</v>
      </c>
      <c r="BQ218">
        <f t="shared" si="9"/>
        <v>13</v>
      </c>
    </row>
    <row r="219" spans="1:69" x14ac:dyDescent="0.3">
      <c r="A219">
        <v>55133</v>
      </c>
      <c r="B219" t="s">
        <v>920</v>
      </c>
      <c r="C219" t="s">
        <v>9</v>
      </c>
      <c r="D219">
        <v>55</v>
      </c>
      <c r="BC219">
        <v>1</v>
      </c>
      <c r="BD219">
        <v>1</v>
      </c>
      <c r="BE219">
        <v>3</v>
      </c>
      <c r="BF219">
        <v>3</v>
      </c>
      <c r="BG219">
        <v>3</v>
      </c>
      <c r="BH219">
        <v>4</v>
      </c>
      <c r="BI219">
        <v>5</v>
      </c>
      <c r="BJ219">
        <v>12</v>
      </c>
      <c r="BK219">
        <v>15</v>
      </c>
      <c r="BL219">
        <v>20</v>
      </c>
      <c r="BM219">
        <v>30</v>
      </c>
      <c r="BN219">
        <v>31</v>
      </c>
      <c r="BO219">
        <v>31</v>
      </c>
      <c r="BP219">
        <f t="shared" si="8"/>
        <v>159</v>
      </c>
      <c r="BQ219">
        <f t="shared" si="9"/>
        <v>13</v>
      </c>
    </row>
    <row r="220" spans="1:69" x14ac:dyDescent="0.3">
      <c r="A220">
        <v>55039</v>
      </c>
      <c r="B220" t="s">
        <v>916</v>
      </c>
      <c r="C220" t="s">
        <v>9</v>
      </c>
      <c r="D220">
        <v>55</v>
      </c>
      <c r="BC220">
        <v>2</v>
      </c>
      <c r="BD220">
        <v>6</v>
      </c>
      <c r="BE220">
        <v>6</v>
      </c>
      <c r="BF220">
        <v>11</v>
      </c>
      <c r="BG220">
        <v>11</v>
      </c>
      <c r="BH220">
        <v>11</v>
      </c>
      <c r="BI220">
        <v>12</v>
      </c>
      <c r="BJ220">
        <v>14</v>
      </c>
      <c r="BK220">
        <v>14</v>
      </c>
      <c r="BL220">
        <v>15</v>
      </c>
      <c r="BM220">
        <v>16</v>
      </c>
      <c r="BN220">
        <v>16</v>
      </c>
      <c r="BO220">
        <v>18</v>
      </c>
      <c r="BP220">
        <f t="shared" si="8"/>
        <v>152</v>
      </c>
      <c r="BQ220">
        <f t="shared" si="9"/>
        <v>13</v>
      </c>
    </row>
    <row r="221" spans="1:69" x14ac:dyDescent="0.3">
      <c r="A221">
        <v>26081</v>
      </c>
      <c r="B221" t="s">
        <v>786</v>
      </c>
      <c r="C221" t="s">
        <v>105</v>
      </c>
      <c r="D221">
        <v>26</v>
      </c>
      <c r="BC221">
        <v>3</v>
      </c>
      <c r="BD221">
        <v>3</v>
      </c>
      <c r="BE221">
        <v>3</v>
      </c>
      <c r="BF221">
        <v>5</v>
      </c>
      <c r="BG221">
        <v>5</v>
      </c>
      <c r="BH221">
        <v>5</v>
      </c>
      <c r="BI221">
        <v>5</v>
      </c>
      <c r="BJ221">
        <v>7</v>
      </c>
      <c r="BK221">
        <v>12</v>
      </c>
      <c r="BL221">
        <v>21</v>
      </c>
      <c r="BM221">
        <v>20</v>
      </c>
      <c r="BN221">
        <v>28</v>
      </c>
      <c r="BO221">
        <v>31</v>
      </c>
      <c r="BP221">
        <f t="shared" si="8"/>
        <v>148</v>
      </c>
      <c r="BQ221">
        <f t="shared" si="9"/>
        <v>13</v>
      </c>
    </row>
    <row r="222" spans="1:69" x14ac:dyDescent="0.3">
      <c r="A222">
        <v>8001</v>
      </c>
      <c r="B222" t="s">
        <v>151</v>
      </c>
      <c r="C222" t="s">
        <v>140</v>
      </c>
      <c r="D222">
        <v>8</v>
      </c>
      <c r="BC222">
        <v>2</v>
      </c>
      <c r="BD222">
        <v>3</v>
      </c>
      <c r="BE222">
        <v>6</v>
      </c>
      <c r="BF222">
        <v>5</v>
      </c>
      <c r="BG222">
        <v>5</v>
      </c>
      <c r="BH222">
        <v>8</v>
      </c>
      <c r="BI222">
        <v>8</v>
      </c>
      <c r="BJ222">
        <v>10</v>
      </c>
      <c r="BK222">
        <v>12</v>
      </c>
      <c r="BL222">
        <v>14</v>
      </c>
      <c r="BM222">
        <v>18</v>
      </c>
      <c r="BN222">
        <v>25</v>
      </c>
      <c r="BO222">
        <v>27</v>
      </c>
      <c r="BP222">
        <f t="shared" si="8"/>
        <v>143</v>
      </c>
      <c r="BQ222">
        <f t="shared" si="9"/>
        <v>13</v>
      </c>
    </row>
    <row r="223" spans="1:69" x14ac:dyDescent="0.3">
      <c r="B223" t="s">
        <v>8</v>
      </c>
      <c r="C223" t="s">
        <v>208</v>
      </c>
      <c r="D223">
        <v>5</v>
      </c>
      <c r="BC223">
        <v>2</v>
      </c>
      <c r="BD223">
        <v>5</v>
      </c>
      <c r="BE223">
        <v>6</v>
      </c>
      <c r="BF223">
        <v>9</v>
      </c>
      <c r="BG223">
        <v>6</v>
      </c>
      <c r="BH223">
        <v>12</v>
      </c>
      <c r="BI223">
        <v>18</v>
      </c>
      <c r="BJ223">
        <v>15</v>
      </c>
      <c r="BK223">
        <v>35</v>
      </c>
      <c r="BL223">
        <v>21</v>
      </c>
      <c r="BM223">
        <v>1</v>
      </c>
      <c r="BN223">
        <v>1</v>
      </c>
      <c r="BO223">
        <v>1</v>
      </c>
      <c r="BP223">
        <f t="shared" si="8"/>
        <v>132</v>
      </c>
      <c r="BQ223">
        <f t="shared" si="9"/>
        <v>13</v>
      </c>
    </row>
    <row r="224" spans="1:69" x14ac:dyDescent="0.3">
      <c r="A224">
        <v>50007</v>
      </c>
      <c r="B224" t="s">
        <v>899</v>
      </c>
      <c r="C224" t="s">
        <v>47</v>
      </c>
      <c r="D224">
        <v>50</v>
      </c>
      <c r="BC224">
        <v>1</v>
      </c>
      <c r="BD224">
        <v>1</v>
      </c>
      <c r="BE224">
        <v>1</v>
      </c>
      <c r="BF224">
        <v>1</v>
      </c>
      <c r="BG224">
        <v>3</v>
      </c>
      <c r="BH224">
        <v>5</v>
      </c>
      <c r="BI224">
        <v>5</v>
      </c>
      <c r="BJ224">
        <v>5</v>
      </c>
      <c r="BK224">
        <v>5</v>
      </c>
      <c r="BL224">
        <v>15</v>
      </c>
      <c r="BM224">
        <v>22</v>
      </c>
      <c r="BN224">
        <v>22</v>
      </c>
      <c r="BO224">
        <v>40</v>
      </c>
      <c r="BP224">
        <f t="shared" si="8"/>
        <v>126</v>
      </c>
      <c r="BQ224">
        <f t="shared" si="9"/>
        <v>13</v>
      </c>
    </row>
    <row r="225" spans="1:69" x14ac:dyDescent="0.3">
      <c r="A225">
        <v>42095</v>
      </c>
      <c r="B225" t="s">
        <v>890</v>
      </c>
      <c r="C225" t="s">
        <v>74</v>
      </c>
      <c r="D225">
        <v>42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5</v>
      </c>
      <c r="BK225">
        <v>10</v>
      </c>
      <c r="BL225">
        <v>17</v>
      </c>
      <c r="BM225">
        <v>21</v>
      </c>
      <c r="BN225">
        <v>23</v>
      </c>
      <c r="BO225">
        <v>33</v>
      </c>
      <c r="BP225">
        <f t="shared" si="8"/>
        <v>116</v>
      </c>
      <c r="BQ225">
        <f t="shared" si="9"/>
        <v>13</v>
      </c>
    </row>
    <row r="226" spans="1:69" x14ac:dyDescent="0.3">
      <c r="A226">
        <v>20209</v>
      </c>
      <c r="B226" t="s">
        <v>873</v>
      </c>
      <c r="C226" t="s">
        <v>31</v>
      </c>
      <c r="D226">
        <v>20</v>
      </c>
      <c r="BC226">
        <v>1</v>
      </c>
      <c r="BD226">
        <v>1</v>
      </c>
      <c r="BE226">
        <v>1</v>
      </c>
      <c r="BF226">
        <v>1</v>
      </c>
      <c r="BG226">
        <v>1</v>
      </c>
      <c r="BH226">
        <v>3</v>
      </c>
      <c r="BI226">
        <v>5</v>
      </c>
      <c r="BJ226">
        <v>8</v>
      </c>
      <c r="BK226">
        <v>9</v>
      </c>
      <c r="BL226">
        <v>13</v>
      </c>
      <c r="BM226">
        <v>14</v>
      </c>
      <c r="BN226">
        <v>16</v>
      </c>
      <c r="BO226">
        <v>22</v>
      </c>
      <c r="BP226">
        <f t="shared" si="8"/>
        <v>95</v>
      </c>
      <c r="BQ226">
        <f t="shared" si="9"/>
        <v>13</v>
      </c>
    </row>
    <row r="227" spans="1:69" x14ac:dyDescent="0.3">
      <c r="A227">
        <v>6107</v>
      </c>
      <c r="B227" t="s">
        <v>870</v>
      </c>
      <c r="C227" t="s">
        <v>255</v>
      </c>
      <c r="D227">
        <v>6</v>
      </c>
      <c r="BC227">
        <v>1</v>
      </c>
      <c r="BD227">
        <v>2</v>
      </c>
      <c r="BE227">
        <v>2</v>
      </c>
      <c r="BF227">
        <v>2</v>
      </c>
      <c r="BG227">
        <v>3</v>
      </c>
      <c r="BH227">
        <v>3</v>
      </c>
      <c r="BI227">
        <v>5</v>
      </c>
      <c r="BJ227">
        <v>7</v>
      </c>
      <c r="BK227">
        <v>11</v>
      </c>
      <c r="BL227">
        <v>12</v>
      </c>
      <c r="BM227">
        <v>12</v>
      </c>
      <c r="BN227">
        <v>16</v>
      </c>
      <c r="BO227">
        <v>17</v>
      </c>
      <c r="BP227">
        <f t="shared" si="8"/>
        <v>93</v>
      </c>
      <c r="BQ227">
        <f t="shared" si="9"/>
        <v>13</v>
      </c>
    </row>
    <row r="228" spans="1:69" x14ac:dyDescent="0.3">
      <c r="A228">
        <v>27037</v>
      </c>
      <c r="B228" t="s">
        <v>869</v>
      </c>
      <c r="C228" t="s">
        <v>183</v>
      </c>
      <c r="D228">
        <v>27</v>
      </c>
      <c r="BC228">
        <v>1</v>
      </c>
      <c r="BD228">
        <v>1</v>
      </c>
      <c r="BE228">
        <v>2</v>
      </c>
      <c r="BF228">
        <v>2</v>
      </c>
      <c r="BG228">
        <v>3</v>
      </c>
      <c r="BH228">
        <v>6</v>
      </c>
      <c r="BI228">
        <v>6</v>
      </c>
      <c r="BJ228">
        <v>7</v>
      </c>
      <c r="BK228">
        <v>7</v>
      </c>
      <c r="BL228">
        <v>7</v>
      </c>
      <c r="BM228">
        <v>11</v>
      </c>
      <c r="BN228">
        <v>18</v>
      </c>
      <c r="BO228">
        <v>21</v>
      </c>
      <c r="BP228">
        <f t="shared" si="8"/>
        <v>92</v>
      </c>
      <c r="BQ228">
        <f t="shared" si="9"/>
        <v>13</v>
      </c>
    </row>
    <row r="229" spans="1:69" x14ac:dyDescent="0.3">
      <c r="A229">
        <v>27109</v>
      </c>
      <c r="B229" t="s">
        <v>867</v>
      </c>
      <c r="C229" t="s">
        <v>183</v>
      </c>
      <c r="D229">
        <v>27</v>
      </c>
      <c r="BC229">
        <v>1</v>
      </c>
      <c r="BD229">
        <v>1</v>
      </c>
      <c r="BE229">
        <v>1</v>
      </c>
      <c r="BF229">
        <v>1</v>
      </c>
      <c r="BG229">
        <v>3</v>
      </c>
      <c r="BH229">
        <v>3</v>
      </c>
      <c r="BI229">
        <v>3</v>
      </c>
      <c r="BJ229">
        <v>6</v>
      </c>
      <c r="BK229">
        <v>11</v>
      </c>
      <c r="BL229">
        <v>12</v>
      </c>
      <c r="BM229">
        <v>14</v>
      </c>
      <c r="BN229">
        <v>16</v>
      </c>
      <c r="BO229">
        <v>18</v>
      </c>
      <c r="BP229">
        <f t="shared" si="8"/>
        <v>90</v>
      </c>
      <c r="BQ229">
        <f t="shared" si="9"/>
        <v>13</v>
      </c>
    </row>
    <row r="230" spans="1:69" x14ac:dyDescent="0.3">
      <c r="A230">
        <v>29077</v>
      </c>
      <c r="B230" t="s">
        <v>35</v>
      </c>
      <c r="C230" t="s">
        <v>101</v>
      </c>
      <c r="D230">
        <v>29</v>
      </c>
      <c r="BC230">
        <v>1</v>
      </c>
      <c r="BD230">
        <v>1</v>
      </c>
      <c r="BE230">
        <v>2</v>
      </c>
      <c r="BF230">
        <v>2</v>
      </c>
      <c r="BG230">
        <v>3</v>
      </c>
      <c r="BH230">
        <v>3</v>
      </c>
      <c r="BI230">
        <v>3</v>
      </c>
      <c r="BJ230">
        <v>6</v>
      </c>
      <c r="BK230">
        <v>8</v>
      </c>
      <c r="BL230">
        <v>10</v>
      </c>
      <c r="BM230">
        <v>14</v>
      </c>
      <c r="BN230">
        <v>16</v>
      </c>
      <c r="BO230">
        <v>19</v>
      </c>
      <c r="BP230">
        <f t="shared" si="8"/>
        <v>88</v>
      </c>
      <c r="BQ230">
        <f t="shared" si="9"/>
        <v>13</v>
      </c>
    </row>
    <row r="231" spans="1:69" x14ac:dyDescent="0.3">
      <c r="A231">
        <v>41005</v>
      </c>
      <c r="B231" t="s">
        <v>864</v>
      </c>
      <c r="C231" t="s">
        <v>13</v>
      </c>
      <c r="D231">
        <v>41</v>
      </c>
      <c r="BC231">
        <v>1</v>
      </c>
      <c r="BD231">
        <v>1</v>
      </c>
      <c r="BE231">
        <v>1</v>
      </c>
      <c r="BF231">
        <v>1</v>
      </c>
      <c r="BG231">
        <v>2</v>
      </c>
      <c r="BH231">
        <v>6</v>
      </c>
      <c r="BI231">
        <v>6</v>
      </c>
      <c r="BJ231">
        <v>6</v>
      </c>
      <c r="BK231">
        <v>10</v>
      </c>
      <c r="BL231">
        <v>11</v>
      </c>
      <c r="BM231">
        <v>12</v>
      </c>
      <c r="BN231">
        <v>14</v>
      </c>
      <c r="BO231">
        <v>17</v>
      </c>
      <c r="BP231">
        <f t="shared" si="8"/>
        <v>88</v>
      </c>
      <c r="BQ231">
        <f t="shared" si="9"/>
        <v>13</v>
      </c>
    </row>
    <row r="232" spans="1:69" x14ac:dyDescent="0.3">
      <c r="A232">
        <v>53067</v>
      </c>
      <c r="B232" t="s">
        <v>856</v>
      </c>
      <c r="C232" t="s">
        <v>150</v>
      </c>
      <c r="D232">
        <v>53</v>
      </c>
      <c r="BC232">
        <v>1</v>
      </c>
      <c r="BD232">
        <v>1</v>
      </c>
      <c r="BE232">
        <v>3</v>
      </c>
      <c r="BF232">
        <v>3</v>
      </c>
      <c r="BG232">
        <v>4</v>
      </c>
      <c r="BH232">
        <v>6</v>
      </c>
      <c r="BI232">
        <v>6</v>
      </c>
      <c r="BJ232">
        <v>6</v>
      </c>
      <c r="BK232">
        <v>6</v>
      </c>
      <c r="BL232">
        <v>9</v>
      </c>
      <c r="BM232">
        <v>11</v>
      </c>
      <c r="BN232">
        <v>11</v>
      </c>
      <c r="BO232">
        <v>14</v>
      </c>
      <c r="BP232">
        <f t="shared" si="8"/>
        <v>81</v>
      </c>
      <c r="BQ232">
        <f t="shared" si="9"/>
        <v>13</v>
      </c>
    </row>
    <row r="233" spans="1:69" x14ac:dyDescent="0.3">
      <c r="A233">
        <v>26065</v>
      </c>
      <c r="B233" t="s">
        <v>843</v>
      </c>
      <c r="C233" t="s">
        <v>105</v>
      </c>
      <c r="D233">
        <v>26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2</v>
      </c>
      <c r="BI233">
        <v>2</v>
      </c>
      <c r="BJ233">
        <v>6</v>
      </c>
      <c r="BK233">
        <v>7</v>
      </c>
      <c r="BL233">
        <v>11</v>
      </c>
      <c r="BM233">
        <v>11</v>
      </c>
      <c r="BN233">
        <v>12</v>
      </c>
      <c r="BO233">
        <v>15</v>
      </c>
      <c r="BP233">
        <f t="shared" si="8"/>
        <v>71</v>
      </c>
      <c r="BQ233">
        <f t="shared" si="9"/>
        <v>13</v>
      </c>
    </row>
    <row r="234" spans="1:69" x14ac:dyDescent="0.3">
      <c r="A234">
        <v>28035</v>
      </c>
      <c r="B234" t="s">
        <v>836</v>
      </c>
      <c r="C234" t="s">
        <v>22</v>
      </c>
      <c r="D234">
        <v>28</v>
      </c>
      <c r="BC234">
        <v>1</v>
      </c>
      <c r="BD234">
        <v>3</v>
      </c>
      <c r="BE234">
        <v>3</v>
      </c>
      <c r="BF234">
        <v>3</v>
      </c>
      <c r="BG234">
        <v>3</v>
      </c>
      <c r="BH234">
        <v>3</v>
      </c>
      <c r="BI234">
        <v>3</v>
      </c>
      <c r="BJ234">
        <v>4</v>
      </c>
      <c r="BK234">
        <v>4</v>
      </c>
      <c r="BL234">
        <v>5</v>
      </c>
      <c r="BM234">
        <v>11</v>
      </c>
      <c r="BN234">
        <v>11</v>
      </c>
      <c r="BO234">
        <v>14</v>
      </c>
      <c r="BP234">
        <f t="shared" si="8"/>
        <v>68</v>
      </c>
      <c r="BQ234">
        <f t="shared" si="9"/>
        <v>13</v>
      </c>
    </row>
    <row r="235" spans="1:69" x14ac:dyDescent="0.3">
      <c r="A235">
        <v>6099</v>
      </c>
      <c r="B235" t="s">
        <v>831</v>
      </c>
      <c r="C235" t="s">
        <v>255</v>
      </c>
      <c r="D235">
        <v>6</v>
      </c>
      <c r="BC235">
        <v>2</v>
      </c>
      <c r="BD235">
        <v>2</v>
      </c>
      <c r="BE235">
        <v>2</v>
      </c>
      <c r="BF235">
        <v>2</v>
      </c>
      <c r="BG235">
        <v>3</v>
      </c>
      <c r="BH235">
        <v>4</v>
      </c>
      <c r="BI235">
        <v>5</v>
      </c>
      <c r="BJ235">
        <v>5</v>
      </c>
      <c r="BK235">
        <v>5</v>
      </c>
      <c r="BL235">
        <v>5</v>
      </c>
      <c r="BM235">
        <v>8</v>
      </c>
      <c r="BN235">
        <v>10</v>
      </c>
      <c r="BO235">
        <v>11</v>
      </c>
      <c r="BP235">
        <f t="shared" si="8"/>
        <v>64</v>
      </c>
      <c r="BQ235">
        <f t="shared" si="9"/>
        <v>13</v>
      </c>
    </row>
    <row r="236" spans="1:69" x14ac:dyDescent="0.3">
      <c r="A236">
        <v>2020</v>
      </c>
      <c r="B236" t="s">
        <v>823</v>
      </c>
      <c r="C236" t="s">
        <v>321</v>
      </c>
      <c r="D236">
        <v>2</v>
      </c>
      <c r="BC236">
        <v>1</v>
      </c>
      <c r="BD236">
        <v>1</v>
      </c>
      <c r="BE236">
        <v>1</v>
      </c>
      <c r="BF236">
        <v>1</v>
      </c>
      <c r="BG236">
        <v>1</v>
      </c>
      <c r="BH236">
        <v>2</v>
      </c>
      <c r="BI236">
        <v>2</v>
      </c>
      <c r="BJ236">
        <v>4</v>
      </c>
      <c r="BK236">
        <v>4</v>
      </c>
      <c r="BL236">
        <v>4</v>
      </c>
      <c r="BM236">
        <v>6</v>
      </c>
      <c r="BN236">
        <v>17</v>
      </c>
      <c r="BO236">
        <v>17</v>
      </c>
      <c r="BP236">
        <f t="shared" si="8"/>
        <v>61</v>
      </c>
      <c r="BQ236">
        <f t="shared" si="9"/>
        <v>13</v>
      </c>
    </row>
    <row r="237" spans="1:69" x14ac:dyDescent="0.3">
      <c r="A237">
        <v>18141</v>
      </c>
      <c r="B237" t="s">
        <v>809</v>
      </c>
      <c r="C237" t="s">
        <v>34</v>
      </c>
      <c r="D237">
        <v>18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1</v>
      </c>
      <c r="BJ237">
        <v>3</v>
      </c>
      <c r="BK237">
        <v>6</v>
      </c>
      <c r="BL237">
        <v>6</v>
      </c>
      <c r="BM237">
        <v>8</v>
      </c>
      <c r="BN237">
        <v>9</v>
      </c>
      <c r="BO237">
        <v>15</v>
      </c>
      <c r="BP237">
        <f t="shared" si="8"/>
        <v>54</v>
      </c>
      <c r="BQ237">
        <f t="shared" si="9"/>
        <v>13</v>
      </c>
    </row>
    <row r="238" spans="1:69" x14ac:dyDescent="0.3">
      <c r="A238">
        <v>26147</v>
      </c>
      <c r="B238" t="s">
        <v>613</v>
      </c>
      <c r="C238" t="s">
        <v>105</v>
      </c>
      <c r="D238">
        <v>26</v>
      </c>
      <c r="BC238">
        <v>1</v>
      </c>
      <c r="BD238">
        <v>1</v>
      </c>
      <c r="BE238">
        <v>1</v>
      </c>
      <c r="BF238">
        <v>2</v>
      </c>
      <c r="BG238">
        <v>2</v>
      </c>
      <c r="BH238">
        <v>2</v>
      </c>
      <c r="BI238">
        <v>2</v>
      </c>
      <c r="BJ238">
        <v>4</v>
      </c>
      <c r="BK238">
        <v>7</v>
      </c>
      <c r="BL238">
        <v>7</v>
      </c>
      <c r="BM238">
        <v>7</v>
      </c>
      <c r="BN238">
        <v>7</v>
      </c>
      <c r="BO238">
        <v>8</v>
      </c>
      <c r="BP238">
        <f t="shared" si="8"/>
        <v>51</v>
      </c>
      <c r="BQ238">
        <f t="shared" si="9"/>
        <v>13</v>
      </c>
    </row>
    <row r="239" spans="1:69" x14ac:dyDescent="0.3">
      <c r="A239">
        <v>27145</v>
      </c>
      <c r="B239" t="s">
        <v>787</v>
      </c>
      <c r="C239" t="s">
        <v>183</v>
      </c>
      <c r="D239">
        <v>27</v>
      </c>
      <c r="BC239">
        <v>1</v>
      </c>
      <c r="BD239">
        <v>1</v>
      </c>
      <c r="BE239">
        <v>3</v>
      </c>
      <c r="BF239">
        <v>3</v>
      </c>
      <c r="BG239">
        <v>3</v>
      </c>
      <c r="BH239">
        <v>3</v>
      </c>
      <c r="BI239">
        <v>3</v>
      </c>
      <c r="BJ239">
        <v>4</v>
      </c>
      <c r="BK239">
        <v>4</v>
      </c>
      <c r="BL239">
        <v>4</v>
      </c>
      <c r="BM239">
        <v>4</v>
      </c>
      <c r="BN239">
        <v>5</v>
      </c>
      <c r="BO239">
        <v>5</v>
      </c>
      <c r="BP239">
        <f t="shared" si="8"/>
        <v>43</v>
      </c>
      <c r="BQ239">
        <f t="shared" si="9"/>
        <v>13</v>
      </c>
    </row>
    <row r="240" spans="1:69" x14ac:dyDescent="0.3">
      <c r="A240">
        <v>56033</v>
      </c>
      <c r="B240" t="s">
        <v>772</v>
      </c>
      <c r="C240" t="s">
        <v>7</v>
      </c>
      <c r="D240">
        <v>56</v>
      </c>
      <c r="BC240">
        <v>1</v>
      </c>
      <c r="BD240">
        <v>1</v>
      </c>
      <c r="BE240">
        <v>2</v>
      </c>
      <c r="BF240">
        <v>2</v>
      </c>
      <c r="BG240">
        <v>2</v>
      </c>
      <c r="BH240">
        <v>4</v>
      </c>
      <c r="BI240">
        <v>4</v>
      </c>
      <c r="BJ240">
        <v>4</v>
      </c>
      <c r="BK240">
        <v>4</v>
      </c>
      <c r="BL240">
        <v>4</v>
      </c>
      <c r="BM240">
        <v>4</v>
      </c>
      <c r="BN240">
        <v>4</v>
      </c>
      <c r="BO240">
        <v>4</v>
      </c>
      <c r="BP240">
        <f t="shared" si="8"/>
        <v>40</v>
      </c>
      <c r="BQ240">
        <f t="shared" si="9"/>
        <v>13</v>
      </c>
    </row>
    <row r="241" spans="1:69" x14ac:dyDescent="0.3">
      <c r="A241">
        <v>51179</v>
      </c>
      <c r="B241" t="s">
        <v>770</v>
      </c>
      <c r="C241" t="s">
        <v>43</v>
      </c>
      <c r="D241">
        <v>51</v>
      </c>
      <c r="AZ241">
        <v>3</v>
      </c>
      <c r="BA241">
        <v>3</v>
      </c>
      <c r="BB241">
        <v>3</v>
      </c>
      <c r="BC241">
        <v>3</v>
      </c>
      <c r="BG241">
        <v>1</v>
      </c>
      <c r="BH241">
        <v>1</v>
      </c>
      <c r="BI241">
        <v>2</v>
      </c>
      <c r="BJ241">
        <v>2</v>
      </c>
      <c r="BK241">
        <v>2</v>
      </c>
      <c r="BL241">
        <v>2</v>
      </c>
      <c r="BM241">
        <v>5</v>
      </c>
      <c r="BN241">
        <v>6</v>
      </c>
      <c r="BO241">
        <v>6</v>
      </c>
      <c r="BP241">
        <f t="shared" si="8"/>
        <v>39</v>
      </c>
      <c r="BQ241">
        <f t="shared" si="9"/>
        <v>13</v>
      </c>
    </row>
    <row r="242" spans="1:69" x14ac:dyDescent="0.3">
      <c r="A242">
        <v>51199</v>
      </c>
      <c r="B242" t="s">
        <v>722</v>
      </c>
      <c r="C242" t="s">
        <v>43</v>
      </c>
      <c r="D242">
        <v>51</v>
      </c>
      <c r="AZ242">
        <v>3</v>
      </c>
      <c r="BA242">
        <v>3</v>
      </c>
      <c r="BB242">
        <v>3</v>
      </c>
      <c r="BC242">
        <v>3</v>
      </c>
      <c r="BG242">
        <v>1</v>
      </c>
      <c r="BH242">
        <v>1</v>
      </c>
      <c r="BI242">
        <v>1</v>
      </c>
      <c r="BJ242">
        <v>1</v>
      </c>
      <c r="BK242">
        <v>3</v>
      </c>
      <c r="BL242">
        <v>3</v>
      </c>
      <c r="BM242">
        <v>5</v>
      </c>
      <c r="BN242">
        <v>5</v>
      </c>
      <c r="BO242">
        <v>6</v>
      </c>
      <c r="BP242">
        <f t="shared" si="8"/>
        <v>38</v>
      </c>
      <c r="BQ242">
        <f t="shared" si="9"/>
        <v>13</v>
      </c>
    </row>
    <row r="243" spans="1:69" x14ac:dyDescent="0.3">
      <c r="A243">
        <v>27019</v>
      </c>
      <c r="B243" t="s">
        <v>762</v>
      </c>
      <c r="C243" t="s">
        <v>183</v>
      </c>
      <c r="D243">
        <v>27</v>
      </c>
      <c r="BC243">
        <v>1</v>
      </c>
      <c r="BD243">
        <v>1</v>
      </c>
      <c r="BE243">
        <v>1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3</v>
      </c>
      <c r="BL243">
        <v>3</v>
      </c>
      <c r="BM243">
        <v>7</v>
      </c>
      <c r="BN243">
        <v>8</v>
      </c>
      <c r="BO243">
        <v>8</v>
      </c>
      <c r="BP243">
        <f t="shared" si="8"/>
        <v>37</v>
      </c>
      <c r="BQ243">
        <f t="shared" si="9"/>
        <v>13</v>
      </c>
    </row>
    <row r="244" spans="1:69" x14ac:dyDescent="0.3">
      <c r="A244">
        <v>36007</v>
      </c>
      <c r="B244" t="s">
        <v>749</v>
      </c>
      <c r="C244" t="s">
        <v>92</v>
      </c>
      <c r="D244">
        <v>36</v>
      </c>
      <c r="BC244">
        <v>1</v>
      </c>
      <c r="BD244">
        <v>1</v>
      </c>
      <c r="BE244">
        <v>1</v>
      </c>
      <c r="BF244">
        <v>1</v>
      </c>
      <c r="BG244">
        <v>1</v>
      </c>
      <c r="BH244">
        <v>1</v>
      </c>
      <c r="BI244">
        <v>1</v>
      </c>
      <c r="BJ244">
        <v>2</v>
      </c>
      <c r="BK244">
        <v>2</v>
      </c>
      <c r="BL244">
        <v>2</v>
      </c>
      <c r="BM244">
        <v>3</v>
      </c>
      <c r="BN244">
        <v>7</v>
      </c>
      <c r="BO244">
        <v>9</v>
      </c>
      <c r="BP244">
        <f t="shared" si="8"/>
        <v>32</v>
      </c>
      <c r="BQ244">
        <f t="shared" si="9"/>
        <v>13</v>
      </c>
    </row>
    <row r="245" spans="1:69" x14ac:dyDescent="0.3">
      <c r="A245">
        <v>23001</v>
      </c>
      <c r="B245" t="s">
        <v>733</v>
      </c>
      <c r="C245" t="s">
        <v>24</v>
      </c>
      <c r="D245">
        <v>23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3</v>
      </c>
      <c r="BI245">
        <v>3</v>
      </c>
      <c r="BJ245">
        <v>3</v>
      </c>
      <c r="BK245">
        <v>3</v>
      </c>
      <c r="BL245">
        <v>3</v>
      </c>
      <c r="BM245">
        <v>3</v>
      </c>
      <c r="BN245">
        <v>3</v>
      </c>
      <c r="BO245">
        <v>3</v>
      </c>
      <c r="BP245">
        <f t="shared" si="8"/>
        <v>29</v>
      </c>
      <c r="BQ245">
        <f t="shared" si="9"/>
        <v>13</v>
      </c>
    </row>
    <row r="246" spans="1:69" x14ac:dyDescent="0.3">
      <c r="A246">
        <v>37025</v>
      </c>
      <c r="B246" t="s">
        <v>730</v>
      </c>
      <c r="C246" t="s">
        <v>17</v>
      </c>
      <c r="D246">
        <v>37</v>
      </c>
      <c r="BB246">
        <v>1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  <c r="BJ246">
        <v>2</v>
      </c>
      <c r="BK246">
        <v>2</v>
      </c>
      <c r="BL246">
        <v>2</v>
      </c>
      <c r="BM246">
        <v>4</v>
      </c>
      <c r="BN246">
        <v>4</v>
      </c>
      <c r="BO246">
        <v>8</v>
      </c>
      <c r="BP246">
        <f t="shared" si="8"/>
        <v>29</v>
      </c>
      <c r="BQ246">
        <f t="shared" si="9"/>
        <v>13</v>
      </c>
    </row>
    <row r="247" spans="1:69" x14ac:dyDescent="0.3">
      <c r="A247">
        <v>39155</v>
      </c>
      <c r="B247" t="s">
        <v>729</v>
      </c>
      <c r="C247" t="s">
        <v>84</v>
      </c>
      <c r="D247">
        <v>39</v>
      </c>
      <c r="BC247">
        <v>1</v>
      </c>
      <c r="BD247">
        <v>1</v>
      </c>
      <c r="BE247">
        <v>1</v>
      </c>
      <c r="BF247">
        <v>2</v>
      </c>
      <c r="BG247">
        <v>2</v>
      </c>
      <c r="BH247">
        <v>2</v>
      </c>
      <c r="BI247">
        <v>2</v>
      </c>
      <c r="BJ247">
        <v>2</v>
      </c>
      <c r="BK247">
        <v>3</v>
      </c>
      <c r="BL247">
        <v>3</v>
      </c>
      <c r="BM247">
        <v>3</v>
      </c>
      <c r="BN247">
        <v>3</v>
      </c>
      <c r="BO247">
        <v>4</v>
      </c>
      <c r="BP247">
        <f t="shared" si="8"/>
        <v>29</v>
      </c>
      <c r="BQ247">
        <f t="shared" si="9"/>
        <v>13</v>
      </c>
    </row>
    <row r="248" spans="1:69" x14ac:dyDescent="0.3">
      <c r="A248">
        <v>38101</v>
      </c>
      <c r="B248" t="s">
        <v>723</v>
      </c>
      <c r="C248" t="s">
        <v>16</v>
      </c>
      <c r="D248">
        <v>38</v>
      </c>
      <c r="BC248">
        <v>1</v>
      </c>
      <c r="BD248">
        <v>1</v>
      </c>
      <c r="BE248">
        <v>1</v>
      </c>
      <c r="BF248">
        <v>1</v>
      </c>
      <c r="BG248">
        <v>1</v>
      </c>
      <c r="BH248">
        <v>2</v>
      </c>
      <c r="BI248">
        <v>2</v>
      </c>
      <c r="BJ248">
        <v>3</v>
      </c>
      <c r="BK248">
        <v>3</v>
      </c>
      <c r="BL248">
        <v>3</v>
      </c>
      <c r="BM248">
        <v>3</v>
      </c>
      <c r="BN248">
        <v>3</v>
      </c>
      <c r="BO248">
        <v>3</v>
      </c>
      <c r="BP248">
        <f t="shared" si="8"/>
        <v>27</v>
      </c>
      <c r="BQ248">
        <f t="shared" si="9"/>
        <v>13</v>
      </c>
    </row>
    <row r="249" spans="1:69" x14ac:dyDescent="0.3">
      <c r="A249">
        <v>36043</v>
      </c>
      <c r="B249" t="s">
        <v>707</v>
      </c>
      <c r="C249" t="s">
        <v>92</v>
      </c>
      <c r="D249">
        <v>36</v>
      </c>
      <c r="BC249">
        <v>1</v>
      </c>
      <c r="BD249">
        <v>1</v>
      </c>
      <c r="BE249">
        <v>1</v>
      </c>
      <c r="BF249">
        <v>1</v>
      </c>
      <c r="BG249">
        <v>1</v>
      </c>
      <c r="BH249">
        <v>1</v>
      </c>
      <c r="BI249">
        <v>1</v>
      </c>
      <c r="BJ249">
        <v>1</v>
      </c>
      <c r="BK249">
        <v>2</v>
      </c>
      <c r="BL249">
        <v>2</v>
      </c>
      <c r="BM249">
        <v>4</v>
      </c>
      <c r="BN249">
        <v>4</v>
      </c>
      <c r="BO249">
        <v>4</v>
      </c>
      <c r="BP249">
        <f t="shared" si="8"/>
        <v>24</v>
      </c>
      <c r="BQ249">
        <f t="shared" si="9"/>
        <v>13</v>
      </c>
    </row>
    <row r="250" spans="1:69" x14ac:dyDescent="0.3">
      <c r="A250">
        <v>42103</v>
      </c>
      <c r="B250" t="s">
        <v>639</v>
      </c>
      <c r="C250" t="s">
        <v>74</v>
      </c>
      <c r="D250">
        <v>42</v>
      </c>
      <c r="BC250">
        <v>1</v>
      </c>
      <c r="BD250">
        <v>1</v>
      </c>
      <c r="BE250">
        <v>1</v>
      </c>
      <c r="BF250">
        <v>1</v>
      </c>
      <c r="BG250">
        <v>1</v>
      </c>
      <c r="BH250">
        <v>1</v>
      </c>
      <c r="BI250">
        <v>2</v>
      </c>
      <c r="BJ250">
        <v>2</v>
      </c>
      <c r="BK250">
        <v>2</v>
      </c>
      <c r="BL250">
        <v>2</v>
      </c>
      <c r="BM250">
        <v>3</v>
      </c>
      <c r="BN250">
        <v>3</v>
      </c>
      <c r="BO250">
        <v>4</v>
      </c>
      <c r="BP250">
        <f t="shared" si="8"/>
        <v>24</v>
      </c>
      <c r="BQ250">
        <f t="shared" si="9"/>
        <v>13</v>
      </c>
    </row>
    <row r="251" spans="1:69" x14ac:dyDescent="0.3">
      <c r="A251">
        <v>5125</v>
      </c>
      <c r="B251" t="s">
        <v>684</v>
      </c>
      <c r="C251" t="s">
        <v>208</v>
      </c>
      <c r="D251">
        <v>5</v>
      </c>
      <c r="BC251">
        <v>1</v>
      </c>
      <c r="BD251">
        <v>1</v>
      </c>
      <c r="BE251">
        <v>1</v>
      </c>
      <c r="BF251">
        <v>1</v>
      </c>
      <c r="BG251">
        <v>1</v>
      </c>
      <c r="BH251">
        <v>1</v>
      </c>
      <c r="BI251">
        <v>1</v>
      </c>
      <c r="BJ251">
        <v>1</v>
      </c>
      <c r="BK251">
        <v>1</v>
      </c>
      <c r="BL251">
        <v>1</v>
      </c>
      <c r="BM251">
        <v>4</v>
      </c>
      <c r="BN251">
        <v>4</v>
      </c>
      <c r="BO251">
        <v>3</v>
      </c>
      <c r="BP251">
        <f t="shared" si="8"/>
        <v>21</v>
      </c>
      <c r="BQ251">
        <f t="shared" si="9"/>
        <v>13</v>
      </c>
    </row>
    <row r="252" spans="1:69" x14ac:dyDescent="0.3">
      <c r="A252">
        <v>36025</v>
      </c>
      <c r="B252" t="s">
        <v>521</v>
      </c>
      <c r="C252" t="s">
        <v>92</v>
      </c>
      <c r="D252">
        <v>36</v>
      </c>
      <c r="BC252">
        <v>1</v>
      </c>
      <c r="BD252">
        <v>1</v>
      </c>
      <c r="BE252">
        <v>1</v>
      </c>
      <c r="BF252">
        <v>1</v>
      </c>
      <c r="BG252">
        <v>1</v>
      </c>
      <c r="BH252">
        <v>1</v>
      </c>
      <c r="BI252">
        <v>1</v>
      </c>
      <c r="BJ252">
        <v>1</v>
      </c>
      <c r="BK252">
        <v>1</v>
      </c>
      <c r="BL252">
        <v>1</v>
      </c>
      <c r="BM252">
        <v>3</v>
      </c>
      <c r="BN252">
        <v>3</v>
      </c>
      <c r="BO252">
        <v>3</v>
      </c>
      <c r="BP252">
        <f t="shared" si="8"/>
        <v>19</v>
      </c>
      <c r="BQ252">
        <f t="shared" si="9"/>
        <v>13</v>
      </c>
    </row>
    <row r="253" spans="1:69" x14ac:dyDescent="0.3">
      <c r="A253">
        <v>32510</v>
      </c>
      <c r="B253" t="s">
        <v>649</v>
      </c>
      <c r="C253" t="s">
        <v>228</v>
      </c>
      <c r="D253">
        <v>32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1</v>
      </c>
      <c r="BI253">
        <v>1</v>
      </c>
      <c r="BJ253">
        <v>1</v>
      </c>
      <c r="BK253">
        <v>2</v>
      </c>
      <c r="BL253">
        <v>2</v>
      </c>
      <c r="BM253">
        <v>2</v>
      </c>
      <c r="BN253">
        <v>2</v>
      </c>
      <c r="BO253">
        <v>2</v>
      </c>
      <c r="BP253">
        <f t="shared" si="8"/>
        <v>18</v>
      </c>
      <c r="BQ253">
        <f t="shared" si="9"/>
        <v>13</v>
      </c>
    </row>
    <row r="254" spans="1:69" x14ac:dyDescent="0.3">
      <c r="A254">
        <v>19027</v>
      </c>
      <c r="B254" t="s">
        <v>378</v>
      </c>
      <c r="C254" t="s">
        <v>33</v>
      </c>
      <c r="D254">
        <v>19</v>
      </c>
      <c r="BC254">
        <v>1</v>
      </c>
      <c r="BD254">
        <v>1</v>
      </c>
      <c r="BE254">
        <v>1</v>
      </c>
      <c r="BF254">
        <v>1</v>
      </c>
      <c r="BG254">
        <v>1</v>
      </c>
      <c r="BH254">
        <v>1</v>
      </c>
      <c r="BI254">
        <v>1</v>
      </c>
      <c r="BJ254">
        <v>1</v>
      </c>
      <c r="BK254">
        <v>1</v>
      </c>
      <c r="BL254">
        <v>1</v>
      </c>
      <c r="BM254">
        <v>1</v>
      </c>
      <c r="BN254">
        <v>1</v>
      </c>
      <c r="BO254">
        <v>1</v>
      </c>
      <c r="BP254">
        <f t="shared" si="8"/>
        <v>13</v>
      </c>
      <c r="BQ254">
        <f t="shared" si="9"/>
        <v>13</v>
      </c>
    </row>
    <row r="255" spans="1:69" x14ac:dyDescent="0.3">
      <c r="A255">
        <v>26117</v>
      </c>
      <c r="B255" t="s">
        <v>580</v>
      </c>
      <c r="C255" t="s">
        <v>105</v>
      </c>
      <c r="D255">
        <v>26</v>
      </c>
      <c r="BC255">
        <v>1</v>
      </c>
      <c r="BD255">
        <v>1</v>
      </c>
      <c r="BE255">
        <v>1</v>
      </c>
      <c r="BF255">
        <v>1</v>
      </c>
      <c r="BG255">
        <v>1</v>
      </c>
      <c r="BH255">
        <v>1</v>
      </c>
      <c r="BI255">
        <v>1</v>
      </c>
      <c r="BJ255">
        <v>1</v>
      </c>
      <c r="BK255">
        <v>1</v>
      </c>
      <c r="BL255">
        <v>1</v>
      </c>
      <c r="BM255">
        <v>1</v>
      </c>
      <c r="BN255">
        <v>1</v>
      </c>
      <c r="BO255">
        <v>1</v>
      </c>
      <c r="BP255">
        <f t="shared" si="8"/>
        <v>13</v>
      </c>
      <c r="BQ255">
        <f t="shared" si="9"/>
        <v>13</v>
      </c>
    </row>
    <row r="256" spans="1:69" x14ac:dyDescent="0.3">
      <c r="A256">
        <v>31025</v>
      </c>
      <c r="B256" t="s">
        <v>62</v>
      </c>
      <c r="C256" t="s">
        <v>96</v>
      </c>
      <c r="D256">
        <v>31</v>
      </c>
      <c r="BC256">
        <v>1</v>
      </c>
      <c r="BD256">
        <v>1</v>
      </c>
      <c r="BE256">
        <v>1</v>
      </c>
      <c r="BF256">
        <v>1</v>
      </c>
      <c r="BG256">
        <v>1</v>
      </c>
      <c r="BH256">
        <v>1</v>
      </c>
      <c r="BI256">
        <v>1</v>
      </c>
      <c r="BJ256">
        <v>1</v>
      </c>
      <c r="BK256">
        <v>1</v>
      </c>
      <c r="BL256">
        <v>1</v>
      </c>
      <c r="BM256">
        <v>1</v>
      </c>
      <c r="BN256">
        <v>1</v>
      </c>
      <c r="BO256">
        <v>1</v>
      </c>
      <c r="BP256">
        <f t="shared" si="8"/>
        <v>13</v>
      </c>
      <c r="BQ256">
        <f t="shared" si="9"/>
        <v>13</v>
      </c>
    </row>
    <row r="257" spans="1:69" x14ac:dyDescent="0.3">
      <c r="A257">
        <v>40065</v>
      </c>
      <c r="B257" t="s">
        <v>91</v>
      </c>
      <c r="C257" t="s">
        <v>14</v>
      </c>
      <c r="D257">
        <v>40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I257">
        <v>1</v>
      </c>
      <c r="BJ257">
        <v>1</v>
      </c>
      <c r="BK257">
        <v>1</v>
      </c>
      <c r="BL257">
        <v>1</v>
      </c>
      <c r="BM257">
        <v>1</v>
      </c>
      <c r="BN257">
        <v>1</v>
      </c>
      <c r="BO257">
        <v>1</v>
      </c>
      <c r="BP257">
        <f t="shared" si="8"/>
        <v>13</v>
      </c>
      <c r="BQ257">
        <f t="shared" si="9"/>
        <v>13</v>
      </c>
    </row>
    <row r="258" spans="1:69" x14ac:dyDescent="0.3">
      <c r="A258">
        <v>46009</v>
      </c>
      <c r="B258" t="s">
        <v>565</v>
      </c>
      <c r="C258" t="s">
        <v>11</v>
      </c>
      <c r="D258">
        <v>46</v>
      </c>
      <c r="BC258">
        <v>1</v>
      </c>
      <c r="BD258">
        <v>1</v>
      </c>
      <c r="BE258">
        <v>1</v>
      </c>
      <c r="BF258">
        <v>1</v>
      </c>
      <c r="BG258">
        <v>1</v>
      </c>
      <c r="BH258">
        <v>1</v>
      </c>
      <c r="BI258">
        <v>1</v>
      </c>
      <c r="BJ258">
        <v>1</v>
      </c>
      <c r="BK258">
        <v>1</v>
      </c>
      <c r="BL258">
        <v>1</v>
      </c>
      <c r="BM258">
        <v>1</v>
      </c>
      <c r="BN258">
        <v>1</v>
      </c>
      <c r="BO258">
        <v>1</v>
      </c>
      <c r="BP258">
        <f t="shared" si="8"/>
        <v>13</v>
      </c>
      <c r="BQ258">
        <f t="shared" si="9"/>
        <v>13</v>
      </c>
    </row>
    <row r="259" spans="1:69" x14ac:dyDescent="0.3">
      <c r="A259">
        <v>53027</v>
      </c>
      <c r="B259" t="s">
        <v>563</v>
      </c>
      <c r="C259" t="s">
        <v>150</v>
      </c>
      <c r="D259">
        <v>53</v>
      </c>
      <c r="BC259">
        <v>1</v>
      </c>
      <c r="BD259">
        <v>1</v>
      </c>
      <c r="BE259">
        <v>1</v>
      </c>
      <c r="BF259">
        <v>1</v>
      </c>
      <c r="BG259">
        <v>1</v>
      </c>
      <c r="BH259">
        <v>1</v>
      </c>
      <c r="BI259">
        <v>1</v>
      </c>
      <c r="BJ259">
        <v>1</v>
      </c>
      <c r="BK259">
        <v>1</v>
      </c>
      <c r="BL259">
        <v>1</v>
      </c>
      <c r="BM259">
        <v>1</v>
      </c>
      <c r="BN259">
        <v>1</v>
      </c>
      <c r="BO259">
        <v>1</v>
      </c>
      <c r="BP259">
        <f t="shared" si="8"/>
        <v>13</v>
      </c>
      <c r="BQ259">
        <f t="shared" si="9"/>
        <v>13</v>
      </c>
    </row>
    <row r="260" spans="1:69" x14ac:dyDescent="0.3">
      <c r="A260">
        <v>55079</v>
      </c>
      <c r="B260" t="s">
        <v>999</v>
      </c>
      <c r="C260" t="s">
        <v>9</v>
      </c>
      <c r="D260">
        <v>55</v>
      </c>
      <c r="BD260">
        <v>2</v>
      </c>
      <c r="BE260">
        <v>6</v>
      </c>
      <c r="BF260">
        <v>7</v>
      </c>
      <c r="BG260">
        <v>13</v>
      </c>
      <c r="BH260">
        <v>24</v>
      </c>
      <c r="BI260">
        <v>47</v>
      </c>
      <c r="BJ260">
        <v>62</v>
      </c>
      <c r="BK260">
        <v>85</v>
      </c>
      <c r="BL260">
        <v>126</v>
      </c>
      <c r="BM260">
        <v>182</v>
      </c>
      <c r="BN260">
        <v>204</v>
      </c>
      <c r="BO260">
        <v>219</v>
      </c>
      <c r="BP260">
        <f t="shared" si="8"/>
        <v>977</v>
      </c>
      <c r="BQ260">
        <f t="shared" si="9"/>
        <v>12</v>
      </c>
    </row>
    <row r="261" spans="1:69" x14ac:dyDescent="0.3">
      <c r="A261">
        <v>26099</v>
      </c>
      <c r="B261" t="s">
        <v>993</v>
      </c>
      <c r="C261" t="s">
        <v>105</v>
      </c>
      <c r="D261">
        <v>26</v>
      </c>
      <c r="BD261">
        <v>1</v>
      </c>
      <c r="BE261">
        <v>2</v>
      </c>
      <c r="BF261">
        <v>5</v>
      </c>
      <c r="BG261">
        <v>6</v>
      </c>
      <c r="BH261">
        <v>8</v>
      </c>
      <c r="BI261">
        <v>10</v>
      </c>
      <c r="BJ261">
        <v>55</v>
      </c>
      <c r="BK261">
        <v>86</v>
      </c>
      <c r="BL261">
        <v>101</v>
      </c>
      <c r="BM261">
        <v>140</v>
      </c>
      <c r="BN261">
        <v>175</v>
      </c>
      <c r="BO261">
        <v>225</v>
      </c>
      <c r="BP261">
        <f t="shared" si="8"/>
        <v>814</v>
      </c>
      <c r="BQ261">
        <f t="shared" si="9"/>
        <v>12</v>
      </c>
    </row>
    <row r="262" spans="1:69" x14ac:dyDescent="0.3">
      <c r="A262">
        <v>34029</v>
      </c>
      <c r="B262" t="s">
        <v>982</v>
      </c>
      <c r="C262" t="s">
        <v>226</v>
      </c>
      <c r="D262">
        <v>34</v>
      </c>
      <c r="BD262">
        <v>1</v>
      </c>
      <c r="BE262">
        <v>1</v>
      </c>
      <c r="BF262">
        <v>2</v>
      </c>
      <c r="BG262">
        <v>3</v>
      </c>
      <c r="BH262">
        <v>4</v>
      </c>
      <c r="BI262">
        <v>8</v>
      </c>
      <c r="BJ262">
        <v>33</v>
      </c>
      <c r="BK262">
        <v>49</v>
      </c>
      <c r="BL262">
        <v>62</v>
      </c>
      <c r="BM262">
        <v>102</v>
      </c>
      <c r="BN262">
        <v>144</v>
      </c>
      <c r="BO262">
        <v>180</v>
      </c>
      <c r="BP262">
        <f t="shared" ref="BP262:BP325" si="10">SUM(E262:BO262)</f>
        <v>589</v>
      </c>
      <c r="BQ262">
        <f t="shared" ref="BQ262:BQ325" si="11">COUNTA(E262:BO262)</f>
        <v>12</v>
      </c>
    </row>
    <row r="263" spans="1:69" x14ac:dyDescent="0.3">
      <c r="A263">
        <v>1073</v>
      </c>
      <c r="B263" t="s">
        <v>100</v>
      </c>
      <c r="C263" t="s">
        <v>40</v>
      </c>
      <c r="D263">
        <v>1</v>
      </c>
      <c r="BD263">
        <v>1</v>
      </c>
      <c r="BE263">
        <v>5</v>
      </c>
      <c r="BF263">
        <v>12</v>
      </c>
      <c r="BG263">
        <v>17</v>
      </c>
      <c r="BH263">
        <v>21</v>
      </c>
      <c r="BI263">
        <v>25</v>
      </c>
      <c r="BJ263">
        <v>34</v>
      </c>
      <c r="BK263">
        <v>50</v>
      </c>
      <c r="BL263">
        <v>61</v>
      </c>
      <c r="BM263">
        <v>71</v>
      </c>
      <c r="BN263">
        <v>86</v>
      </c>
      <c r="BO263">
        <v>91</v>
      </c>
      <c r="BP263">
        <f t="shared" si="10"/>
        <v>474</v>
      </c>
      <c r="BQ263">
        <f t="shared" si="11"/>
        <v>12</v>
      </c>
    </row>
    <row r="264" spans="1:69" x14ac:dyDescent="0.3">
      <c r="A264">
        <v>48453</v>
      </c>
      <c r="B264" t="s">
        <v>973</v>
      </c>
      <c r="C264" t="s">
        <v>49</v>
      </c>
      <c r="D264">
        <v>48</v>
      </c>
      <c r="BD264">
        <v>2</v>
      </c>
      <c r="BE264">
        <v>1</v>
      </c>
      <c r="BF264">
        <v>1</v>
      </c>
      <c r="BG264">
        <v>2</v>
      </c>
      <c r="BH264">
        <v>7</v>
      </c>
      <c r="BI264">
        <v>21</v>
      </c>
      <c r="BJ264">
        <v>41</v>
      </c>
      <c r="BK264">
        <v>41</v>
      </c>
      <c r="BL264">
        <v>41</v>
      </c>
      <c r="BM264">
        <v>41</v>
      </c>
      <c r="BN264">
        <v>86</v>
      </c>
      <c r="BO264">
        <v>98</v>
      </c>
      <c r="BP264">
        <f t="shared" si="10"/>
        <v>382</v>
      </c>
      <c r="BQ264">
        <f t="shared" si="11"/>
        <v>12</v>
      </c>
    </row>
    <row r="265" spans="1:69" x14ac:dyDescent="0.3">
      <c r="A265">
        <v>23005</v>
      </c>
      <c r="B265" t="s">
        <v>200</v>
      </c>
      <c r="C265" t="s">
        <v>24</v>
      </c>
      <c r="D265">
        <v>23</v>
      </c>
      <c r="BD265">
        <v>1</v>
      </c>
      <c r="BE265">
        <v>1</v>
      </c>
      <c r="BF265">
        <v>1</v>
      </c>
      <c r="BG265">
        <v>13</v>
      </c>
      <c r="BH265">
        <v>20</v>
      </c>
      <c r="BI265">
        <v>24</v>
      </c>
      <c r="BJ265">
        <v>25</v>
      </c>
      <c r="BK265">
        <v>35</v>
      </c>
      <c r="BL265">
        <v>41</v>
      </c>
      <c r="BM265">
        <v>53</v>
      </c>
      <c r="BN265">
        <v>66</v>
      </c>
      <c r="BO265">
        <v>74</v>
      </c>
      <c r="BP265">
        <f t="shared" si="10"/>
        <v>354</v>
      </c>
      <c r="BQ265">
        <f t="shared" si="11"/>
        <v>12</v>
      </c>
    </row>
    <row r="266" spans="1:69" x14ac:dyDescent="0.3">
      <c r="A266">
        <v>6041</v>
      </c>
      <c r="B266" t="s">
        <v>965</v>
      </c>
      <c r="C266" t="s">
        <v>255</v>
      </c>
      <c r="D266">
        <v>6</v>
      </c>
      <c r="BB266">
        <v>16</v>
      </c>
      <c r="BC266">
        <v>16</v>
      </c>
      <c r="BF266">
        <v>4</v>
      </c>
      <c r="BG266">
        <v>9</v>
      </c>
      <c r="BH266">
        <v>15</v>
      </c>
      <c r="BI266">
        <v>15</v>
      </c>
      <c r="BJ266">
        <v>25</v>
      </c>
      <c r="BK266">
        <v>38</v>
      </c>
      <c r="BL266">
        <v>38</v>
      </c>
      <c r="BM266">
        <v>38</v>
      </c>
      <c r="BN266">
        <v>47</v>
      </c>
      <c r="BO266">
        <v>53</v>
      </c>
      <c r="BP266">
        <f t="shared" si="10"/>
        <v>314</v>
      </c>
      <c r="BQ266">
        <f t="shared" si="11"/>
        <v>12</v>
      </c>
    </row>
    <row r="267" spans="1:69" x14ac:dyDescent="0.3">
      <c r="A267">
        <v>6077</v>
      </c>
      <c r="B267" t="s">
        <v>962</v>
      </c>
      <c r="C267" t="s">
        <v>255</v>
      </c>
      <c r="D267">
        <v>6</v>
      </c>
      <c r="BD267">
        <v>3</v>
      </c>
      <c r="BE267">
        <v>8</v>
      </c>
      <c r="BF267">
        <v>8</v>
      </c>
      <c r="BG267">
        <v>9</v>
      </c>
      <c r="BH267">
        <v>9</v>
      </c>
      <c r="BI267">
        <v>14</v>
      </c>
      <c r="BJ267">
        <v>17</v>
      </c>
      <c r="BK267">
        <v>25</v>
      </c>
      <c r="BL267">
        <v>31</v>
      </c>
      <c r="BM267">
        <v>41</v>
      </c>
      <c r="BN267">
        <v>51</v>
      </c>
      <c r="BO267">
        <v>60</v>
      </c>
      <c r="BP267">
        <f t="shared" si="10"/>
        <v>276</v>
      </c>
      <c r="BQ267">
        <f t="shared" si="11"/>
        <v>12</v>
      </c>
    </row>
    <row r="268" spans="1:69" x14ac:dyDescent="0.3">
      <c r="B268" t="s">
        <v>8</v>
      </c>
      <c r="C268" t="s">
        <v>345</v>
      </c>
      <c r="D268">
        <v>25</v>
      </c>
      <c r="BC268">
        <v>1</v>
      </c>
      <c r="BD268">
        <v>1</v>
      </c>
      <c r="BF268">
        <v>2</v>
      </c>
      <c r="BG268">
        <v>10</v>
      </c>
      <c r="BH268">
        <v>1</v>
      </c>
      <c r="BI268">
        <v>4</v>
      </c>
      <c r="BJ268">
        <v>13</v>
      </c>
      <c r="BK268">
        <v>19</v>
      </c>
      <c r="BL268">
        <v>26</v>
      </c>
      <c r="BM268">
        <v>34</v>
      </c>
      <c r="BN268">
        <v>57</v>
      </c>
      <c r="BO268">
        <v>90</v>
      </c>
      <c r="BP268">
        <f t="shared" si="10"/>
        <v>258</v>
      </c>
      <c r="BQ268">
        <f t="shared" si="11"/>
        <v>12</v>
      </c>
    </row>
    <row r="269" spans="1:69" x14ac:dyDescent="0.3">
      <c r="A269">
        <v>8123</v>
      </c>
      <c r="B269" t="s">
        <v>950</v>
      </c>
      <c r="C269" t="s">
        <v>140</v>
      </c>
      <c r="D269">
        <v>8</v>
      </c>
      <c r="BD269">
        <v>2</v>
      </c>
      <c r="BE269">
        <v>3</v>
      </c>
      <c r="BF269">
        <v>5</v>
      </c>
      <c r="BG269">
        <v>5</v>
      </c>
      <c r="BH269">
        <v>5</v>
      </c>
      <c r="BI269">
        <v>5</v>
      </c>
      <c r="BJ269">
        <v>9</v>
      </c>
      <c r="BK269">
        <v>15</v>
      </c>
      <c r="BL269">
        <v>21</v>
      </c>
      <c r="BM269">
        <v>37</v>
      </c>
      <c r="BN269">
        <v>50</v>
      </c>
      <c r="BO269">
        <v>76</v>
      </c>
      <c r="BP269">
        <f t="shared" si="10"/>
        <v>233</v>
      </c>
      <c r="BQ269">
        <f t="shared" si="11"/>
        <v>12</v>
      </c>
    </row>
    <row r="270" spans="1:69" x14ac:dyDescent="0.3">
      <c r="A270">
        <v>12095</v>
      </c>
      <c r="B270" t="s">
        <v>716</v>
      </c>
      <c r="C270" t="s">
        <v>359</v>
      </c>
      <c r="D270">
        <v>12</v>
      </c>
      <c r="BD270">
        <v>1</v>
      </c>
      <c r="BE270">
        <v>2</v>
      </c>
      <c r="BF270">
        <v>2</v>
      </c>
      <c r="BG270">
        <v>3</v>
      </c>
      <c r="BH270">
        <v>6</v>
      </c>
      <c r="BI270">
        <v>11</v>
      </c>
      <c r="BJ270">
        <v>19</v>
      </c>
      <c r="BK270">
        <v>23</v>
      </c>
      <c r="BL270">
        <v>29</v>
      </c>
      <c r="BM270">
        <v>33</v>
      </c>
      <c r="BN270">
        <v>48</v>
      </c>
      <c r="BO270">
        <v>50</v>
      </c>
      <c r="BP270">
        <f t="shared" si="10"/>
        <v>227</v>
      </c>
      <c r="BQ270">
        <f t="shared" si="11"/>
        <v>12</v>
      </c>
    </row>
    <row r="271" spans="1:69" x14ac:dyDescent="0.3">
      <c r="A271">
        <v>36093</v>
      </c>
      <c r="B271" t="s">
        <v>945</v>
      </c>
      <c r="C271" t="s">
        <v>92</v>
      </c>
      <c r="D271">
        <v>36</v>
      </c>
      <c r="BD271">
        <v>1</v>
      </c>
      <c r="BE271">
        <v>1</v>
      </c>
      <c r="BF271">
        <v>2</v>
      </c>
      <c r="BG271">
        <v>4</v>
      </c>
      <c r="BH271">
        <v>5</v>
      </c>
      <c r="BI271">
        <v>14</v>
      </c>
      <c r="BJ271">
        <v>18</v>
      </c>
      <c r="BK271">
        <v>21</v>
      </c>
      <c r="BL271">
        <v>21</v>
      </c>
      <c r="BM271">
        <v>39</v>
      </c>
      <c r="BN271">
        <v>44</v>
      </c>
      <c r="BO271">
        <v>46</v>
      </c>
      <c r="BP271">
        <f t="shared" si="10"/>
        <v>216</v>
      </c>
      <c r="BQ271">
        <f t="shared" si="11"/>
        <v>12</v>
      </c>
    </row>
    <row r="272" spans="1:69" x14ac:dyDescent="0.3">
      <c r="A272">
        <v>51095</v>
      </c>
      <c r="B272" t="s">
        <v>944</v>
      </c>
      <c r="C272" t="s">
        <v>43</v>
      </c>
      <c r="D272">
        <v>51</v>
      </c>
      <c r="BD272">
        <v>7</v>
      </c>
      <c r="BE272">
        <v>8</v>
      </c>
      <c r="BF272">
        <v>8</v>
      </c>
      <c r="BG272">
        <v>10</v>
      </c>
      <c r="BH272">
        <v>12</v>
      </c>
      <c r="BI272">
        <v>13</v>
      </c>
      <c r="BJ272">
        <v>14</v>
      </c>
      <c r="BK272">
        <v>19</v>
      </c>
      <c r="BL272">
        <v>20</v>
      </c>
      <c r="BM272">
        <v>32</v>
      </c>
      <c r="BN272">
        <v>34</v>
      </c>
      <c r="BO272">
        <v>37</v>
      </c>
      <c r="BP272">
        <f t="shared" si="10"/>
        <v>214</v>
      </c>
      <c r="BQ272">
        <f t="shared" si="11"/>
        <v>12</v>
      </c>
    </row>
    <row r="273" spans="1:69" x14ac:dyDescent="0.3">
      <c r="A273">
        <v>22103</v>
      </c>
      <c r="B273" t="s">
        <v>937</v>
      </c>
      <c r="C273" t="s">
        <v>190</v>
      </c>
      <c r="D273">
        <v>22</v>
      </c>
      <c r="BD273">
        <v>2</v>
      </c>
      <c r="BE273">
        <v>2</v>
      </c>
      <c r="BF273">
        <v>4</v>
      </c>
      <c r="BG273">
        <v>6</v>
      </c>
      <c r="BH273">
        <v>6</v>
      </c>
      <c r="BI273">
        <v>10</v>
      </c>
      <c r="BJ273">
        <v>10</v>
      </c>
      <c r="BK273">
        <v>12</v>
      </c>
      <c r="BL273">
        <v>22</v>
      </c>
      <c r="BM273">
        <v>25</v>
      </c>
      <c r="BN273">
        <v>47</v>
      </c>
      <c r="BO273">
        <v>52</v>
      </c>
      <c r="BP273">
        <f t="shared" si="10"/>
        <v>198</v>
      </c>
      <c r="BQ273">
        <f t="shared" si="11"/>
        <v>12</v>
      </c>
    </row>
    <row r="274" spans="1:69" x14ac:dyDescent="0.3">
      <c r="A274">
        <v>40109</v>
      </c>
      <c r="B274" t="s">
        <v>925</v>
      </c>
      <c r="C274" t="s">
        <v>14</v>
      </c>
      <c r="D274">
        <v>40</v>
      </c>
      <c r="BD274">
        <v>1</v>
      </c>
      <c r="BE274">
        <v>1</v>
      </c>
      <c r="BF274">
        <v>1</v>
      </c>
      <c r="BG274">
        <v>2</v>
      </c>
      <c r="BH274">
        <v>6</v>
      </c>
      <c r="BI274">
        <v>14</v>
      </c>
      <c r="BJ274">
        <v>18</v>
      </c>
      <c r="BK274">
        <v>19</v>
      </c>
      <c r="BL274">
        <v>20</v>
      </c>
      <c r="BM274">
        <v>26</v>
      </c>
      <c r="BN274">
        <v>29</v>
      </c>
      <c r="BO274">
        <v>41</v>
      </c>
      <c r="BP274">
        <f t="shared" si="10"/>
        <v>178</v>
      </c>
      <c r="BQ274">
        <f t="shared" si="11"/>
        <v>12</v>
      </c>
    </row>
    <row r="275" spans="1:69" x14ac:dyDescent="0.3">
      <c r="A275">
        <v>42029</v>
      </c>
      <c r="B275" t="s">
        <v>166</v>
      </c>
      <c r="C275" t="s">
        <v>74</v>
      </c>
      <c r="D275">
        <v>42</v>
      </c>
      <c r="BD275">
        <v>1</v>
      </c>
      <c r="BE275">
        <v>2</v>
      </c>
      <c r="BF275">
        <v>2</v>
      </c>
      <c r="BG275">
        <v>2</v>
      </c>
      <c r="BH275">
        <v>4</v>
      </c>
      <c r="BI275">
        <v>9</v>
      </c>
      <c r="BJ275">
        <v>10</v>
      </c>
      <c r="BK275">
        <v>17</v>
      </c>
      <c r="BL275">
        <v>19</v>
      </c>
      <c r="BM275">
        <v>23</v>
      </c>
      <c r="BN275">
        <v>40</v>
      </c>
      <c r="BO275">
        <v>40</v>
      </c>
      <c r="BP275">
        <f t="shared" si="10"/>
        <v>169</v>
      </c>
      <c r="BQ275">
        <f t="shared" si="11"/>
        <v>12</v>
      </c>
    </row>
    <row r="276" spans="1:69" x14ac:dyDescent="0.3">
      <c r="A276">
        <v>12097</v>
      </c>
      <c r="B276" t="s">
        <v>914</v>
      </c>
      <c r="C276" t="s">
        <v>359</v>
      </c>
      <c r="D276">
        <v>12</v>
      </c>
      <c r="BD276">
        <v>1</v>
      </c>
      <c r="BE276">
        <v>1</v>
      </c>
      <c r="BF276">
        <v>1</v>
      </c>
      <c r="BG276">
        <v>4</v>
      </c>
      <c r="BH276">
        <v>7</v>
      </c>
      <c r="BI276">
        <v>8</v>
      </c>
      <c r="BJ276">
        <v>13</v>
      </c>
      <c r="BK276">
        <v>14</v>
      </c>
      <c r="BL276">
        <v>21</v>
      </c>
      <c r="BM276">
        <v>24</v>
      </c>
      <c r="BN276">
        <v>25</v>
      </c>
      <c r="BO276">
        <v>26</v>
      </c>
      <c r="BP276">
        <f t="shared" si="10"/>
        <v>145</v>
      </c>
      <c r="BQ276">
        <f t="shared" si="11"/>
        <v>12</v>
      </c>
    </row>
    <row r="277" spans="1:69" x14ac:dyDescent="0.3">
      <c r="A277">
        <v>53077</v>
      </c>
      <c r="B277" t="s">
        <v>909</v>
      </c>
      <c r="C277" t="s">
        <v>150</v>
      </c>
      <c r="D277">
        <v>53</v>
      </c>
      <c r="BD277">
        <v>2</v>
      </c>
      <c r="BE277">
        <v>4</v>
      </c>
      <c r="BF277">
        <v>4</v>
      </c>
      <c r="BG277">
        <v>4</v>
      </c>
      <c r="BH277">
        <v>5</v>
      </c>
      <c r="BI277">
        <v>7</v>
      </c>
      <c r="BJ277">
        <v>7</v>
      </c>
      <c r="BK277">
        <v>10</v>
      </c>
      <c r="BL277">
        <v>13</v>
      </c>
      <c r="BM277">
        <v>16</v>
      </c>
      <c r="BN277">
        <v>25</v>
      </c>
      <c r="BO277">
        <v>44</v>
      </c>
      <c r="BP277">
        <f t="shared" si="10"/>
        <v>141</v>
      </c>
      <c r="BQ277">
        <f t="shared" si="11"/>
        <v>12</v>
      </c>
    </row>
    <row r="278" spans="1:69" x14ac:dyDescent="0.3">
      <c r="A278">
        <v>39153</v>
      </c>
      <c r="B278" t="s">
        <v>828</v>
      </c>
      <c r="C278" t="s">
        <v>84</v>
      </c>
      <c r="D278">
        <v>39</v>
      </c>
      <c r="BD278">
        <v>1</v>
      </c>
      <c r="BE278">
        <v>2</v>
      </c>
      <c r="BF278">
        <v>2</v>
      </c>
      <c r="BG278">
        <v>2</v>
      </c>
      <c r="BH278">
        <v>4</v>
      </c>
      <c r="BI278">
        <v>4</v>
      </c>
      <c r="BJ278">
        <v>6</v>
      </c>
      <c r="BK278">
        <v>10</v>
      </c>
      <c r="BL278">
        <v>15</v>
      </c>
      <c r="BM278">
        <v>23</v>
      </c>
      <c r="BN278">
        <v>23</v>
      </c>
      <c r="BO278">
        <v>36</v>
      </c>
      <c r="BP278">
        <f t="shared" si="10"/>
        <v>128</v>
      </c>
      <c r="BQ278">
        <f t="shared" si="11"/>
        <v>12</v>
      </c>
    </row>
    <row r="279" spans="1:69" x14ac:dyDescent="0.3">
      <c r="A279">
        <v>39017</v>
      </c>
      <c r="B279" t="s">
        <v>568</v>
      </c>
      <c r="C279" t="s">
        <v>84</v>
      </c>
      <c r="D279">
        <v>39</v>
      </c>
      <c r="BD279">
        <v>1</v>
      </c>
      <c r="BE279">
        <v>4</v>
      </c>
      <c r="BF279">
        <v>6</v>
      </c>
      <c r="BG279">
        <v>6</v>
      </c>
      <c r="BH279">
        <v>6</v>
      </c>
      <c r="BI279">
        <v>8</v>
      </c>
      <c r="BJ279">
        <v>8</v>
      </c>
      <c r="BK279">
        <v>12</v>
      </c>
      <c r="BL279">
        <v>16</v>
      </c>
      <c r="BM279">
        <v>17</v>
      </c>
      <c r="BN279">
        <v>17</v>
      </c>
      <c r="BO279">
        <v>18</v>
      </c>
      <c r="BP279">
        <f t="shared" si="10"/>
        <v>119</v>
      </c>
      <c r="BQ279">
        <f t="shared" si="11"/>
        <v>12</v>
      </c>
    </row>
    <row r="280" spans="1:69" x14ac:dyDescent="0.3">
      <c r="A280">
        <v>51153</v>
      </c>
      <c r="B280" t="s">
        <v>889</v>
      </c>
      <c r="C280" t="s">
        <v>43</v>
      </c>
      <c r="D280">
        <v>51</v>
      </c>
      <c r="BD280">
        <v>2</v>
      </c>
      <c r="BE280">
        <v>2</v>
      </c>
      <c r="BF280">
        <v>3</v>
      </c>
      <c r="BG280">
        <v>3</v>
      </c>
      <c r="BH280">
        <v>4</v>
      </c>
      <c r="BI280">
        <v>4</v>
      </c>
      <c r="BJ280">
        <v>11</v>
      </c>
      <c r="BK280">
        <v>12</v>
      </c>
      <c r="BL280">
        <v>14</v>
      </c>
      <c r="BM280">
        <v>18</v>
      </c>
      <c r="BN280">
        <v>18</v>
      </c>
      <c r="BO280">
        <v>23</v>
      </c>
      <c r="BP280">
        <f t="shared" si="10"/>
        <v>114</v>
      </c>
      <c r="BQ280">
        <f t="shared" si="11"/>
        <v>12</v>
      </c>
    </row>
    <row r="281" spans="1:69" x14ac:dyDescent="0.3">
      <c r="A281">
        <v>24003</v>
      </c>
      <c r="B281" t="s">
        <v>885</v>
      </c>
      <c r="C281" t="s">
        <v>110</v>
      </c>
      <c r="D281">
        <v>24</v>
      </c>
      <c r="BD281">
        <v>1</v>
      </c>
      <c r="BE281">
        <v>2</v>
      </c>
      <c r="BF281">
        <v>2</v>
      </c>
      <c r="BG281">
        <v>1</v>
      </c>
      <c r="BH281">
        <v>3</v>
      </c>
      <c r="BI281">
        <v>4</v>
      </c>
      <c r="BJ281">
        <v>5</v>
      </c>
      <c r="BK281">
        <v>15</v>
      </c>
      <c r="BL281">
        <v>15</v>
      </c>
      <c r="BM281">
        <v>18</v>
      </c>
      <c r="BN281">
        <v>20</v>
      </c>
      <c r="BO281">
        <v>24</v>
      </c>
      <c r="BP281">
        <f t="shared" si="10"/>
        <v>110</v>
      </c>
      <c r="BQ281">
        <f t="shared" si="11"/>
        <v>12</v>
      </c>
    </row>
    <row r="282" spans="1:69" x14ac:dyDescent="0.3">
      <c r="A282">
        <v>13063</v>
      </c>
      <c r="B282" t="s">
        <v>882</v>
      </c>
      <c r="C282" t="s">
        <v>128</v>
      </c>
      <c r="D282">
        <v>13</v>
      </c>
      <c r="BC282">
        <v>4</v>
      </c>
      <c r="BD282">
        <v>4</v>
      </c>
      <c r="BF282">
        <v>2</v>
      </c>
      <c r="BG282">
        <v>5</v>
      </c>
      <c r="BH282">
        <v>4</v>
      </c>
      <c r="BI282">
        <v>6</v>
      </c>
      <c r="BJ282">
        <v>6</v>
      </c>
      <c r="BK282">
        <v>10</v>
      </c>
      <c r="BL282">
        <v>13</v>
      </c>
      <c r="BM282">
        <v>13</v>
      </c>
      <c r="BN282">
        <v>19</v>
      </c>
      <c r="BO282">
        <v>21</v>
      </c>
      <c r="BP282">
        <f t="shared" si="10"/>
        <v>107</v>
      </c>
      <c r="BQ282">
        <f t="shared" si="11"/>
        <v>12</v>
      </c>
    </row>
    <row r="283" spans="1:69" x14ac:dyDescent="0.3">
      <c r="B283" t="s">
        <v>8</v>
      </c>
      <c r="C283" t="s">
        <v>140</v>
      </c>
      <c r="D283">
        <v>8</v>
      </c>
      <c r="BD283">
        <v>2</v>
      </c>
      <c r="BE283">
        <v>2</v>
      </c>
      <c r="BF283">
        <v>3</v>
      </c>
      <c r="BG283">
        <v>32</v>
      </c>
      <c r="BH283">
        <v>4</v>
      </c>
      <c r="BI283">
        <v>4</v>
      </c>
      <c r="BJ283">
        <v>13</v>
      </c>
      <c r="BK283">
        <v>20</v>
      </c>
      <c r="BL283">
        <v>1</v>
      </c>
      <c r="BM283">
        <v>1</v>
      </c>
      <c r="BN283">
        <v>5</v>
      </c>
      <c r="BO283">
        <v>18</v>
      </c>
      <c r="BP283">
        <f t="shared" si="10"/>
        <v>105</v>
      </c>
      <c r="BQ283">
        <f t="shared" si="11"/>
        <v>12</v>
      </c>
    </row>
    <row r="284" spans="1:69" x14ac:dyDescent="0.3">
      <c r="A284">
        <v>42041</v>
      </c>
      <c r="B284" t="s">
        <v>200</v>
      </c>
      <c r="C284" t="s">
        <v>74</v>
      </c>
      <c r="D284">
        <v>42</v>
      </c>
      <c r="BD284">
        <v>3</v>
      </c>
      <c r="BE284">
        <v>3</v>
      </c>
      <c r="BF284">
        <v>5</v>
      </c>
      <c r="BG284">
        <v>5</v>
      </c>
      <c r="BH284">
        <v>10</v>
      </c>
      <c r="BI284">
        <v>10</v>
      </c>
      <c r="BJ284">
        <v>11</v>
      </c>
      <c r="BK284">
        <v>11</v>
      </c>
      <c r="BL284">
        <v>11</v>
      </c>
      <c r="BM284">
        <v>11</v>
      </c>
      <c r="BN284">
        <v>12</v>
      </c>
      <c r="BO284">
        <v>13</v>
      </c>
      <c r="BP284">
        <f t="shared" si="10"/>
        <v>105</v>
      </c>
      <c r="BQ284">
        <f t="shared" si="11"/>
        <v>12</v>
      </c>
    </row>
    <row r="285" spans="1:69" x14ac:dyDescent="0.3">
      <c r="A285">
        <v>22005</v>
      </c>
      <c r="B285" t="s">
        <v>879</v>
      </c>
      <c r="C285" t="s">
        <v>190</v>
      </c>
      <c r="D285">
        <v>22</v>
      </c>
      <c r="BB285">
        <v>1</v>
      </c>
      <c r="BC285">
        <v>1</v>
      </c>
      <c r="BD285">
        <v>2</v>
      </c>
      <c r="BG285">
        <v>1</v>
      </c>
      <c r="BH285">
        <v>1</v>
      </c>
      <c r="BI285">
        <v>1</v>
      </c>
      <c r="BJ285">
        <v>2</v>
      </c>
      <c r="BK285">
        <v>3</v>
      </c>
      <c r="BL285">
        <v>12</v>
      </c>
      <c r="BM285">
        <v>17</v>
      </c>
      <c r="BN285">
        <v>26</v>
      </c>
      <c r="BO285">
        <v>36</v>
      </c>
      <c r="BP285">
        <f t="shared" si="10"/>
        <v>103</v>
      </c>
      <c r="BQ285">
        <f t="shared" si="11"/>
        <v>12</v>
      </c>
    </row>
    <row r="286" spans="1:69" x14ac:dyDescent="0.3">
      <c r="A286">
        <v>13059</v>
      </c>
      <c r="B286" t="s">
        <v>865</v>
      </c>
      <c r="C286" t="s">
        <v>128</v>
      </c>
      <c r="D286">
        <v>13</v>
      </c>
      <c r="BC286">
        <v>4</v>
      </c>
      <c r="BD286">
        <v>4</v>
      </c>
      <c r="BF286">
        <v>2</v>
      </c>
      <c r="BG286">
        <v>3</v>
      </c>
      <c r="BH286">
        <v>3</v>
      </c>
      <c r="BI286">
        <v>5</v>
      </c>
      <c r="BJ286">
        <v>8</v>
      </c>
      <c r="BK286">
        <v>9</v>
      </c>
      <c r="BL286">
        <v>9</v>
      </c>
      <c r="BM286">
        <v>10</v>
      </c>
      <c r="BN286">
        <v>14</v>
      </c>
      <c r="BO286">
        <v>17</v>
      </c>
      <c r="BP286">
        <f t="shared" si="10"/>
        <v>88</v>
      </c>
      <c r="BQ286">
        <f t="shared" si="11"/>
        <v>12</v>
      </c>
    </row>
    <row r="287" spans="1:69" x14ac:dyDescent="0.3">
      <c r="A287">
        <v>56013</v>
      </c>
      <c r="B287" t="s">
        <v>143</v>
      </c>
      <c r="C287" t="s">
        <v>7</v>
      </c>
      <c r="D287">
        <v>56</v>
      </c>
      <c r="BD287">
        <v>1</v>
      </c>
      <c r="BE287">
        <v>1</v>
      </c>
      <c r="BF287">
        <v>1</v>
      </c>
      <c r="BG287">
        <v>8</v>
      </c>
      <c r="BH287">
        <v>8</v>
      </c>
      <c r="BI287">
        <v>8</v>
      </c>
      <c r="BJ287">
        <v>8</v>
      </c>
      <c r="BK287">
        <v>9</v>
      </c>
      <c r="BL287">
        <v>9</v>
      </c>
      <c r="BM287">
        <v>10</v>
      </c>
      <c r="BN287">
        <v>10</v>
      </c>
      <c r="BO287">
        <v>12</v>
      </c>
      <c r="BP287">
        <f t="shared" si="10"/>
        <v>85</v>
      </c>
      <c r="BQ287">
        <f t="shared" si="11"/>
        <v>12</v>
      </c>
    </row>
    <row r="288" spans="1:69" x14ac:dyDescent="0.3">
      <c r="A288">
        <v>51810</v>
      </c>
      <c r="B288" t="s">
        <v>860</v>
      </c>
      <c r="C288" t="s">
        <v>43</v>
      </c>
      <c r="D288">
        <v>51</v>
      </c>
      <c r="BD288">
        <v>2</v>
      </c>
      <c r="BE288">
        <v>3</v>
      </c>
      <c r="BF288">
        <v>4</v>
      </c>
      <c r="BG288">
        <v>4</v>
      </c>
      <c r="BH288">
        <v>4</v>
      </c>
      <c r="BI288">
        <v>4</v>
      </c>
      <c r="BJ288">
        <v>4</v>
      </c>
      <c r="BK288">
        <v>4</v>
      </c>
      <c r="BL288">
        <v>4</v>
      </c>
      <c r="BM288">
        <v>17</v>
      </c>
      <c r="BN288">
        <v>17</v>
      </c>
      <c r="BO288">
        <v>17</v>
      </c>
      <c r="BP288">
        <f t="shared" si="10"/>
        <v>84</v>
      </c>
      <c r="BQ288">
        <f t="shared" si="11"/>
        <v>12</v>
      </c>
    </row>
    <row r="289" spans="1:69" x14ac:dyDescent="0.3">
      <c r="A289">
        <v>22109</v>
      </c>
      <c r="B289" t="s">
        <v>849</v>
      </c>
      <c r="C289" t="s">
        <v>190</v>
      </c>
      <c r="D289">
        <v>22</v>
      </c>
      <c r="BD289">
        <v>1</v>
      </c>
      <c r="BE289">
        <v>1</v>
      </c>
      <c r="BF289">
        <v>2</v>
      </c>
      <c r="BG289">
        <v>2</v>
      </c>
      <c r="BH289">
        <v>3</v>
      </c>
      <c r="BI289">
        <v>3</v>
      </c>
      <c r="BJ289">
        <v>4</v>
      </c>
      <c r="BK289">
        <v>7</v>
      </c>
      <c r="BL289">
        <v>11</v>
      </c>
      <c r="BM289">
        <v>12</v>
      </c>
      <c r="BN289">
        <v>14</v>
      </c>
      <c r="BO289">
        <v>14</v>
      </c>
      <c r="BP289">
        <f t="shared" si="10"/>
        <v>74</v>
      </c>
      <c r="BQ289">
        <f t="shared" si="11"/>
        <v>12</v>
      </c>
    </row>
    <row r="290" spans="1:69" x14ac:dyDescent="0.3">
      <c r="A290">
        <v>22089</v>
      </c>
      <c r="B290" t="s">
        <v>846</v>
      </c>
      <c r="C290" t="s">
        <v>190</v>
      </c>
      <c r="D290">
        <v>22</v>
      </c>
      <c r="BD290">
        <v>1</v>
      </c>
      <c r="BE290">
        <v>2</v>
      </c>
      <c r="BF290">
        <v>3</v>
      </c>
      <c r="BG290">
        <v>3</v>
      </c>
      <c r="BH290">
        <v>3</v>
      </c>
      <c r="BI290">
        <v>3</v>
      </c>
      <c r="BJ290">
        <v>4</v>
      </c>
      <c r="BK290">
        <v>7</v>
      </c>
      <c r="BL290">
        <v>7</v>
      </c>
      <c r="BM290">
        <v>8</v>
      </c>
      <c r="BN290">
        <v>15</v>
      </c>
      <c r="BO290">
        <v>15</v>
      </c>
      <c r="BP290">
        <f t="shared" si="10"/>
        <v>71</v>
      </c>
      <c r="BQ290">
        <f t="shared" si="11"/>
        <v>12</v>
      </c>
    </row>
    <row r="291" spans="1:69" x14ac:dyDescent="0.3">
      <c r="A291">
        <v>28109</v>
      </c>
      <c r="B291" t="s">
        <v>842</v>
      </c>
      <c r="C291" t="s">
        <v>22</v>
      </c>
      <c r="D291">
        <v>28</v>
      </c>
      <c r="BD291">
        <v>1</v>
      </c>
      <c r="BE291">
        <v>2</v>
      </c>
      <c r="BF291">
        <v>2</v>
      </c>
      <c r="BG291">
        <v>2</v>
      </c>
      <c r="BH291">
        <v>2</v>
      </c>
      <c r="BI291">
        <v>4</v>
      </c>
      <c r="BJ291">
        <v>7</v>
      </c>
      <c r="BK291">
        <v>7</v>
      </c>
      <c r="BL291">
        <v>9</v>
      </c>
      <c r="BM291">
        <v>10</v>
      </c>
      <c r="BN291">
        <v>12</v>
      </c>
      <c r="BO291">
        <v>13</v>
      </c>
      <c r="BP291">
        <f t="shared" si="10"/>
        <v>71</v>
      </c>
      <c r="BQ291">
        <f t="shared" si="11"/>
        <v>12</v>
      </c>
    </row>
    <row r="292" spans="1:69" x14ac:dyDescent="0.3">
      <c r="A292">
        <v>48423</v>
      </c>
      <c r="B292" t="s">
        <v>385</v>
      </c>
      <c r="C292" t="s">
        <v>49</v>
      </c>
      <c r="D292">
        <v>48</v>
      </c>
      <c r="BD292">
        <v>3</v>
      </c>
      <c r="BE292">
        <v>3</v>
      </c>
      <c r="BF292">
        <v>3</v>
      </c>
      <c r="BG292">
        <v>3</v>
      </c>
      <c r="BH292">
        <v>3</v>
      </c>
      <c r="BI292">
        <v>5</v>
      </c>
      <c r="BJ292">
        <v>5</v>
      </c>
      <c r="BK292">
        <v>5</v>
      </c>
      <c r="BL292">
        <v>5</v>
      </c>
      <c r="BM292">
        <v>5</v>
      </c>
      <c r="BN292">
        <v>10</v>
      </c>
      <c r="BO292">
        <v>14</v>
      </c>
      <c r="BP292">
        <f t="shared" si="10"/>
        <v>64</v>
      </c>
      <c r="BQ292">
        <f t="shared" si="11"/>
        <v>12</v>
      </c>
    </row>
    <row r="293" spans="1:69" x14ac:dyDescent="0.3">
      <c r="A293">
        <v>30031</v>
      </c>
      <c r="B293" t="s">
        <v>825</v>
      </c>
      <c r="C293" t="s">
        <v>98</v>
      </c>
      <c r="D293">
        <v>30</v>
      </c>
      <c r="BD293">
        <v>1</v>
      </c>
      <c r="BE293">
        <v>1</v>
      </c>
      <c r="BF293">
        <v>1</v>
      </c>
      <c r="BG293">
        <v>1</v>
      </c>
      <c r="BH293">
        <v>1</v>
      </c>
      <c r="BI293">
        <v>1</v>
      </c>
      <c r="BJ293">
        <v>2</v>
      </c>
      <c r="BK293">
        <v>2</v>
      </c>
      <c r="BL293">
        <v>7</v>
      </c>
      <c r="BM293">
        <v>10</v>
      </c>
      <c r="BN293">
        <v>16</v>
      </c>
      <c r="BO293">
        <v>19</v>
      </c>
      <c r="BP293">
        <f t="shared" si="10"/>
        <v>62</v>
      </c>
      <c r="BQ293">
        <f t="shared" si="11"/>
        <v>12</v>
      </c>
    </row>
    <row r="294" spans="1:69" x14ac:dyDescent="0.3">
      <c r="A294">
        <v>51087</v>
      </c>
      <c r="B294" t="s">
        <v>824</v>
      </c>
      <c r="C294" t="s">
        <v>43</v>
      </c>
      <c r="D294">
        <v>51</v>
      </c>
      <c r="AZ294">
        <v>3</v>
      </c>
      <c r="BA294">
        <v>3</v>
      </c>
      <c r="BB294">
        <v>3</v>
      </c>
      <c r="BC294">
        <v>3</v>
      </c>
      <c r="BH294">
        <v>2</v>
      </c>
      <c r="BI294">
        <v>2</v>
      </c>
      <c r="BJ294">
        <v>3</v>
      </c>
      <c r="BK294">
        <v>3</v>
      </c>
      <c r="BL294">
        <v>7</v>
      </c>
      <c r="BM294">
        <v>8</v>
      </c>
      <c r="BN294">
        <v>11</v>
      </c>
      <c r="BO294">
        <v>14</v>
      </c>
      <c r="BP294">
        <f t="shared" si="10"/>
        <v>62</v>
      </c>
      <c r="BQ294">
        <f t="shared" si="11"/>
        <v>12</v>
      </c>
    </row>
    <row r="295" spans="1:69" x14ac:dyDescent="0.3">
      <c r="A295">
        <v>13077</v>
      </c>
      <c r="B295" t="s">
        <v>819</v>
      </c>
      <c r="C295" t="s">
        <v>128</v>
      </c>
      <c r="D295">
        <v>13</v>
      </c>
      <c r="BB295">
        <v>1</v>
      </c>
      <c r="BE295">
        <v>2</v>
      </c>
      <c r="BF295">
        <v>2</v>
      </c>
      <c r="BG295">
        <v>2</v>
      </c>
      <c r="BH295">
        <v>3</v>
      </c>
      <c r="BI295">
        <v>3</v>
      </c>
      <c r="BJ295">
        <v>3</v>
      </c>
      <c r="BK295">
        <v>6</v>
      </c>
      <c r="BL295">
        <v>8</v>
      </c>
      <c r="BM295">
        <v>9</v>
      </c>
      <c r="BN295">
        <v>9</v>
      </c>
      <c r="BO295">
        <v>10</v>
      </c>
      <c r="BP295">
        <f t="shared" si="10"/>
        <v>58</v>
      </c>
      <c r="BQ295">
        <f t="shared" si="11"/>
        <v>12</v>
      </c>
    </row>
    <row r="296" spans="1:69" x14ac:dyDescent="0.3">
      <c r="A296">
        <v>28083</v>
      </c>
      <c r="B296" t="s">
        <v>818</v>
      </c>
      <c r="C296" t="s">
        <v>22</v>
      </c>
      <c r="D296">
        <v>28</v>
      </c>
      <c r="BD296">
        <v>1</v>
      </c>
      <c r="BE296">
        <v>1</v>
      </c>
      <c r="BF296">
        <v>1</v>
      </c>
      <c r="BG296">
        <v>1</v>
      </c>
      <c r="BH296">
        <v>4</v>
      </c>
      <c r="BI296">
        <v>4</v>
      </c>
      <c r="BJ296">
        <v>4</v>
      </c>
      <c r="BK296">
        <v>7</v>
      </c>
      <c r="BL296">
        <v>7</v>
      </c>
      <c r="BM296">
        <v>8</v>
      </c>
      <c r="BN296">
        <v>9</v>
      </c>
      <c r="BO296">
        <v>10</v>
      </c>
      <c r="BP296">
        <f t="shared" si="10"/>
        <v>57</v>
      </c>
      <c r="BQ296">
        <f t="shared" si="11"/>
        <v>12</v>
      </c>
    </row>
    <row r="297" spans="1:69" x14ac:dyDescent="0.3">
      <c r="A297">
        <v>1125</v>
      </c>
      <c r="B297" t="s">
        <v>813</v>
      </c>
      <c r="C297" t="s">
        <v>40</v>
      </c>
      <c r="D297">
        <v>1</v>
      </c>
      <c r="BD297">
        <v>1</v>
      </c>
      <c r="BE297">
        <v>2</v>
      </c>
      <c r="BF297">
        <v>3</v>
      </c>
      <c r="BG297">
        <v>3</v>
      </c>
      <c r="BH297">
        <v>3</v>
      </c>
      <c r="BI297">
        <v>3</v>
      </c>
      <c r="BJ297">
        <v>4</v>
      </c>
      <c r="BK297">
        <v>4</v>
      </c>
      <c r="BL297">
        <v>6</v>
      </c>
      <c r="BM297">
        <v>7</v>
      </c>
      <c r="BN297">
        <v>9</v>
      </c>
      <c r="BO297">
        <v>10</v>
      </c>
      <c r="BP297">
        <f t="shared" si="10"/>
        <v>55</v>
      </c>
      <c r="BQ297">
        <f t="shared" si="11"/>
        <v>12</v>
      </c>
    </row>
    <row r="298" spans="1:69" x14ac:dyDescent="0.3">
      <c r="A298">
        <v>55117</v>
      </c>
      <c r="B298" t="s">
        <v>810</v>
      </c>
      <c r="C298" t="s">
        <v>9</v>
      </c>
      <c r="D298">
        <v>55</v>
      </c>
      <c r="BD298">
        <v>3</v>
      </c>
      <c r="BE298">
        <v>3</v>
      </c>
      <c r="BF298">
        <v>3</v>
      </c>
      <c r="BG298">
        <v>3</v>
      </c>
      <c r="BH298">
        <v>3</v>
      </c>
      <c r="BI298">
        <v>4</v>
      </c>
      <c r="BJ298">
        <v>6</v>
      </c>
      <c r="BK298">
        <v>6</v>
      </c>
      <c r="BL298">
        <v>6</v>
      </c>
      <c r="BM298">
        <v>6</v>
      </c>
      <c r="BN298">
        <v>6</v>
      </c>
      <c r="BO298">
        <v>6</v>
      </c>
      <c r="BP298">
        <f t="shared" si="10"/>
        <v>55</v>
      </c>
      <c r="BQ298">
        <f t="shared" si="11"/>
        <v>12</v>
      </c>
    </row>
    <row r="299" spans="1:69" x14ac:dyDescent="0.3">
      <c r="A299">
        <v>47093</v>
      </c>
      <c r="B299" t="s">
        <v>170</v>
      </c>
      <c r="C299" t="s">
        <v>65</v>
      </c>
      <c r="D299">
        <v>47</v>
      </c>
      <c r="BD299">
        <v>1</v>
      </c>
      <c r="BE299">
        <v>1</v>
      </c>
      <c r="BF299">
        <v>1</v>
      </c>
      <c r="BG299">
        <v>1</v>
      </c>
      <c r="BH299">
        <v>2</v>
      </c>
      <c r="BI299">
        <v>2</v>
      </c>
      <c r="BJ299">
        <v>2</v>
      </c>
      <c r="BK299">
        <v>3</v>
      </c>
      <c r="BL299">
        <v>4</v>
      </c>
      <c r="BM299">
        <v>5</v>
      </c>
      <c r="BN299">
        <v>12</v>
      </c>
      <c r="BO299">
        <v>15</v>
      </c>
      <c r="BP299">
        <f t="shared" si="10"/>
        <v>49</v>
      </c>
      <c r="BQ299">
        <f t="shared" si="11"/>
        <v>12</v>
      </c>
    </row>
    <row r="300" spans="1:69" x14ac:dyDescent="0.3">
      <c r="A300">
        <v>48027</v>
      </c>
      <c r="B300" t="s">
        <v>800</v>
      </c>
      <c r="C300" t="s">
        <v>49</v>
      </c>
      <c r="D300">
        <v>48</v>
      </c>
      <c r="BD300">
        <v>1</v>
      </c>
      <c r="BE300">
        <v>1</v>
      </c>
      <c r="BF300">
        <v>1</v>
      </c>
      <c r="BG300">
        <v>1</v>
      </c>
      <c r="BH300">
        <v>1</v>
      </c>
      <c r="BI300">
        <v>1</v>
      </c>
      <c r="BJ300">
        <v>1</v>
      </c>
      <c r="BK300">
        <v>2</v>
      </c>
      <c r="BL300">
        <v>3</v>
      </c>
      <c r="BM300">
        <v>3</v>
      </c>
      <c r="BN300">
        <v>16</v>
      </c>
      <c r="BO300">
        <v>18</v>
      </c>
      <c r="BP300">
        <f t="shared" si="10"/>
        <v>49</v>
      </c>
      <c r="BQ300">
        <f t="shared" si="11"/>
        <v>12</v>
      </c>
    </row>
    <row r="301" spans="1:69" x14ac:dyDescent="0.3">
      <c r="A301">
        <v>1051</v>
      </c>
      <c r="B301" t="s">
        <v>798</v>
      </c>
      <c r="C301" t="s">
        <v>40</v>
      </c>
      <c r="D301">
        <v>1</v>
      </c>
      <c r="BD301">
        <v>1</v>
      </c>
      <c r="BE301">
        <v>1</v>
      </c>
      <c r="BF301">
        <v>1</v>
      </c>
      <c r="BG301">
        <v>1</v>
      </c>
      <c r="BH301">
        <v>2</v>
      </c>
      <c r="BI301">
        <v>4</v>
      </c>
      <c r="BJ301">
        <v>5</v>
      </c>
      <c r="BK301">
        <v>6</v>
      </c>
      <c r="BL301">
        <v>6</v>
      </c>
      <c r="BM301">
        <v>6</v>
      </c>
      <c r="BN301">
        <v>6</v>
      </c>
      <c r="BO301">
        <v>8</v>
      </c>
      <c r="BP301">
        <f t="shared" si="10"/>
        <v>47</v>
      </c>
      <c r="BQ301">
        <f t="shared" si="11"/>
        <v>12</v>
      </c>
    </row>
    <row r="302" spans="1:69" x14ac:dyDescent="0.3">
      <c r="A302">
        <v>30111</v>
      </c>
      <c r="B302" t="s">
        <v>783</v>
      </c>
      <c r="C302" t="s">
        <v>98</v>
      </c>
      <c r="D302">
        <v>30</v>
      </c>
      <c r="BD302">
        <v>1</v>
      </c>
      <c r="BE302">
        <v>1</v>
      </c>
      <c r="BF302">
        <v>1</v>
      </c>
      <c r="BG302">
        <v>2</v>
      </c>
      <c r="BH302">
        <v>2</v>
      </c>
      <c r="BI302">
        <v>2</v>
      </c>
      <c r="BJ302">
        <v>2</v>
      </c>
      <c r="BK302">
        <v>5</v>
      </c>
      <c r="BL302">
        <v>5</v>
      </c>
      <c r="BM302">
        <v>6</v>
      </c>
      <c r="BN302">
        <v>7</v>
      </c>
      <c r="BO302">
        <v>8</v>
      </c>
      <c r="BP302">
        <f t="shared" si="10"/>
        <v>42</v>
      </c>
      <c r="BQ302">
        <f t="shared" si="11"/>
        <v>12</v>
      </c>
    </row>
    <row r="303" spans="1:69" x14ac:dyDescent="0.3">
      <c r="A303">
        <v>42125</v>
      </c>
      <c r="B303" t="s">
        <v>25</v>
      </c>
      <c r="C303" t="s">
        <v>74</v>
      </c>
      <c r="D303">
        <v>42</v>
      </c>
      <c r="BD303">
        <v>1</v>
      </c>
      <c r="BE303">
        <v>1</v>
      </c>
      <c r="BF303">
        <v>1</v>
      </c>
      <c r="BG303">
        <v>1</v>
      </c>
      <c r="BH303">
        <v>2</v>
      </c>
      <c r="BI303">
        <v>2</v>
      </c>
      <c r="BJ303">
        <v>3</v>
      </c>
      <c r="BK303">
        <v>3</v>
      </c>
      <c r="BL303">
        <v>5</v>
      </c>
      <c r="BM303">
        <v>7</v>
      </c>
      <c r="BN303">
        <v>7</v>
      </c>
      <c r="BO303">
        <v>9</v>
      </c>
      <c r="BP303">
        <f t="shared" si="10"/>
        <v>42</v>
      </c>
      <c r="BQ303">
        <f t="shared" si="11"/>
        <v>12</v>
      </c>
    </row>
    <row r="304" spans="1:69" x14ac:dyDescent="0.3">
      <c r="A304">
        <v>51510</v>
      </c>
      <c r="B304" t="s">
        <v>774</v>
      </c>
      <c r="C304" t="s">
        <v>43</v>
      </c>
      <c r="D304">
        <v>51</v>
      </c>
      <c r="BD304">
        <v>1</v>
      </c>
      <c r="BE304">
        <v>1</v>
      </c>
      <c r="BF304">
        <v>2</v>
      </c>
      <c r="BG304">
        <v>2</v>
      </c>
      <c r="BH304">
        <v>2</v>
      </c>
      <c r="BI304">
        <v>2</v>
      </c>
      <c r="BJ304">
        <v>3</v>
      </c>
      <c r="BK304">
        <v>3</v>
      </c>
      <c r="BL304">
        <v>5</v>
      </c>
      <c r="BM304">
        <v>5</v>
      </c>
      <c r="BN304">
        <v>6</v>
      </c>
      <c r="BO304">
        <v>8</v>
      </c>
      <c r="BP304">
        <f t="shared" si="10"/>
        <v>40</v>
      </c>
      <c r="BQ304">
        <f t="shared" si="11"/>
        <v>12</v>
      </c>
    </row>
    <row r="305" spans="1:69" x14ac:dyDescent="0.3">
      <c r="A305">
        <v>51830</v>
      </c>
      <c r="B305" t="s">
        <v>765</v>
      </c>
      <c r="C305" t="s">
        <v>43</v>
      </c>
      <c r="D305">
        <v>51</v>
      </c>
      <c r="AZ305">
        <v>3</v>
      </c>
      <c r="BA305">
        <v>3</v>
      </c>
      <c r="BB305">
        <v>3</v>
      </c>
      <c r="BC305">
        <v>3</v>
      </c>
      <c r="BH305">
        <v>1</v>
      </c>
      <c r="BI305">
        <v>1</v>
      </c>
      <c r="BJ305">
        <v>1</v>
      </c>
      <c r="BK305">
        <v>4</v>
      </c>
      <c r="BL305">
        <v>4</v>
      </c>
      <c r="BM305">
        <v>5</v>
      </c>
      <c r="BN305">
        <v>5</v>
      </c>
      <c r="BO305">
        <v>5</v>
      </c>
      <c r="BP305">
        <f t="shared" si="10"/>
        <v>38</v>
      </c>
      <c r="BQ305">
        <f t="shared" si="11"/>
        <v>12</v>
      </c>
    </row>
    <row r="306" spans="1:69" x14ac:dyDescent="0.3">
      <c r="A306">
        <v>1101</v>
      </c>
      <c r="B306" t="s">
        <v>90</v>
      </c>
      <c r="C306" t="s">
        <v>40</v>
      </c>
      <c r="D306">
        <v>1</v>
      </c>
      <c r="BD306">
        <v>1</v>
      </c>
      <c r="BE306">
        <v>1</v>
      </c>
      <c r="BF306">
        <v>1</v>
      </c>
      <c r="BG306">
        <v>2</v>
      </c>
      <c r="BH306">
        <v>2</v>
      </c>
      <c r="BI306">
        <v>2</v>
      </c>
      <c r="BJ306">
        <v>3</v>
      </c>
      <c r="BK306">
        <v>3</v>
      </c>
      <c r="BL306">
        <v>3</v>
      </c>
      <c r="BM306">
        <v>3</v>
      </c>
      <c r="BN306">
        <v>4</v>
      </c>
      <c r="BO306">
        <v>9</v>
      </c>
      <c r="BP306">
        <f t="shared" si="10"/>
        <v>34</v>
      </c>
      <c r="BQ306">
        <f t="shared" si="11"/>
        <v>12</v>
      </c>
    </row>
    <row r="307" spans="1:69" x14ac:dyDescent="0.3">
      <c r="A307">
        <v>24017</v>
      </c>
      <c r="B307" t="s">
        <v>750</v>
      </c>
      <c r="C307" t="s">
        <v>110</v>
      </c>
      <c r="D307">
        <v>24</v>
      </c>
      <c r="BD307">
        <v>1</v>
      </c>
      <c r="BE307">
        <v>1</v>
      </c>
      <c r="BF307">
        <v>1</v>
      </c>
      <c r="BG307">
        <v>1</v>
      </c>
      <c r="BH307">
        <v>1</v>
      </c>
      <c r="BI307">
        <v>2</v>
      </c>
      <c r="BJ307">
        <v>2</v>
      </c>
      <c r="BK307">
        <v>4</v>
      </c>
      <c r="BL307">
        <v>4</v>
      </c>
      <c r="BM307">
        <v>5</v>
      </c>
      <c r="BN307">
        <v>5</v>
      </c>
      <c r="BO307">
        <v>5</v>
      </c>
      <c r="BP307">
        <f t="shared" si="10"/>
        <v>32</v>
      </c>
      <c r="BQ307">
        <f t="shared" si="11"/>
        <v>12</v>
      </c>
    </row>
    <row r="308" spans="1:69" x14ac:dyDescent="0.3">
      <c r="A308">
        <v>28029</v>
      </c>
      <c r="B308" t="s">
        <v>740</v>
      </c>
      <c r="C308" t="s">
        <v>22</v>
      </c>
      <c r="D308">
        <v>28</v>
      </c>
      <c r="BD308">
        <v>1</v>
      </c>
      <c r="BE308">
        <v>2</v>
      </c>
      <c r="BF308">
        <v>2</v>
      </c>
      <c r="BG308">
        <v>2</v>
      </c>
      <c r="BH308">
        <v>2</v>
      </c>
      <c r="BI308">
        <v>2</v>
      </c>
      <c r="BJ308">
        <v>2</v>
      </c>
      <c r="BK308">
        <v>2</v>
      </c>
      <c r="BL308">
        <v>2</v>
      </c>
      <c r="BM308">
        <v>4</v>
      </c>
      <c r="BN308">
        <v>4</v>
      </c>
      <c r="BO308">
        <v>5</v>
      </c>
      <c r="BP308">
        <f t="shared" si="10"/>
        <v>30</v>
      </c>
      <c r="BQ308">
        <f t="shared" si="11"/>
        <v>12</v>
      </c>
    </row>
    <row r="309" spans="1:69" x14ac:dyDescent="0.3">
      <c r="A309">
        <v>51540</v>
      </c>
      <c r="B309" t="s">
        <v>735</v>
      </c>
      <c r="C309" t="s">
        <v>43</v>
      </c>
      <c r="D309">
        <v>51</v>
      </c>
      <c r="AZ309">
        <v>3</v>
      </c>
      <c r="BA309">
        <v>3</v>
      </c>
      <c r="BB309">
        <v>3</v>
      </c>
      <c r="BC309">
        <v>3</v>
      </c>
      <c r="BH309">
        <v>1</v>
      </c>
      <c r="BI309">
        <v>1</v>
      </c>
      <c r="BJ309">
        <v>1</v>
      </c>
      <c r="BK309">
        <v>1</v>
      </c>
      <c r="BL309">
        <v>1</v>
      </c>
      <c r="BM309">
        <v>4</v>
      </c>
      <c r="BN309">
        <v>4</v>
      </c>
      <c r="BO309">
        <v>5</v>
      </c>
      <c r="BP309">
        <f t="shared" si="10"/>
        <v>30</v>
      </c>
      <c r="BQ309">
        <f t="shared" si="11"/>
        <v>12</v>
      </c>
    </row>
    <row r="310" spans="1:69" x14ac:dyDescent="0.3">
      <c r="A310">
        <v>55101</v>
      </c>
      <c r="B310" t="s">
        <v>734</v>
      </c>
      <c r="C310" t="s">
        <v>9</v>
      </c>
      <c r="D310">
        <v>55</v>
      </c>
      <c r="BD310">
        <v>1</v>
      </c>
      <c r="BE310">
        <v>1</v>
      </c>
      <c r="BF310">
        <v>1</v>
      </c>
      <c r="BG310">
        <v>1</v>
      </c>
      <c r="BH310">
        <v>1</v>
      </c>
      <c r="BI310">
        <v>1</v>
      </c>
      <c r="BJ310">
        <v>3</v>
      </c>
      <c r="BK310">
        <v>3</v>
      </c>
      <c r="BL310">
        <v>4</v>
      </c>
      <c r="BM310">
        <v>4</v>
      </c>
      <c r="BN310">
        <v>5</v>
      </c>
      <c r="BO310">
        <v>5</v>
      </c>
      <c r="BP310">
        <f t="shared" si="10"/>
        <v>30</v>
      </c>
      <c r="BQ310">
        <f t="shared" si="11"/>
        <v>12</v>
      </c>
    </row>
    <row r="311" spans="1:69" x14ac:dyDescent="0.3">
      <c r="A311">
        <v>6009</v>
      </c>
      <c r="B311" t="s">
        <v>709</v>
      </c>
      <c r="C311" t="s">
        <v>255</v>
      </c>
      <c r="D311">
        <v>6</v>
      </c>
      <c r="BD311">
        <v>2</v>
      </c>
      <c r="BE311">
        <v>2</v>
      </c>
      <c r="BF311">
        <v>2</v>
      </c>
      <c r="BG311">
        <v>2</v>
      </c>
      <c r="BH311">
        <v>2</v>
      </c>
      <c r="BI311">
        <v>2</v>
      </c>
      <c r="BJ311">
        <v>2</v>
      </c>
      <c r="BK311">
        <v>2</v>
      </c>
      <c r="BL311">
        <v>2</v>
      </c>
      <c r="BM311">
        <v>2</v>
      </c>
      <c r="BN311">
        <v>2</v>
      </c>
      <c r="BO311">
        <v>2</v>
      </c>
      <c r="BP311">
        <f t="shared" si="10"/>
        <v>24</v>
      </c>
      <c r="BQ311">
        <f t="shared" si="11"/>
        <v>12</v>
      </c>
    </row>
    <row r="312" spans="1:69" x14ac:dyDescent="0.3">
      <c r="A312">
        <v>8107</v>
      </c>
      <c r="B312" t="s">
        <v>708</v>
      </c>
      <c r="C312" t="s">
        <v>140</v>
      </c>
      <c r="D312">
        <v>8</v>
      </c>
      <c r="BD312">
        <v>1</v>
      </c>
      <c r="BE312">
        <v>1</v>
      </c>
      <c r="BF312">
        <v>1</v>
      </c>
      <c r="BG312">
        <v>1</v>
      </c>
      <c r="BH312">
        <v>2</v>
      </c>
      <c r="BI312">
        <v>2</v>
      </c>
      <c r="BJ312">
        <v>2</v>
      </c>
      <c r="BK312">
        <v>2</v>
      </c>
      <c r="BL312">
        <v>2</v>
      </c>
      <c r="BM312">
        <v>3</v>
      </c>
      <c r="BN312">
        <v>3</v>
      </c>
      <c r="BO312">
        <v>4</v>
      </c>
      <c r="BP312">
        <f t="shared" si="10"/>
        <v>24</v>
      </c>
      <c r="BQ312">
        <f t="shared" si="11"/>
        <v>12</v>
      </c>
    </row>
    <row r="313" spans="1:69" x14ac:dyDescent="0.3">
      <c r="A313">
        <v>39013</v>
      </c>
      <c r="B313" t="s">
        <v>706</v>
      </c>
      <c r="C313" t="s">
        <v>84</v>
      </c>
      <c r="D313">
        <v>39</v>
      </c>
      <c r="BD313">
        <v>2</v>
      </c>
      <c r="BE313">
        <v>2</v>
      </c>
      <c r="BF313">
        <v>2</v>
      </c>
      <c r="BG313">
        <v>2</v>
      </c>
      <c r="BH313">
        <v>2</v>
      </c>
      <c r="BI313">
        <v>2</v>
      </c>
      <c r="BJ313">
        <v>2</v>
      </c>
      <c r="BK313">
        <v>2</v>
      </c>
      <c r="BL313">
        <v>2</v>
      </c>
      <c r="BM313">
        <v>2</v>
      </c>
      <c r="BN313">
        <v>2</v>
      </c>
      <c r="BO313">
        <v>2</v>
      </c>
      <c r="BP313">
        <f t="shared" si="10"/>
        <v>24</v>
      </c>
      <c r="BQ313">
        <f t="shared" si="11"/>
        <v>12</v>
      </c>
    </row>
    <row r="314" spans="1:69" x14ac:dyDescent="0.3">
      <c r="A314">
        <v>44009</v>
      </c>
      <c r="B314" t="s">
        <v>25</v>
      </c>
      <c r="C314" t="s">
        <v>705</v>
      </c>
      <c r="D314">
        <v>44</v>
      </c>
      <c r="BD314">
        <v>2</v>
      </c>
      <c r="BE314">
        <v>2</v>
      </c>
      <c r="BF314">
        <v>2</v>
      </c>
      <c r="BG314">
        <v>2</v>
      </c>
      <c r="BH314">
        <v>2</v>
      </c>
      <c r="BI314">
        <v>2</v>
      </c>
      <c r="BJ314">
        <v>2</v>
      </c>
      <c r="BK314">
        <v>2</v>
      </c>
      <c r="BL314">
        <v>2</v>
      </c>
      <c r="BM314">
        <v>2</v>
      </c>
      <c r="BN314">
        <v>2</v>
      </c>
      <c r="BO314">
        <v>2</v>
      </c>
      <c r="BP314">
        <f t="shared" si="10"/>
        <v>24</v>
      </c>
      <c r="BQ314">
        <f t="shared" si="11"/>
        <v>12</v>
      </c>
    </row>
    <row r="315" spans="1:69" x14ac:dyDescent="0.3">
      <c r="A315">
        <v>51075</v>
      </c>
      <c r="B315" t="s">
        <v>702</v>
      </c>
      <c r="C315" t="s">
        <v>43</v>
      </c>
      <c r="D315">
        <v>51</v>
      </c>
      <c r="AZ315">
        <v>3</v>
      </c>
      <c r="BA315">
        <v>3</v>
      </c>
      <c r="BB315">
        <v>3</v>
      </c>
      <c r="BC315">
        <v>3</v>
      </c>
      <c r="BH315">
        <v>1</v>
      </c>
      <c r="BI315">
        <v>1</v>
      </c>
      <c r="BJ315">
        <v>1</v>
      </c>
      <c r="BK315">
        <v>1</v>
      </c>
      <c r="BL315">
        <v>1</v>
      </c>
      <c r="BM315">
        <v>2</v>
      </c>
      <c r="BN315">
        <v>2</v>
      </c>
      <c r="BO315">
        <v>3</v>
      </c>
      <c r="BP315">
        <f t="shared" si="10"/>
        <v>24</v>
      </c>
      <c r="BQ315">
        <f t="shared" si="11"/>
        <v>12</v>
      </c>
    </row>
    <row r="316" spans="1:69" x14ac:dyDescent="0.3">
      <c r="A316">
        <v>27171</v>
      </c>
      <c r="B316" t="s">
        <v>689</v>
      </c>
      <c r="C316" t="s">
        <v>183</v>
      </c>
      <c r="D316">
        <v>27</v>
      </c>
      <c r="BD316">
        <v>1</v>
      </c>
      <c r="BE316">
        <v>1</v>
      </c>
      <c r="BF316">
        <v>1</v>
      </c>
      <c r="BG316">
        <v>1</v>
      </c>
      <c r="BH316">
        <v>1</v>
      </c>
      <c r="BI316">
        <v>1</v>
      </c>
      <c r="BJ316">
        <v>2</v>
      </c>
      <c r="BK316">
        <v>2</v>
      </c>
      <c r="BL316">
        <v>3</v>
      </c>
      <c r="BM316">
        <v>3</v>
      </c>
      <c r="BN316">
        <v>3</v>
      </c>
      <c r="BO316">
        <v>3</v>
      </c>
      <c r="BP316">
        <f t="shared" si="10"/>
        <v>22</v>
      </c>
      <c r="BQ316">
        <f t="shared" si="11"/>
        <v>12</v>
      </c>
    </row>
    <row r="317" spans="1:69" x14ac:dyDescent="0.3">
      <c r="A317">
        <v>8101</v>
      </c>
      <c r="B317" t="s">
        <v>682</v>
      </c>
      <c r="C317" t="s">
        <v>140</v>
      </c>
      <c r="D317">
        <v>8</v>
      </c>
      <c r="BD317">
        <v>1</v>
      </c>
      <c r="BE317">
        <v>1</v>
      </c>
      <c r="BF317">
        <v>1</v>
      </c>
      <c r="BG317">
        <v>1</v>
      </c>
      <c r="BH317">
        <v>1</v>
      </c>
      <c r="BI317">
        <v>1</v>
      </c>
      <c r="BJ317">
        <v>1</v>
      </c>
      <c r="BK317">
        <v>2</v>
      </c>
      <c r="BL317">
        <v>3</v>
      </c>
      <c r="BM317">
        <v>3</v>
      </c>
      <c r="BN317">
        <v>3</v>
      </c>
      <c r="BO317">
        <v>3</v>
      </c>
      <c r="BP317">
        <f t="shared" si="10"/>
        <v>21</v>
      </c>
      <c r="BQ317">
        <f t="shared" si="11"/>
        <v>12</v>
      </c>
    </row>
    <row r="318" spans="1:69" x14ac:dyDescent="0.3">
      <c r="A318">
        <v>20015</v>
      </c>
      <c r="B318" t="s">
        <v>568</v>
      </c>
      <c r="C318" t="s">
        <v>31</v>
      </c>
      <c r="D318">
        <v>20</v>
      </c>
      <c r="BD318">
        <v>1</v>
      </c>
      <c r="BE318">
        <v>1</v>
      </c>
      <c r="BF318">
        <v>1</v>
      </c>
      <c r="BG318">
        <v>1</v>
      </c>
      <c r="BH318">
        <v>1</v>
      </c>
      <c r="BI318">
        <v>1</v>
      </c>
      <c r="BJ318">
        <v>1</v>
      </c>
      <c r="BK318">
        <v>2</v>
      </c>
      <c r="BL318">
        <v>2</v>
      </c>
      <c r="BM318">
        <v>3</v>
      </c>
      <c r="BN318">
        <v>3</v>
      </c>
      <c r="BO318">
        <v>3</v>
      </c>
      <c r="BP318">
        <f t="shared" si="10"/>
        <v>20</v>
      </c>
      <c r="BQ318">
        <f t="shared" si="11"/>
        <v>12</v>
      </c>
    </row>
    <row r="319" spans="1:69" x14ac:dyDescent="0.3">
      <c r="A319">
        <v>21173</v>
      </c>
      <c r="B319" t="s">
        <v>90</v>
      </c>
      <c r="C319" t="s">
        <v>112</v>
      </c>
      <c r="D319">
        <v>21</v>
      </c>
      <c r="BD319">
        <v>1</v>
      </c>
      <c r="BE319">
        <v>1</v>
      </c>
      <c r="BF319">
        <v>1</v>
      </c>
      <c r="BG319">
        <v>1</v>
      </c>
      <c r="BH319">
        <v>1</v>
      </c>
      <c r="BI319">
        <v>2</v>
      </c>
      <c r="BJ319">
        <v>2</v>
      </c>
      <c r="BK319">
        <v>2</v>
      </c>
      <c r="BL319">
        <v>2</v>
      </c>
      <c r="BM319">
        <v>2</v>
      </c>
      <c r="BN319">
        <v>2</v>
      </c>
      <c r="BO319">
        <v>2</v>
      </c>
      <c r="BP319">
        <f t="shared" si="10"/>
        <v>19</v>
      </c>
      <c r="BQ319">
        <f t="shared" si="11"/>
        <v>12</v>
      </c>
    </row>
    <row r="320" spans="1:69" x14ac:dyDescent="0.3">
      <c r="A320">
        <v>19085</v>
      </c>
      <c r="B320" t="s">
        <v>211</v>
      </c>
      <c r="C320" t="s">
        <v>33</v>
      </c>
      <c r="D320">
        <v>19</v>
      </c>
      <c r="BD320">
        <v>1</v>
      </c>
      <c r="BE320">
        <v>1</v>
      </c>
      <c r="BF320">
        <v>1</v>
      </c>
      <c r="BG320">
        <v>1</v>
      </c>
      <c r="BH320">
        <v>1</v>
      </c>
      <c r="BI320">
        <v>1</v>
      </c>
      <c r="BJ320">
        <v>1</v>
      </c>
      <c r="BK320">
        <v>1</v>
      </c>
      <c r="BL320">
        <v>1</v>
      </c>
      <c r="BM320">
        <v>3</v>
      </c>
      <c r="BN320">
        <v>3</v>
      </c>
      <c r="BO320">
        <v>3</v>
      </c>
      <c r="BP320">
        <f t="shared" si="10"/>
        <v>18</v>
      </c>
      <c r="BQ320">
        <f t="shared" si="11"/>
        <v>12</v>
      </c>
    </row>
    <row r="321" spans="1:69" x14ac:dyDescent="0.3">
      <c r="A321">
        <v>30093</v>
      </c>
      <c r="B321" t="s">
        <v>638</v>
      </c>
      <c r="C321" t="s">
        <v>98</v>
      </c>
      <c r="D321">
        <v>30</v>
      </c>
      <c r="BD321">
        <v>1</v>
      </c>
      <c r="BE321">
        <v>1</v>
      </c>
      <c r="BF321">
        <v>1</v>
      </c>
      <c r="BG321">
        <v>1</v>
      </c>
      <c r="BH321">
        <v>1</v>
      </c>
      <c r="BI321">
        <v>1</v>
      </c>
      <c r="BJ321">
        <v>1</v>
      </c>
      <c r="BK321">
        <v>1</v>
      </c>
      <c r="BL321">
        <v>2</v>
      </c>
      <c r="BM321">
        <v>2</v>
      </c>
      <c r="BN321">
        <v>2</v>
      </c>
      <c r="BO321">
        <v>3</v>
      </c>
      <c r="BP321">
        <f t="shared" si="10"/>
        <v>17</v>
      </c>
      <c r="BQ321">
        <f t="shared" si="11"/>
        <v>12</v>
      </c>
    </row>
    <row r="322" spans="1:69" x14ac:dyDescent="0.3">
      <c r="A322">
        <v>26029</v>
      </c>
      <c r="B322" t="s">
        <v>626</v>
      </c>
      <c r="C322" t="s">
        <v>105</v>
      </c>
      <c r="D322">
        <v>26</v>
      </c>
      <c r="BD322">
        <v>1</v>
      </c>
      <c r="BE322">
        <v>1</v>
      </c>
      <c r="BF322">
        <v>1</v>
      </c>
      <c r="BG322">
        <v>1</v>
      </c>
      <c r="BH322">
        <v>1</v>
      </c>
      <c r="BI322">
        <v>1</v>
      </c>
      <c r="BJ322">
        <v>1</v>
      </c>
      <c r="BK322">
        <v>1</v>
      </c>
      <c r="BL322">
        <v>1</v>
      </c>
      <c r="BM322">
        <v>2</v>
      </c>
      <c r="BN322">
        <v>2</v>
      </c>
      <c r="BO322">
        <v>3</v>
      </c>
      <c r="BP322">
        <f t="shared" si="10"/>
        <v>16</v>
      </c>
      <c r="BQ322">
        <f t="shared" si="11"/>
        <v>12</v>
      </c>
    </row>
    <row r="323" spans="1:69" x14ac:dyDescent="0.3">
      <c r="A323">
        <v>1083</v>
      </c>
      <c r="B323" t="s">
        <v>53</v>
      </c>
      <c r="C323" t="s">
        <v>40</v>
      </c>
      <c r="D323">
        <v>1</v>
      </c>
      <c r="BD323">
        <v>1</v>
      </c>
      <c r="BE323">
        <v>1</v>
      </c>
      <c r="BF323">
        <v>1</v>
      </c>
      <c r="BG323">
        <v>1</v>
      </c>
      <c r="BH323">
        <v>1</v>
      </c>
      <c r="BI323">
        <v>1</v>
      </c>
      <c r="BJ323">
        <v>1</v>
      </c>
      <c r="BK323">
        <v>1</v>
      </c>
      <c r="BL323">
        <v>1</v>
      </c>
      <c r="BM323">
        <v>1</v>
      </c>
      <c r="BN323">
        <v>1</v>
      </c>
      <c r="BO323">
        <v>4</v>
      </c>
      <c r="BP323">
        <f t="shared" si="10"/>
        <v>15</v>
      </c>
      <c r="BQ323">
        <f t="shared" si="11"/>
        <v>12</v>
      </c>
    </row>
    <row r="324" spans="1:69" x14ac:dyDescent="0.3">
      <c r="A324">
        <v>46087</v>
      </c>
      <c r="B324" t="s">
        <v>588</v>
      </c>
      <c r="C324" t="s">
        <v>11</v>
      </c>
      <c r="D324">
        <v>46</v>
      </c>
      <c r="BD324">
        <v>1</v>
      </c>
      <c r="BE324">
        <v>1</v>
      </c>
      <c r="BF324">
        <v>1</v>
      </c>
      <c r="BG324">
        <v>1</v>
      </c>
      <c r="BH324">
        <v>1</v>
      </c>
      <c r="BI324">
        <v>1</v>
      </c>
      <c r="BJ324">
        <v>1</v>
      </c>
      <c r="BK324">
        <v>1</v>
      </c>
      <c r="BL324">
        <v>1</v>
      </c>
      <c r="BM324">
        <v>1</v>
      </c>
      <c r="BN324">
        <v>2</v>
      </c>
      <c r="BO324">
        <v>2</v>
      </c>
      <c r="BP324">
        <f t="shared" si="10"/>
        <v>14</v>
      </c>
      <c r="BQ324">
        <f t="shared" si="11"/>
        <v>12</v>
      </c>
    </row>
    <row r="325" spans="1:69" x14ac:dyDescent="0.3">
      <c r="A325">
        <v>26017</v>
      </c>
      <c r="B325" t="s">
        <v>431</v>
      </c>
      <c r="C325" t="s">
        <v>105</v>
      </c>
      <c r="D325">
        <v>26</v>
      </c>
      <c r="BD325">
        <v>1</v>
      </c>
      <c r="BE325">
        <v>1</v>
      </c>
      <c r="BF325">
        <v>1</v>
      </c>
      <c r="BG325">
        <v>1</v>
      </c>
      <c r="BH325">
        <v>1</v>
      </c>
      <c r="BI325">
        <v>1</v>
      </c>
      <c r="BJ325">
        <v>1</v>
      </c>
      <c r="BK325">
        <v>1</v>
      </c>
      <c r="BL325">
        <v>1</v>
      </c>
      <c r="BM325">
        <v>1</v>
      </c>
      <c r="BN325">
        <v>1</v>
      </c>
      <c r="BO325">
        <v>2</v>
      </c>
      <c r="BP325">
        <f t="shared" si="10"/>
        <v>13</v>
      </c>
      <c r="BQ325">
        <f t="shared" si="11"/>
        <v>12</v>
      </c>
    </row>
    <row r="326" spans="1:69" x14ac:dyDescent="0.3">
      <c r="A326">
        <v>51085</v>
      </c>
      <c r="B326" t="s">
        <v>564</v>
      </c>
      <c r="C326" t="s">
        <v>43</v>
      </c>
      <c r="D326">
        <v>51</v>
      </c>
      <c r="BD326">
        <v>1</v>
      </c>
      <c r="BE326">
        <v>1</v>
      </c>
      <c r="BF326">
        <v>1</v>
      </c>
      <c r="BG326">
        <v>1</v>
      </c>
      <c r="BH326">
        <v>1</v>
      </c>
      <c r="BI326">
        <v>1</v>
      </c>
      <c r="BJ326">
        <v>1</v>
      </c>
      <c r="BK326">
        <v>1</v>
      </c>
      <c r="BL326">
        <v>1</v>
      </c>
      <c r="BM326">
        <v>1</v>
      </c>
      <c r="BN326">
        <v>2</v>
      </c>
      <c r="BO326">
        <v>1</v>
      </c>
      <c r="BP326">
        <f t="shared" ref="BP326:BP389" si="12">SUM(E326:BO326)</f>
        <v>13</v>
      </c>
      <c r="BQ326">
        <f t="shared" ref="BQ326:BQ389" si="13">COUNTA(E326:BO326)</f>
        <v>12</v>
      </c>
    </row>
    <row r="327" spans="1:69" x14ac:dyDescent="0.3">
      <c r="A327">
        <v>29083</v>
      </c>
      <c r="B327" t="s">
        <v>316</v>
      </c>
      <c r="C327" t="s">
        <v>101</v>
      </c>
      <c r="D327">
        <v>29</v>
      </c>
      <c r="BD327">
        <v>1</v>
      </c>
      <c r="BE327">
        <v>1</v>
      </c>
      <c r="BF327">
        <v>1</v>
      </c>
      <c r="BG327">
        <v>1</v>
      </c>
      <c r="BH327">
        <v>1</v>
      </c>
      <c r="BI327">
        <v>1</v>
      </c>
      <c r="BJ327">
        <v>1</v>
      </c>
      <c r="BK327">
        <v>1</v>
      </c>
      <c r="BL327">
        <v>1</v>
      </c>
      <c r="BM327">
        <v>1</v>
      </c>
      <c r="BN327">
        <v>1</v>
      </c>
      <c r="BO327">
        <v>1</v>
      </c>
      <c r="BP327">
        <f t="shared" si="12"/>
        <v>12</v>
      </c>
      <c r="BQ327">
        <f t="shared" si="13"/>
        <v>12</v>
      </c>
    </row>
    <row r="328" spans="1:69" x14ac:dyDescent="0.3">
      <c r="A328">
        <v>30007</v>
      </c>
      <c r="B328" t="s">
        <v>539</v>
      </c>
      <c r="C328" t="s">
        <v>98</v>
      </c>
      <c r="D328">
        <v>30</v>
      </c>
      <c r="BD328">
        <v>1</v>
      </c>
      <c r="BE328">
        <v>1</v>
      </c>
      <c r="BF328">
        <v>1</v>
      </c>
      <c r="BG328">
        <v>1</v>
      </c>
      <c r="BH328">
        <v>1</v>
      </c>
      <c r="BI328">
        <v>1</v>
      </c>
      <c r="BJ328">
        <v>1</v>
      </c>
      <c r="BK328">
        <v>1</v>
      </c>
      <c r="BL328">
        <v>1</v>
      </c>
      <c r="BM328">
        <v>1</v>
      </c>
      <c r="BN328">
        <v>1</v>
      </c>
      <c r="BO328">
        <v>1</v>
      </c>
      <c r="BP328">
        <f t="shared" si="12"/>
        <v>12</v>
      </c>
      <c r="BQ328">
        <f t="shared" si="13"/>
        <v>12</v>
      </c>
    </row>
    <row r="329" spans="1:69" x14ac:dyDescent="0.3">
      <c r="A329">
        <v>51147</v>
      </c>
      <c r="B329" t="s">
        <v>535</v>
      </c>
      <c r="C329" t="s">
        <v>43</v>
      </c>
      <c r="D329">
        <v>51</v>
      </c>
      <c r="BD329">
        <v>1</v>
      </c>
      <c r="BE329">
        <v>1</v>
      </c>
      <c r="BF329">
        <v>1</v>
      </c>
      <c r="BG329">
        <v>1</v>
      </c>
      <c r="BH329">
        <v>1</v>
      </c>
      <c r="BI329">
        <v>1</v>
      </c>
      <c r="BJ329">
        <v>1</v>
      </c>
      <c r="BK329">
        <v>1</v>
      </c>
      <c r="BL329">
        <v>1</v>
      </c>
      <c r="BM329">
        <v>1</v>
      </c>
      <c r="BN329">
        <v>1</v>
      </c>
      <c r="BO329">
        <v>1</v>
      </c>
      <c r="BP329">
        <f t="shared" si="12"/>
        <v>12</v>
      </c>
      <c r="BQ329">
        <f t="shared" si="13"/>
        <v>12</v>
      </c>
    </row>
    <row r="330" spans="1:69" x14ac:dyDescent="0.3">
      <c r="A330">
        <v>51660</v>
      </c>
      <c r="B330" t="s">
        <v>534</v>
      </c>
      <c r="C330" t="s">
        <v>43</v>
      </c>
      <c r="D330">
        <v>51</v>
      </c>
      <c r="BD330">
        <v>1</v>
      </c>
      <c r="BE330">
        <v>1</v>
      </c>
      <c r="BF330">
        <v>1</v>
      </c>
      <c r="BG330">
        <v>1</v>
      </c>
      <c r="BH330">
        <v>1</v>
      </c>
      <c r="BI330">
        <v>1</v>
      </c>
      <c r="BJ330">
        <v>1</v>
      </c>
      <c r="BK330">
        <v>1</v>
      </c>
      <c r="BL330">
        <v>1</v>
      </c>
      <c r="BM330">
        <v>1</v>
      </c>
      <c r="BN330">
        <v>1</v>
      </c>
      <c r="BO330">
        <v>1</v>
      </c>
      <c r="BP330">
        <f t="shared" si="12"/>
        <v>12</v>
      </c>
      <c r="BQ330">
        <f t="shared" si="13"/>
        <v>12</v>
      </c>
    </row>
    <row r="331" spans="1:69" x14ac:dyDescent="0.3">
      <c r="A331">
        <v>53013</v>
      </c>
      <c r="B331" t="s">
        <v>219</v>
      </c>
      <c r="C331" t="s">
        <v>150</v>
      </c>
      <c r="D331">
        <v>53</v>
      </c>
      <c r="BD331">
        <v>1</v>
      </c>
      <c r="BE331">
        <v>1</v>
      </c>
      <c r="BF331">
        <v>1</v>
      </c>
      <c r="BG331">
        <v>1</v>
      </c>
      <c r="BH331">
        <v>1</v>
      </c>
      <c r="BI331">
        <v>1</v>
      </c>
      <c r="BJ331">
        <v>1</v>
      </c>
      <c r="BK331">
        <v>1</v>
      </c>
      <c r="BL331">
        <v>1</v>
      </c>
      <c r="BM331">
        <v>1</v>
      </c>
      <c r="BN331">
        <v>1</v>
      </c>
      <c r="BO331">
        <v>1</v>
      </c>
      <c r="BP331">
        <f t="shared" si="12"/>
        <v>12</v>
      </c>
      <c r="BQ331">
        <f t="shared" si="13"/>
        <v>12</v>
      </c>
    </row>
    <row r="332" spans="1:69" x14ac:dyDescent="0.3">
      <c r="B332" t="s">
        <v>8</v>
      </c>
      <c r="C332" t="s">
        <v>226</v>
      </c>
      <c r="D332">
        <v>34</v>
      </c>
      <c r="BA332">
        <v>8</v>
      </c>
      <c r="BB332">
        <v>8</v>
      </c>
      <c r="BD332">
        <v>3</v>
      </c>
      <c r="BH332">
        <v>17</v>
      </c>
      <c r="BI332">
        <v>21</v>
      </c>
      <c r="BJ332">
        <v>108</v>
      </c>
      <c r="BK332">
        <v>94</v>
      </c>
      <c r="BL332">
        <v>140</v>
      </c>
      <c r="BM332">
        <v>221</v>
      </c>
      <c r="BN332">
        <v>419</v>
      </c>
      <c r="BO332">
        <v>645</v>
      </c>
      <c r="BP332">
        <f t="shared" si="12"/>
        <v>1684</v>
      </c>
      <c r="BQ332">
        <f t="shared" si="13"/>
        <v>11</v>
      </c>
    </row>
    <row r="333" spans="1:69" x14ac:dyDescent="0.3">
      <c r="A333">
        <v>17043</v>
      </c>
      <c r="B333" t="s">
        <v>980</v>
      </c>
      <c r="C333" t="s">
        <v>36</v>
      </c>
      <c r="D333">
        <v>17</v>
      </c>
      <c r="BE333">
        <v>1</v>
      </c>
      <c r="BF333">
        <v>1</v>
      </c>
      <c r="BG333">
        <v>5</v>
      </c>
      <c r="BH333">
        <v>26</v>
      </c>
      <c r="BI333">
        <v>45</v>
      </c>
      <c r="BJ333">
        <v>54</v>
      </c>
      <c r="BK333">
        <v>57</v>
      </c>
      <c r="BL333">
        <v>65</v>
      </c>
      <c r="BM333">
        <v>79</v>
      </c>
      <c r="BN333">
        <v>95</v>
      </c>
      <c r="BO333">
        <v>103</v>
      </c>
      <c r="BP333">
        <f t="shared" si="12"/>
        <v>531</v>
      </c>
      <c r="BQ333">
        <f t="shared" si="13"/>
        <v>11</v>
      </c>
    </row>
    <row r="334" spans="1:69" x14ac:dyDescent="0.3">
      <c r="A334">
        <v>36029</v>
      </c>
      <c r="B334" t="s">
        <v>285</v>
      </c>
      <c r="C334" t="s">
        <v>92</v>
      </c>
      <c r="D334">
        <v>36</v>
      </c>
      <c r="BE334">
        <v>3</v>
      </c>
      <c r="BF334">
        <v>3</v>
      </c>
      <c r="BG334">
        <v>6</v>
      </c>
      <c r="BH334">
        <v>7</v>
      </c>
      <c r="BI334">
        <v>7</v>
      </c>
      <c r="BJ334">
        <v>28</v>
      </c>
      <c r="BK334">
        <v>31</v>
      </c>
      <c r="BL334">
        <v>31</v>
      </c>
      <c r="BM334">
        <v>54</v>
      </c>
      <c r="BN334">
        <v>87</v>
      </c>
      <c r="BO334">
        <v>107</v>
      </c>
      <c r="BP334">
        <f t="shared" si="12"/>
        <v>364</v>
      </c>
      <c r="BQ334">
        <f t="shared" si="13"/>
        <v>11</v>
      </c>
    </row>
    <row r="335" spans="1:69" x14ac:dyDescent="0.3">
      <c r="A335">
        <v>9003</v>
      </c>
      <c r="B335" t="s">
        <v>963</v>
      </c>
      <c r="C335" t="s">
        <v>39</v>
      </c>
      <c r="D335">
        <v>9</v>
      </c>
      <c r="BE335">
        <v>1</v>
      </c>
      <c r="BF335">
        <v>3</v>
      </c>
      <c r="BG335">
        <v>4</v>
      </c>
      <c r="BH335">
        <v>7</v>
      </c>
      <c r="BI335">
        <v>11</v>
      </c>
      <c r="BJ335">
        <v>18</v>
      </c>
      <c r="BK335">
        <v>29</v>
      </c>
      <c r="BL335">
        <v>35</v>
      </c>
      <c r="BM335">
        <v>54</v>
      </c>
      <c r="BN335">
        <v>61</v>
      </c>
      <c r="BO335">
        <v>88</v>
      </c>
      <c r="BP335">
        <f t="shared" si="12"/>
        <v>311</v>
      </c>
      <c r="BQ335">
        <f t="shared" si="13"/>
        <v>11</v>
      </c>
    </row>
    <row r="336" spans="1:69" x14ac:dyDescent="0.3">
      <c r="A336">
        <v>42003</v>
      </c>
      <c r="B336" t="s">
        <v>958</v>
      </c>
      <c r="C336" t="s">
        <v>74</v>
      </c>
      <c r="D336">
        <v>42</v>
      </c>
      <c r="BE336">
        <v>2</v>
      </c>
      <c r="BF336">
        <v>11</v>
      </c>
      <c r="BG336">
        <v>5</v>
      </c>
      <c r="BH336">
        <v>7</v>
      </c>
      <c r="BI336">
        <v>11</v>
      </c>
      <c r="BJ336">
        <v>16</v>
      </c>
      <c r="BK336">
        <v>28</v>
      </c>
      <c r="BL336">
        <v>31</v>
      </c>
      <c r="BM336">
        <v>40</v>
      </c>
      <c r="BN336">
        <v>48</v>
      </c>
      <c r="BO336">
        <v>58</v>
      </c>
      <c r="BP336">
        <f t="shared" si="12"/>
        <v>257</v>
      </c>
      <c r="BQ336">
        <f t="shared" si="13"/>
        <v>11</v>
      </c>
    </row>
    <row r="337" spans="1:69" x14ac:dyDescent="0.3">
      <c r="A337">
        <v>9009</v>
      </c>
      <c r="B337" t="s">
        <v>957</v>
      </c>
      <c r="C337" t="s">
        <v>39</v>
      </c>
      <c r="D337">
        <v>9</v>
      </c>
      <c r="BE337">
        <v>1</v>
      </c>
      <c r="BF337">
        <v>3</v>
      </c>
      <c r="BG337">
        <v>4</v>
      </c>
      <c r="BH337">
        <v>8</v>
      </c>
      <c r="BI337">
        <v>10</v>
      </c>
      <c r="BJ337">
        <v>23</v>
      </c>
      <c r="BK337">
        <v>23</v>
      </c>
      <c r="BL337">
        <v>24</v>
      </c>
      <c r="BM337">
        <v>29</v>
      </c>
      <c r="BN337">
        <v>41</v>
      </c>
      <c r="BO337">
        <v>89</v>
      </c>
      <c r="BP337">
        <f t="shared" si="12"/>
        <v>255</v>
      </c>
      <c r="BQ337">
        <f t="shared" si="13"/>
        <v>11</v>
      </c>
    </row>
    <row r="338" spans="1:69" x14ac:dyDescent="0.3">
      <c r="A338">
        <v>34021</v>
      </c>
      <c r="B338" t="s">
        <v>281</v>
      </c>
      <c r="C338" t="s">
        <v>226</v>
      </c>
      <c r="D338">
        <v>34</v>
      </c>
      <c r="BE338">
        <v>1</v>
      </c>
      <c r="BF338">
        <v>1</v>
      </c>
      <c r="BG338">
        <v>6</v>
      </c>
      <c r="BH338">
        <v>9</v>
      </c>
      <c r="BI338">
        <v>15</v>
      </c>
      <c r="BJ338">
        <v>20</v>
      </c>
      <c r="BK338">
        <v>22</v>
      </c>
      <c r="BL338">
        <v>30</v>
      </c>
      <c r="BM338">
        <v>40</v>
      </c>
      <c r="BN338">
        <v>50</v>
      </c>
      <c r="BO338">
        <v>58</v>
      </c>
      <c r="BP338">
        <f t="shared" si="12"/>
        <v>252</v>
      </c>
      <c r="BQ338">
        <f t="shared" si="13"/>
        <v>11</v>
      </c>
    </row>
    <row r="339" spans="1:69" x14ac:dyDescent="0.3">
      <c r="A339">
        <v>39049</v>
      </c>
      <c r="B339" t="s">
        <v>29</v>
      </c>
      <c r="C339" t="s">
        <v>84</v>
      </c>
      <c r="D339">
        <v>39</v>
      </c>
      <c r="BE339">
        <v>1</v>
      </c>
      <c r="BF339">
        <v>3</v>
      </c>
      <c r="BG339">
        <v>3</v>
      </c>
      <c r="BH339">
        <v>4</v>
      </c>
      <c r="BI339">
        <v>7</v>
      </c>
      <c r="BJ339">
        <v>10</v>
      </c>
      <c r="BK339">
        <v>14</v>
      </c>
      <c r="BL339">
        <v>21</v>
      </c>
      <c r="BM339">
        <v>34</v>
      </c>
      <c r="BN339">
        <v>44</v>
      </c>
      <c r="BO339">
        <v>75</v>
      </c>
      <c r="BP339">
        <f t="shared" si="12"/>
        <v>216</v>
      </c>
      <c r="BQ339">
        <f t="shared" si="13"/>
        <v>11</v>
      </c>
    </row>
    <row r="340" spans="1:69" x14ac:dyDescent="0.3">
      <c r="A340">
        <v>48029</v>
      </c>
      <c r="B340" t="s">
        <v>940</v>
      </c>
      <c r="C340" t="s">
        <v>49</v>
      </c>
      <c r="D340">
        <v>48</v>
      </c>
      <c r="BE340">
        <v>1</v>
      </c>
      <c r="BF340">
        <v>3</v>
      </c>
      <c r="BG340">
        <v>3</v>
      </c>
      <c r="BH340">
        <v>3</v>
      </c>
      <c r="BI340">
        <v>4</v>
      </c>
      <c r="BJ340">
        <v>6</v>
      </c>
      <c r="BK340">
        <v>12</v>
      </c>
      <c r="BL340">
        <v>22</v>
      </c>
      <c r="BM340">
        <v>24</v>
      </c>
      <c r="BN340">
        <v>57</v>
      </c>
      <c r="BO340">
        <v>69</v>
      </c>
      <c r="BP340">
        <f t="shared" si="12"/>
        <v>204</v>
      </c>
      <c r="BQ340">
        <f t="shared" si="13"/>
        <v>11</v>
      </c>
    </row>
    <row r="341" spans="1:69" x14ac:dyDescent="0.3">
      <c r="A341">
        <v>6079</v>
      </c>
      <c r="B341" t="s">
        <v>938</v>
      </c>
      <c r="C341" t="s">
        <v>255</v>
      </c>
      <c r="D341">
        <v>6</v>
      </c>
      <c r="BB341">
        <v>16</v>
      </c>
      <c r="BC341">
        <v>16</v>
      </c>
      <c r="BG341">
        <v>3</v>
      </c>
      <c r="BH341">
        <v>6</v>
      </c>
      <c r="BI341">
        <v>7</v>
      </c>
      <c r="BJ341">
        <v>13</v>
      </c>
      <c r="BK341">
        <v>16</v>
      </c>
      <c r="BL341">
        <v>21</v>
      </c>
      <c r="BM341">
        <v>27</v>
      </c>
      <c r="BN341">
        <v>33</v>
      </c>
      <c r="BO341">
        <v>42</v>
      </c>
      <c r="BP341">
        <f t="shared" si="12"/>
        <v>200</v>
      </c>
      <c r="BQ341">
        <f t="shared" si="13"/>
        <v>11</v>
      </c>
    </row>
    <row r="342" spans="1:69" x14ac:dyDescent="0.3">
      <c r="A342">
        <v>24510</v>
      </c>
      <c r="B342" t="s">
        <v>911</v>
      </c>
      <c r="C342" t="s">
        <v>110</v>
      </c>
      <c r="D342">
        <v>24</v>
      </c>
      <c r="BE342">
        <v>1</v>
      </c>
      <c r="BF342">
        <v>1</v>
      </c>
      <c r="BG342">
        <v>1</v>
      </c>
      <c r="BH342">
        <v>1</v>
      </c>
      <c r="BI342">
        <v>4</v>
      </c>
      <c r="BJ342">
        <v>8</v>
      </c>
      <c r="BK342">
        <v>15</v>
      </c>
      <c r="BL342">
        <v>15</v>
      </c>
      <c r="BM342">
        <v>24</v>
      </c>
      <c r="BN342">
        <v>31</v>
      </c>
      <c r="BO342">
        <v>41</v>
      </c>
      <c r="BP342">
        <f t="shared" si="12"/>
        <v>142</v>
      </c>
      <c r="BQ342">
        <f t="shared" si="13"/>
        <v>11</v>
      </c>
    </row>
    <row r="343" spans="1:69" x14ac:dyDescent="0.3">
      <c r="A343">
        <v>16013</v>
      </c>
      <c r="B343" t="s">
        <v>910</v>
      </c>
      <c r="C343" t="s">
        <v>247</v>
      </c>
      <c r="D343">
        <v>16</v>
      </c>
      <c r="BE343">
        <v>1</v>
      </c>
      <c r="BF343">
        <v>1</v>
      </c>
      <c r="BG343">
        <v>1</v>
      </c>
      <c r="BH343">
        <v>2</v>
      </c>
      <c r="BI343">
        <v>5</v>
      </c>
      <c r="BJ343">
        <v>16</v>
      </c>
      <c r="BK343">
        <v>19</v>
      </c>
      <c r="BL343">
        <v>21</v>
      </c>
      <c r="BM343">
        <v>21</v>
      </c>
      <c r="BN343">
        <v>21</v>
      </c>
      <c r="BO343">
        <v>33</v>
      </c>
      <c r="BP343">
        <f t="shared" si="12"/>
        <v>141</v>
      </c>
      <c r="BQ343">
        <f t="shared" si="13"/>
        <v>11</v>
      </c>
    </row>
    <row r="344" spans="1:69" x14ac:dyDescent="0.3">
      <c r="A344">
        <v>53063</v>
      </c>
      <c r="B344" t="s">
        <v>907</v>
      </c>
      <c r="C344" t="s">
        <v>150</v>
      </c>
      <c r="D344">
        <v>53</v>
      </c>
      <c r="BE344">
        <v>3</v>
      </c>
      <c r="BF344">
        <v>3</v>
      </c>
      <c r="BG344">
        <v>3</v>
      </c>
      <c r="BH344">
        <v>4</v>
      </c>
      <c r="BI344">
        <v>4</v>
      </c>
      <c r="BJ344">
        <v>9</v>
      </c>
      <c r="BK344">
        <v>11</v>
      </c>
      <c r="BL344">
        <v>16</v>
      </c>
      <c r="BM344">
        <v>20</v>
      </c>
      <c r="BN344">
        <v>29</v>
      </c>
      <c r="BO344">
        <v>33</v>
      </c>
      <c r="BP344">
        <f t="shared" si="12"/>
        <v>135</v>
      </c>
      <c r="BQ344">
        <f t="shared" si="13"/>
        <v>11</v>
      </c>
    </row>
    <row r="345" spans="1:69" x14ac:dyDescent="0.3">
      <c r="A345">
        <v>25001</v>
      </c>
      <c r="B345" t="s">
        <v>900</v>
      </c>
      <c r="C345" t="s">
        <v>345</v>
      </c>
      <c r="D345">
        <v>25</v>
      </c>
      <c r="BE345">
        <v>1</v>
      </c>
      <c r="BF345">
        <v>1</v>
      </c>
      <c r="BG345">
        <v>1</v>
      </c>
      <c r="BH345">
        <v>2</v>
      </c>
      <c r="BI345">
        <v>2</v>
      </c>
      <c r="BJ345">
        <v>5</v>
      </c>
      <c r="BK345">
        <v>9</v>
      </c>
      <c r="BL345">
        <v>11</v>
      </c>
      <c r="BM345">
        <v>24</v>
      </c>
      <c r="BN345">
        <v>30</v>
      </c>
      <c r="BO345">
        <v>40</v>
      </c>
      <c r="BP345">
        <f t="shared" si="12"/>
        <v>126</v>
      </c>
      <c r="BQ345">
        <f t="shared" si="13"/>
        <v>11</v>
      </c>
    </row>
    <row r="346" spans="1:69" x14ac:dyDescent="0.3">
      <c r="A346">
        <v>25005</v>
      </c>
      <c r="B346" t="s">
        <v>898</v>
      </c>
      <c r="C346" t="s">
        <v>345</v>
      </c>
      <c r="D346">
        <v>25</v>
      </c>
      <c r="BE346">
        <v>1</v>
      </c>
      <c r="BF346">
        <v>1</v>
      </c>
      <c r="BG346">
        <v>2</v>
      </c>
      <c r="BH346">
        <v>5</v>
      </c>
      <c r="BI346">
        <v>5</v>
      </c>
      <c r="BJ346">
        <v>6</v>
      </c>
      <c r="BK346">
        <v>6</v>
      </c>
      <c r="BL346">
        <v>14</v>
      </c>
      <c r="BM346">
        <v>24</v>
      </c>
      <c r="BN346">
        <v>25</v>
      </c>
      <c r="BO346">
        <v>31</v>
      </c>
      <c r="BP346">
        <f t="shared" si="12"/>
        <v>120</v>
      </c>
      <c r="BQ346">
        <f t="shared" si="13"/>
        <v>11</v>
      </c>
    </row>
    <row r="347" spans="1:69" x14ac:dyDescent="0.3">
      <c r="A347">
        <v>28049</v>
      </c>
      <c r="B347" t="s">
        <v>897</v>
      </c>
      <c r="C347" t="s">
        <v>22</v>
      </c>
      <c r="D347">
        <v>28</v>
      </c>
      <c r="BE347">
        <v>2</v>
      </c>
      <c r="BF347">
        <v>2</v>
      </c>
      <c r="BG347">
        <v>2</v>
      </c>
      <c r="BH347">
        <v>6</v>
      </c>
      <c r="BI347">
        <v>6</v>
      </c>
      <c r="BJ347">
        <v>6</v>
      </c>
      <c r="BK347">
        <v>7</v>
      </c>
      <c r="BL347">
        <v>14</v>
      </c>
      <c r="BM347">
        <v>20</v>
      </c>
      <c r="BN347">
        <v>24</v>
      </c>
      <c r="BO347">
        <v>31</v>
      </c>
      <c r="BP347">
        <f t="shared" si="12"/>
        <v>120</v>
      </c>
      <c r="BQ347">
        <f t="shared" si="13"/>
        <v>11</v>
      </c>
    </row>
    <row r="348" spans="1:69" x14ac:dyDescent="0.3">
      <c r="A348">
        <v>39093</v>
      </c>
      <c r="B348" t="s">
        <v>894</v>
      </c>
      <c r="C348" t="s">
        <v>84</v>
      </c>
      <c r="D348">
        <v>39</v>
      </c>
      <c r="BE348">
        <v>1</v>
      </c>
      <c r="BF348">
        <v>2</v>
      </c>
      <c r="BG348">
        <v>3</v>
      </c>
      <c r="BH348">
        <v>4</v>
      </c>
      <c r="BI348">
        <v>6</v>
      </c>
      <c r="BJ348">
        <v>6</v>
      </c>
      <c r="BK348">
        <v>10</v>
      </c>
      <c r="BL348">
        <v>14</v>
      </c>
      <c r="BM348">
        <v>19</v>
      </c>
      <c r="BN348">
        <v>24</v>
      </c>
      <c r="BO348">
        <v>30</v>
      </c>
      <c r="BP348">
        <f t="shared" si="12"/>
        <v>119</v>
      </c>
      <c r="BQ348">
        <f t="shared" si="13"/>
        <v>11</v>
      </c>
    </row>
    <row r="349" spans="1:69" x14ac:dyDescent="0.3">
      <c r="A349">
        <v>45013</v>
      </c>
      <c r="B349" t="s">
        <v>880</v>
      </c>
      <c r="C349" t="s">
        <v>12</v>
      </c>
      <c r="D349">
        <v>45</v>
      </c>
      <c r="BE349">
        <v>3</v>
      </c>
      <c r="BF349">
        <v>3</v>
      </c>
      <c r="BG349">
        <v>3</v>
      </c>
      <c r="BH349">
        <v>4</v>
      </c>
      <c r="BI349">
        <v>6</v>
      </c>
      <c r="BJ349">
        <v>7</v>
      </c>
      <c r="BK349">
        <v>8</v>
      </c>
      <c r="BL349">
        <v>13</v>
      </c>
      <c r="BM349">
        <v>14</v>
      </c>
      <c r="BN349">
        <v>21</v>
      </c>
      <c r="BO349">
        <v>22</v>
      </c>
      <c r="BP349">
        <f t="shared" si="12"/>
        <v>104</v>
      </c>
      <c r="BQ349">
        <f t="shared" si="13"/>
        <v>11</v>
      </c>
    </row>
    <row r="350" spans="1:69" x14ac:dyDescent="0.3">
      <c r="A350">
        <v>18057</v>
      </c>
      <c r="B350" t="s">
        <v>571</v>
      </c>
      <c r="C350" t="s">
        <v>34</v>
      </c>
      <c r="D350">
        <v>18</v>
      </c>
      <c r="BE350">
        <v>1</v>
      </c>
      <c r="BF350">
        <v>1</v>
      </c>
      <c r="BG350">
        <v>1</v>
      </c>
      <c r="BH350">
        <v>1</v>
      </c>
      <c r="BI350">
        <v>2</v>
      </c>
      <c r="BJ350">
        <v>2</v>
      </c>
      <c r="BK350">
        <v>10</v>
      </c>
      <c r="BL350">
        <v>10</v>
      </c>
      <c r="BM350">
        <v>18</v>
      </c>
      <c r="BN350">
        <v>21</v>
      </c>
      <c r="BO350">
        <v>25</v>
      </c>
      <c r="BP350">
        <f t="shared" si="12"/>
        <v>92</v>
      </c>
      <c r="BQ350">
        <f t="shared" si="13"/>
        <v>11</v>
      </c>
    </row>
    <row r="351" spans="1:69" x14ac:dyDescent="0.3">
      <c r="A351">
        <v>45063</v>
      </c>
      <c r="B351" t="s">
        <v>861</v>
      </c>
      <c r="C351" t="s">
        <v>12</v>
      </c>
      <c r="D351">
        <v>45</v>
      </c>
      <c r="BE351">
        <v>1</v>
      </c>
      <c r="BF351">
        <v>1</v>
      </c>
      <c r="BG351">
        <v>2</v>
      </c>
      <c r="BH351">
        <v>3</v>
      </c>
      <c r="BI351">
        <v>4</v>
      </c>
      <c r="BJ351">
        <v>5</v>
      </c>
      <c r="BK351">
        <v>8</v>
      </c>
      <c r="BL351">
        <v>12</v>
      </c>
      <c r="BM351">
        <v>12</v>
      </c>
      <c r="BN351">
        <v>17</v>
      </c>
      <c r="BO351">
        <v>19</v>
      </c>
      <c r="BP351">
        <f t="shared" si="12"/>
        <v>84</v>
      </c>
      <c r="BQ351">
        <f t="shared" si="13"/>
        <v>11</v>
      </c>
    </row>
    <row r="352" spans="1:69" x14ac:dyDescent="0.3">
      <c r="A352">
        <v>16001</v>
      </c>
      <c r="B352" t="s">
        <v>855</v>
      </c>
      <c r="C352" t="s">
        <v>247</v>
      </c>
      <c r="D352">
        <v>16</v>
      </c>
      <c r="BE352">
        <v>2</v>
      </c>
      <c r="BF352">
        <v>2</v>
      </c>
      <c r="BG352">
        <v>2</v>
      </c>
      <c r="BH352">
        <v>3</v>
      </c>
      <c r="BI352">
        <v>3</v>
      </c>
      <c r="BJ352">
        <v>3</v>
      </c>
      <c r="BK352">
        <v>4</v>
      </c>
      <c r="BL352">
        <v>11</v>
      </c>
      <c r="BM352">
        <v>13</v>
      </c>
      <c r="BN352">
        <v>15</v>
      </c>
      <c r="BO352">
        <v>22</v>
      </c>
      <c r="BP352">
        <f t="shared" si="12"/>
        <v>80</v>
      </c>
      <c r="BQ352">
        <f t="shared" si="13"/>
        <v>11</v>
      </c>
    </row>
    <row r="353" spans="1:69" x14ac:dyDescent="0.3">
      <c r="A353">
        <v>22095</v>
      </c>
      <c r="B353" t="s">
        <v>845</v>
      </c>
      <c r="C353" t="s">
        <v>190</v>
      </c>
      <c r="D353">
        <v>22</v>
      </c>
      <c r="BE353">
        <v>1</v>
      </c>
      <c r="BF353">
        <v>1</v>
      </c>
      <c r="BG353">
        <v>1</v>
      </c>
      <c r="BH353">
        <v>1</v>
      </c>
      <c r="BI353">
        <v>2</v>
      </c>
      <c r="BJ353">
        <v>3</v>
      </c>
      <c r="BK353">
        <v>6</v>
      </c>
      <c r="BL353">
        <v>9</v>
      </c>
      <c r="BM353">
        <v>10</v>
      </c>
      <c r="BN353">
        <v>16</v>
      </c>
      <c r="BO353">
        <v>21</v>
      </c>
      <c r="BP353">
        <f t="shared" si="12"/>
        <v>71</v>
      </c>
      <c r="BQ353">
        <f t="shared" si="13"/>
        <v>11</v>
      </c>
    </row>
    <row r="354" spans="1:69" x14ac:dyDescent="0.3">
      <c r="A354">
        <v>36109</v>
      </c>
      <c r="B354" t="s">
        <v>841</v>
      </c>
      <c r="C354" t="s">
        <v>92</v>
      </c>
      <c r="D354">
        <v>36</v>
      </c>
      <c r="BE354">
        <v>1</v>
      </c>
      <c r="BF354">
        <v>1</v>
      </c>
      <c r="BG354">
        <v>1</v>
      </c>
      <c r="BH354">
        <v>1</v>
      </c>
      <c r="BI354">
        <v>3</v>
      </c>
      <c r="BJ354">
        <v>6</v>
      </c>
      <c r="BK354">
        <v>7</v>
      </c>
      <c r="BL354">
        <v>7</v>
      </c>
      <c r="BM354">
        <v>13</v>
      </c>
      <c r="BN354">
        <v>15</v>
      </c>
      <c r="BO354">
        <v>16</v>
      </c>
      <c r="BP354">
        <f t="shared" si="12"/>
        <v>71</v>
      </c>
      <c r="BQ354">
        <f t="shared" si="13"/>
        <v>11</v>
      </c>
    </row>
    <row r="355" spans="1:69" x14ac:dyDescent="0.3">
      <c r="A355">
        <v>48039</v>
      </c>
      <c r="B355" t="s">
        <v>835</v>
      </c>
      <c r="C355" t="s">
        <v>49</v>
      </c>
      <c r="D355">
        <v>48</v>
      </c>
      <c r="BE355">
        <v>2</v>
      </c>
      <c r="BF355">
        <v>2</v>
      </c>
      <c r="BG355">
        <v>2</v>
      </c>
      <c r="BH355">
        <v>2</v>
      </c>
      <c r="BI355">
        <v>2</v>
      </c>
      <c r="BJ355">
        <v>2</v>
      </c>
      <c r="BK355">
        <v>3</v>
      </c>
      <c r="BL355">
        <v>4</v>
      </c>
      <c r="BM355">
        <v>12</v>
      </c>
      <c r="BN355">
        <v>18</v>
      </c>
      <c r="BO355">
        <v>18</v>
      </c>
      <c r="BP355">
        <f t="shared" si="12"/>
        <v>67</v>
      </c>
      <c r="BQ355">
        <f t="shared" si="13"/>
        <v>11</v>
      </c>
    </row>
    <row r="356" spans="1:69" x14ac:dyDescent="0.3">
      <c r="A356">
        <v>48167</v>
      </c>
      <c r="B356" t="s">
        <v>827</v>
      </c>
      <c r="C356" t="s">
        <v>49</v>
      </c>
      <c r="D356">
        <v>48</v>
      </c>
      <c r="BE356">
        <v>1</v>
      </c>
      <c r="BF356">
        <v>1</v>
      </c>
      <c r="BG356">
        <v>1</v>
      </c>
      <c r="BH356">
        <v>1</v>
      </c>
      <c r="BI356">
        <v>2</v>
      </c>
      <c r="BJ356">
        <v>2</v>
      </c>
      <c r="BK356">
        <v>4</v>
      </c>
      <c r="BL356">
        <v>6</v>
      </c>
      <c r="BM356">
        <v>9</v>
      </c>
      <c r="BN356">
        <v>18</v>
      </c>
      <c r="BO356">
        <v>18</v>
      </c>
      <c r="BP356">
        <f t="shared" si="12"/>
        <v>63</v>
      </c>
      <c r="BQ356">
        <f t="shared" si="13"/>
        <v>11</v>
      </c>
    </row>
    <row r="357" spans="1:69" x14ac:dyDescent="0.3">
      <c r="B357" t="s">
        <v>8</v>
      </c>
      <c r="C357" t="s">
        <v>190</v>
      </c>
      <c r="D357">
        <v>22</v>
      </c>
      <c r="BB357">
        <v>1</v>
      </c>
      <c r="BC357">
        <v>1</v>
      </c>
      <c r="BD357">
        <v>2</v>
      </c>
      <c r="BH357">
        <v>2</v>
      </c>
      <c r="BI357">
        <v>2</v>
      </c>
      <c r="BJ357">
        <v>4</v>
      </c>
      <c r="BK357">
        <v>7</v>
      </c>
      <c r="BL357">
        <v>9</v>
      </c>
      <c r="BM357">
        <v>11</v>
      </c>
      <c r="BN357">
        <v>11</v>
      </c>
      <c r="BO357">
        <v>12</v>
      </c>
      <c r="BP357">
        <f t="shared" si="12"/>
        <v>62</v>
      </c>
      <c r="BQ357">
        <f t="shared" si="13"/>
        <v>11</v>
      </c>
    </row>
    <row r="358" spans="1:69" x14ac:dyDescent="0.3">
      <c r="A358">
        <v>37085</v>
      </c>
      <c r="B358" t="s">
        <v>820</v>
      </c>
      <c r="C358" t="s">
        <v>17</v>
      </c>
      <c r="D358">
        <v>37</v>
      </c>
      <c r="BE358">
        <v>2</v>
      </c>
      <c r="BF358">
        <v>2</v>
      </c>
      <c r="BG358">
        <v>3</v>
      </c>
      <c r="BH358">
        <v>3</v>
      </c>
      <c r="BI358">
        <v>4</v>
      </c>
      <c r="BJ358">
        <v>6</v>
      </c>
      <c r="BK358">
        <v>6</v>
      </c>
      <c r="BL358">
        <v>7</v>
      </c>
      <c r="BM358">
        <v>8</v>
      </c>
      <c r="BN358">
        <v>9</v>
      </c>
      <c r="BO358">
        <v>9</v>
      </c>
      <c r="BP358">
        <f t="shared" si="12"/>
        <v>59</v>
      </c>
      <c r="BQ358">
        <f t="shared" si="13"/>
        <v>11</v>
      </c>
    </row>
    <row r="359" spans="1:69" x14ac:dyDescent="0.3">
      <c r="A359">
        <v>51041</v>
      </c>
      <c r="B359" t="s">
        <v>73</v>
      </c>
      <c r="C359" t="s">
        <v>43</v>
      </c>
      <c r="D359">
        <v>51</v>
      </c>
      <c r="BE359">
        <v>1</v>
      </c>
      <c r="BF359">
        <v>1</v>
      </c>
      <c r="BG359">
        <v>2</v>
      </c>
      <c r="BH359">
        <v>4</v>
      </c>
      <c r="BI359">
        <v>5</v>
      </c>
      <c r="BJ359">
        <v>5</v>
      </c>
      <c r="BK359">
        <v>5</v>
      </c>
      <c r="BL359">
        <v>7</v>
      </c>
      <c r="BM359">
        <v>8</v>
      </c>
      <c r="BN359">
        <v>9</v>
      </c>
      <c r="BO359">
        <v>10</v>
      </c>
      <c r="BP359">
        <f t="shared" si="12"/>
        <v>57</v>
      </c>
      <c r="BQ359">
        <f t="shared" si="13"/>
        <v>11</v>
      </c>
    </row>
    <row r="360" spans="1:69" x14ac:dyDescent="0.3">
      <c r="A360">
        <v>48141</v>
      </c>
      <c r="B360" t="s">
        <v>812</v>
      </c>
      <c r="C360" t="s">
        <v>49</v>
      </c>
      <c r="D360">
        <v>48</v>
      </c>
      <c r="BE360">
        <v>1</v>
      </c>
      <c r="BF360">
        <v>1</v>
      </c>
      <c r="BG360">
        <v>1</v>
      </c>
      <c r="BH360">
        <v>3</v>
      </c>
      <c r="BI360">
        <v>3</v>
      </c>
      <c r="BJ360">
        <v>3</v>
      </c>
      <c r="BK360">
        <v>3</v>
      </c>
      <c r="BL360">
        <v>6</v>
      </c>
      <c r="BM360">
        <v>6</v>
      </c>
      <c r="BN360">
        <v>14</v>
      </c>
      <c r="BO360">
        <v>14</v>
      </c>
      <c r="BP360">
        <f t="shared" si="12"/>
        <v>55</v>
      </c>
      <c r="BQ360">
        <f t="shared" si="13"/>
        <v>11</v>
      </c>
    </row>
    <row r="361" spans="1:69" x14ac:dyDescent="0.3">
      <c r="A361">
        <v>51760</v>
      </c>
      <c r="B361" t="s">
        <v>807</v>
      </c>
      <c r="C361" t="s">
        <v>43</v>
      </c>
      <c r="D361">
        <v>51</v>
      </c>
      <c r="AZ361">
        <v>3</v>
      </c>
      <c r="BA361">
        <v>3</v>
      </c>
      <c r="BB361">
        <v>3</v>
      </c>
      <c r="BC361">
        <v>3</v>
      </c>
      <c r="BI361">
        <v>3</v>
      </c>
      <c r="BJ361">
        <v>3</v>
      </c>
      <c r="BK361">
        <v>5</v>
      </c>
      <c r="BL361">
        <v>6</v>
      </c>
      <c r="BM361">
        <v>6</v>
      </c>
      <c r="BN361">
        <v>8</v>
      </c>
      <c r="BO361">
        <v>11</v>
      </c>
      <c r="BP361">
        <f t="shared" si="12"/>
        <v>54</v>
      </c>
      <c r="BQ361">
        <f t="shared" si="13"/>
        <v>11</v>
      </c>
    </row>
    <row r="362" spans="1:69" x14ac:dyDescent="0.3">
      <c r="A362">
        <v>13151</v>
      </c>
      <c r="B362" t="s">
        <v>316</v>
      </c>
      <c r="C362" t="s">
        <v>128</v>
      </c>
      <c r="D362">
        <v>13</v>
      </c>
      <c r="BE362">
        <v>1</v>
      </c>
      <c r="BF362">
        <v>1</v>
      </c>
      <c r="BG362">
        <v>2</v>
      </c>
      <c r="BH362">
        <v>2</v>
      </c>
      <c r="BI362">
        <v>2</v>
      </c>
      <c r="BJ362">
        <v>3</v>
      </c>
      <c r="BK362">
        <v>6</v>
      </c>
      <c r="BL362">
        <v>7</v>
      </c>
      <c r="BM362">
        <v>7</v>
      </c>
      <c r="BN362">
        <v>9</v>
      </c>
      <c r="BO362">
        <v>13</v>
      </c>
      <c r="BP362">
        <f t="shared" si="12"/>
        <v>53</v>
      </c>
      <c r="BQ362">
        <f t="shared" si="13"/>
        <v>11</v>
      </c>
    </row>
    <row r="363" spans="1:69" x14ac:dyDescent="0.3">
      <c r="A363">
        <v>12017</v>
      </c>
      <c r="B363" t="s">
        <v>805</v>
      </c>
      <c r="C363" t="s">
        <v>359</v>
      </c>
      <c r="D363">
        <v>12</v>
      </c>
      <c r="BE363">
        <v>1</v>
      </c>
      <c r="BF363">
        <v>1</v>
      </c>
      <c r="BG363">
        <v>1</v>
      </c>
      <c r="BH363">
        <v>2</v>
      </c>
      <c r="BI363">
        <v>3</v>
      </c>
      <c r="BJ363">
        <v>3</v>
      </c>
      <c r="BK363">
        <v>7</v>
      </c>
      <c r="BL363">
        <v>8</v>
      </c>
      <c r="BM363">
        <v>8</v>
      </c>
      <c r="BN363">
        <v>9</v>
      </c>
      <c r="BO363">
        <v>9</v>
      </c>
      <c r="BP363">
        <f t="shared" si="12"/>
        <v>52</v>
      </c>
      <c r="BQ363">
        <f t="shared" si="13"/>
        <v>11</v>
      </c>
    </row>
    <row r="364" spans="1:69" x14ac:dyDescent="0.3">
      <c r="A364">
        <v>35043</v>
      </c>
      <c r="B364" t="s">
        <v>801</v>
      </c>
      <c r="C364" t="s">
        <v>19</v>
      </c>
      <c r="D364">
        <v>35</v>
      </c>
      <c r="BE364">
        <v>2</v>
      </c>
      <c r="BF364">
        <v>2</v>
      </c>
      <c r="BG364">
        <v>2</v>
      </c>
      <c r="BH364">
        <v>2</v>
      </c>
      <c r="BI364">
        <v>4</v>
      </c>
      <c r="BJ364">
        <v>4</v>
      </c>
      <c r="BK364">
        <v>6</v>
      </c>
      <c r="BL364">
        <v>7</v>
      </c>
      <c r="BM364">
        <v>7</v>
      </c>
      <c r="BN364">
        <v>7</v>
      </c>
      <c r="BO364">
        <v>7</v>
      </c>
      <c r="BP364">
        <f t="shared" si="12"/>
        <v>50</v>
      </c>
      <c r="BQ364">
        <f t="shared" si="13"/>
        <v>11</v>
      </c>
    </row>
    <row r="365" spans="1:69" x14ac:dyDescent="0.3">
      <c r="A365">
        <v>12069</v>
      </c>
      <c r="B365" t="s">
        <v>99</v>
      </c>
      <c r="C365" t="s">
        <v>359</v>
      </c>
      <c r="D365">
        <v>12</v>
      </c>
      <c r="BB365">
        <v>1</v>
      </c>
      <c r="BC365">
        <v>1</v>
      </c>
      <c r="BG365">
        <v>1</v>
      </c>
      <c r="BH365">
        <v>1</v>
      </c>
      <c r="BI365">
        <v>2</v>
      </c>
      <c r="BJ365">
        <v>3</v>
      </c>
      <c r="BK365">
        <v>4</v>
      </c>
      <c r="BL365">
        <v>4</v>
      </c>
      <c r="BM365">
        <v>6</v>
      </c>
      <c r="BN365">
        <v>9</v>
      </c>
      <c r="BO365">
        <v>14</v>
      </c>
      <c r="BP365">
        <f t="shared" si="12"/>
        <v>46</v>
      </c>
      <c r="BQ365">
        <f t="shared" si="13"/>
        <v>11</v>
      </c>
    </row>
    <row r="366" spans="1:69" x14ac:dyDescent="0.3">
      <c r="A366">
        <v>19049</v>
      </c>
      <c r="B366" t="s">
        <v>796</v>
      </c>
      <c r="C366" t="s">
        <v>33</v>
      </c>
      <c r="D366">
        <v>19</v>
      </c>
      <c r="BE366">
        <v>1</v>
      </c>
      <c r="BF366">
        <v>1</v>
      </c>
      <c r="BG366">
        <v>2</v>
      </c>
      <c r="BH366">
        <v>3</v>
      </c>
      <c r="BI366">
        <v>5</v>
      </c>
      <c r="BJ366">
        <v>5</v>
      </c>
      <c r="BK366">
        <v>5</v>
      </c>
      <c r="BL366">
        <v>5</v>
      </c>
      <c r="BM366">
        <v>6</v>
      </c>
      <c r="BN366">
        <v>6</v>
      </c>
      <c r="BO366">
        <v>7</v>
      </c>
      <c r="BP366">
        <f t="shared" si="12"/>
        <v>46</v>
      </c>
      <c r="BQ366">
        <f t="shared" si="13"/>
        <v>11</v>
      </c>
    </row>
    <row r="367" spans="1:69" x14ac:dyDescent="0.3">
      <c r="A367">
        <v>47065</v>
      </c>
      <c r="B367" t="s">
        <v>571</v>
      </c>
      <c r="C367" t="s">
        <v>65</v>
      </c>
      <c r="D367">
        <v>47</v>
      </c>
      <c r="BE367">
        <v>1</v>
      </c>
      <c r="BF367">
        <v>1</v>
      </c>
      <c r="BG367">
        <v>1</v>
      </c>
      <c r="BH367">
        <v>1</v>
      </c>
      <c r="BI367">
        <v>1</v>
      </c>
      <c r="BJ367">
        <v>1</v>
      </c>
      <c r="BK367">
        <v>5</v>
      </c>
      <c r="BL367">
        <v>7</v>
      </c>
      <c r="BM367">
        <v>8</v>
      </c>
      <c r="BN367">
        <v>12</v>
      </c>
      <c r="BO367">
        <v>8</v>
      </c>
      <c r="BP367">
        <f t="shared" si="12"/>
        <v>46</v>
      </c>
      <c r="BQ367">
        <f t="shared" si="13"/>
        <v>11</v>
      </c>
    </row>
    <row r="368" spans="1:69" x14ac:dyDescent="0.3">
      <c r="A368">
        <v>22015</v>
      </c>
      <c r="B368" t="s">
        <v>788</v>
      </c>
      <c r="C368" t="s">
        <v>190</v>
      </c>
      <c r="D368">
        <v>22</v>
      </c>
      <c r="BE368">
        <v>1</v>
      </c>
      <c r="BF368">
        <v>1</v>
      </c>
      <c r="BG368">
        <v>1</v>
      </c>
      <c r="BH368">
        <v>1</v>
      </c>
      <c r="BI368">
        <v>2</v>
      </c>
      <c r="BJ368">
        <v>4</v>
      </c>
      <c r="BK368">
        <v>5</v>
      </c>
      <c r="BL368">
        <v>5</v>
      </c>
      <c r="BM368">
        <v>5</v>
      </c>
      <c r="BN368">
        <v>7</v>
      </c>
      <c r="BO368">
        <v>12</v>
      </c>
      <c r="BP368">
        <f t="shared" si="12"/>
        <v>44</v>
      </c>
      <c r="BQ368">
        <f t="shared" si="13"/>
        <v>11</v>
      </c>
    </row>
    <row r="369" spans="1:69" x14ac:dyDescent="0.3">
      <c r="A369">
        <v>47149</v>
      </c>
      <c r="B369" t="s">
        <v>782</v>
      </c>
      <c r="C369" t="s">
        <v>65</v>
      </c>
      <c r="D369">
        <v>47</v>
      </c>
      <c r="BE369">
        <v>1</v>
      </c>
      <c r="BF369">
        <v>1</v>
      </c>
      <c r="BG369">
        <v>1</v>
      </c>
      <c r="BH369">
        <v>1</v>
      </c>
      <c r="BI369">
        <v>1</v>
      </c>
      <c r="BJ369">
        <v>1</v>
      </c>
      <c r="BK369">
        <v>1</v>
      </c>
      <c r="BL369">
        <v>5</v>
      </c>
      <c r="BM369">
        <v>8</v>
      </c>
      <c r="BN369">
        <v>9</v>
      </c>
      <c r="BO369">
        <v>13</v>
      </c>
      <c r="BP369">
        <f t="shared" si="12"/>
        <v>42</v>
      </c>
      <c r="BQ369">
        <f t="shared" si="13"/>
        <v>11</v>
      </c>
    </row>
    <row r="370" spans="1:69" x14ac:dyDescent="0.3">
      <c r="A370">
        <v>30063</v>
      </c>
      <c r="B370" t="s">
        <v>781</v>
      </c>
      <c r="C370" t="s">
        <v>98</v>
      </c>
      <c r="D370">
        <v>30</v>
      </c>
      <c r="BE370">
        <v>2</v>
      </c>
      <c r="BF370">
        <v>2</v>
      </c>
      <c r="BG370">
        <v>3</v>
      </c>
      <c r="BH370">
        <v>3</v>
      </c>
      <c r="BI370">
        <v>3</v>
      </c>
      <c r="BJ370">
        <v>4</v>
      </c>
      <c r="BK370">
        <v>4</v>
      </c>
      <c r="BL370">
        <v>4</v>
      </c>
      <c r="BM370">
        <v>4</v>
      </c>
      <c r="BN370">
        <v>6</v>
      </c>
      <c r="BO370">
        <v>6</v>
      </c>
      <c r="BP370">
        <f t="shared" si="12"/>
        <v>41</v>
      </c>
      <c r="BQ370">
        <f t="shared" si="13"/>
        <v>11</v>
      </c>
    </row>
    <row r="371" spans="1:69" x14ac:dyDescent="0.3">
      <c r="A371">
        <v>50027</v>
      </c>
      <c r="B371" t="s">
        <v>778</v>
      </c>
      <c r="C371" t="s">
        <v>47</v>
      </c>
      <c r="D371">
        <v>50</v>
      </c>
      <c r="BE371">
        <v>1</v>
      </c>
      <c r="BF371">
        <v>1</v>
      </c>
      <c r="BG371">
        <v>1</v>
      </c>
      <c r="BH371">
        <v>1</v>
      </c>
      <c r="BI371">
        <v>1</v>
      </c>
      <c r="BJ371">
        <v>1</v>
      </c>
      <c r="BK371">
        <v>1</v>
      </c>
      <c r="BL371">
        <v>3</v>
      </c>
      <c r="BM371">
        <v>8</v>
      </c>
      <c r="BN371">
        <v>8</v>
      </c>
      <c r="BO371">
        <v>15</v>
      </c>
      <c r="BP371">
        <f t="shared" si="12"/>
        <v>41</v>
      </c>
      <c r="BQ371">
        <f t="shared" si="13"/>
        <v>11</v>
      </c>
    </row>
    <row r="372" spans="1:69" x14ac:dyDescent="0.3">
      <c r="A372">
        <v>55139</v>
      </c>
      <c r="B372" t="s">
        <v>720</v>
      </c>
      <c r="C372" t="s">
        <v>9</v>
      </c>
      <c r="D372">
        <v>55</v>
      </c>
      <c r="BE372">
        <v>1</v>
      </c>
      <c r="BF372">
        <v>1</v>
      </c>
      <c r="BG372">
        <v>3</v>
      </c>
      <c r="BH372">
        <v>3</v>
      </c>
      <c r="BI372">
        <v>3</v>
      </c>
      <c r="BJ372">
        <v>5</v>
      </c>
      <c r="BK372">
        <v>5</v>
      </c>
      <c r="BL372">
        <v>5</v>
      </c>
      <c r="BM372">
        <v>5</v>
      </c>
      <c r="BN372">
        <v>5</v>
      </c>
      <c r="BO372">
        <v>5</v>
      </c>
      <c r="BP372">
        <f t="shared" si="12"/>
        <v>41</v>
      </c>
      <c r="BQ372">
        <f t="shared" si="13"/>
        <v>11</v>
      </c>
    </row>
    <row r="373" spans="1:69" x14ac:dyDescent="0.3">
      <c r="A373">
        <v>48209</v>
      </c>
      <c r="B373" t="s">
        <v>771</v>
      </c>
      <c r="C373" t="s">
        <v>49</v>
      </c>
      <c r="D373">
        <v>48</v>
      </c>
      <c r="BE373">
        <v>1</v>
      </c>
      <c r="BF373">
        <v>1</v>
      </c>
      <c r="BG373">
        <v>1</v>
      </c>
      <c r="BH373">
        <v>1</v>
      </c>
      <c r="BI373">
        <v>1</v>
      </c>
      <c r="BJ373">
        <v>3</v>
      </c>
      <c r="BK373">
        <v>4</v>
      </c>
      <c r="BL373">
        <v>5</v>
      </c>
      <c r="BM373">
        <v>6</v>
      </c>
      <c r="BN373">
        <v>7</v>
      </c>
      <c r="BO373">
        <v>9</v>
      </c>
      <c r="BP373">
        <f t="shared" si="12"/>
        <v>39</v>
      </c>
      <c r="BQ373">
        <f t="shared" si="13"/>
        <v>11</v>
      </c>
    </row>
    <row r="374" spans="1:69" x14ac:dyDescent="0.3">
      <c r="A374">
        <v>26115</v>
      </c>
      <c r="B374" t="s">
        <v>127</v>
      </c>
      <c r="C374" t="s">
        <v>105</v>
      </c>
      <c r="D374">
        <v>26</v>
      </c>
      <c r="BE374">
        <v>1</v>
      </c>
      <c r="BF374">
        <v>1</v>
      </c>
      <c r="BG374">
        <v>1</v>
      </c>
      <c r="BH374">
        <v>1</v>
      </c>
      <c r="BI374">
        <v>1</v>
      </c>
      <c r="BJ374">
        <v>2</v>
      </c>
      <c r="BK374">
        <v>3</v>
      </c>
      <c r="BL374">
        <v>3</v>
      </c>
      <c r="BM374">
        <v>6</v>
      </c>
      <c r="BN374">
        <v>7</v>
      </c>
      <c r="BO374">
        <v>12</v>
      </c>
      <c r="BP374">
        <f t="shared" si="12"/>
        <v>38</v>
      </c>
      <c r="BQ374">
        <f t="shared" si="13"/>
        <v>11</v>
      </c>
    </row>
    <row r="375" spans="1:69" x14ac:dyDescent="0.3">
      <c r="A375">
        <v>17163</v>
      </c>
      <c r="B375" t="s">
        <v>613</v>
      </c>
      <c r="C375" t="s">
        <v>36</v>
      </c>
      <c r="D375">
        <v>17</v>
      </c>
      <c r="BE375">
        <v>2</v>
      </c>
      <c r="BF375">
        <v>2</v>
      </c>
      <c r="BG375">
        <v>2</v>
      </c>
      <c r="BH375">
        <v>2</v>
      </c>
      <c r="BI375">
        <v>3</v>
      </c>
      <c r="BJ375">
        <v>3</v>
      </c>
      <c r="BK375">
        <v>3</v>
      </c>
      <c r="BL375">
        <v>3</v>
      </c>
      <c r="BM375">
        <v>3</v>
      </c>
      <c r="BN375">
        <v>4</v>
      </c>
      <c r="BO375">
        <v>7</v>
      </c>
      <c r="BP375">
        <f t="shared" si="12"/>
        <v>34</v>
      </c>
      <c r="BQ375">
        <f t="shared" si="13"/>
        <v>11</v>
      </c>
    </row>
    <row r="376" spans="1:69" x14ac:dyDescent="0.3">
      <c r="A376">
        <v>12033</v>
      </c>
      <c r="B376" t="s">
        <v>747</v>
      </c>
      <c r="C376" t="s">
        <v>359</v>
      </c>
      <c r="D376">
        <v>12</v>
      </c>
      <c r="BB376">
        <v>1</v>
      </c>
      <c r="BC376">
        <v>1</v>
      </c>
      <c r="BG376">
        <v>1</v>
      </c>
      <c r="BH376">
        <v>1</v>
      </c>
      <c r="BI376">
        <v>1</v>
      </c>
      <c r="BJ376">
        <v>1</v>
      </c>
      <c r="BK376">
        <v>1</v>
      </c>
      <c r="BL376">
        <v>1</v>
      </c>
      <c r="BM376">
        <v>4</v>
      </c>
      <c r="BN376">
        <v>9</v>
      </c>
      <c r="BO376">
        <v>10</v>
      </c>
      <c r="BP376">
        <f t="shared" si="12"/>
        <v>31</v>
      </c>
      <c r="BQ376">
        <f t="shared" si="13"/>
        <v>11</v>
      </c>
    </row>
    <row r="377" spans="1:69" x14ac:dyDescent="0.3">
      <c r="A377">
        <v>24013</v>
      </c>
      <c r="B377" t="s">
        <v>378</v>
      </c>
      <c r="C377" t="s">
        <v>110</v>
      </c>
      <c r="D377">
        <v>24</v>
      </c>
      <c r="BE377">
        <v>1</v>
      </c>
      <c r="BF377">
        <v>1</v>
      </c>
      <c r="BG377">
        <v>1</v>
      </c>
      <c r="BH377">
        <v>1</v>
      </c>
      <c r="BI377">
        <v>1</v>
      </c>
      <c r="BJ377">
        <v>2</v>
      </c>
      <c r="BK377">
        <v>3</v>
      </c>
      <c r="BL377">
        <v>3</v>
      </c>
      <c r="BM377">
        <v>4</v>
      </c>
      <c r="BN377">
        <v>5</v>
      </c>
      <c r="BO377">
        <v>5</v>
      </c>
      <c r="BP377">
        <f t="shared" si="12"/>
        <v>27</v>
      </c>
      <c r="BQ377">
        <f t="shared" si="13"/>
        <v>11</v>
      </c>
    </row>
    <row r="378" spans="1:69" x14ac:dyDescent="0.3">
      <c r="A378">
        <v>27013</v>
      </c>
      <c r="B378" t="s">
        <v>724</v>
      </c>
      <c r="C378" t="s">
        <v>183</v>
      </c>
      <c r="D378">
        <v>27</v>
      </c>
      <c r="BC378">
        <v>1</v>
      </c>
      <c r="BD378">
        <v>2</v>
      </c>
      <c r="BG378">
        <v>1</v>
      </c>
      <c r="BH378">
        <v>1</v>
      </c>
      <c r="BI378">
        <v>1</v>
      </c>
      <c r="BJ378">
        <v>2</v>
      </c>
      <c r="BK378">
        <v>2</v>
      </c>
      <c r="BL378">
        <v>3</v>
      </c>
      <c r="BM378">
        <v>4</v>
      </c>
      <c r="BN378">
        <v>5</v>
      </c>
      <c r="BO378">
        <v>5</v>
      </c>
      <c r="BP378">
        <f t="shared" si="12"/>
        <v>27</v>
      </c>
      <c r="BQ378">
        <f t="shared" si="13"/>
        <v>11</v>
      </c>
    </row>
    <row r="379" spans="1:69" x14ac:dyDescent="0.3">
      <c r="A379">
        <v>37019</v>
      </c>
      <c r="B379" t="s">
        <v>710</v>
      </c>
      <c r="C379" t="s">
        <v>17</v>
      </c>
      <c r="D379">
        <v>37</v>
      </c>
      <c r="BE379">
        <v>1</v>
      </c>
      <c r="BF379">
        <v>1</v>
      </c>
      <c r="BG379">
        <v>1</v>
      </c>
      <c r="BH379">
        <v>1</v>
      </c>
      <c r="BI379">
        <v>1</v>
      </c>
      <c r="BJ379">
        <v>1</v>
      </c>
      <c r="BK379">
        <v>1</v>
      </c>
      <c r="BL379">
        <v>3</v>
      </c>
      <c r="BM379">
        <v>5</v>
      </c>
      <c r="BN379">
        <v>5</v>
      </c>
      <c r="BO379">
        <v>5</v>
      </c>
      <c r="BP379">
        <f t="shared" si="12"/>
        <v>25</v>
      </c>
      <c r="BQ379">
        <f t="shared" si="13"/>
        <v>11</v>
      </c>
    </row>
    <row r="380" spans="1:69" x14ac:dyDescent="0.3">
      <c r="A380">
        <v>1003</v>
      </c>
      <c r="B380" t="s">
        <v>463</v>
      </c>
      <c r="C380" t="s">
        <v>40</v>
      </c>
      <c r="D380">
        <v>1</v>
      </c>
      <c r="BE380">
        <v>1</v>
      </c>
      <c r="BF380">
        <v>1</v>
      </c>
      <c r="BG380">
        <v>1</v>
      </c>
      <c r="BH380">
        <v>1</v>
      </c>
      <c r="BI380">
        <v>1</v>
      </c>
      <c r="BJ380">
        <v>1</v>
      </c>
      <c r="BK380">
        <v>2</v>
      </c>
      <c r="BL380">
        <v>2</v>
      </c>
      <c r="BM380">
        <v>3</v>
      </c>
      <c r="BN380">
        <v>3</v>
      </c>
      <c r="BO380">
        <v>4</v>
      </c>
      <c r="BP380">
        <f t="shared" si="12"/>
        <v>20</v>
      </c>
      <c r="BQ380">
        <f t="shared" si="13"/>
        <v>11</v>
      </c>
    </row>
    <row r="381" spans="1:69" x14ac:dyDescent="0.3">
      <c r="A381">
        <v>51036</v>
      </c>
      <c r="B381" t="s">
        <v>658</v>
      </c>
      <c r="C381" t="s">
        <v>43</v>
      </c>
      <c r="D381">
        <v>51</v>
      </c>
      <c r="AZ381">
        <v>3</v>
      </c>
      <c r="BA381">
        <v>3</v>
      </c>
      <c r="BB381">
        <v>3</v>
      </c>
      <c r="BC381">
        <v>3</v>
      </c>
      <c r="BI381">
        <v>1</v>
      </c>
      <c r="BJ381">
        <v>1</v>
      </c>
      <c r="BK381">
        <v>1</v>
      </c>
      <c r="BL381">
        <v>1</v>
      </c>
      <c r="BM381">
        <v>1</v>
      </c>
      <c r="BN381">
        <v>1</v>
      </c>
      <c r="BO381">
        <v>1</v>
      </c>
      <c r="BP381">
        <f t="shared" si="12"/>
        <v>19</v>
      </c>
      <c r="BQ381">
        <f t="shared" si="13"/>
        <v>11</v>
      </c>
    </row>
    <row r="382" spans="1:69" x14ac:dyDescent="0.3">
      <c r="A382">
        <v>17203</v>
      </c>
      <c r="B382" t="s">
        <v>656</v>
      </c>
      <c r="C382" t="s">
        <v>36</v>
      </c>
      <c r="D382">
        <v>17</v>
      </c>
      <c r="BE382">
        <v>1</v>
      </c>
      <c r="BF382">
        <v>1</v>
      </c>
      <c r="BG382">
        <v>1</v>
      </c>
      <c r="BH382">
        <v>1</v>
      </c>
      <c r="BI382">
        <v>1</v>
      </c>
      <c r="BJ382">
        <v>2</v>
      </c>
      <c r="BK382">
        <v>2</v>
      </c>
      <c r="BL382">
        <v>2</v>
      </c>
      <c r="BM382">
        <v>2</v>
      </c>
      <c r="BN382">
        <v>2</v>
      </c>
      <c r="BO382">
        <v>3</v>
      </c>
      <c r="BP382">
        <f t="shared" si="12"/>
        <v>18</v>
      </c>
      <c r="BQ382">
        <f t="shared" si="13"/>
        <v>11</v>
      </c>
    </row>
    <row r="383" spans="1:69" x14ac:dyDescent="0.3">
      <c r="A383">
        <v>37189</v>
      </c>
      <c r="B383" t="s">
        <v>647</v>
      </c>
      <c r="C383" t="s">
        <v>17</v>
      </c>
      <c r="D383">
        <v>37</v>
      </c>
      <c r="BE383">
        <v>1</v>
      </c>
      <c r="BF383">
        <v>1</v>
      </c>
      <c r="BG383">
        <v>1</v>
      </c>
      <c r="BH383">
        <v>1</v>
      </c>
      <c r="BI383">
        <v>1</v>
      </c>
      <c r="BJ383">
        <v>2</v>
      </c>
      <c r="BK383">
        <v>2</v>
      </c>
      <c r="BL383">
        <v>2</v>
      </c>
      <c r="BM383">
        <v>2</v>
      </c>
      <c r="BN383">
        <v>2</v>
      </c>
      <c r="BO383">
        <v>3</v>
      </c>
      <c r="BP383">
        <f t="shared" si="12"/>
        <v>18</v>
      </c>
      <c r="BQ383">
        <f t="shared" si="13"/>
        <v>11</v>
      </c>
    </row>
    <row r="384" spans="1:69" x14ac:dyDescent="0.3">
      <c r="A384">
        <v>8077</v>
      </c>
      <c r="B384" t="s">
        <v>642</v>
      </c>
      <c r="C384" t="s">
        <v>140</v>
      </c>
      <c r="D384">
        <v>8</v>
      </c>
      <c r="BE384">
        <v>1</v>
      </c>
      <c r="BF384">
        <v>1</v>
      </c>
      <c r="BG384">
        <v>1</v>
      </c>
      <c r="BH384">
        <v>1</v>
      </c>
      <c r="BI384">
        <v>1</v>
      </c>
      <c r="BJ384">
        <v>1</v>
      </c>
      <c r="BK384">
        <v>1</v>
      </c>
      <c r="BL384">
        <v>1</v>
      </c>
      <c r="BM384">
        <v>2</v>
      </c>
      <c r="BN384">
        <v>2</v>
      </c>
      <c r="BO384">
        <v>5</v>
      </c>
      <c r="BP384">
        <f t="shared" si="12"/>
        <v>17</v>
      </c>
      <c r="BQ384">
        <f t="shared" si="13"/>
        <v>11</v>
      </c>
    </row>
    <row r="385" spans="1:69" x14ac:dyDescent="0.3">
      <c r="A385">
        <v>37049</v>
      </c>
      <c r="B385" t="s">
        <v>636</v>
      </c>
      <c r="C385" t="s">
        <v>17</v>
      </c>
      <c r="D385">
        <v>37</v>
      </c>
      <c r="BE385">
        <v>1</v>
      </c>
      <c r="BF385">
        <v>1</v>
      </c>
      <c r="BG385">
        <v>1</v>
      </c>
      <c r="BH385">
        <v>1</v>
      </c>
      <c r="BI385">
        <v>1</v>
      </c>
      <c r="BJ385">
        <v>2</v>
      </c>
      <c r="BK385">
        <v>2</v>
      </c>
      <c r="BL385">
        <v>2</v>
      </c>
      <c r="BM385">
        <v>2</v>
      </c>
      <c r="BN385">
        <v>2</v>
      </c>
      <c r="BO385">
        <v>2</v>
      </c>
      <c r="BP385">
        <f t="shared" si="12"/>
        <v>17</v>
      </c>
      <c r="BQ385">
        <f t="shared" si="13"/>
        <v>11</v>
      </c>
    </row>
    <row r="386" spans="1:69" x14ac:dyDescent="0.3">
      <c r="A386">
        <v>47089</v>
      </c>
      <c r="B386" t="s">
        <v>100</v>
      </c>
      <c r="C386" t="s">
        <v>65</v>
      </c>
      <c r="D386">
        <v>47</v>
      </c>
      <c r="BE386">
        <v>1</v>
      </c>
      <c r="BF386">
        <v>1</v>
      </c>
      <c r="BG386">
        <v>1</v>
      </c>
      <c r="BH386">
        <v>1</v>
      </c>
      <c r="BI386">
        <v>1</v>
      </c>
      <c r="BJ386">
        <v>1</v>
      </c>
      <c r="BK386">
        <v>1</v>
      </c>
      <c r="BL386">
        <v>1</v>
      </c>
      <c r="BM386">
        <v>2</v>
      </c>
      <c r="BN386">
        <v>3</v>
      </c>
      <c r="BO386">
        <v>4</v>
      </c>
      <c r="BP386">
        <f t="shared" si="12"/>
        <v>17</v>
      </c>
      <c r="BQ386">
        <f t="shared" si="13"/>
        <v>11</v>
      </c>
    </row>
    <row r="387" spans="1:69" x14ac:dyDescent="0.3">
      <c r="A387">
        <v>16081</v>
      </c>
      <c r="B387" t="s">
        <v>557</v>
      </c>
      <c r="C387" t="s">
        <v>247</v>
      </c>
      <c r="D387">
        <v>16</v>
      </c>
      <c r="BE387">
        <v>1</v>
      </c>
      <c r="BF387">
        <v>1</v>
      </c>
      <c r="BG387">
        <v>1</v>
      </c>
      <c r="BH387">
        <v>1</v>
      </c>
      <c r="BI387">
        <v>1</v>
      </c>
      <c r="BJ387">
        <v>1</v>
      </c>
      <c r="BK387">
        <v>2</v>
      </c>
      <c r="BL387">
        <v>2</v>
      </c>
      <c r="BM387">
        <v>2</v>
      </c>
      <c r="BN387">
        <v>2</v>
      </c>
      <c r="BO387">
        <v>2</v>
      </c>
      <c r="BP387">
        <f t="shared" si="12"/>
        <v>16</v>
      </c>
      <c r="BQ387">
        <f t="shared" si="13"/>
        <v>11</v>
      </c>
    </row>
    <row r="388" spans="1:69" x14ac:dyDescent="0.3">
      <c r="A388">
        <v>18091</v>
      </c>
      <c r="B388" t="s">
        <v>627</v>
      </c>
      <c r="C388" t="s">
        <v>34</v>
      </c>
      <c r="D388">
        <v>18</v>
      </c>
      <c r="BE388">
        <v>1</v>
      </c>
      <c r="BF388">
        <v>1</v>
      </c>
      <c r="BG388">
        <v>1</v>
      </c>
      <c r="BH388">
        <v>1</v>
      </c>
      <c r="BI388">
        <v>1</v>
      </c>
      <c r="BJ388">
        <v>1</v>
      </c>
      <c r="BK388">
        <v>2</v>
      </c>
      <c r="BL388">
        <v>2</v>
      </c>
      <c r="BM388">
        <v>2</v>
      </c>
      <c r="BN388">
        <v>2</v>
      </c>
      <c r="BO388">
        <v>2</v>
      </c>
      <c r="BP388">
        <f t="shared" si="12"/>
        <v>16</v>
      </c>
      <c r="BQ388">
        <f t="shared" si="13"/>
        <v>11</v>
      </c>
    </row>
    <row r="389" spans="1:69" x14ac:dyDescent="0.3">
      <c r="A389">
        <v>50023</v>
      </c>
      <c r="B389" t="s">
        <v>25</v>
      </c>
      <c r="C389" t="s">
        <v>47</v>
      </c>
      <c r="D389">
        <v>50</v>
      </c>
      <c r="BE389">
        <v>1</v>
      </c>
      <c r="BF389">
        <v>1</v>
      </c>
      <c r="BG389">
        <v>1</v>
      </c>
      <c r="BH389">
        <v>1</v>
      </c>
      <c r="BI389">
        <v>1</v>
      </c>
      <c r="BJ389">
        <v>1</v>
      </c>
      <c r="BK389">
        <v>1</v>
      </c>
      <c r="BL389">
        <v>1</v>
      </c>
      <c r="BM389">
        <v>2</v>
      </c>
      <c r="BN389">
        <v>2</v>
      </c>
      <c r="BO389">
        <v>3</v>
      </c>
      <c r="BP389">
        <f t="shared" si="12"/>
        <v>15</v>
      </c>
      <c r="BQ389">
        <f t="shared" si="13"/>
        <v>11</v>
      </c>
    </row>
    <row r="390" spans="1:69" x14ac:dyDescent="0.3">
      <c r="A390">
        <v>47013</v>
      </c>
      <c r="B390" t="s">
        <v>236</v>
      </c>
      <c r="C390" t="s">
        <v>65</v>
      </c>
      <c r="D390">
        <v>47</v>
      </c>
      <c r="BE390">
        <v>1</v>
      </c>
      <c r="BF390">
        <v>1</v>
      </c>
      <c r="BG390">
        <v>1</v>
      </c>
      <c r="BH390">
        <v>1</v>
      </c>
      <c r="BI390">
        <v>1</v>
      </c>
      <c r="BJ390">
        <v>1</v>
      </c>
      <c r="BK390">
        <v>1</v>
      </c>
      <c r="BL390">
        <v>1</v>
      </c>
      <c r="BM390">
        <v>2</v>
      </c>
      <c r="BN390">
        <v>2</v>
      </c>
      <c r="BO390">
        <v>2</v>
      </c>
      <c r="BP390">
        <f t="shared" ref="BP390:BP453" si="14">SUM(E390:BO390)</f>
        <v>14</v>
      </c>
      <c r="BQ390">
        <f t="shared" ref="BQ390:BQ453" si="15">COUNTA(E390:BO390)</f>
        <v>11</v>
      </c>
    </row>
    <row r="391" spans="1:69" x14ac:dyDescent="0.3">
      <c r="A391">
        <v>51177</v>
      </c>
      <c r="B391" t="s">
        <v>586</v>
      </c>
      <c r="C391" t="s">
        <v>43</v>
      </c>
      <c r="D391">
        <v>51</v>
      </c>
      <c r="BE391">
        <v>1</v>
      </c>
      <c r="BF391">
        <v>1</v>
      </c>
      <c r="BG391">
        <v>1</v>
      </c>
      <c r="BH391">
        <v>1</v>
      </c>
      <c r="BI391">
        <v>1</v>
      </c>
      <c r="BJ391">
        <v>1</v>
      </c>
      <c r="BK391">
        <v>1</v>
      </c>
      <c r="BL391">
        <v>1</v>
      </c>
      <c r="BM391">
        <v>2</v>
      </c>
      <c r="BN391">
        <v>2</v>
      </c>
      <c r="BO391">
        <v>2</v>
      </c>
      <c r="BP391">
        <f t="shared" si="14"/>
        <v>14</v>
      </c>
      <c r="BQ391">
        <f t="shared" si="15"/>
        <v>11</v>
      </c>
    </row>
    <row r="392" spans="1:69" x14ac:dyDescent="0.3">
      <c r="A392">
        <v>21179</v>
      </c>
      <c r="B392" t="s">
        <v>545</v>
      </c>
      <c r="C392" t="s">
        <v>112</v>
      </c>
      <c r="D392">
        <v>21</v>
      </c>
      <c r="BE392">
        <v>1</v>
      </c>
      <c r="BF392">
        <v>1</v>
      </c>
      <c r="BG392">
        <v>1</v>
      </c>
      <c r="BH392">
        <v>1</v>
      </c>
      <c r="BI392">
        <v>1</v>
      </c>
      <c r="BJ392">
        <v>1</v>
      </c>
      <c r="BK392">
        <v>1</v>
      </c>
      <c r="BL392">
        <v>1</v>
      </c>
      <c r="BM392">
        <v>1</v>
      </c>
      <c r="BN392">
        <v>1</v>
      </c>
      <c r="BO392">
        <v>2</v>
      </c>
      <c r="BP392">
        <f t="shared" si="14"/>
        <v>12</v>
      </c>
      <c r="BQ392">
        <f t="shared" si="15"/>
        <v>11</v>
      </c>
    </row>
    <row r="393" spans="1:69" x14ac:dyDescent="0.3">
      <c r="A393">
        <v>27009</v>
      </c>
      <c r="B393" t="s">
        <v>407</v>
      </c>
      <c r="C393" t="s">
        <v>183</v>
      </c>
      <c r="D393">
        <v>27</v>
      </c>
      <c r="BC393">
        <v>1</v>
      </c>
      <c r="BD393">
        <v>2</v>
      </c>
      <c r="BG393">
        <v>1</v>
      </c>
      <c r="BH393">
        <v>1</v>
      </c>
      <c r="BI393">
        <v>1</v>
      </c>
      <c r="BJ393">
        <v>1</v>
      </c>
      <c r="BK393">
        <v>1</v>
      </c>
      <c r="BL393">
        <v>1</v>
      </c>
      <c r="BM393">
        <v>1</v>
      </c>
      <c r="BN393">
        <v>1</v>
      </c>
      <c r="BO393">
        <v>1</v>
      </c>
      <c r="BP393">
        <f t="shared" si="14"/>
        <v>12</v>
      </c>
      <c r="BQ393">
        <f t="shared" si="15"/>
        <v>11</v>
      </c>
    </row>
    <row r="394" spans="1:69" x14ac:dyDescent="0.3">
      <c r="A394">
        <v>37191</v>
      </c>
      <c r="B394" t="s">
        <v>397</v>
      </c>
      <c r="C394" t="s">
        <v>17</v>
      </c>
      <c r="D394">
        <v>37</v>
      </c>
      <c r="BE394">
        <v>1</v>
      </c>
      <c r="BF394">
        <v>1</v>
      </c>
      <c r="BG394">
        <v>1</v>
      </c>
      <c r="BH394">
        <v>1</v>
      </c>
      <c r="BI394">
        <v>1</v>
      </c>
      <c r="BJ394">
        <v>1</v>
      </c>
      <c r="BK394">
        <v>1</v>
      </c>
      <c r="BL394">
        <v>1</v>
      </c>
      <c r="BM394">
        <v>1</v>
      </c>
      <c r="BN394">
        <v>1</v>
      </c>
      <c r="BO394">
        <v>2</v>
      </c>
      <c r="BP394">
        <f t="shared" si="14"/>
        <v>12</v>
      </c>
      <c r="BQ394">
        <f t="shared" si="15"/>
        <v>11</v>
      </c>
    </row>
    <row r="395" spans="1:69" x14ac:dyDescent="0.3">
      <c r="A395">
        <v>15007</v>
      </c>
      <c r="B395" t="s">
        <v>523</v>
      </c>
      <c r="C395" t="s">
        <v>522</v>
      </c>
      <c r="D395">
        <v>15</v>
      </c>
      <c r="BE395">
        <v>1</v>
      </c>
      <c r="BF395">
        <v>1</v>
      </c>
      <c r="BG395">
        <v>1</v>
      </c>
      <c r="BH395">
        <v>1</v>
      </c>
      <c r="BI395">
        <v>1</v>
      </c>
      <c r="BJ395">
        <v>1</v>
      </c>
      <c r="BK395">
        <v>1</v>
      </c>
      <c r="BL395">
        <v>1</v>
      </c>
      <c r="BM395">
        <v>1</v>
      </c>
      <c r="BN395">
        <v>1</v>
      </c>
      <c r="BO395">
        <v>1</v>
      </c>
      <c r="BP395">
        <f t="shared" si="14"/>
        <v>11</v>
      </c>
      <c r="BQ395">
        <f t="shared" si="15"/>
        <v>11</v>
      </c>
    </row>
    <row r="396" spans="1:69" x14ac:dyDescent="0.3">
      <c r="A396">
        <v>18179</v>
      </c>
      <c r="B396" t="s">
        <v>519</v>
      </c>
      <c r="C396" t="s">
        <v>34</v>
      </c>
      <c r="D396">
        <v>18</v>
      </c>
      <c r="BE396">
        <v>1</v>
      </c>
      <c r="BF396">
        <v>1</v>
      </c>
      <c r="BG396">
        <v>1</v>
      </c>
      <c r="BH396">
        <v>1</v>
      </c>
      <c r="BI396">
        <v>1</v>
      </c>
      <c r="BJ396">
        <v>1</v>
      </c>
      <c r="BK396">
        <v>1</v>
      </c>
      <c r="BL396">
        <v>1</v>
      </c>
      <c r="BM396">
        <v>1</v>
      </c>
      <c r="BN396">
        <v>1</v>
      </c>
      <c r="BO396">
        <v>1</v>
      </c>
      <c r="BP396">
        <f t="shared" si="14"/>
        <v>11</v>
      </c>
      <c r="BQ396">
        <f t="shared" si="15"/>
        <v>11</v>
      </c>
    </row>
    <row r="397" spans="1:69" x14ac:dyDescent="0.3">
      <c r="A397">
        <v>27129</v>
      </c>
      <c r="B397" t="s">
        <v>517</v>
      </c>
      <c r="C397" t="s">
        <v>183</v>
      </c>
      <c r="D397">
        <v>27</v>
      </c>
      <c r="BE397">
        <v>1</v>
      </c>
      <c r="BF397">
        <v>1</v>
      </c>
      <c r="BG397">
        <v>1</v>
      </c>
      <c r="BH397">
        <v>1</v>
      </c>
      <c r="BI397">
        <v>1</v>
      </c>
      <c r="BJ397">
        <v>1</v>
      </c>
      <c r="BK397">
        <v>1</v>
      </c>
      <c r="BL397">
        <v>1</v>
      </c>
      <c r="BM397">
        <v>1</v>
      </c>
      <c r="BN397">
        <v>1</v>
      </c>
      <c r="BO397">
        <v>1</v>
      </c>
      <c r="BP397">
        <f t="shared" si="14"/>
        <v>11</v>
      </c>
      <c r="BQ397">
        <f t="shared" si="15"/>
        <v>11</v>
      </c>
    </row>
    <row r="398" spans="1:69" x14ac:dyDescent="0.3">
      <c r="A398">
        <v>36107</v>
      </c>
      <c r="B398" t="s">
        <v>514</v>
      </c>
      <c r="C398" t="s">
        <v>92</v>
      </c>
      <c r="D398">
        <v>36</v>
      </c>
      <c r="BE398">
        <v>1</v>
      </c>
      <c r="BF398">
        <v>1</v>
      </c>
      <c r="BG398">
        <v>1</v>
      </c>
      <c r="BH398">
        <v>1</v>
      </c>
      <c r="BI398">
        <v>1</v>
      </c>
      <c r="BJ398">
        <v>1</v>
      </c>
      <c r="BK398">
        <v>1</v>
      </c>
      <c r="BL398">
        <v>1</v>
      </c>
      <c r="BM398">
        <v>1</v>
      </c>
      <c r="BN398">
        <v>1</v>
      </c>
      <c r="BO398">
        <v>1</v>
      </c>
      <c r="BP398">
        <f t="shared" si="14"/>
        <v>11</v>
      </c>
      <c r="BQ398">
        <f t="shared" si="15"/>
        <v>11</v>
      </c>
    </row>
    <row r="399" spans="1:69" x14ac:dyDescent="0.3">
      <c r="A399">
        <v>48285</v>
      </c>
      <c r="B399" t="s">
        <v>511</v>
      </c>
      <c r="C399" t="s">
        <v>49</v>
      </c>
      <c r="D399">
        <v>48</v>
      </c>
      <c r="BE399">
        <v>1</v>
      </c>
      <c r="BF399">
        <v>1</v>
      </c>
      <c r="BG399">
        <v>1</v>
      </c>
      <c r="BH399">
        <v>1</v>
      </c>
      <c r="BI399">
        <v>1</v>
      </c>
      <c r="BJ399">
        <v>1</v>
      </c>
      <c r="BK399">
        <v>1</v>
      </c>
      <c r="BL399">
        <v>1</v>
      </c>
      <c r="BM399">
        <v>1</v>
      </c>
      <c r="BN399">
        <v>1</v>
      </c>
      <c r="BO399">
        <v>1</v>
      </c>
      <c r="BP399">
        <f t="shared" si="14"/>
        <v>11</v>
      </c>
      <c r="BQ399">
        <f t="shared" si="15"/>
        <v>11</v>
      </c>
    </row>
    <row r="400" spans="1:69" x14ac:dyDescent="0.3">
      <c r="A400">
        <v>13095</v>
      </c>
      <c r="B400" t="s">
        <v>970</v>
      </c>
      <c r="C400" t="s">
        <v>128</v>
      </c>
      <c r="D400">
        <v>13</v>
      </c>
      <c r="BF400">
        <v>6</v>
      </c>
      <c r="BG400">
        <v>6</v>
      </c>
      <c r="BH400">
        <v>6</v>
      </c>
      <c r="BI400">
        <v>7</v>
      </c>
      <c r="BJ400">
        <v>20</v>
      </c>
      <c r="BK400">
        <v>44</v>
      </c>
      <c r="BL400">
        <v>47</v>
      </c>
      <c r="BM400">
        <v>52</v>
      </c>
      <c r="BN400">
        <v>69</v>
      </c>
      <c r="BO400">
        <v>101</v>
      </c>
      <c r="BP400">
        <f t="shared" si="14"/>
        <v>358</v>
      </c>
      <c r="BQ400">
        <f t="shared" si="15"/>
        <v>10</v>
      </c>
    </row>
    <row r="401" spans="1:69" x14ac:dyDescent="0.3">
      <c r="A401">
        <v>8013</v>
      </c>
      <c r="B401" t="s">
        <v>942</v>
      </c>
      <c r="C401" t="s">
        <v>140</v>
      </c>
      <c r="D401">
        <v>8</v>
      </c>
      <c r="BF401">
        <v>3</v>
      </c>
      <c r="BG401">
        <v>3</v>
      </c>
      <c r="BH401">
        <v>8</v>
      </c>
      <c r="BI401">
        <v>8</v>
      </c>
      <c r="BJ401">
        <v>11</v>
      </c>
      <c r="BK401">
        <v>16</v>
      </c>
      <c r="BL401">
        <v>30</v>
      </c>
      <c r="BM401">
        <v>37</v>
      </c>
      <c r="BN401">
        <v>39</v>
      </c>
      <c r="BO401">
        <v>49</v>
      </c>
      <c r="BP401">
        <f t="shared" si="14"/>
        <v>204</v>
      </c>
      <c r="BQ401">
        <f t="shared" si="15"/>
        <v>10</v>
      </c>
    </row>
    <row r="402" spans="1:69" x14ac:dyDescent="0.3">
      <c r="A402">
        <v>36079</v>
      </c>
      <c r="B402" t="s">
        <v>241</v>
      </c>
      <c r="C402" t="s">
        <v>92</v>
      </c>
      <c r="D402">
        <v>36</v>
      </c>
      <c r="BF402">
        <v>2</v>
      </c>
      <c r="BG402">
        <v>2</v>
      </c>
      <c r="BH402">
        <v>2</v>
      </c>
      <c r="BI402">
        <v>2</v>
      </c>
      <c r="BJ402">
        <v>5</v>
      </c>
      <c r="BK402">
        <v>7</v>
      </c>
      <c r="BL402">
        <v>7</v>
      </c>
      <c r="BM402">
        <v>37</v>
      </c>
      <c r="BN402">
        <v>45</v>
      </c>
      <c r="BO402">
        <v>67</v>
      </c>
      <c r="BP402">
        <f t="shared" si="14"/>
        <v>176</v>
      </c>
      <c r="BQ402">
        <f t="shared" si="15"/>
        <v>10</v>
      </c>
    </row>
    <row r="403" spans="1:69" x14ac:dyDescent="0.3">
      <c r="A403">
        <v>25023</v>
      </c>
      <c r="B403" t="s">
        <v>924</v>
      </c>
      <c r="C403" t="s">
        <v>345</v>
      </c>
      <c r="D403">
        <v>25</v>
      </c>
      <c r="BF403">
        <v>1</v>
      </c>
      <c r="BG403">
        <v>3</v>
      </c>
      <c r="BH403">
        <v>5</v>
      </c>
      <c r="BI403">
        <v>5</v>
      </c>
      <c r="BJ403">
        <v>5</v>
      </c>
      <c r="BK403">
        <v>11</v>
      </c>
      <c r="BL403">
        <v>20</v>
      </c>
      <c r="BM403">
        <v>25</v>
      </c>
      <c r="BN403">
        <v>32</v>
      </c>
      <c r="BO403">
        <v>64</v>
      </c>
      <c r="BP403">
        <f t="shared" si="14"/>
        <v>171</v>
      </c>
      <c r="BQ403">
        <f t="shared" si="15"/>
        <v>10</v>
      </c>
    </row>
    <row r="404" spans="1:69" x14ac:dyDescent="0.3">
      <c r="A404">
        <v>45045</v>
      </c>
      <c r="B404" t="s">
        <v>903</v>
      </c>
      <c r="C404" t="s">
        <v>12</v>
      </c>
      <c r="D404">
        <v>45</v>
      </c>
      <c r="BF404">
        <v>1</v>
      </c>
      <c r="BG404">
        <v>1</v>
      </c>
      <c r="BH404">
        <v>2</v>
      </c>
      <c r="BI404">
        <v>3</v>
      </c>
      <c r="BJ404">
        <v>7</v>
      </c>
      <c r="BK404">
        <v>12</v>
      </c>
      <c r="BL404">
        <v>17</v>
      </c>
      <c r="BM404">
        <v>19</v>
      </c>
      <c r="BN404">
        <v>31</v>
      </c>
      <c r="BO404">
        <v>39</v>
      </c>
      <c r="BP404">
        <f t="shared" si="14"/>
        <v>132</v>
      </c>
      <c r="BQ404">
        <f t="shared" si="15"/>
        <v>10</v>
      </c>
    </row>
    <row r="405" spans="1:69" x14ac:dyDescent="0.3">
      <c r="A405">
        <v>1117</v>
      </c>
      <c r="B405" t="s">
        <v>354</v>
      </c>
      <c r="C405" t="s">
        <v>40</v>
      </c>
      <c r="D405">
        <v>1</v>
      </c>
      <c r="BF405">
        <v>2</v>
      </c>
      <c r="BG405">
        <v>3</v>
      </c>
      <c r="BH405">
        <v>4</v>
      </c>
      <c r="BI405">
        <v>4</v>
      </c>
      <c r="BJ405">
        <v>9</v>
      </c>
      <c r="BK405">
        <v>10</v>
      </c>
      <c r="BL405">
        <v>16</v>
      </c>
      <c r="BM405">
        <v>22</v>
      </c>
      <c r="BN405">
        <v>22</v>
      </c>
      <c r="BO405">
        <v>27</v>
      </c>
      <c r="BP405">
        <f t="shared" si="14"/>
        <v>119</v>
      </c>
      <c r="BQ405">
        <f t="shared" si="15"/>
        <v>10</v>
      </c>
    </row>
    <row r="406" spans="1:69" x14ac:dyDescent="0.3">
      <c r="A406">
        <v>34019</v>
      </c>
      <c r="B406" t="s">
        <v>884</v>
      </c>
      <c r="C406" t="s">
        <v>226</v>
      </c>
      <c r="D406">
        <v>34</v>
      </c>
      <c r="BD406">
        <v>3</v>
      </c>
      <c r="BG406">
        <v>1</v>
      </c>
      <c r="BH406">
        <v>4</v>
      </c>
      <c r="BI406">
        <v>6</v>
      </c>
      <c r="BJ406">
        <v>8</v>
      </c>
      <c r="BK406">
        <v>11</v>
      </c>
      <c r="BL406">
        <v>14</v>
      </c>
      <c r="BM406">
        <v>16</v>
      </c>
      <c r="BN406">
        <v>21</v>
      </c>
      <c r="BO406">
        <v>25</v>
      </c>
      <c r="BP406">
        <f t="shared" si="14"/>
        <v>109</v>
      </c>
      <c r="BQ406">
        <f t="shared" si="15"/>
        <v>10</v>
      </c>
    </row>
    <row r="407" spans="1:69" x14ac:dyDescent="0.3">
      <c r="A407">
        <v>1081</v>
      </c>
      <c r="B407" t="s">
        <v>287</v>
      </c>
      <c r="C407" t="s">
        <v>40</v>
      </c>
      <c r="D407">
        <v>1</v>
      </c>
      <c r="BF407">
        <v>1</v>
      </c>
      <c r="BG407">
        <v>1</v>
      </c>
      <c r="BH407">
        <v>3</v>
      </c>
      <c r="BI407">
        <v>8</v>
      </c>
      <c r="BJ407">
        <v>10</v>
      </c>
      <c r="BK407">
        <v>11</v>
      </c>
      <c r="BL407">
        <v>12</v>
      </c>
      <c r="BM407">
        <v>16</v>
      </c>
      <c r="BN407">
        <v>19</v>
      </c>
      <c r="BO407">
        <v>26</v>
      </c>
      <c r="BP407">
        <f t="shared" si="14"/>
        <v>107</v>
      </c>
      <c r="BQ407">
        <f t="shared" si="15"/>
        <v>10</v>
      </c>
    </row>
    <row r="408" spans="1:69" x14ac:dyDescent="0.3">
      <c r="A408">
        <v>6071</v>
      </c>
      <c r="B408" t="s">
        <v>881</v>
      </c>
      <c r="C408" t="s">
        <v>255</v>
      </c>
      <c r="D408">
        <v>6</v>
      </c>
      <c r="BF408">
        <v>1</v>
      </c>
      <c r="BG408">
        <v>2</v>
      </c>
      <c r="BH408">
        <v>2</v>
      </c>
      <c r="BI408">
        <v>5</v>
      </c>
      <c r="BJ408">
        <v>5</v>
      </c>
      <c r="BK408">
        <v>9</v>
      </c>
      <c r="BL408">
        <v>10</v>
      </c>
      <c r="BM408">
        <v>17</v>
      </c>
      <c r="BN408">
        <v>17</v>
      </c>
      <c r="BO408">
        <v>38</v>
      </c>
      <c r="BP408">
        <f t="shared" si="14"/>
        <v>106</v>
      </c>
      <c r="BQ408">
        <f t="shared" si="15"/>
        <v>10</v>
      </c>
    </row>
    <row r="409" spans="1:69" x14ac:dyDescent="0.3">
      <c r="A409">
        <v>33011</v>
      </c>
      <c r="B409" t="s">
        <v>876</v>
      </c>
      <c r="C409" t="s">
        <v>20</v>
      </c>
      <c r="D409">
        <v>33</v>
      </c>
      <c r="BF409">
        <v>1</v>
      </c>
      <c r="BG409">
        <v>1</v>
      </c>
      <c r="BH409">
        <v>4</v>
      </c>
      <c r="BI409">
        <v>8</v>
      </c>
      <c r="BJ409">
        <v>8</v>
      </c>
      <c r="BK409">
        <v>10</v>
      </c>
      <c r="BL409">
        <v>12</v>
      </c>
      <c r="BM409">
        <v>16</v>
      </c>
      <c r="BN409">
        <v>19</v>
      </c>
      <c r="BO409">
        <v>20</v>
      </c>
      <c r="BP409">
        <f t="shared" si="14"/>
        <v>99</v>
      </c>
      <c r="BQ409">
        <f t="shared" si="15"/>
        <v>10</v>
      </c>
    </row>
    <row r="410" spans="1:69" x14ac:dyDescent="0.3">
      <c r="A410">
        <v>6083</v>
      </c>
      <c r="B410" t="s">
        <v>874</v>
      </c>
      <c r="C410" t="s">
        <v>255</v>
      </c>
      <c r="D410">
        <v>6</v>
      </c>
      <c r="BF410">
        <v>1</v>
      </c>
      <c r="BG410">
        <v>1</v>
      </c>
      <c r="BH410">
        <v>1</v>
      </c>
      <c r="BI410">
        <v>3</v>
      </c>
      <c r="BJ410">
        <v>8</v>
      </c>
      <c r="BK410">
        <v>9</v>
      </c>
      <c r="BL410">
        <v>13</v>
      </c>
      <c r="BM410">
        <v>18</v>
      </c>
      <c r="BN410">
        <v>18</v>
      </c>
      <c r="BO410">
        <v>24</v>
      </c>
      <c r="BP410">
        <f t="shared" si="14"/>
        <v>96</v>
      </c>
      <c r="BQ410">
        <f t="shared" si="15"/>
        <v>10</v>
      </c>
    </row>
    <row r="411" spans="1:69" x14ac:dyDescent="0.3">
      <c r="A411">
        <v>42077</v>
      </c>
      <c r="B411" t="s">
        <v>868</v>
      </c>
      <c r="C411" t="s">
        <v>74</v>
      </c>
      <c r="D411">
        <v>42</v>
      </c>
      <c r="BF411">
        <v>1</v>
      </c>
      <c r="BG411">
        <v>1</v>
      </c>
      <c r="BH411">
        <v>1</v>
      </c>
      <c r="BI411">
        <v>1</v>
      </c>
      <c r="BJ411">
        <v>1</v>
      </c>
      <c r="BK411">
        <v>2</v>
      </c>
      <c r="BL411">
        <v>13</v>
      </c>
      <c r="BM411">
        <v>19</v>
      </c>
      <c r="BN411">
        <v>25</v>
      </c>
      <c r="BO411">
        <v>27</v>
      </c>
      <c r="BP411">
        <f t="shared" si="14"/>
        <v>91</v>
      </c>
      <c r="BQ411">
        <f t="shared" si="15"/>
        <v>10</v>
      </c>
    </row>
    <row r="412" spans="1:69" x14ac:dyDescent="0.3">
      <c r="A412">
        <v>40027</v>
      </c>
      <c r="B412" t="s">
        <v>18</v>
      </c>
      <c r="C412" t="s">
        <v>14</v>
      </c>
      <c r="D412">
        <v>40</v>
      </c>
      <c r="BF412">
        <v>1</v>
      </c>
      <c r="BG412">
        <v>1</v>
      </c>
      <c r="BH412">
        <v>1</v>
      </c>
      <c r="BI412">
        <v>4</v>
      </c>
      <c r="BJ412">
        <v>8</v>
      </c>
      <c r="BK412">
        <v>11</v>
      </c>
      <c r="BL412">
        <v>12</v>
      </c>
      <c r="BM412">
        <v>13</v>
      </c>
      <c r="BN412">
        <v>16</v>
      </c>
      <c r="BO412">
        <v>22</v>
      </c>
      <c r="BP412">
        <f t="shared" si="14"/>
        <v>89</v>
      </c>
      <c r="BQ412">
        <f t="shared" si="15"/>
        <v>10</v>
      </c>
    </row>
    <row r="413" spans="1:69" x14ac:dyDescent="0.3">
      <c r="A413">
        <v>12109</v>
      </c>
      <c r="B413" t="s">
        <v>863</v>
      </c>
      <c r="C413" t="s">
        <v>359</v>
      </c>
      <c r="D413">
        <v>12</v>
      </c>
      <c r="BF413">
        <v>1</v>
      </c>
      <c r="BG413">
        <v>2</v>
      </c>
      <c r="BH413">
        <v>3</v>
      </c>
      <c r="BI413">
        <v>4</v>
      </c>
      <c r="BJ413">
        <v>4</v>
      </c>
      <c r="BK413">
        <v>8</v>
      </c>
      <c r="BL413">
        <v>9</v>
      </c>
      <c r="BM413">
        <v>16</v>
      </c>
      <c r="BN413">
        <v>18</v>
      </c>
      <c r="BO413">
        <v>22</v>
      </c>
      <c r="BP413">
        <f t="shared" si="14"/>
        <v>87</v>
      </c>
      <c r="BQ413">
        <f t="shared" si="15"/>
        <v>10</v>
      </c>
    </row>
    <row r="414" spans="1:69" x14ac:dyDescent="0.3">
      <c r="A414">
        <v>45051</v>
      </c>
      <c r="B414" t="s">
        <v>862</v>
      </c>
      <c r="C414" t="s">
        <v>12</v>
      </c>
      <c r="D414">
        <v>45</v>
      </c>
      <c r="BF414">
        <v>3</v>
      </c>
      <c r="BG414">
        <v>3</v>
      </c>
      <c r="BH414">
        <v>4</v>
      </c>
      <c r="BI414">
        <v>5</v>
      </c>
      <c r="BJ414">
        <v>6</v>
      </c>
      <c r="BK414">
        <v>8</v>
      </c>
      <c r="BL414">
        <v>9</v>
      </c>
      <c r="BM414">
        <v>11</v>
      </c>
      <c r="BN414">
        <v>16</v>
      </c>
      <c r="BO414">
        <v>19</v>
      </c>
      <c r="BP414">
        <f t="shared" si="14"/>
        <v>84</v>
      </c>
      <c r="BQ414">
        <f t="shared" si="15"/>
        <v>10</v>
      </c>
    </row>
    <row r="415" spans="1:69" x14ac:dyDescent="0.3">
      <c r="A415">
        <v>22087</v>
      </c>
      <c r="B415" t="s">
        <v>851</v>
      </c>
      <c r="C415" t="s">
        <v>190</v>
      </c>
      <c r="D415">
        <v>22</v>
      </c>
      <c r="BF415">
        <v>1</v>
      </c>
      <c r="BG415">
        <v>2</v>
      </c>
      <c r="BH415">
        <v>2</v>
      </c>
      <c r="BI415">
        <v>3</v>
      </c>
      <c r="BJ415">
        <v>4</v>
      </c>
      <c r="BK415">
        <v>5</v>
      </c>
      <c r="BL415">
        <v>12</v>
      </c>
      <c r="BM415">
        <v>13</v>
      </c>
      <c r="BN415">
        <v>15</v>
      </c>
      <c r="BO415">
        <v>19</v>
      </c>
      <c r="BP415">
        <f t="shared" si="14"/>
        <v>76</v>
      </c>
      <c r="BQ415">
        <f t="shared" si="15"/>
        <v>10</v>
      </c>
    </row>
    <row r="416" spans="1:69" x14ac:dyDescent="0.3">
      <c r="A416">
        <v>6025</v>
      </c>
      <c r="B416" t="s">
        <v>848</v>
      </c>
      <c r="C416" t="s">
        <v>255</v>
      </c>
      <c r="D416">
        <v>6</v>
      </c>
      <c r="BB416">
        <v>16</v>
      </c>
      <c r="BC416">
        <v>16</v>
      </c>
      <c r="BH416">
        <v>2</v>
      </c>
      <c r="BI416">
        <v>2</v>
      </c>
      <c r="BJ416">
        <v>4</v>
      </c>
      <c r="BK416">
        <v>4</v>
      </c>
      <c r="BL416">
        <v>6</v>
      </c>
      <c r="BM416">
        <v>6</v>
      </c>
      <c r="BN416">
        <v>6</v>
      </c>
      <c r="BO416">
        <v>9</v>
      </c>
      <c r="BP416">
        <f t="shared" si="14"/>
        <v>71</v>
      </c>
      <c r="BQ416">
        <f t="shared" si="15"/>
        <v>10</v>
      </c>
    </row>
    <row r="417" spans="1:69" x14ac:dyDescent="0.3">
      <c r="A417">
        <v>22057</v>
      </c>
      <c r="B417" t="s">
        <v>847</v>
      </c>
      <c r="C417" t="s">
        <v>190</v>
      </c>
      <c r="D417">
        <v>22</v>
      </c>
      <c r="BF417">
        <v>1</v>
      </c>
      <c r="BG417">
        <v>2</v>
      </c>
      <c r="BH417">
        <v>2</v>
      </c>
      <c r="BI417">
        <v>3</v>
      </c>
      <c r="BJ417">
        <v>4</v>
      </c>
      <c r="BK417">
        <v>5</v>
      </c>
      <c r="BL417">
        <v>11</v>
      </c>
      <c r="BM417">
        <v>12</v>
      </c>
      <c r="BN417">
        <v>15</v>
      </c>
      <c r="BO417">
        <v>16</v>
      </c>
      <c r="BP417">
        <f t="shared" si="14"/>
        <v>71</v>
      </c>
      <c r="BQ417">
        <f t="shared" si="15"/>
        <v>10</v>
      </c>
    </row>
    <row r="418" spans="1:69" x14ac:dyDescent="0.3">
      <c r="A418">
        <v>25013</v>
      </c>
      <c r="B418" t="s">
        <v>844</v>
      </c>
      <c r="C418" t="s">
        <v>345</v>
      </c>
      <c r="D418">
        <v>25</v>
      </c>
      <c r="BE418">
        <v>1</v>
      </c>
      <c r="BG418">
        <v>1</v>
      </c>
      <c r="BH418">
        <v>1</v>
      </c>
      <c r="BI418">
        <v>2</v>
      </c>
      <c r="BJ418">
        <v>3</v>
      </c>
      <c r="BK418">
        <v>3</v>
      </c>
      <c r="BL418">
        <v>9</v>
      </c>
      <c r="BM418">
        <v>12</v>
      </c>
      <c r="BN418">
        <v>15</v>
      </c>
      <c r="BO418">
        <v>24</v>
      </c>
      <c r="BP418">
        <f t="shared" si="14"/>
        <v>71</v>
      </c>
      <c r="BQ418">
        <f t="shared" si="15"/>
        <v>10</v>
      </c>
    </row>
    <row r="419" spans="1:69" x14ac:dyDescent="0.3">
      <c r="A419">
        <v>39103</v>
      </c>
      <c r="B419" t="s">
        <v>410</v>
      </c>
      <c r="C419" t="s">
        <v>84</v>
      </c>
      <c r="D419">
        <v>39</v>
      </c>
      <c r="BF419">
        <v>1</v>
      </c>
      <c r="BG419">
        <v>2</v>
      </c>
      <c r="BH419">
        <v>3</v>
      </c>
      <c r="BI419">
        <v>3</v>
      </c>
      <c r="BJ419">
        <v>5</v>
      </c>
      <c r="BK419">
        <v>6</v>
      </c>
      <c r="BL419">
        <v>9</v>
      </c>
      <c r="BM419">
        <v>10</v>
      </c>
      <c r="BN419">
        <v>15</v>
      </c>
      <c r="BO419">
        <v>15</v>
      </c>
      <c r="BP419">
        <f t="shared" si="14"/>
        <v>69</v>
      </c>
      <c r="BQ419">
        <f t="shared" si="15"/>
        <v>10</v>
      </c>
    </row>
    <row r="420" spans="1:69" x14ac:dyDescent="0.3">
      <c r="A420">
        <v>45007</v>
      </c>
      <c r="B420" t="s">
        <v>329</v>
      </c>
      <c r="C420" t="s">
        <v>12</v>
      </c>
      <c r="D420">
        <v>45</v>
      </c>
      <c r="BF420">
        <v>2</v>
      </c>
      <c r="BG420">
        <v>2</v>
      </c>
      <c r="BH420">
        <v>2</v>
      </c>
      <c r="BI420">
        <v>2</v>
      </c>
      <c r="BJ420">
        <v>3</v>
      </c>
      <c r="BK420">
        <v>6</v>
      </c>
      <c r="BL420">
        <v>10</v>
      </c>
      <c r="BM420">
        <v>10</v>
      </c>
      <c r="BN420">
        <v>15</v>
      </c>
      <c r="BO420">
        <v>16</v>
      </c>
      <c r="BP420">
        <f t="shared" si="14"/>
        <v>68</v>
      </c>
      <c r="BQ420">
        <f t="shared" si="15"/>
        <v>10</v>
      </c>
    </row>
    <row r="421" spans="1:69" x14ac:dyDescent="0.3">
      <c r="A421">
        <v>15009</v>
      </c>
      <c r="B421" t="s">
        <v>804</v>
      </c>
      <c r="C421" t="s">
        <v>522</v>
      </c>
      <c r="D421">
        <v>15</v>
      </c>
      <c r="BF421">
        <v>1</v>
      </c>
      <c r="BG421">
        <v>2</v>
      </c>
      <c r="BH421">
        <v>2</v>
      </c>
      <c r="BI421">
        <v>3</v>
      </c>
      <c r="BJ421">
        <v>5</v>
      </c>
      <c r="BK421">
        <v>5</v>
      </c>
      <c r="BL421">
        <v>7</v>
      </c>
      <c r="BM421">
        <v>9</v>
      </c>
      <c r="BN421">
        <v>9</v>
      </c>
      <c r="BO421">
        <v>9</v>
      </c>
      <c r="BP421">
        <f t="shared" si="14"/>
        <v>52</v>
      </c>
      <c r="BQ421">
        <f t="shared" si="15"/>
        <v>10</v>
      </c>
    </row>
    <row r="422" spans="1:69" x14ac:dyDescent="0.3">
      <c r="A422">
        <v>42079</v>
      </c>
      <c r="B422" t="s">
        <v>802</v>
      </c>
      <c r="C422" t="s">
        <v>74</v>
      </c>
      <c r="D422">
        <v>42</v>
      </c>
      <c r="BF422">
        <v>1</v>
      </c>
      <c r="BG422">
        <v>1</v>
      </c>
      <c r="BH422">
        <v>1</v>
      </c>
      <c r="BI422">
        <v>1</v>
      </c>
      <c r="BJ422">
        <v>1</v>
      </c>
      <c r="BK422">
        <v>2</v>
      </c>
      <c r="BL422">
        <v>6</v>
      </c>
      <c r="BM422">
        <v>7</v>
      </c>
      <c r="BN422">
        <v>10</v>
      </c>
      <c r="BO422">
        <v>21</v>
      </c>
      <c r="BP422">
        <f t="shared" si="14"/>
        <v>51</v>
      </c>
      <c r="BQ422">
        <f t="shared" si="15"/>
        <v>10</v>
      </c>
    </row>
    <row r="423" spans="1:69" x14ac:dyDescent="0.3">
      <c r="A423">
        <v>8045</v>
      </c>
      <c r="B423" t="s">
        <v>797</v>
      </c>
      <c r="C423" t="s">
        <v>140</v>
      </c>
      <c r="D423">
        <v>8</v>
      </c>
      <c r="BF423">
        <v>1</v>
      </c>
      <c r="BG423">
        <v>1</v>
      </c>
      <c r="BH423">
        <v>2</v>
      </c>
      <c r="BI423">
        <v>2</v>
      </c>
      <c r="BJ423">
        <v>3</v>
      </c>
      <c r="BK423">
        <v>4</v>
      </c>
      <c r="BL423">
        <v>7</v>
      </c>
      <c r="BM423">
        <v>8</v>
      </c>
      <c r="BN423">
        <v>8</v>
      </c>
      <c r="BO423">
        <v>10</v>
      </c>
      <c r="BP423">
        <f t="shared" si="14"/>
        <v>46</v>
      </c>
      <c r="BQ423">
        <f t="shared" si="15"/>
        <v>10</v>
      </c>
    </row>
    <row r="424" spans="1:69" x14ac:dyDescent="0.3">
      <c r="A424">
        <v>5051</v>
      </c>
      <c r="B424" t="s">
        <v>794</v>
      </c>
      <c r="C424" t="s">
        <v>208</v>
      </c>
      <c r="D424">
        <v>5</v>
      </c>
      <c r="BF424">
        <v>1</v>
      </c>
      <c r="BG424">
        <v>1</v>
      </c>
      <c r="BH424">
        <v>1</v>
      </c>
      <c r="BI424">
        <v>1</v>
      </c>
      <c r="BJ424">
        <v>1</v>
      </c>
      <c r="BK424">
        <v>5</v>
      </c>
      <c r="BL424">
        <v>6</v>
      </c>
      <c r="BM424">
        <v>9</v>
      </c>
      <c r="BN424">
        <v>9</v>
      </c>
      <c r="BO424">
        <v>11</v>
      </c>
      <c r="BP424">
        <f t="shared" si="14"/>
        <v>45</v>
      </c>
      <c r="BQ424">
        <f t="shared" si="15"/>
        <v>10</v>
      </c>
    </row>
    <row r="425" spans="1:69" x14ac:dyDescent="0.3">
      <c r="B425" t="s">
        <v>8</v>
      </c>
      <c r="C425" t="s">
        <v>24</v>
      </c>
      <c r="D425">
        <v>23</v>
      </c>
      <c r="BD425">
        <v>1</v>
      </c>
      <c r="BE425">
        <v>1</v>
      </c>
      <c r="BF425">
        <v>1</v>
      </c>
      <c r="BH425">
        <v>3</v>
      </c>
      <c r="BI425">
        <v>7</v>
      </c>
      <c r="BJ425">
        <v>12</v>
      </c>
      <c r="BK425">
        <v>2</v>
      </c>
      <c r="BL425">
        <v>3</v>
      </c>
      <c r="BM425">
        <v>8</v>
      </c>
      <c r="BN425">
        <v>5</v>
      </c>
      <c r="BP425">
        <f t="shared" si="14"/>
        <v>43</v>
      </c>
      <c r="BQ425">
        <f t="shared" si="15"/>
        <v>10</v>
      </c>
    </row>
    <row r="426" spans="1:69" x14ac:dyDescent="0.3">
      <c r="A426">
        <v>27163</v>
      </c>
      <c r="B426" t="s">
        <v>25</v>
      </c>
      <c r="C426" t="s">
        <v>183</v>
      </c>
      <c r="D426">
        <v>27</v>
      </c>
      <c r="BF426">
        <v>1</v>
      </c>
      <c r="BG426">
        <v>1</v>
      </c>
      <c r="BH426">
        <v>1</v>
      </c>
      <c r="BI426">
        <v>1</v>
      </c>
      <c r="BJ426">
        <v>3</v>
      </c>
      <c r="BK426">
        <v>3</v>
      </c>
      <c r="BL426">
        <v>4</v>
      </c>
      <c r="BM426">
        <v>7</v>
      </c>
      <c r="BN426">
        <v>10</v>
      </c>
      <c r="BO426">
        <v>10</v>
      </c>
      <c r="BP426">
        <f t="shared" si="14"/>
        <v>41</v>
      </c>
      <c r="BQ426">
        <f t="shared" si="15"/>
        <v>10</v>
      </c>
    </row>
    <row r="427" spans="1:69" x14ac:dyDescent="0.3">
      <c r="A427">
        <v>26139</v>
      </c>
      <c r="B427" t="s">
        <v>776</v>
      </c>
      <c r="C427" t="s">
        <v>105</v>
      </c>
      <c r="D427">
        <v>26</v>
      </c>
      <c r="BF427">
        <v>1</v>
      </c>
      <c r="BG427">
        <v>1</v>
      </c>
      <c r="BH427">
        <v>1</v>
      </c>
      <c r="BI427">
        <v>1</v>
      </c>
      <c r="BJ427">
        <v>1</v>
      </c>
      <c r="BK427">
        <v>1</v>
      </c>
      <c r="BL427">
        <v>2</v>
      </c>
      <c r="BM427">
        <v>6</v>
      </c>
      <c r="BN427">
        <v>11</v>
      </c>
      <c r="BO427">
        <v>15</v>
      </c>
      <c r="BP427">
        <f t="shared" si="14"/>
        <v>40</v>
      </c>
      <c r="BQ427">
        <f t="shared" si="15"/>
        <v>10</v>
      </c>
    </row>
    <row r="428" spans="1:69" x14ac:dyDescent="0.3">
      <c r="A428">
        <v>39095</v>
      </c>
      <c r="B428" t="s">
        <v>759</v>
      </c>
      <c r="C428" t="s">
        <v>84</v>
      </c>
      <c r="D428">
        <v>39</v>
      </c>
      <c r="BF428">
        <v>1</v>
      </c>
      <c r="BG428">
        <v>1</v>
      </c>
      <c r="BH428">
        <v>1</v>
      </c>
      <c r="BI428">
        <v>1</v>
      </c>
      <c r="BJ428">
        <v>1</v>
      </c>
      <c r="BK428">
        <v>2</v>
      </c>
      <c r="BL428">
        <v>4</v>
      </c>
      <c r="BM428">
        <v>5</v>
      </c>
      <c r="BN428">
        <v>9</v>
      </c>
      <c r="BO428">
        <v>11</v>
      </c>
      <c r="BP428">
        <f t="shared" si="14"/>
        <v>36</v>
      </c>
      <c r="BQ428">
        <f t="shared" si="15"/>
        <v>10</v>
      </c>
    </row>
    <row r="429" spans="1:69" x14ac:dyDescent="0.3">
      <c r="A429">
        <v>17167</v>
      </c>
      <c r="B429" t="s">
        <v>758</v>
      </c>
      <c r="C429" t="s">
        <v>36</v>
      </c>
      <c r="D429">
        <v>17</v>
      </c>
      <c r="BF429">
        <v>1</v>
      </c>
      <c r="BG429">
        <v>3</v>
      </c>
      <c r="BH429">
        <v>3</v>
      </c>
      <c r="BI429">
        <v>3</v>
      </c>
      <c r="BJ429">
        <v>4</v>
      </c>
      <c r="BK429">
        <v>4</v>
      </c>
      <c r="BL429">
        <v>4</v>
      </c>
      <c r="BM429">
        <v>4</v>
      </c>
      <c r="BN429">
        <v>4</v>
      </c>
      <c r="BO429">
        <v>5</v>
      </c>
      <c r="BP429">
        <f t="shared" si="14"/>
        <v>35</v>
      </c>
      <c r="BQ429">
        <f t="shared" si="15"/>
        <v>10</v>
      </c>
    </row>
    <row r="430" spans="1:69" x14ac:dyDescent="0.3">
      <c r="A430">
        <v>41071</v>
      </c>
      <c r="B430" t="s">
        <v>752</v>
      </c>
      <c r="C430" t="s">
        <v>13</v>
      </c>
      <c r="D430">
        <v>41</v>
      </c>
      <c r="BF430">
        <v>1</v>
      </c>
      <c r="BG430">
        <v>1</v>
      </c>
      <c r="BH430">
        <v>1</v>
      </c>
      <c r="BI430">
        <v>2</v>
      </c>
      <c r="BJ430">
        <v>2</v>
      </c>
      <c r="BK430">
        <v>4</v>
      </c>
      <c r="BL430">
        <v>4</v>
      </c>
      <c r="BM430">
        <v>6</v>
      </c>
      <c r="BN430">
        <v>6</v>
      </c>
      <c r="BO430">
        <v>6</v>
      </c>
      <c r="BP430">
        <f t="shared" si="14"/>
        <v>33</v>
      </c>
      <c r="BQ430">
        <f t="shared" si="15"/>
        <v>10</v>
      </c>
    </row>
    <row r="431" spans="1:69" x14ac:dyDescent="0.3">
      <c r="A431">
        <v>13217</v>
      </c>
      <c r="B431" t="s">
        <v>104</v>
      </c>
      <c r="C431" t="s">
        <v>128</v>
      </c>
      <c r="D431">
        <v>13</v>
      </c>
      <c r="BF431">
        <v>1</v>
      </c>
      <c r="BG431">
        <v>1</v>
      </c>
      <c r="BH431">
        <v>1</v>
      </c>
      <c r="BI431">
        <v>3</v>
      </c>
      <c r="BJ431">
        <v>3</v>
      </c>
      <c r="BK431">
        <v>4</v>
      </c>
      <c r="BL431">
        <v>4</v>
      </c>
      <c r="BM431">
        <v>4</v>
      </c>
      <c r="BN431">
        <v>4</v>
      </c>
      <c r="BO431">
        <v>6</v>
      </c>
      <c r="BP431">
        <f t="shared" si="14"/>
        <v>31</v>
      </c>
      <c r="BQ431">
        <f t="shared" si="15"/>
        <v>10</v>
      </c>
    </row>
    <row r="432" spans="1:69" x14ac:dyDescent="0.3">
      <c r="A432">
        <v>40071</v>
      </c>
      <c r="B432" t="s">
        <v>728</v>
      </c>
      <c r="C432" t="s">
        <v>14</v>
      </c>
      <c r="D432">
        <v>40</v>
      </c>
      <c r="BF432">
        <v>1</v>
      </c>
      <c r="BG432">
        <v>1</v>
      </c>
      <c r="BH432">
        <v>2</v>
      </c>
      <c r="BI432">
        <v>2</v>
      </c>
      <c r="BJ432">
        <v>2</v>
      </c>
      <c r="BK432">
        <v>3</v>
      </c>
      <c r="BL432">
        <v>3</v>
      </c>
      <c r="BM432">
        <v>4</v>
      </c>
      <c r="BN432">
        <v>5</v>
      </c>
      <c r="BO432">
        <v>5</v>
      </c>
      <c r="BP432">
        <f t="shared" si="14"/>
        <v>28</v>
      </c>
      <c r="BQ432">
        <f t="shared" si="15"/>
        <v>10</v>
      </c>
    </row>
    <row r="433" spans="1:69" x14ac:dyDescent="0.3">
      <c r="A433">
        <v>13073</v>
      </c>
      <c r="B433" t="s">
        <v>219</v>
      </c>
      <c r="C433" t="s">
        <v>128</v>
      </c>
      <c r="D433">
        <v>13</v>
      </c>
      <c r="BC433">
        <v>4</v>
      </c>
      <c r="BD433">
        <v>4</v>
      </c>
      <c r="BH433">
        <v>1</v>
      </c>
      <c r="BI433">
        <v>1</v>
      </c>
      <c r="BJ433">
        <v>1</v>
      </c>
      <c r="BK433">
        <v>1</v>
      </c>
      <c r="BL433">
        <v>3</v>
      </c>
      <c r="BM433">
        <v>3</v>
      </c>
      <c r="BN433">
        <v>3</v>
      </c>
      <c r="BO433">
        <v>6</v>
      </c>
      <c r="BP433">
        <f t="shared" si="14"/>
        <v>27</v>
      </c>
      <c r="BQ433">
        <f t="shared" si="15"/>
        <v>10</v>
      </c>
    </row>
    <row r="434" spans="1:69" x14ac:dyDescent="0.3">
      <c r="A434">
        <v>17201</v>
      </c>
      <c r="B434" t="s">
        <v>720</v>
      </c>
      <c r="C434" t="s">
        <v>36</v>
      </c>
      <c r="D434">
        <v>17</v>
      </c>
      <c r="BF434">
        <v>1</v>
      </c>
      <c r="BG434">
        <v>1</v>
      </c>
      <c r="BH434">
        <v>1</v>
      </c>
      <c r="BI434">
        <v>1</v>
      </c>
      <c r="BJ434">
        <v>1</v>
      </c>
      <c r="BK434">
        <v>2</v>
      </c>
      <c r="BL434">
        <v>4</v>
      </c>
      <c r="BM434">
        <v>5</v>
      </c>
      <c r="BN434">
        <v>5</v>
      </c>
      <c r="BO434">
        <v>5</v>
      </c>
      <c r="BP434">
        <f t="shared" si="14"/>
        <v>26</v>
      </c>
      <c r="BQ434">
        <f t="shared" si="15"/>
        <v>10</v>
      </c>
    </row>
    <row r="435" spans="1:69" x14ac:dyDescent="0.3">
      <c r="A435">
        <v>17027</v>
      </c>
      <c r="B435" t="s">
        <v>173</v>
      </c>
      <c r="C435" t="s">
        <v>36</v>
      </c>
      <c r="D435">
        <v>17</v>
      </c>
      <c r="BF435">
        <v>1</v>
      </c>
      <c r="BG435">
        <v>1</v>
      </c>
      <c r="BH435">
        <v>2</v>
      </c>
      <c r="BI435">
        <v>3</v>
      </c>
      <c r="BJ435">
        <v>3</v>
      </c>
      <c r="BK435">
        <v>3</v>
      </c>
      <c r="BL435">
        <v>3</v>
      </c>
      <c r="BM435">
        <v>3</v>
      </c>
      <c r="BN435">
        <v>3</v>
      </c>
      <c r="BO435">
        <v>3</v>
      </c>
      <c r="BP435">
        <f t="shared" si="14"/>
        <v>25</v>
      </c>
      <c r="BQ435">
        <f t="shared" si="15"/>
        <v>10</v>
      </c>
    </row>
    <row r="436" spans="1:69" x14ac:dyDescent="0.3">
      <c r="A436">
        <v>36039</v>
      </c>
      <c r="B436" t="s">
        <v>35</v>
      </c>
      <c r="C436" t="s">
        <v>92</v>
      </c>
      <c r="D436">
        <v>36</v>
      </c>
      <c r="BF436">
        <v>2</v>
      </c>
      <c r="BG436">
        <v>2</v>
      </c>
      <c r="BH436">
        <v>2</v>
      </c>
      <c r="BI436">
        <v>2</v>
      </c>
      <c r="BJ436">
        <v>2</v>
      </c>
      <c r="BK436">
        <v>2</v>
      </c>
      <c r="BL436">
        <v>2</v>
      </c>
      <c r="BM436">
        <v>2</v>
      </c>
      <c r="BN436">
        <v>4</v>
      </c>
      <c r="BO436">
        <v>4</v>
      </c>
      <c r="BP436">
        <f t="shared" si="14"/>
        <v>24</v>
      </c>
      <c r="BQ436">
        <f t="shared" si="15"/>
        <v>10</v>
      </c>
    </row>
    <row r="437" spans="1:69" x14ac:dyDescent="0.3">
      <c r="A437">
        <v>8019</v>
      </c>
      <c r="B437" t="s">
        <v>692</v>
      </c>
      <c r="C437" t="s">
        <v>140</v>
      </c>
      <c r="D437">
        <v>8</v>
      </c>
      <c r="BF437">
        <v>1</v>
      </c>
      <c r="BG437">
        <v>1</v>
      </c>
      <c r="BH437">
        <v>2</v>
      </c>
      <c r="BI437">
        <v>2</v>
      </c>
      <c r="BJ437">
        <v>2</v>
      </c>
      <c r="BK437">
        <v>2</v>
      </c>
      <c r="BL437">
        <v>3</v>
      </c>
      <c r="BM437">
        <v>3</v>
      </c>
      <c r="BN437">
        <v>3</v>
      </c>
      <c r="BO437">
        <v>3</v>
      </c>
      <c r="BP437">
        <f t="shared" si="14"/>
        <v>22</v>
      </c>
      <c r="BQ437">
        <f t="shared" si="15"/>
        <v>10</v>
      </c>
    </row>
    <row r="438" spans="1:69" x14ac:dyDescent="0.3">
      <c r="A438">
        <v>48321</v>
      </c>
      <c r="B438" t="s">
        <v>686</v>
      </c>
      <c r="C438" t="s">
        <v>49</v>
      </c>
      <c r="D438">
        <v>48</v>
      </c>
      <c r="BF438">
        <v>1</v>
      </c>
      <c r="BG438">
        <v>1</v>
      </c>
      <c r="BH438">
        <v>1</v>
      </c>
      <c r="BI438">
        <v>1</v>
      </c>
      <c r="BJ438">
        <v>3</v>
      </c>
      <c r="BK438">
        <v>3</v>
      </c>
      <c r="BL438">
        <v>3</v>
      </c>
      <c r="BM438">
        <v>3</v>
      </c>
      <c r="BN438">
        <v>3</v>
      </c>
      <c r="BO438">
        <v>3</v>
      </c>
      <c r="BP438">
        <f t="shared" si="14"/>
        <v>22</v>
      </c>
      <c r="BQ438">
        <f t="shared" si="15"/>
        <v>10</v>
      </c>
    </row>
    <row r="439" spans="1:69" x14ac:dyDescent="0.3">
      <c r="A439">
        <v>36057</v>
      </c>
      <c r="B439" t="s">
        <v>90</v>
      </c>
      <c r="C439" t="s">
        <v>92</v>
      </c>
      <c r="D439">
        <v>36</v>
      </c>
      <c r="BF439">
        <v>1</v>
      </c>
      <c r="BG439">
        <v>1</v>
      </c>
      <c r="BH439">
        <v>1</v>
      </c>
      <c r="BI439">
        <v>2</v>
      </c>
      <c r="BJ439">
        <v>2</v>
      </c>
      <c r="BK439">
        <v>2</v>
      </c>
      <c r="BL439">
        <v>2</v>
      </c>
      <c r="BM439">
        <v>3</v>
      </c>
      <c r="BN439">
        <v>3</v>
      </c>
      <c r="BO439">
        <v>3</v>
      </c>
      <c r="BP439">
        <f t="shared" si="14"/>
        <v>20</v>
      </c>
      <c r="BQ439">
        <f t="shared" si="15"/>
        <v>10</v>
      </c>
    </row>
    <row r="440" spans="1:69" x14ac:dyDescent="0.3">
      <c r="A440">
        <v>37195</v>
      </c>
      <c r="B440" t="s">
        <v>662</v>
      </c>
      <c r="C440" t="s">
        <v>17</v>
      </c>
      <c r="D440">
        <v>37</v>
      </c>
      <c r="BF440">
        <v>1</v>
      </c>
      <c r="BG440">
        <v>1</v>
      </c>
      <c r="BH440">
        <v>1</v>
      </c>
      <c r="BI440">
        <v>1</v>
      </c>
      <c r="BJ440">
        <v>2</v>
      </c>
      <c r="BK440">
        <v>2</v>
      </c>
      <c r="BL440">
        <v>2</v>
      </c>
      <c r="BM440">
        <v>3</v>
      </c>
      <c r="BN440">
        <v>3</v>
      </c>
      <c r="BO440">
        <v>3</v>
      </c>
      <c r="BP440">
        <f t="shared" si="14"/>
        <v>19</v>
      </c>
      <c r="BQ440">
        <f t="shared" si="15"/>
        <v>10</v>
      </c>
    </row>
    <row r="441" spans="1:69" x14ac:dyDescent="0.3">
      <c r="A441">
        <v>22117</v>
      </c>
      <c r="B441" t="s">
        <v>654</v>
      </c>
      <c r="C441" t="s">
        <v>190</v>
      </c>
      <c r="D441">
        <v>22</v>
      </c>
      <c r="BB441">
        <v>1</v>
      </c>
      <c r="BC441">
        <v>1</v>
      </c>
      <c r="BD441">
        <v>2</v>
      </c>
      <c r="BI441">
        <v>1</v>
      </c>
      <c r="BJ441">
        <v>2</v>
      </c>
      <c r="BK441">
        <v>2</v>
      </c>
      <c r="BL441">
        <v>2</v>
      </c>
      <c r="BM441">
        <v>2</v>
      </c>
      <c r="BN441">
        <v>2</v>
      </c>
      <c r="BO441">
        <v>3</v>
      </c>
      <c r="BP441">
        <f t="shared" si="14"/>
        <v>18</v>
      </c>
      <c r="BQ441">
        <f t="shared" si="15"/>
        <v>10</v>
      </c>
    </row>
    <row r="442" spans="1:69" x14ac:dyDescent="0.3">
      <c r="A442">
        <v>23019</v>
      </c>
      <c r="B442" t="s">
        <v>653</v>
      </c>
      <c r="C442" t="s">
        <v>24</v>
      </c>
      <c r="D442">
        <v>23</v>
      </c>
      <c r="BD442">
        <v>1</v>
      </c>
      <c r="BE442">
        <v>1</v>
      </c>
      <c r="BF442">
        <v>1</v>
      </c>
      <c r="BI442">
        <v>1</v>
      </c>
      <c r="BJ442">
        <v>1</v>
      </c>
      <c r="BK442">
        <v>2</v>
      </c>
      <c r="BL442">
        <v>2</v>
      </c>
      <c r="BM442">
        <v>2</v>
      </c>
      <c r="BN442">
        <v>3</v>
      </c>
      <c r="BO442">
        <v>4</v>
      </c>
      <c r="BP442">
        <f t="shared" si="14"/>
        <v>18</v>
      </c>
      <c r="BQ442">
        <f t="shared" si="15"/>
        <v>10</v>
      </c>
    </row>
    <row r="443" spans="1:69" x14ac:dyDescent="0.3">
      <c r="A443">
        <v>21017</v>
      </c>
      <c r="B443" t="s">
        <v>196</v>
      </c>
      <c r="C443" t="s">
        <v>112</v>
      </c>
      <c r="D443">
        <v>21</v>
      </c>
      <c r="BF443">
        <v>1</v>
      </c>
      <c r="BG443">
        <v>1</v>
      </c>
      <c r="BH443">
        <v>1</v>
      </c>
      <c r="BI443">
        <v>2</v>
      </c>
      <c r="BJ443">
        <v>2</v>
      </c>
      <c r="BK443">
        <v>2</v>
      </c>
      <c r="BL443">
        <v>2</v>
      </c>
      <c r="BM443">
        <v>2</v>
      </c>
      <c r="BN443">
        <v>2</v>
      </c>
      <c r="BO443">
        <v>2</v>
      </c>
      <c r="BP443">
        <f t="shared" si="14"/>
        <v>17</v>
      </c>
      <c r="BQ443">
        <f t="shared" si="15"/>
        <v>10</v>
      </c>
    </row>
    <row r="444" spans="1:69" x14ac:dyDescent="0.3">
      <c r="A444">
        <v>21049</v>
      </c>
      <c r="B444" t="s">
        <v>414</v>
      </c>
      <c r="C444" t="s">
        <v>112</v>
      </c>
      <c r="D444">
        <v>21</v>
      </c>
      <c r="BF444">
        <v>1</v>
      </c>
      <c r="BG444">
        <v>1</v>
      </c>
      <c r="BH444">
        <v>1</v>
      </c>
      <c r="BI444">
        <v>1</v>
      </c>
      <c r="BJ444">
        <v>2</v>
      </c>
      <c r="BK444">
        <v>2</v>
      </c>
      <c r="BL444">
        <v>2</v>
      </c>
      <c r="BM444">
        <v>2</v>
      </c>
      <c r="BN444">
        <v>2</v>
      </c>
      <c r="BO444">
        <v>2</v>
      </c>
      <c r="BP444">
        <f t="shared" si="14"/>
        <v>16</v>
      </c>
      <c r="BQ444">
        <f t="shared" si="15"/>
        <v>10</v>
      </c>
    </row>
    <row r="445" spans="1:69" x14ac:dyDescent="0.3">
      <c r="A445">
        <v>40119</v>
      </c>
      <c r="B445" t="s">
        <v>605</v>
      </c>
      <c r="C445" t="s">
        <v>14</v>
      </c>
      <c r="D445">
        <v>40</v>
      </c>
      <c r="BF445">
        <v>1</v>
      </c>
      <c r="BG445">
        <v>1</v>
      </c>
      <c r="BH445">
        <v>1</v>
      </c>
      <c r="BI445">
        <v>1</v>
      </c>
      <c r="BJ445">
        <v>1</v>
      </c>
      <c r="BK445">
        <v>1</v>
      </c>
      <c r="BL445">
        <v>1</v>
      </c>
      <c r="BM445">
        <v>2</v>
      </c>
      <c r="BN445">
        <v>3</v>
      </c>
      <c r="BO445">
        <v>3</v>
      </c>
      <c r="BP445">
        <f t="shared" si="14"/>
        <v>15</v>
      </c>
      <c r="BQ445">
        <f t="shared" si="15"/>
        <v>10</v>
      </c>
    </row>
    <row r="446" spans="1:69" x14ac:dyDescent="0.3">
      <c r="A446">
        <v>39157</v>
      </c>
      <c r="B446" t="s">
        <v>589</v>
      </c>
      <c r="C446" t="s">
        <v>84</v>
      </c>
      <c r="D446">
        <v>39</v>
      </c>
      <c r="BF446">
        <v>1</v>
      </c>
      <c r="BG446">
        <v>1</v>
      </c>
      <c r="BH446">
        <v>1</v>
      </c>
      <c r="BI446">
        <v>1</v>
      </c>
      <c r="BJ446">
        <v>1</v>
      </c>
      <c r="BK446">
        <v>1</v>
      </c>
      <c r="BL446">
        <v>1</v>
      </c>
      <c r="BM446">
        <v>2</v>
      </c>
      <c r="BN446">
        <v>2</v>
      </c>
      <c r="BO446">
        <v>3</v>
      </c>
      <c r="BP446">
        <f t="shared" si="14"/>
        <v>14</v>
      </c>
      <c r="BQ446">
        <f t="shared" si="15"/>
        <v>10</v>
      </c>
    </row>
    <row r="447" spans="1:69" x14ac:dyDescent="0.3">
      <c r="A447">
        <v>17019</v>
      </c>
      <c r="B447" t="s">
        <v>581</v>
      </c>
      <c r="C447" t="s">
        <v>36</v>
      </c>
      <c r="D447">
        <v>17</v>
      </c>
      <c r="BF447">
        <v>1</v>
      </c>
      <c r="BG447">
        <v>1</v>
      </c>
      <c r="BH447">
        <v>1</v>
      </c>
      <c r="BI447">
        <v>1</v>
      </c>
      <c r="BJ447">
        <v>1</v>
      </c>
      <c r="BK447">
        <v>1</v>
      </c>
      <c r="BL447">
        <v>1</v>
      </c>
      <c r="BM447">
        <v>2</v>
      </c>
      <c r="BN447">
        <v>2</v>
      </c>
      <c r="BO447">
        <v>2</v>
      </c>
      <c r="BP447">
        <f t="shared" si="14"/>
        <v>13</v>
      </c>
      <c r="BQ447">
        <f t="shared" si="15"/>
        <v>10</v>
      </c>
    </row>
    <row r="448" spans="1:69" x14ac:dyDescent="0.3">
      <c r="A448">
        <v>27161</v>
      </c>
      <c r="B448" t="s">
        <v>542</v>
      </c>
      <c r="C448" t="s">
        <v>183</v>
      </c>
      <c r="D448">
        <v>27</v>
      </c>
      <c r="BF448">
        <v>1</v>
      </c>
      <c r="BG448">
        <v>1</v>
      </c>
      <c r="BH448">
        <v>1</v>
      </c>
      <c r="BI448">
        <v>1</v>
      </c>
      <c r="BJ448">
        <v>1</v>
      </c>
      <c r="BK448">
        <v>1</v>
      </c>
      <c r="BL448">
        <v>1</v>
      </c>
      <c r="BM448">
        <v>1</v>
      </c>
      <c r="BN448">
        <v>2</v>
      </c>
      <c r="BO448">
        <v>2</v>
      </c>
      <c r="BP448">
        <f t="shared" si="14"/>
        <v>12</v>
      </c>
      <c r="BQ448">
        <f t="shared" si="15"/>
        <v>10</v>
      </c>
    </row>
    <row r="449" spans="1:69" x14ac:dyDescent="0.3">
      <c r="A449">
        <v>17195</v>
      </c>
      <c r="B449" t="s">
        <v>499</v>
      </c>
      <c r="C449" t="s">
        <v>36</v>
      </c>
      <c r="D449">
        <v>17</v>
      </c>
      <c r="BF449">
        <v>1</v>
      </c>
      <c r="BG449">
        <v>1</v>
      </c>
      <c r="BH449">
        <v>1</v>
      </c>
      <c r="BI449">
        <v>1</v>
      </c>
      <c r="BJ449">
        <v>1</v>
      </c>
      <c r="BK449">
        <v>1</v>
      </c>
      <c r="BL449">
        <v>1</v>
      </c>
      <c r="BM449">
        <v>1</v>
      </c>
      <c r="BN449">
        <v>1</v>
      </c>
      <c r="BO449">
        <v>1</v>
      </c>
      <c r="BP449">
        <f t="shared" si="14"/>
        <v>10</v>
      </c>
      <c r="BQ449">
        <f t="shared" si="15"/>
        <v>10</v>
      </c>
    </row>
    <row r="450" spans="1:69" x14ac:dyDescent="0.3">
      <c r="A450">
        <v>20059</v>
      </c>
      <c r="B450" t="s">
        <v>29</v>
      </c>
      <c r="C450" t="s">
        <v>31</v>
      </c>
      <c r="D450">
        <v>20</v>
      </c>
      <c r="BF450">
        <v>1</v>
      </c>
      <c r="BG450">
        <v>1</v>
      </c>
      <c r="BH450">
        <v>1</v>
      </c>
      <c r="BI450">
        <v>1</v>
      </c>
      <c r="BJ450">
        <v>1</v>
      </c>
      <c r="BK450">
        <v>1</v>
      </c>
      <c r="BL450">
        <v>1</v>
      </c>
      <c r="BM450">
        <v>1</v>
      </c>
      <c r="BN450">
        <v>1</v>
      </c>
      <c r="BO450">
        <v>1</v>
      </c>
      <c r="BP450">
        <f t="shared" si="14"/>
        <v>10</v>
      </c>
      <c r="BQ450">
        <f t="shared" si="15"/>
        <v>10</v>
      </c>
    </row>
    <row r="451" spans="1:69" x14ac:dyDescent="0.3">
      <c r="A451">
        <v>49053</v>
      </c>
      <c r="B451" t="s">
        <v>25</v>
      </c>
      <c r="C451" t="s">
        <v>439</v>
      </c>
      <c r="D451">
        <v>49</v>
      </c>
      <c r="BF451">
        <v>1</v>
      </c>
      <c r="BG451">
        <v>1</v>
      </c>
      <c r="BH451">
        <v>1</v>
      </c>
      <c r="BI451">
        <v>1</v>
      </c>
      <c r="BJ451">
        <v>1</v>
      </c>
      <c r="BK451">
        <v>1</v>
      </c>
      <c r="BL451">
        <v>1</v>
      </c>
      <c r="BM451">
        <v>1</v>
      </c>
      <c r="BN451">
        <v>1</v>
      </c>
      <c r="BO451">
        <v>1</v>
      </c>
      <c r="BP451">
        <f t="shared" si="14"/>
        <v>10</v>
      </c>
      <c r="BQ451">
        <f t="shared" si="15"/>
        <v>10</v>
      </c>
    </row>
    <row r="452" spans="1:69" x14ac:dyDescent="0.3">
      <c r="A452">
        <v>53043</v>
      </c>
      <c r="B452" t="s">
        <v>160</v>
      </c>
      <c r="C452" t="s">
        <v>150</v>
      </c>
      <c r="D452">
        <v>53</v>
      </c>
      <c r="BF452">
        <v>1</v>
      </c>
      <c r="BG452">
        <v>1</v>
      </c>
      <c r="BH452">
        <v>1</v>
      </c>
      <c r="BI452">
        <v>1</v>
      </c>
      <c r="BJ452">
        <v>1</v>
      </c>
      <c r="BK452">
        <v>1</v>
      </c>
      <c r="BL452">
        <v>1</v>
      </c>
      <c r="BM452">
        <v>1</v>
      </c>
      <c r="BN452">
        <v>1</v>
      </c>
      <c r="BO452">
        <v>1</v>
      </c>
      <c r="BP452">
        <f t="shared" si="14"/>
        <v>10</v>
      </c>
      <c r="BQ452">
        <f t="shared" si="15"/>
        <v>10</v>
      </c>
    </row>
    <row r="453" spans="1:69" x14ac:dyDescent="0.3">
      <c r="A453">
        <v>36067</v>
      </c>
      <c r="B453" t="s">
        <v>921</v>
      </c>
      <c r="C453" t="s">
        <v>92</v>
      </c>
      <c r="D453">
        <v>36</v>
      </c>
      <c r="BG453">
        <v>1</v>
      </c>
      <c r="BH453">
        <v>2</v>
      </c>
      <c r="BI453">
        <v>2</v>
      </c>
      <c r="BJ453">
        <v>5</v>
      </c>
      <c r="BK453">
        <v>8</v>
      </c>
      <c r="BL453">
        <v>8</v>
      </c>
      <c r="BM453">
        <v>29</v>
      </c>
      <c r="BN453">
        <v>52</v>
      </c>
      <c r="BO453">
        <v>60</v>
      </c>
      <c r="BP453">
        <f t="shared" si="14"/>
        <v>167</v>
      </c>
      <c r="BQ453">
        <f t="shared" si="15"/>
        <v>9</v>
      </c>
    </row>
    <row r="454" spans="1:69" x14ac:dyDescent="0.3">
      <c r="A454">
        <v>24027</v>
      </c>
      <c r="B454" t="s">
        <v>791</v>
      </c>
      <c r="C454" t="s">
        <v>110</v>
      </c>
      <c r="D454">
        <v>24</v>
      </c>
      <c r="BG454">
        <v>1</v>
      </c>
      <c r="BH454">
        <v>3</v>
      </c>
      <c r="BI454">
        <v>8</v>
      </c>
      <c r="BJ454">
        <v>16</v>
      </c>
      <c r="BK454">
        <v>19</v>
      </c>
      <c r="BL454">
        <v>19</v>
      </c>
      <c r="BM454">
        <v>24</v>
      </c>
      <c r="BN454">
        <v>26</v>
      </c>
      <c r="BO454">
        <v>30</v>
      </c>
      <c r="BP454">
        <f t="shared" ref="BP454:BP517" si="16">SUM(E454:BO454)</f>
        <v>146</v>
      </c>
      <c r="BQ454">
        <f t="shared" ref="BQ454:BQ517" si="17">COUNTA(E454:BO454)</f>
        <v>9</v>
      </c>
    </row>
    <row r="455" spans="1:69" x14ac:dyDescent="0.3">
      <c r="A455">
        <v>5023</v>
      </c>
      <c r="B455" t="s">
        <v>904</v>
      </c>
      <c r="C455" t="s">
        <v>208</v>
      </c>
      <c r="D455">
        <v>5</v>
      </c>
      <c r="BG455">
        <v>1</v>
      </c>
      <c r="BH455">
        <v>1</v>
      </c>
      <c r="BI455">
        <v>1</v>
      </c>
      <c r="BJ455">
        <v>10</v>
      </c>
      <c r="BK455">
        <v>10</v>
      </c>
      <c r="BL455">
        <v>22</v>
      </c>
      <c r="BM455">
        <v>25</v>
      </c>
      <c r="BN455">
        <v>28</v>
      </c>
      <c r="BO455">
        <v>34</v>
      </c>
      <c r="BP455">
        <f t="shared" si="16"/>
        <v>132</v>
      </c>
      <c r="BQ455">
        <f t="shared" si="17"/>
        <v>9</v>
      </c>
    </row>
    <row r="456" spans="1:69" x14ac:dyDescent="0.3">
      <c r="A456">
        <v>17197</v>
      </c>
      <c r="B456" t="s">
        <v>886</v>
      </c>
      <c r="C456" t="s">
        <v>36</v>
      </c>
      <c r="D456">
        <v>17</v>
      </c>
      <c r="BG456">
        <v>1</v>
      </c>
      <c r="BH456">
        <v>2</v>
      </c>
      <c r="BI456">
        <v>3</v>
      </c>
      <c r="BJ456">
        <v>9</v>
      </c>
      <c r="BK456">
        <v>10</v>
      </c>
      <c r="BL456">
        <v>12</v>
      </c>
      <c r="BM456">
        <v>21</v>
      </c>
      <c r="BN456">
        <v>24</v>
      </c>
      <c r="BO456">
        <v>28</v>
      </c>
      <c r="BP456">
        <f t="shared" si="16"/>
        <v>110</v>
      </c>
      <c r="BQ456">
        <f t="shared" si="17"/>
        <v>9</v>
      </c>
    </row>
    <row r="457" spans="1:69" x14ac:dyDescent="0.3">
      <c r="B457" t="s">
        <v>8</v>
      </c>
      <c r="C457" t="s">
        <v>359</v>
      </c>
      <c r="D457">
        <v>12</v>
      </c>
      <c r="BB457">
        <v>1</v>
      </c>
      <c r="BC457">
        <v>1</v>
      </c>
      <c r="BF457">
        <v>36</v>
      </c>
      <c r="BG457">
        <v>30</v>
      </c>
      <c r="BH457">
        <v>5</v>
      </c>
      <c r="BJ457">
        <v>3</v>
      </c>
      <c r="BK457">
        <v>3</v>
      </c>
      <c r="BL457">
        <v>1</v>
      </c>
      <c r="BM457">
        <v>1</v>
      </c>
      <c r="BP457">
        <f t="shared" si="16"/>
        <v>81</v>
      </c>
      <c r="BQ457">
        <f t="shared" si="17"/>
        <v>9</v>
      </c>
    </row>
    <row r="458" spans="1:69" x14ac:dyDescent="0.3">
      <c r="A458">
        <v>29510</v>
      </c>
      <c r="B458" t="s">
        <v>838</v>
      </c>
      <c r="C458" t="s">
        <v>101</v>
      </c>
      <c r="D458">
        <v>29</v>
      </c>
      <c r="BG458">
        <v>1</v>
      </c>
      <c r="BH458">
        <v>1</v>
      </c>
      <c r="BI458">
        <v>4</v>
      </c>
      <c r="BJ458">
        <v>3</v>
      </c>
      <c r="BK458">
        <v>6</v>
      </c>
      <c r="BL458">
        <v>7</v>
      </c>
      <c r="BM458">
        <v>10</v>
      </c>
      <c r="BN458">
        <v>15</v>
      </c>
      <c r="BO458">
        <v>23</v>
      </c>
      <c r="BP458">
        <f t="shared" si="16"/>
        <v>70</v>
      </c>
      <c r="BQ458">
        <f t="shared" si="17"/>
        <v>9</v>
      </c>
    </row>
    <row r="459" spans="1:69" x14ac:dyDescent="0.3">
      <c r="A459">
        <v>19153</v>
      </c>
      <c r="B459" t="s">
        <v>467</v>
      </c>
      <c r="C459" t="s">
        <v>33</v>
      </c>
      <c r="D459">
        <v>19</v>
      </c>
      <c r="BG459">
        <v>1</v>
      </c>
      <c r="BH459">
        <v>1</v>
      </c>
      <c r="BI459">
        <v>3</v>
      </c>
      <c r="BJ459">
        <v>6</v>
      </c>
      <c r="BK459">
        <v>6</v>
      </c>
      <c r="BL459">
        <v>10</v>
      </c>
      <c r="BM459">
        <v>10</v>
      </c>
      <c r="BN459">
        <v>12</v>
      </c>
      <c r="BO459">
        <v>17</v>
      </c>
      <c r="BP459">
        <f t="shared" si="16"/>
        <v>66</v>
      </c>
      <c r="BQ459">
        <f t="shared" si="17"/>
        <v>9</v>
      </c>
    </row>
    <row r="460" spans="1:69" x14ac:dyDescent="0.3">
      <c r="A460">
        <v>18089</v>
      </c>
      <c r="B460" t="s">
        <v>99</v>
      </c>
      <c r="C460" t="s">
        <v>34</v>
      </c>
      <c r="D460">
        <v>18</v>
      </c>
      <c r="BG460">
        <v>2</v>
      </c>
      <c r="BH460">
        <v>2</v>
      </c>
      <c r="BI460">
        <v>3</v>
      </c>
      <c r="BJ460">
        <v>4</v>
      </c>
      <c r="BK460">
        <v>7</v>
      </c>
      <c r="BL460">
        <v>7</v>
      </c>
      <c r="BM460">
        <v>10</v>
      </c>
      <c r="BN460">
        <v>11</v>
      </c>
      <c r="BO460">
        <v>17</v>
      </c>
      <c r="BP460">
        <f t="shared" si="16"/>
        <v>63</v>
      </c>
      <c r="BQ460">
        <f t="shared" si="17"/>
        <v>9</v>
      </c>
    </row>
    <row r="461" spans="1:69" x14ac:dyDescent="0.3">
      <c r="A461">
        <v>13139</v>
      </c>
      <c r="B461" t="s">
        <v>822</v>
      </c>
      <c r="C461" t="s">
        <v>128</v>
      </c>
      <c r="D461">
        <v>13</v>
      </c>
      <c r="BG461">
        <v>1</v>
      </c>
      <c r="BH461">
        <v>1</v>
      </c>
      <c r="BI461">
        <v>3</v>
      </c>
      <c r="BJ461">
        <v>5</v>
      </c>
      <c r="BK461">
        <v>6</v>
      </c>
      <c r="BL461">
        <v>9</v>
      </c>
      <c r="BM461">
        <v>9</v>
      </c>
      <c r="BN461">
        <v>10</v>
      </c>
      <c r="BO461">
        <v>16</v>
      </c>
      <c r="BP461">
        <f t="shared" si="16"/>
        <v>60</v>
      </c>
      <c r="BQ461">
        <f t="shared" si="17"/>
        <v>9</v>
      </c>
    </row>
    <row r="462" spans="1:69" x14ac:dyDescent="0.3">
      <c r="A462">
        <v>34015</v>
      </c>
      <c r="B462" t="s">
        <v>469</v>
      </c>
      <c r="C462" t="s">
        <v>226</v>
      </c>
      <c r="D462">
        <v>34</v>
      </c>
      <c r="BD462">
        <v>3</v>
      </c>
      <c r="BH462">
        <v>2</v>
      </c>
      <c r="BI462">
        <v>2</v>
      </c>
      <c r="BJ462">
        <v>3</v>
      </c>
      <c r="BK462">
        <v>3</v>
      </c>
      <c r="BL462">
        <v>6</v>
      </c>
      <c r="BM462">
        <v>8</v>
      </c>
      <c r="BN462">
        <v>13</v>
      </c>
      <c r="BO462">
        <v>19</v>
      </c>
      <c r="BP462">
        <f t="shared" si="16"/>
        <v>59</v>
      </c>
      <c r="BQ462">
        <f t="shared" si="17"/>
        <v>9</v>
      </c>
    </row>
    <row r="463" spans="1:69" x14ac:dyDescent="0.3">
      <c r="A463">
        <v>49051</v>
      </c>
      <c r="B463" t="s">
        <v>811</v>
      </c>
      <c r="C463" t="s">
        <v>439</v>
      </c>
      <c r="D463">
        <v>49</v>
      </c>
      <c r="BG463">
        <v>1</v>
      </c>
      <c r="BH463">
        <v>2</v>
      </c>
      <c r="BI463">
        <v>2</v>
      </c>
      <c r="BJ463">
        <v>3</v>
      </c>
      <c r="BK463">
        <v>4</v>
      </c>
      <c r="BL463">
        <v>7</v>
      </c>
      <c r="BM463">
        <v>8</v>
      </c>
      <c r="BN463">
        <v>12</v>
      </c>
      <c r="BO463">
        <v>16</v>
      </c>
      <c r="BP463">
        <f t="shared" si="16"/>
        <v>55</v>
      </c>
      <c r="BQ463">
        <f t="shared" si="17"/>
        <v>9</v>
      </c>
    </row>
    <row r="464" spans="1:69" x14ac:dyDescent="0.3">
      <c r="B464" t="s">
        <v>8</v>
      </c>
      <c r="C464" t="s">
        <v>112</v>
      </c>
      <c r="D464">
        <v>21</v>
      </c>
      <c r="BD464">
        <v>1</v>
      </c>
      <c r="BH464">
        <v>3</v>
      </c>
      <c r="BI464">
        <v>1</v>
      </c>
      <c r="BJ464">
        <v>2</v>
      </c>
      <c r="BK464">
        <v>5</v>
      </c>
      <c r="BL464">
        <v>5</v>
      </c>
      <c r="BM464">
        <v>13</v>
      </c>
      <c r="BN464">
        <v>18</v>
      </c>
      <c r="BO464">
        <v>4</v>
      </c>
      <c r="BP464">
        <f t="shared" si="16"/>
        <v>52</v>
      </c>
      <c r="BQ464">
        <f t="shared" si="17"/>
        <v>9</v>
      </c>
    </row>
    <row r="465" spans="1:69" x14ac:dyDescent="0.3">
      <c r="B465" t="s">
        <v>8</v>
      </c>
      <c r="C465" t="s">
        <v>183</v>
      </c>
      <c r="D465">
        <v>27</v>
      </c>
      <c r="BC465">
        <v>1</v>
      </c>
      <c r="BD465">
        <v>2</v>
      </c>
      <c r="BF465">
        <v>12</v>
      </c>
      <c r="BG465">
        <v>7</v>
      </c>
      <c r="BH465">
        <v>8</v>
      </c>
      <c r="BI465">
        <v>16</v>
      </c>
      <c r="BJ465">
        <v>2</v>
      </c>
      <c r="BL465">
        <v>1</v>
      </c>
      <c r="BM465">
        <v>1</v>
      </c>
      <c r="BP465">
        <f t="shared" si="16"/>
        <v>50</v>
      </c>
      <c r="BQ465">
        <f t="shared" si="17"/>
        <v>9</v>
      </c>
    </row>
    <row r="466" spans="1:69" x14ac:dyDescent="0.3">
      <c r="A466">
        <v>26093</v>
      </c>
      <c r="B466" t="s">
        <v>245</v>
      </c>
      <c r="C466" t="s">
        <v>105</v>
      </c>
      <c r="D466">
        <v>26</v>
      </c>
      <c r="BD466">
        <v>1</v>
      </c>
      <c r="BE466">
        <v>1</v>
      </c>
      <c r="BF466">
        <v>3</v>
      </c>
      <c r="BJ466">
        <v>1</v>
      </c>
      <c r="BK466">
        <v>3</v>
      </c>
      <c r="BL466">
        <v>6</v>
      </c>
      <c r="BM466">
        <v>8</v>
      </c>
      <c r="BN466">
        <v>9</v>
      </c>
      <c r="BO466">
        <v>13</v>
      </c>
      <c r="BP466">
        <f t="shared" si="16"/>
        <v>45</v>
      </c>
      <c r="BQ466">
        <f t="shared" si="17"/>
        <v>9</v>
      </c>
    </row>
    <row r="467" spans="1:69" x14ac:dyDescent="0.3">
      <c r="A467">
        <v>2090</v>
      </c>
      <c r="B467" t="s">
        <v>777</v>
      </c>
      <c r="C467" t="s">
        <v>321</v>
      </c>
      <c r="D467">
        <v>2</v>
      </c>
      <c r="BG467">
        <v>2</v>
      </c>
      <c r="BH467">
        <v>3</v>
      </c>
      <c r="BI467">
        <v>3</v>
      </c>
      <c r="BJ467">
        <v>3</v>
      </c>
      <c r="BK467">
        <v>3</v>
      </c>
      <c r="BL467">
        <v>3</v>
      </c>
      <c r="BM467">
        <v>7</v>
      </c>
      <c r="BN467">
        <v>7</v>
      </c>
      <c r="BO467">
        <v>9</v>
      </c>
      <c r="BP467">
        <f t="shared" si="16"/>
        <v>40</v>
      </c>
      <c r="BQ467">
        <f t="shared" si="17"/>
        <v>9</v>
      </c>
    </row>
    <row r="468" spans="1:69" x14ac:dyDescent="0.3">
      <c r="B468" t="s">
        <v>8</v>
      </c>
      <c r="C468" t="s">
        <v>101</v>
      </c>
      <c r="D468">
        <v>29</v>
      </c>
      <c r="BF468">
        <v>1</v>
      </c>
      <c r="BG468">
        <v>1</v>
      </c>
      <c r="BH468">
        <v>1</v>
      </c>
      <c r="BI468">
        <v>7</v>
      </c>
      <c r="BK468">
        <v>7</v>
      </c>
      <c r="BL468">
        <v>4</v>
      </c>
      <c r="BM468">
        <v>5</v>
      </c>
      <c r="BN468">
        <v>6</v>
      </c>
      <c r="BO468">
        <v>8</v>
      </c>
      <c r="BP468">
        <f t="shared" si="16"/>
        <v>40</v>
      </c>
      <c r="BQ468">
        <f t="shared" si="17"/>
        <v>9</v>
      </c>
    </row>
    <row r="469" spans="1:69" x14ac:dyDescent="0.3">
      <c r="A469">
        <v>33003</v>
      </c>
      <c r="B469" t="s">
        <v>378</v>
      </c>
      <c r="C469" t="s">
        <v>20</v>
      </c>
      <c r="D469">
        <v>33</v>
      </c>
      <c r="BG469">
        <v>1</v>
      </c>
      <c r="BH469">
        <v>1</v>
      </c>
      <c r="BI469">
        <v>4</v>
      </c>
      <c r="BJ469">
        <v>4</v>
      </c>
      <c r="BK469">
        <v>5</v>
      </c>
      <c r="BL469">
        <v>5</v>
      </c>
      <c r="BM469">
        <v>6</v>
      </c>
      <c r="BN469">
        <v>7</v>
      </c>
      <c r="BO469">
        <v>7</v>
      </c>
      <c r="BP469">
        <f t="shared" si="16"/>
        <v>40</v>
      </c>
      <c r="BQ469">
        <f t="shared" si="17"/>
        <v>9</v>
      </c>
    </row>
    <row r="470" spans="1:69" x14ac:dyDescent="0.3">
      <c r="A470">
        <v>12073</v>
      </c>
      <c r="B470" t="s">
        <v>757</v>
      </c>
      <c r="C470" t="s">
        <v>359</v>
      </c>
      <c r="D470">
        <v>12</v>
      </c>
      <c r="BB470">
        <v>1</v>
      </c>
      <c r="BC470">
        <v>1</v>
      </c>
      <c r="BI470">
        <v>1</v>
      </c>
      <c r="BJ470">
        <v>4</v>
      </c>
      <c r="BK470">
        <v>4</v>
      </c>
      <c r="BL470">
        <v>4</v>
      </c>
      <c r="BM470">
        <v>5</v>
      </c>
      <c r="BN470">
        <v>6</v>
      </c>
      <c r="BO470">
        <v>8</v>
      </c>
      <c r="BP470">
        <f t="shared" si="16"/>
        <v>34</v>
      </c>
      <c r="BQ470">
        <f t="shared" si="17"/>
        <v>9</v>
      </c>
    </row>
    <row r="471" spans="1:69" x14ac:dyDescent="0.3">
      <c r="A471">
        <v>12119</v>
      </c>
      <c r="B471" t="s">
        <v>551</v>
      </c>
      <c r="C471" t="s">
        <v>359</v>
      </c>
      <c r="D471">
        <v>12</v>
      </c>
      <c r="BB471">
        <v>1</v>
      </c>
      <c r="BC471">
        <v>1</v>
      </c>
      <c r="BI471">
        <v>1</v>
      </c>
      <c r="BJ471">
        <v>2</v>
      </c>
      <c r="BK471">
        <v>3</v>
      </c>
      <c r="BL471">
        <v>4</v>
      </c>
      <c r="BM471">
        <v>4</v>
      </c>
      <c r="BN471">
        <v>8</v>
      </c>
      <c r="BO471">
        <v>10</v>
      </c>
      <c r="BP471">
        <f t="shared" si="16"/>
        <v>34</v>
      </c>
      <c r="BQ471">
        <f t="shared" si="17"/>
        <v>9</v>
      </c>
    </row>
    <row r="472" spans="1:69" x14ac:dyDescent="0.3">
      <c r="A472">
        <v>12131</v>
      </c>
      <c r="B472" t="s">
        <v>129</v>
      </c>
      <c r="C472" t="s">
        <v>359</v>
      </c>
      <c r="D472">
        <v>12</v>
      </c>
      <c r="BB472">
        <v>1</v>
      </c>
      <c r="BC472">
        <v>1</v>
      </c>
      <c r="BI472">
        <v>1</v>
      </c>
      <c r="BJ472">
        <v>1</v>
      </c>
      <c r="BK472">
        <v>3</v>
      </c>
      <c r="BL472">
        <v>4</v>
      </c>
      <c r="BM472">
        <v>4</v>
      </c>
      <c r="BN472">
        <v>9</v>
      </c>
      <c r="BO472">
        <v>10</v>
      </c>
      <c r="BP472">
        <f t="shared" si="16"/>
        <v>34</v>
      </c>
      <c r="BQ472">
        <f t="shared" si="17"/>
        <v>9</v>
      </c>
    </row>
    <row r="473" spans="1:69" x14ac:dyDescent="0.3">
      <c r="A473">
        <v>13117</v>
      </c>
      <c r="B473" t="s">
        <v>755</v>
      </c>
      <c r="C473" t="s">
        <v>128</v>
      </c>
      <c r="D473">
        <v>13</v>
      </c>
      <c r="BG473">
        <v>1</v>
      </c>
      <c r="BH473">
        <v>1</v>
      </c>
      <c r="BI473">
        <v>2</v>
      </c>
      <c r="BJ473">
        <v>3</v>
      </c>
      <c r="BK473">
        <v>3</v>
      </c>
      <c r="BL473">
        <v>4</v>
      </c>
      <c r="BM473">
        <v>5</v>
      </c>
      <c r="BN473">
        <v>7</v>
      </c>
      <c r="BO473">
        <v>8</v>
      </c>
      <c r="BP473">
        <f t="shared" si="16"/>
        <v>34</v>
      </c>
      <c r="BQ473">
        <f t="shared" si="17"/>
        <v>9</v>
      </c>
    </row>
    <row r="474" spans="1:69" x14ac:dyDescent="0.3">
      <c r="A474">
        <v>19005</v>
      </c>
      <c r="B474" t="s">
        <v>751</v>
      </c>
      <c r="C474" t="s">
        <v>33</v>
      </c>
      <c r="D474">
        <v>19</v>
      </c>
      <c r="BG474">
        <v>2</v>
      </c>
      <c r="BH474">
        <v>2</v>
      </c>
      <c r="BI474">
        <v>2</v>
      </c>
      <c r="BJ474">
        <v>2</v>
      </c>
      <c r="BK474">
        <v>2</v>
      </c>
      <c r="BL474">
        <v>5</v>
      </c>
      <c r="BM474">
        <v>5</v>
      </c>
      <c r="BN474">
        <v>6</v>
      </c>
      <c r="BO474">
        <v>6</v>
      </c>
      <c r="BP474">
        <f t="shared" si="16"/>
        <v>32</v>
      </c>
      <c r="BQ474">
        <f t="shared" si="17"/>
        <v>9</v>
      </c>
    </row>
    <row r="475" spans="1:69" x14ac:dyDescent="0.3">
      <c r="A475">
        <v>23015</v>
      </c>
      <c r="B475" t="s">
        <v>160</v>
      </c>
      <c r="C475" t="s">
        <v>24</v>
      </c>
      <c r="D475">
        <v>23</v>
      </c>
      <c r="BG475">
        <v>2</v>
      </c>
      <c r="BH475">
        <v>2</v>
      </c>
      <c r="BI475">
        <v>3</v>
      </c>
      <c r="BJ475">
        <v>3</v>
      </c>
      <c r="BK475">
        <v>4</v>
      </c>
      <c r="BL475">
        <v>4</v>
      </c>
      <c r="BM475">
        <v>4</v>
      </c>
      <c r="BN475">
        <v>5</v>
      </c>
      <c r="BO475">
        <v>5</v>
      </c>
      <c r="BP475">
        <f t="shared" si="16"/>
        <v>32</v>
      </c>
      <c r="BQ475">
        <f t="shared" si="17"/>
        <v>9</v>
      </c>
    </row>
    <row r="476" spans="1:69" x14ac:dyDescent="0.3">
      <c r="B476" t="s">
        <v>8</v>
      </c>
      <c r="C476" t="s">
        <v>105</v>
      </c>
      <c r="D476">
        <v>26</v>
      </c>
      <c r="BD476">
        <v>1</v>
      </c>
      <c r="BE476">
        <v>1</v>
      </c>
      <c r="BF476">
        <v>3</v>
      </c>
      <c r="BJ476">
        <v>10</v>
      </c>
      <c r="BK476">
        <v>1</v>
      </c>
      <c r="BL476">
        <v>1</v>
      </c>
      <c r="BM476">
        <v>2</v>
      </c>
      <c r="BN476">
        <v>4</v>
      </c>
      <c r="BO476">
        <v>8</v>
      </c>
      <c r="BP476">
        <f t="shared" si="16"/>
        <v>31</v>
      </c>
      <c r="BQ476">
        <f t="shared" si="17"/>
        <v>9</v>
      </c>
    </row>
    <row r="477" spans="1:69" x14ac:dyDescent="0.3">
      <c r="A477">
        <v>13223</v>
      </c>
      <c r="B477" t="s">
        <v>744</v>
      </c>
      <c r="C477" t="s">
        <v>128</v>
      </c>
      <c r="D477">
        <v>13</v>
      </c>
      <c r="BG477">
        <v>1</v>
      </c>
      <c r="BH477">
        <v>1</v>
      </c>
      <c r="BI477">
        <v>3</v>
      </c>
      <c r="BJ477">
        <v>3</v>
      </c>
      <c r="BK477">
        <v>3</v>
      </c>
      <c r="BL477">
        <v>4</v>
      </c>
      <c r="BM477">
        <v>4</v>
      </c>
      <c r="BN477">
        <v>5</v>
      </c>
      <c r="BO477">
        <v>6</v>
      </c>
      <c r="BP477">
        <f t="shared" si="16"/>
        <v>30</v>
      </c>
      <c r="BQ477">
        <f t="shared" si="17"/>
        <v>9</v>
      </c>
    </row>
    <row r="478" spans="1:69" x14ac:dyDescent="0.3">
      <c r="A478">
        <v>22079</v>
      </c>
      <c r="B478" t="s">
        <v>741</v>
      </c>
      <c r="C478" t="s">
        <v>190</v>
      </c>
      <c r="D478">
        <v>22</v>
      </c>
      <c r="BB478">
        <v>1</v>
      </c>
      <c r="BC478">
        <v>1</v>
      </c>
      <c r="BD478">
        <v>2</v>
      </c>
      <c r="BJ478">
        <v>1</v>
      </c>
      <c r="BK478">
        <v>2</v>
      </c>
      <c r="BL478">
        <v>2</v>
      </c>
      <c r="BM478">
        <v>3</v>
      </c>
      <c r="BN478">
        <v>8</v>
      </c>
      <c r="BO478">
        <v>10</v>
      </c>
      <c r="BP478">
        <f t="shared" si="16"/>
        <v>30</v>
      </c>
      <c r="BQ478">
        <f t="shared" si="17"/>
        <v>9</v>
      </c>
    </row>
    <row r="479" spans="1:69" x14ac:dyDescent="0.3">
      <c r="A479">
        <v>37097</v>
      </c>
      <c r="B479" t="s">
        <v>737</v>
      </c>
      <c r="C479" t="s">
        <v>17</v>
      </c>
      <c r="D479">
        <v>37</v>
      </c>
      <c r="BG479">
        <v>1</v>
      </c>
      <c r="BH479">
        <v>1</v>
      </c>
      <c r="BI479">
        <v>1</v>
      </c>
      <c r="BJ479">
        <v>2</v>
      </c>
      <c r="BK479">
        <v>2</v>
      </c>
      <c r="BL479">
        <v>2</v>
      </c>
      <c r="BM479">
        <v>6</v>
      </c>
      <c r="BN479">
        <v>6</v>
      </c>
      <c r="BO479">
        <v>9</v>
      </c>
      <c r="BP479">
        <f t="shared" si="16"/>
        <v>30</v>
      </c>
      <c r="BQ479">
        <f t="shared" si="17"/>
        <v>9</v>
      </c>
    </row>
    <row r="480" spans="1:69" x14ac:dyDescent="0.3">
      <c r="A480">
        <v>36069</v>
      </c>
      <c r="B480" t="s">
        <v>731</v>
      </c>
      <c r="C480" t="s">
        <v>92</v>
      </c>
      <c r="D480">
        <v>36</v>
      </c>
      <c r="BG480">
        <v>1</v>
      </c>
      <c r="BH480">
        <v>1</v>
      </c>
      <c r="BI480">
        <v>1</v>
      </c>
      <c r="BJ480">
        <v>1</v>
      </c>
      <c r="BK480">
        <v>3</v>
      </c>
      <c r="BL480">
        <v>3</v>
      </c>
      <c r="BM480">
        <v>6</v>
      </c>
      <c r="BN480">
        <v>6</v>
      </c>
      <c r="BO480">
        <v>7</v>
      </c>
      <c r="BP480">
        <f t="shared" si="16"/>
        <v>29</v>
      </c>
      <c r="BQ480">
        <f t="shared" si="17"/>
        <v>9</v>
      </c>
    </row>
    <row r="481" spans="1:69" x14ac:dyDescent="0.3">
      <c r="A481">
        <v>53007</v>
      </c>
      <c r="B481" t="s">
        <v>727</v>
      </c>
      <c r="C481" t="s">
        <v>150</v>
      </c>
      <c r="D481">
        <v>53</v>
      </c>
      <c r="BG481">
        <v>2</v>
      </c>
      <c r="BH481">
        <v>2</v>
      </c>
      <c r="BI481">
        <v>2</v>
      </c>
      <c r="BJ481">
        <v>2</v>
      </c>
      <c r="BK481">
        <v>2</v>
      </c>
      <c r="BL481">
        <v>3</v>
      </c>
      <c r="BM481">
        <v>3</v>
      </c>
      <c r="BN481">
        <v>6</v>
      </c>
      <c r="BO481">
        <v>6</v>
      </c>
      <c r="BP481">
        <f t="shared" si="16"/>
        <v>28</v>
      </c>
      <c r="BQ481">
        <f t="shared" si="17"/>
        <v>9</v>
      </c>
    </row>
    <row r="482" spans="1:69" x14ac:dyDescent="0.3">
      <c r="A482">
        <v>13285</v>
      </c>
      <c r="B482" t="s">
        <v>726</v>
      </c>
      <c r="C482" t="s">
        <v>128</v>
      </c>
      <c r="D482">
        <v>13</v>
      </c>
      <c r="BG482">
        <v>1</v>
      </c>
      <c r="BH482">
        <v>2</v>
      </c>
      <c r="BI482">
        <v>2</v>
      </c>
      <c r="BJ482">
        <v>2</v>
      </c>
      <c r="BK482">
        <v>2</v>
      </c>
      <c r="BL482">
        <v>4</v>
      </c>
      <c r="BM482">
        <v>4</v>
      </c>
      <c r="BN482">
        <v>4</v>
      </c>
      <c r="BO482">
        <v>6</v>
      </c>
      <c r="BP482">
        <f t="shared" si="16"/>
        <v>27</v>
      </c>
      <c r="BQ482">
        <f t="shared" si="17"/>
        <v>9</v>
      </c>
    </row>
    <row r="483" spans="1:69" x14ac:dyDescent="0.3">
      <c r="A483">
        <v>18047</v>
      </c>
      <c r="B483" t="s">
        <v>29</v>
      </c>
      <c r="C483" t="s">
        <v>34</v>
      </c>
      <c r="D483">
        <v>18</v>
      </c>
      <c r="BG483">
        <v>2</v>
      </c>
      <c r="BH483">
        <v>2</v>
      </c>
      <c r="BI483">
        <v>2</v>
      </c>
      <c r="BJ483">
        <v>2</v>
      </c>
      <c r="BK483">
        <v>2</v>
      </c>
      <c r="BL483">
        <v>2</v>
      </c>
      <c r="BM483">
        <v>4</v>
      </c>
      <c r="BN483">
        <v>4</v>
      </c>
      <c r="BO483">
        <v>7</v>
      </c>
      <c r="BP483">
        <f t="shared" si="16"/>
        <v>27</v>
      </c>
      <c r="BQ483">
        <f t="shared" si="17"/>
        <v>9</v>
      </c>
    </row>
    <row r="484" spans="1:69" x14ac:dyDescent="0.3">
      <c r="A484">
        <v>26111</v>
      </c>
      <c r="B484" t="s">
        <v>267</v>
      </c>
      <c r="C484" t="s">
        <v>105</v>
      </c>
      <c r="D484">
        <v>26</v>
      </c>
      <c r="BD484">
        <v>1</v>
      </c>
      <c r="BE484">
        <v>1</v>
      </c>
      <c r="BF484">
        <v>3</v>
      </c>
      <c r="BJ484">
        <v>1</v>
      </c>
      <c r="BK484">
        <v>3</v>
      </c>
      <c r="BL484">
        <v>3</v>
      </c>
      <c r="BM484">
        <v>5</v>
      </c>
      <c r="BN484">
        <v>5</v>
      </c>
      <c r="BO484">
        <v>5</v>
      </c>
      <c r="BP484">
        <f t="shared" si="16"/>
        <v>27</v>
      </c>
      <c r="BQ484">
        <f t="shared" si="17"/>
        <v>9</v>
      </c>
    </row>
    <row r="485" spans="1:69" x14ac:dyDescent="0.3">
      <c r="A485">
        <v>28045</v>
      </c>
      <c r="B485" t="s">
        <v>28</v>
      </c>
      <c r="C485" t="s">
        <v>22</v>
      </c>
      <c r="D485">
        <v>28</v>
      </c>
      <c r="BG485">
        <v>1</v>
      </c>
      <c r="BH485">
        <v>1</v>
      </c>
      <c r="BI485">
        <v>2</v>
      </c>
      <c r="BJ485">
        <v>2</v>
      </c>
      <c r="BK485">
        <v>3</v>
      </c>
      <c r="BL485">
        <v>4</v>
      </c>
      <c r="BM485">
        <v>4</v>
      </c>
      <c r="BN485">
        <v>4</v>
      </c>
      <c r="BO485">
        <v>5</v>
      </c>
      <c r="BP485">
        <f t="shared" si="16"/>
        <v>26</v>
      </c>
      <c r="BQ485">
        <f t="shared" si="17"/>
        <v>9</v>
      </c>
    </row>
    <row r="486" spans="1:69" x14ac:dyDescent="0.3">
      <c r="A486">
        <v>50017</v>
      </c>
      <c r="B486" t="s">
        <v>716</v>
      </c>
      <c r="C486" t="s">
        <v>47</v>
      </c>
      <c r="D486">
        <v>50</v>
      </c>
      <c r="BG486">
        <v>1</v>
      </c>
      <c r="BH486">
        <v>2</v>
      </c>
      <c r="BI486">
        <v>2</v>
      </c>
      <c r="BJ486">
        <v>4</v>
      </c>
      <c r="BK486">
        <v>4</v>
      </c>
      <c r="BL486">
        <v>4</v>
      </c>
      <c r="BM486">
        <v>3</v>
      </c>
      <c r="BN486">
        <v>3</v>
      </c>
      <c r="BO486">
        <v>3</v>
      </c>
      <c r="BP486">
        <f t="shared" si="16"/>
        <v>26</v>
      </c>
      <c r="BQ486">
        <f t="shared" si="17"/>
        <v>9</v>
      </c>
    </row>
    <row r="487" spans="1:69" x14ac:dyDescent="0.3">
      <c r="A487">
        <v>22019</v>
      </c>
      <c r="B487" t="s">
        <v>713</v>
      </c>
      <c r="C487" t="s">
        <v>190</v>
      </c>
      <c r="D487">
        <v>22</v>
      </c>
      <c r="BB487">
        <v>1</v>
      </c>
      <c r="BC487">
        <v>1</v>
      </c>
      <c r="BD487">
        <v>2</v>
      </c>
      <c r="BJ487">
        <v>1</v>
      </c>
      <c r="BK487">
        <v>3</v>
      </c>
      <c r="BL487">
        <v>4</v>
      </c>
      <c r="BM487">
        <v>4</v>
      </c>
      <c r="BN487">
        <v>4</v>
      </c>
      <c r="BO487">
        <v>5</v>
      </c>
      <c r="BP487">
        <f t="shared" si="16"/>
        <v>25</v>
      </c>
      <c r="BQ487">
        <f t="shared" si="17"/>
        <v>9</v>
      </c>
    </row>
    <row r="488" spans="1:69" x14ac:dyDescent="0.3">
      <c r="A488">
        <v>41003</v>
      </c>
      <c r="B488" t="s">
        <v>407</v>
      </c>
      <c r="C488" t="s">
        <v>13</v>
      </c>
      <c r="D488">
        <v>41</v>
      </c>
      <c r="BG488">
        <v>2</v>
      </c>
      <c r="BH488">
        <v>2</v>
      </c>
      <c r="BI488">
        <v>2</v>
      </c>
      <c r="BJ488">
        <v>2</v>
      </c>
      <c r="BK488">
        <v>2</v>
      </c>
      <c r="BL488">
        <v>2</v>
      </c>
      <c r="BM488">
        <v>4</v>
      </c>
      <c r="BN488">
        <v>4</v>
      </c>
      <c r="BO488">
        <v>4</v>
      </c>
      <c r="BP488">
        <f t="shared" si="16"/>
        <v>24</v>
      </c>
      <c r="BQ488">
        <f t="shared" si="17"/>
        <v>9</v>
      </c>
    </row>
    <row r="489" spans="1:69" x14ac:dyDescent="0.3">
      <c r="A489">
        <v>17143</v>
      </c>
      <c r="B489" t="s">
        <v>699</v>
      </c>
      <c r="C489" t="s">
        <v>36</v>
      </c>
      <c r="D489">
        <v>17</v>
      </c>
      <c r="BG489">
        <v>1</v>
      </c>
      <c r="BH489">
        <v>1</v>
      </c>
      <c r="BI489">
        <v>3</v>
      </c>
      <c r="BJ489">
        <v>3</v>
      </c>
      <c r="BK489">
        <v>3</v>
      </c>
      <c r="BL489">
        <v>3</v>
      </c>
      <c r="BM489">
        <v>3</v>
      </c>
      <c r="BN489">
        <v>3</v>
      </c>
      <c r="BO489">
        <v>3</v>
      </c>
      <c r="BP489">
        <f t="shared" si="16"/>
        <v>23</v>
      </c>
      <c r="BQ489">
        <f t="shared" si="17"/>
        <v>9</v>
      </c>
    </row>
    <row r="490" spans="1:69" x14ac:dyDescent="0.3">
      <c r="A490">
        <v>18005</v>
      </c>
      <c r="B490" t="s">
        <v>680</v>
      </c>
      <c r="C490" t="s">
        <v>34</v>
      </c>
      <c r="D490">
        <v>18</v>
      </c>
      <c r="BG490">
        <v>1</v>
      </c>
      <c r="BH490">
        <v>1</v>
      </c>
      <c r="BI490">
        <v>1</v>
      </c>
      <c r="BJ490">
        <v>1</v>
      </c>
      <c r="BK490">
        <v>1</v>
      </c>
      <c r="BL490">
        <v>1</v>
      </c>
      <c r="BM490">
        <v>5</v>
      </c>
      <c r="BN490">
        <v>5</v>
      </c>
      <c r="BO490">
        <v>5</v>
      </c>
      <c r="BP490">
        <f t="shared" si="16"/>
        <v>21</v>
      </c>
      <c r="BQ490">
        <f t="shared" si="17"/>
        <v>9</v>
      </c>
    </row>
    <row r="491" spans="1:69" x14ac:dyDescent="0.3">
      <c r="A491">
        <v>18043</v>
      </c>
      <c r="B491" t="s">
        <v>679</v>
      </c>
      <c r="C491" t="s">
        <v>34</v>
      </c>
      <c r="D491">
        <v>18</v>
      </c>
      <c r="BG491">
        <v>1</v>
      </c>
      <c r="BH491">
        <v>1</v>
      </c>
      <c r="BI491">
        <v>1</v>
      </c>
      <c r="BJ491">
        <v>1</v>
      </c>
      <c r="BK491">
        <v>2</v>
      </c>
      <c r="BL491">
        <v>2</v>
      </c>
      <c r="BM491">
        <v>3</v>
      </c>
      <c r="BN491">
        <v>4</v>
      </c>
      <c r="BO491">
        <v>6</v>
      </c>
      <c r="BP491">
        <f t="shared" si="16"/>
        <v>21</v>
      </c>
      <c r="BQ491">
        <f t="shared" si="17"/>
        <v>9</v>
      </c>
    </row>
    <row r="492" spans="1:69" x14ac:dyDescent="0.3">
      <c r="A492">
        <v>22063</v>
      </c>
      <c r="B492" t="s">
        <v>678</v>
      </c>
      <c r="C492" t="s">
        <v>190</v>
      </c>
      <c r="D492">
        <v>22</v>
      </c>
      <c r="BB492">
        <v>1</v>
      </c>
      <c r="BC492">
        <v>1</v>
      </c>
      <c r="BD492">
        <v>2</v>
      </c>
      <c r="BJ492">
        <v>1</v>
      </c>
      <c r="BK492">
        <v>1</v>
      </c>
      <c r="BL492">
        <v>2</v>
      </c>
      <c r="BM492">
        <v>2</v>
      </c>
      <c r="BN492">
        <v>5</v>
      </c>
      <c r="BO492">
        <v>6</v>
      </c>
      <c r="BP492">
        <f t="shared" si="16"/>
        <v>21</v>
      </c>
      <c r="BQ492">
        <f t="shared" si="17"/>
        <v>9</v>
      </c>
    </row>
    <row r="493" spans="1:69" x14ac:dyDescent="0.3">
      <c r="A493">
        <v>42007</v>
      </c>
      <c r="B493" t="s">
        <v>675</v>
      </c>
      <c r="C493" t="s">
        <v>74</v>
      </c>
      <c r="D493">
        <v>42</v>
      </c>
      <c r="BF493">
        <v>2</v>
      </c>
      <c r="BH493">
        <v>1</v>
      </c>
      <c r="BI493">
        <v>1</v>
      </c>
      <c r="BJ493">
        <v>2</v>
      </c>
      <c r="BK493">
        <v>3</v>
      </c>
      <c r="BL493">
        <v>3</v>
      </c>
      <c r="BM493">
        <v>3</v>
      </c>
      <c r="BN493">
        <v>3</v>
      </c>
      <c r="BO493">
        <v>3</v>
      </c>
      <c r="BP493">
        <f t="shared" si="16"/>
        <v>21</v>
      </c>
      <c r="BQ493">
        <f t="shared" si="17"/>
        <v>9</v>
      </c>
    </row>
    <row r="494" spans="1:69" x14ac:dyDescent="0.3">
      <c r="A494">
        <v>22097</v>
      </c>
      <c r="B494" t="s">
        <v>672</v>
      </c>
      <c r="C494" t="s">
        <v>190</v>
      </c>
      <c r="D494">
        <v>22</v>
      </c>
      <c r="BB494">
        <v>1</v>
      </c>
      <c r="BC494">
        <v>1</v>
      </c>
      <c r="BD494">
        <v>2</v>
      </c>
      <c r="BJ494">
        <v>2</v>
      </c>
      <c r="BK494">
        <v>2</v>
      </c>
      <c r="BL494">
        <v>3</v>
      </c>
      <c r="BM494">
        <v>3</v>
      </c>
      <c r="BN494">
        <v>3</v>
      </c>
      <c r="BO494">
        <v>3</v>
      </c>
      <c r="BP494">
        <f t="shared" si="16"/>
        <v>20</v>
      </c>
      <c r="BQ494">
        <f t="shared" si="17"/>
        <v>9</v>
      </c>
    </row>
    <row r="495" spans="1:69" x14ac:dyDescent="0.3">
      <c r="A495">
        <v>40017</v>
      </c>
      <c r="B495" t="s">
        <v>661</v>
      </c>
      <c r="C495" t="s">
        <v>14</v>
      </c>
      <c r="D495">
        <v>40</v>
      </c>
      <c r="BG495">
        <v>1</v>
      </c>
      <c r="BH495">
        <v>2</v>
      </c>
      <c r="BI495">
        <v>2</v>
      </c>
      <c r="BJ495">
        <v>2</v>
      </c>
      <c r="BK495">
        <v>2</v>
      </c>
      <c r="BL495">
        <v>2</v>
      </c>
      <c r="BM495">
        <v>2</v>
      </c>
      <c r="BN495">
        <v>2</v>
      </c>
      <c r="BO495">
        <v>4</v>
      </c>
      <c r="BP495">
        <f t="shared" si="16"/>
        <v>19</v>
      </c>
      <c r="BQ495">
        <f t="shared" si="17"/>
        <v>9</v>
      </c>
    </row>
    <row r="496" spans="1:69" x14ac:dyDescent="0.3">
      <c r="A496">
        <v>26037</v>
      </c>
      <c r="B496" t="s">
        <v>173</v>
      </c>
      <c r="C496" t="s">
        <v>105</v>
      </c>
      <c r="D496">
        <v>26</v>
      </c>
      <c r="BD496">
        <v>1</v>
      </c>
      <c r="BE496">
        <v>1</v>
      </c>
      <c r="BF496">
        <v>3</v>
      </c>
      <c r="BJ496">
        <v>1</v>
      </c>
      <c r="BK496">
        <v>1</v>
      </c>
      <c r="BL496">
        <v>2</v>
      </c>
      <c r="BM496">
        <v>2</v>
      </c>
      <c r="BN496">
        <v>2</v>
      </c>
      <c r="BO496">
        <v>5</v>
      </c>
      <c r="BP496">
        <f t="shared" si="16"/>
        <v>18</v>
      </c>
      <c r="BQ496">
        <f t="shared" si="17"/>
        <v>9</v>
      </c>
    </row>
    <row r="497" spans="1:69" x14ac:dyDescent="0.3">
      <c r="A497">
        <v>26045</v>
      </c>
      <c r="B497" t="s">
        <v>651</v>
      </c>
      <c r="C497" t="s">
        <v>105</v>
      </c>
      <c r="D497">
        <v>26</v>
      </c>
      <c r="BD497">
        <v>1</v>
      </c>
      <c r="BE497">
        <v>1</v>
      </c>
      <c r="BF497">
        <v>3</v>
      </c>
      <c r="BJ497">
        <v>2</v>
      </c>
      <c r="BK497">
        <v>2</v>
      </c>
      <c r="BL497">
        <v>2</v>
      </c>
      <c r="BM497">
        <v>2</v>
      </c>
      <c r="BN497">
        <v>2</v>
      </c>
      <c r="BO497">
        <v>3</v>
      </c>
      <c r="BP497">
        <f t="shared" si="16"/>
        <v>18</v>
      </c>
      <c r="BQ497">
        <f t="shared" si="17"/>
        <v>9</v>
      </c>
    </row>
    <row r="498" spans="1:69" x14ac:dyDescent="0.3">
      <c r="A498">
        <v>36003</v>
      </c>
      <c r="B498" t="s">
        <v>648</v>
      </c>
      <c r="C498" t="s">
        <v>92</v>
      </c>
      <c r="D498">
        <v>36</v>
      </c>
      <c r="BG498">
        <v>2</v>
      </c>
      <c r="BH498">
        <v>2</v>
      </c>
      <c r="BI498">
        <v>2</v>
      </c>
      <c r="BJ498">
        <v>2</v>
      </c>
      <c r="BK498">
        <v>2</v>
      </c>
      <c r="BL498">
        <v>2</v>
      </c>
      <c r="BM498">
        <v>2</v>
      </c>
      <c r="BN498">
        <v>2</v>
      </c>
      <c r="BO498">
        <v>2</v>
      </c>
      <c r="BP498">
        <f t="shared" si="16"/>
        <v>18</v>
      </c>
      <c r="BQ498">
        <f t="shared" si="17"/>
        <v>9</v>
      </c>
    </row>
    <row r="499" spans="1:69" x14ac:dyDescent="0.3">
      <c r="A499">
        <v>25011</v>
      </c>
      <c r="B499" t="s">
        <v>29</v>
      </c>
      <c r="C499" t="s">
        <v>345</v>
      </c>
      <c r="D499">
        <v>25</v>
      </c>
      <c r="BC499">
        <v>1</v>
      </c>
      <c r="BD499">
        <v>1</v>
      </c>
      <c r="BI499">
        <v>1</v>
      </c>
      <c r="BJ499">
        <v>1</v>
      </c>
      <c r="BK499">
        <v>1</v>
      </c>
      <c r="BL499">
        <v>2</v>
      </c>
      <c r="BM499">
        <v>2</v>
      </c>
      <c r="BN499">
        <v>2</v>
      </c>
      <c r="BO499">
        <v>5</v>
      </c>
      <c r="BP499">
        <f t="shared" si="16"/>
        <v>16</v>
      </c>
      <c r="BQ499">
        <f t="shared" si="17"/>
        <v>9</v>
      </c>
    </row>
    <row r="500" spans="1:69" x14ac:dyDescent="0.3">
      <c r="A500">
        <v>5025</v>
      </c>
      <c r="B500" t="s">
        <v>18</v>
      </c>
      <c r="C500" t="s">
        <v>208</v>
      </c>
      <c r="D500">
        <v>5</v>
      </c>
      <c r="BG500">
        <v>1</v>
      </c>
      <c r="BH500">
        <v>1</v>
      </c>
      <c r="BI500">
        <v>1</v>
      </c>
      <c r="BJ500">
        <v>1</v>
      </c>
      <c r="BK500">
        <v>1</v>
      </c>
      <c r="BL500">
        <v>1</v>
      </c>
      <c r="BM500">
        <v>3</v>
      </c>
      <c r="BN500">
        <v>3</v>
      </c>
      <c r="BO500">
        <v>3</v>
      </c>
      <c r="BP500">
        <f t="shared" si="16"/>
        <v>15</v>
      </c>
      <c r="BQ500">
        <f t="shared" si="17"/>
        <v>9</v>
      </c>
    </row>
    <row r="501" spans="1:69" x14ac:dyDescent="0.3">
      <c r="A501">
        <v>28095</v>
      </c>
      <c r="B501" t="s">
        <v>127</v>
      </c>
      <c r="C501" t="s">
        <v>22</v>
      </c>
      <c r="D501">
        <v>28</v>
      </c>
      <c r="BG501">
        <v>1</v>
      </c>
      <c r="BH501">
        <v>1</v>
      </c>
      <c r="BI501">
        <v>1</v>
      </c>
      <c r="BJ501">
        <v>1</v>
      </c>
      <c r="BK501">
        <v>2</v>
      </c>
      <c r="BL501">
        <v>2</v>
      </c>
      <c r="BM501">
        <v>2</v>
      </c>
      <c r="BN501">
        <v>2</v>
      </c>
      <c r="BO501">
        <v>3</v>
      </c>
      <c r="BP501">
        <f t="shared" si="16"/>
        <v>15</v>
      </c>
      <c r="BQ501">
        <f t="shared" si="17"/>
        <v>9</v>
      </c>
    </row>
    <row r="502" spans="1:69" x14ac:dyDescent="0.3">
      <c r="A502">
        <v>39055</v>
      </c>
      <c r="B502" t="s">
        <v>606</v>
      </c>
      <c r="C502" t="s">
        <v>84</v>
      </c>
      <c r="D502">
        <v>39</v>
      </c>
      <c r="BG502">
        <v>1</v>
      </c>
      <c r="BH502">
        <v>1</v>
      </c>
      <c r="BI502">
        <v>1</v>
      </c>
      <c r="BJ502">
        <v>1</v>
      </c>
      <c r="BK502">
        <v>1</v>
      </c>
      <c r="BL502">
        <v>1</v>
      </c>
      <c r="BM502">
        <v>2</v>
      </c>
      <c r="BN502">
        <v>2</v>
      </c>
      <c r="BO502">
        <v>5</v>
      </c>
      <c r="BP502">
        <f t="shared" si="16"/>
        <v>15</v>
      </c>
      <c r="BQ502">
        <f t="shared" si="17"/>
        <v>9</v>
      </c>
    </row>
    <row r="503" spans="1:69" x14ac:dyDescent="0.3">
      <c r="A503">
        <v>6005</v>
      </c>
      <c r="B503" t="s">
        <v>599</v>
      </c>
      <c r="C503" t="s">
        <v>255</v>
      </c>
      <c r="D503">
        <v>6</v>
      </c>
      <c r="BG503">
        <v>1</v>
      </c>
      <c r="BH503">
        <v>1</v>
      </c>
      <c r="BI503">
        <v>1</v>
      </c>
      <c r="BJ503">
        <v>1</v>
      </c>
      <c r="BK503">
        <v>2</v>
      </c>
      <c r="BL503">
        <v>2</v>
      </c>
      <c r="BM503">
        <v>2</v>
      </c>
      <c r="BN503">
        <v>2</v>
      </c>
      <c r="BO503">
        <v>2</v>
      </c>
      <c r="BP503">
        <f t="shared" si="16"/>
        <v>14</v>
      </c>
      <c r="BQ503">
        <f t="shared" si="17"/>
        <v>9</v>
      </c>
    </row>
    <row r="504" spans="1:69" x14ac:dyDescent="0.3">
      <c r="A504">
        <v>6057</v>
      </c>
      <c r="B504" t="s">
        <v>598</v>
      </c>
      <c r="C504" t="s">
        <v>255</v>
      </c>
      <c r="D504">
        <v>6</v>
      </c>
      <c r="BG504">
        <v>1</v>
      </c>
      <c r="BH504">
        <v>1</v>
      </c>
      <c r="BI504">
        <v>1</v>
      </c>
      <c r="BJ504">
        <v>1</v>
      </c>
      <c r="BK504">
        <v>1</v>
      </c>
      <c r="BL504">
        <v>1</v>
      </c>
      <c r="BM504">
        <v>1</v>
      </c>
      <c r="BN504">
        <v>3</v>
      </c>
      <c r="BO504">
        <v>4</v>
      </c>
      <c r="BP504">
        <f t="shared" si="16"/>
        <v>14</v>
      </c>
      <c r="BQ504">
        <f t="shared" si="17"/>
        <v>9</v>
      </c>
    </row>
    <row r="505" spans="1:69" x14ac:dyDescent="0.3">
      <c r="A505">
        <v>22119</v>
      </c>
      <c r="B505" t="s">
        <v>594</v>
      </c>
      <c r="C505" t="s">
        <v>190</v>
      </c>
      <c r="D505">
        <v>22</v>
      </c>
      <c r="BB505">
        <v>1</v>
      </c>
      <c r="BC505">
        <v>1</v>
      </c>
      <c r="BD505">
        <v>2</v>
      </c>
      <c r="BJ505">
        <v>1</v>
      </c>
      <c r="BK505">
        <v>1</v>
      </c>
      <c r="BL505">
        <v>1</v>
      </c>
      <c r="BM505">
        <v>1</v>
      </c>
      <c r="BN505">
        <v>3</v>
      </c>
      <c r="BO505">
        <v>3</v>
      </c>
      <c r="BP505">
        <f t="shared" si="16"/>
        <v>14</v>
      </c>
      <c r="BQ505">
        <f t="shared" si="17"/>
        <v>9</v>
      </c>
    </row>
    <row r="506" spans="1:69" x14ac:dyDescent="0.3">
      <c r="A506">
        <v>49045</v>
      </c>
      <c r="B506" t="s">
        <v>587</v>
      </c>
      <c r="C506" t="s">
        <v>439</v>
      </c>
      <c r="D506">
        <v>49</v>
      </c>
      <c r="BG506">
        <v>1</v>
      </c>
      <c r="BH506">
        <v>1</v>
      </c>
      <c r="BI506">
        <v>1</v>
      </c>
      <c r="BJ506">
        <v>1</v>
      </c>
      <c r="BK506">
        <v>2</v>
      </c>
      <c r="BL506">
        <v>2</v>
      </c>
      <c r="BM506">
        <v>2</v>
      </c>
      <c r="BN506">
        <v>2</v>
      </c>
      <c r="BO506">
        <v>2</v>
      </c>
      <c r="BP506">
        <f t="shared" si="16"/>
        <v>14</v>
      </c>
      <c r="BQ506">
        <f t="shared" si="17"/>
        <v>9</v>
      </c>
    </row>
    <row r="507" spans="1:69" x14ac:dyDescent="0.3">
      <c r="A507">
        <v>55087</v>
      </c>
      <c r="B507" t="s">
        <v>585</v>
      </c>
      <c r="C507" t="s">
        <v>9</v>
      </c>
      <c r="D507">
        <v>55</v>
      </c>
      <c r="BG507">
        <v>1</v>
      </c>
      <c r="BH507">
        <v>1</v>
      </c>
      <c r="BI507">
        <v>1</v>
      </c>
      <c r="BJ507">
        <v>1</v>
      </c>
      <c r="BK507">
        <v>2</v>
      </c>
      <c r="BL507">
        <v>2</v>
      </c>
      <c r="BM507">
        <v>2</v>
      </c>
      <c r="BN507">
        <v>2</v>
      </c>
      <c r="BO507">
        <v>2</v>
      </c>
      <c r="BP507">
        <f t="shared" si="16"/>
        <v>14</v>
      </c>
      <c r="BQ507">
        <f t="shared" si="17"/>
        <v>9</v>
      </c>
    </row>
    <row r="508" spans="1:69" x14ac:dyDescent="0.3">
      <c r="A508">
        <v>5079</v>
      </c>
      <c r="B508" t="s">
        <v>160</v>
      </c>
      <c r="C508" t="s">
        <v>208</v>
      </c>
      <c r="D508">
        <v>5</v>
      </c>
      <c r="BG508">
        <v>1</v>
      </c>
      <c r="BH508">
        <v>1</v>
      </c>
      <c r="BI508">
        <v>1</v>
      </c>
      <c r="BJ508">
        <v>1</v>
      </c>
      <c r="BK508">
        <v>1</v>
      </c>
      <c r="BL508">
        <v>1</v>
      </c>
      <c r="BM508">
        <v>2</v>
      </c>
      <c r="BN508">
        <v>2</v>
      </c>
      <c r="BO508">
        <v>3</v>
      </c>
      <c r="BP508">
        <f t="shared" si="16"/>
        <v>13</v>
      </c>
      <c r="BQ508">
        <f t="shared" si="17"/>
        <v>9</v>
      </c>
    </row>
    <row r="509" spans="1:69" x14ac:dyDescent="0.3">
      <c r="A509">
        <v>53041</v>
      </c>
      <c r="B509" t="s">
        <v>562</v>
      </c>
      <c r="C509" t="s">
        <v>150</v>
      </c>
      <c r="D509">
        <v>53</v>
      </c>
      <c r="BG509">
        <v>1</v>
      </c>
      <c r="BH509">
        <v>1</v>
      </c>
      <c r="BI509">
        <v>1</v>
      </c>
      <c r="BJ509">
        <v>1</v>
      </c>
      <c r="BK509">
        <v>1</v>
      </c>
      <c r="BL509">
        <v>2</v>
      </c>
      <c r="BM509">
        <v>2</v>
      </c>
      <c r="BN509">
        <v>2</v>
      </c>
      <c r="BO509">
        <v>2</v>
      </c>
      <c r="BP509">
        <f t="shared" si="16"/>
        <v>13</v>
      </c>
      <c r="BQ509">
        <f t="shared" si="17"/>
        <v>9</v>
      </c>
    </row>
    <row r="510" spans="1:69" x14ac:dyDescent="0.3">
      <c r="A510">
        <v>5041</v>
      </c>
      <c r="B510" t="s">
        <v>555</v>
      </c>
      <c r="C510" t="s">
        <v>208</v>
      </c>
      <c r="D510">
        <v>5</v>
      </c>
      <c r="BG510">
        <v>1</v>
      </c>
      <c r="BH510">
        <v>1</v>
      </c>
      <c r="BI510">
        <v>1</v>
      </c>
      <c r="BJ510">
        <v>1</v>
      </c>
      <c r="BK510">
        <v>1</v>
      </c>
      <c r="BL510">
        <v>1</v>
      </c>
      <c r="BM510">
        <v>2</v>
      </c>
      <c r="BN510">
        <v>2</v>
      </c>
      <c r="BO510">
        <v>2</v>
      </c>
      <c r="BP510">
        <f t="shared" si="16"/>
        <v>12</v>
      </c>
      <c r="BQ510">
        <f t="shared" si="17"/>
        <v>9</v>
      </c>
    </row>
    <row r="511" spans="1:69" x14ac:dyDescent="0.3">
      <c r="A511">
        <v>22007</v>
      </c>
      <c r="B511" t="s">
        <v>518</v>
      </c>
      <c r="C511" t="s">
        <v>190</v>
      </c>
      <c r="D511">
        <v>22</v>
      </c>
      <c r="BB511">
        <v>1</v>
      </c>
      <c r="BC511">
        <v>1</v>
      </c>
      <c r="BD511">
        <v>2</v>
      </c>
      <c r="BJ511">
        <v>1</v>
      </c>
      <c r="BK511">
        <v>1</v>
      </c>
      <c r="BL511">
        <v>1</v>
      </c>
      <c r="BM511">
        <v>1</v>
      </c>
      <c r="BN511">
        <v>1</v>
      </c>
      <c r="BO511">
        <v>2</v>
      </c>
      <c r="BP511">
        <f t="shared" si="16"/>
        <v>11</v>
      </c>
      <c r="BQ511">
        <f t="shared" si="17"/>
        <v>9</v>
      </c>
    </row>
    <row r="512" spans="1:69" x14ac:dyDescent="0.3">
      <c r="A512">
        <v>47155</v>
      </c>
      <c r="B512" t="s">
        <v>466</v>
      </c>
      <c r="C512" t="s">
        <v>65</v>
      </c>
      <c r="D512">
        <v>47</v>
      </c>
      <c r="BG512">
        <v>1</v>
      </c>
      <c r="BH512">
        <v>1</v>
      </c>
      <c r="BI512">
        <v>1</v>
      </c>
      <c r="BJ512">
        <v>1</v>
      </c>
      <c r="BK512">
        <v>1</v>
      </c>
      <c r="BL512">
        <v>1</v>
      </c>
      <c r="BM512">
        <v>1</v>
      </c>
      <c r="BN512">
        <v>1</v>
      </c>
      <c r="BO512">
        <v>2</v>
      </c>
      <c r="BP512">
        <f t="shared" si="16"/>
        <v>10</v>
      </c>
      <c r="BQ512">
        <f t="shared" si="17"/>
        <v>9</v>
      </c>
    </row>
    <row r="513" spans="1:69" x14ac:dyDescent="0.3">
      <c r="A513">
        <v>24041</v>
      </c>
      <c r="B513" t="s">
        <v>479</v>
      </c>
      <c r="C513" t="s">
        <v>110</v>
      </c>
      <c r="D513">
        <v>24</v>
      </c>
      <c r="BG513">
        <v>1</v>
      </c>
      <c r="BH513">
        <v>1</v>
      </c>
      <c r="BI513">
        <v>1</v>
      </c>
      <c r="BJ513">
        <v>1</v>
      </c>
      <c r="BK513">
        <v>1</v>
      </c>
      <c r="BL513">
        <v>1</v>
      </c>
      <c r="BM513">
        <v>1</v>
      </c>
      <c r="BN513">
        <v>1</v>
      </c>
      <c r="BO513">
        <v>1</v>
      </c>
      <c r="BP513">
        <f t="shared" si="16"/>
        <v>9</v>
      </c>
      <c r="BQ513">
        <f t="shared" si="17"/>
        <v>9</v>
      </c>
    </row>
    <row r="514" spans="1:69" x14ac:dyDescent="0.3">
      <c r="A514">
        <v>37163</v>
      </c>
      <c r="B514" t="s">
        <v>474</v>
      </c>
      <c r="C514" t="s">
        <v>17</v>
      </c>
      <c r="D514">
        <v>37</v>
      </c>
      <c r="BG514">
        <v>1</v>
      </c>
      <c r="BH514">
        <v>1</v>
      </c>
      <c r="BI514">
        <v>1</v>
      </c>
      <c r="BJ514">
        <v>1</v>
      </c>
      <c r="BK514">
        <v>1</v>
      </c>
      <c r="BL514">
        <v>1</v>
      </c>
      <c r="BM514">
        <v>1</v>
      </c>
      <c r="BN514">
        <v>1</v>
      </c>
      <c r="BO514">
        <v>1</v>
      </c>
      <c r="BP514">
        <f t="shared" si="16"/>
        <v>9</v>
      </c>
      <c r="BQ514">
        <f t="shared" si="17"/>
        <v>9</v>
      </c>
    </row>
    <row r="515" spans="1:69" x14ac:dyDescent="0.3">
      <c r="A515">
        <v>55141</v>
      </c>
      <c r="B515" t="s">
        <v>42</v>
      </c>
      <c r="C515" t="s">
        <v>9</v>
      </c>
      <c r="D515">
        <v>55</v>
      </c>
      <c r="BG515">
        <v>1</v>
      </c>
      <c r="BH515">
        <v>1</v>
      </c>
      <c r="BI515">
        <v>1</v>
      </c>
      <c r="BJ515">
        <v>1</v>
      </c>
      <c r="BK515">
        <v>1</v>
      </c>
      <c r="BL515">
        <v>1</v>
      </c>
      <c r="BM515">
        <v>1</v>
      </c>
      <c r="BN515">
        <v>1</v>
      </c>
      <c r="BO515">
        <v>1</v>
      </c>
      <c r="BP515">
        <f t="shared" si="16"/>
        <v>9</v>
      </c>
      <c r="BQ515">
        <f t="shared" si="17"/>
        <v>9</v>
      </c>
    </row>
    <row r="516" spans="1:69" x14ac:dyDescent="0.3">
      <c r="B516" t="s">
        <v>8</v>
      </c>
      <c r="C516" t="s">
        <v>128</v>
      </c>
      <c r="D516">
        <v>13</v>
      </c>
      <c r="BC516">
        <v>4</v>
      </c>
      <c r="BD516">
        <v>4</v>
      </c>
      <c r="BJ516">
        <v>6</v>
      </c>
      <c r="BK516">
        <v>31</v>
      </c>
      <c r="BL516">
        <v>37</v>
      </c>
      <c r="BM516">
        <v>27</v>
      </c>
      <c r="BN516">
        <v>46</v>
      </c>
      <c r="BO516">
        <v>79</v>
      </c>
      <c r="BP516">
        <f t="shared" si="16"/>
        <v>234</v>
      </c>
      <c r="BQ516">
        <f t="shared" si="17"/>
        <v>8</v>
      </c>
    </row>
    <row r="517" spans="1:69" x14ac:dyDescent="0.3">
      <c r="B517" t="s">
        <v>8</v>
      </c>
      <c r="C517" t="s">
        <v>36</v>
      </c>
      <c r="D517">
        <v>17</v>
      </c>
      <c r="BF517">
        <v>24</v>
      </c>
      <c r="BI517">
        <v>16</v>
      </c>
      <c r="BJ517">
        <v>7</v>
      </c>
      <c r="BK517">
        <v>5</v>
      </c>
      <c r="BL517">
        <v>6</v>
      </c>
      <c r="BM517">
        <v>3</v>
      </c>
      <c r="BN517">
        <v>67</v>
      </c>
      <c r="BO517">
        <v>67</v>
      </c>
      <c r="BP517">
        <f t="shared" si="16"/>
        <v>195</v>
      </c>
      <c r="BQ517">
        <f t="shared" si="17"/>
        <v>8</v>
      </c>
    </row>
    <row r="518" spans="1:69" x14ac:dyDescent="0.3">
      <c r="A518">
        <v>48121</v>
      </c>
      <c r="B518" t="s">
        <v>932</v>
      </c>
      <c r="C518" t="s">
        <v>49</v>
      </c>
      <c r="D518">
        <v>48</v>
      </c>
      <c r="BH518">
        <v>7</v>
      </c>
      <c r="BI518">
        <v>11</v>
      </c>
      <c r="BJ518">
        <v>14</v>
      </c>
      <c r="BK518">
        <v>18</v>
      </c>
      <c r="BL518">
        <v>24</v>
      </c>
      <c r="BM518">
        <v>30</v>
      </c>
      <c r="BN518">
        <v>36</v>
      </c>
      <c r="BO518">
        <v>51</v>
      </c>
      <c r="BP518">
        <f t="shared" ref="BP518:BP581" si="18">SUM(E518:BO518)</f>
        <v>191</v>
      </c>
      <c r="BQ518">
        <f t="shared" ref="BQ518:BQ581" si="19">COUNTA(E518:BO518)</f>
        <v>8</v>
      </c>
    </row>
    <row r="519" spans="1:69" x14ac:dyDescent="0.3">
      <c r="A519">
        <v>45079</v>
      </c>
      <c r="B519" t="s">
        <v>473</v>
      </c>
      <c r="C519" t="s">
        <v>12</v>
      </c>
      <c r="D519">
        <v>45</v>
      </c>
      <c r="BH519">
        <v>1</v>
      </c>
      <c r="BI519">
        <v>4</v>
      </c>
      <c r="BJ519">
        <v>8</v>
      </c>
      <c r="BK519">
        <v>22</v>
      </c>
      <c r="BL519">
        <v>27</v>
      </c>
      <c r="BM519">
        <v>29</v>
      </c>
      <c r="BN519">
        <v>43</v>
      </c>
      <c r="BO519">
        <v>45</v>
      </c>
      <c r="BP519">
        <f t="shared" si="18"/>
        <v>179</v>
      </c>
      <c r="BQ519">
        <f t="shared" si="19"/>
        <v>8</v>
      </c>
    </row>
    <row r="520" spans="1:69" x14ac:dyDescent="0.3">
      <c r="A520">
        <v>47165</v>
      </c>
      <c r="B520" t="s">
        <v>896</v>
      </c>
      <c r="C520" t="s">
        <v>65</v>
      </c>
      <c r="D520">
        <v>47</v>
      </c>
      <c r="BG520">
        <v>3</v>
      </c>
      <c r="BI520">
        <v>2</v>
      </c>
      <c r="BJ520">
        <v>3</v>
      </c>
      <c r="BK520">
        <v>11</v>
      </c>
      <c r="BL520">
        <v>11</v>
      </c>
      <c r="BM520">
        <v>22</v>
      </c>
      <c r="BN520">
        <v>34</v>
      </c>
      <c r="BO520">
        <v>34</v>
      </c>
      <c r="BP520">
        <f t="shared" si="18"/>
        <v>120</v>
      </c>
      <c r="BQ520">
        <f t="shared" si="19"/>
        <v>8</v>
      </c>
    </row>
    <row r="521" spans="1:69" x14ac:dyDescent="0.3">
      <c r="A521">
        <v>36083</v>
      </c>
      <c r="B521" t="s">
        <v>888</v>
      </c>
      <c r="C521" t="s">
        <v>92</v>
      </c>
      <c r="D521">
        <v>36</v>
      </c>
      <c r="BH521">
        <v>1</v>
      </c>
      <c r="BI521">
        <v>4</v>
      </c>
      <c r="BJ521">
        <v>6</v>
      </c>
      <c r="BK521">
        <v>8</v>
      </c>
      <c r="BL521">
        <v>8</v>
      </c>
      <c r="BM521">
        <v>26</v>
      </c>
      <c r="BN521">
        <v>29</v>
      </c>
      <c r="BO521">
        <v>30</v>
      </c>
      <c r="BP521">
        <f t="shared" si="18"/>
        <v>112</v>
      </c>
      <c r="BQ521">
        <f t="shared" si="19"/>
        <v>8</v>
      </c>
    </row>
    <row r="522" spans="1:69" x14ac:dyDescent="0.3">
      <c r="A522">
        <v>39099</v>
      </c>
      <c r="B522" t="s">
        <v>875</v>
      </c>
      <c r="C522" t="s">
        <v>84</v>
      </c>
      <c r="D522">
        <v>39</v>
      </c>
      <c r="BH522">
        <v>1</v>
      </c>
      <c r="BI522">
        <v>3</v>
      </c>
      <c r="BJ522">
        <v>5</v>
      </c>
      <c r="BK522">
        <v>7</v>
      </c>
      <c r="BL522">
        <v>14</v>
      </c>
      <c r="BM522">
        <v>18</v>
      </c>
      <c r="BN522">
        <v>23</v>
      </c>
      <c r="BO522">
        <v>28</v>
      </c>
      <c r="BP522">
        <f t="shared" si="18"/>
        <v>99</v>
      </c>
      <c r="BQ522">
        <f t="shared" si="19"/>
        <v>8</v>
      </c>
    </row>
    <row r="523" spans="1:69" x14ac:dyDescent="0.3">
      <c r="A523">
        <v>38015</v>
      </c>
      <c r="B523" t="s">
        <v>872</v>
      </c>
      <c r="C523" t="s">
        <v>16</v>
      </c>
      <c r="D523">
        <v>38</v>
      </c>
      <c r="BH523">
        <v>2</v>
      </c>
      <c r="BI523">
        <v>2</v>
      </c>
      <c r="BJ523">
        <v>11</v>
      </c>
      <c r="BK523">
        <v>13</v>
      </c>
      <c r="BL523">
        <v>15</v>
      </c>
      <c r="BM523">
        <v>16</v>
      </c>
      <c r="BN523">
        <v>17</v>
      </c>
      <c r="BO523">
        <v>18</v>
      </c>
      <c r="BP523">
        <f t="shared" si="18"/>
        <v>94</v>
      </c>
      <c r="BQ523">
        <f t="shared" si="19"/>
        <v>8</v>
      </c>
    </row>
    <row r="524" spans="1:69" x14ac:dyDescent="0.3">
      <c r="A524">
        <v>28047</v>
      </c>
      <c r="B524" t="s">
        <v>211</v>
      </c>
      <c r="C524" t="s">
        <v>22</v>
      </c>
      <c r="D524">
        <v>28</v>
      </c>
      <c r="BH524">
        <v>1</v>
      </c>
      <c r="BI524">
        <v>4</v>
      </c>
      <c r="BJ524">
        <v>7</v>
      </c>
      <c r="BK524">
        <v>8</v>
      </c>
      <c r="BL524">
        <v>10</v>
      </c>
      <c r="BM524">
        <v>15</v>
      </c>
      <c r="BN524">
        <v>21</v>
      </c>
      <c r="BO524">
        <v>24</v>
      </c>
      <c r="BP524">
        <f t="shared" si="18"/>
        <v>90</v>
      </c>
      <c r="BQ524">
        <f t="shared" si="19"/>
        <v>8</v>
      </c>
    </row>
    <row r="525" spans="1:69" x14ac:dyDescent="0.3">
      <c r="A525">
        <v>36105</v>
      </c>
      <c r="B525" t="s">
        <v>121</v>
      </c>
      <c r="C525" t="s">
        <v>92</v>
      </c>
      <c r="D525">
        <v>36</v>
      </c>
      <c r="BH525">
        <v>1</v>
      </c>
      <c r="BI525">
        <v>1</v>
      </c>
      <c r="BJ525">
        <v>3</v>
      </c>
      <c r="BK525">
        <v>8</v>
      </c>
      <c r="BL525">
        <v>8</v>
      </c>
      <c r="BM525">
        <v>16</v>
      </c>
      <c r="BN525">
        <v>23</v>
      </c>
      <c r="BO525">
        <v>30</v>
      </c>
      <c r="BP525">
        <f t="shared" si="18"/>
        <v>90</v>
      </c>
      <c r="BQ525">
        <f t="shared" si="19"/>
        <v>8</v>
      </c>
    </row>
    <row r="526" spans="1:69" x14ac:dyDescent="0.3">
      <c r="A526">
        <v>4017</v>
      </c>
      <c r="B526" t="s">
        <v>866</v>
      </c>
      <c r="C526" t="s">
        <v>145</v>
      </c>
      <c r="D526">
        <v>4</v>
      </c>
      <c r="BH526">
        <v>1</v>
      </c>
      <c r="BI526">
        <v>2</v>
      </c>
      <c r="BJ526">
        <v>3</v>
      </c>
      <c r="BK526">
        <v>3</v>
      </c>
      <c r="BL526">
        <v>10</v>
      </c>
      <c r="BM526">
        <v>13</v>
      </c>
      <c r="BN526">
        <v>25</v>
      </c>
      <c r="BO526">
        <v>32</v>
      </c>
      <c r="BP526">
        <f t="shared" si="18"/>
        <v>89</v>
      </c>
      <c r="BQ526">
        <f t="shared" si="19"/>
        <v>8</v>
      </c>
    </row>
    <row r="527" spans="1:69" x14ac:dyDescent="0.3">
      <c r="A527">
        <v>1089</v>
      </c>
      <c r="B527" t="s">
        <v>68</v>
      </c>
      <c r="C527" t="s">
        <v>40</v>
      </c>
      <c r="D527">
        <v>1</v>
      </c>
      <c r="BH527">
        <v>1</v>
      </c>
      <c r="BI527">
        <v>1</v>
      </c>
      <c r="BJ527">
        <v>5</v>
      </c>
      <c r="BK527">
        <v>7</v>
      </c>
      <c r="BL527">
        <v>9</v>
      </c>
      <c r="BM527">
        <v>16</v>
      </c>
      <c r="BN527">
        <v>21</v>
      </c>
      <c r="BO527">
        <v>21</v>
      </c>
      <c r="BP527">
        <f t="shared" si="18"/>
        <v>81</v>
      </c>
      <c r="BQ527">
        <f t="shared" si="19"/>
        <v>8</v>
      </c>
    </row>
    <row r="528" spans="1:69" x14ac:dyDescent="0.3">
      <c r="A528">
        <v>10005</v>
      </c>
      <c r="B528" t="s">
        <v>816</v>
      </c>
      <c r="C528" t="s">
        <v>38</v>
      </c>
      <c r="D528">
        <v>10</v>
      </c>
      <c r="BH528">
        <v>1</v>
      </c>
      <c r="BI528">
        <v>3</v>
      </c>
      <c r="BJ528">
        <v>3</v>
      </c>
      <c r="BK528">
        <v>7</v>
      </c>
      <c r="BL528">
        <v>8</v>
      </c>
      <c r="BM528">
        <v>12</v>
      </c>
      <c r="BN528">
        <v>20</v>
      </c>
      <c r="BO528">
        <v>23</v>
      </c>
      <c r="BP528">
        <f t="shared" si="18"/>
        <v>77</v>
      </c>
      <c r="BQ528">
        <f t="shared" si="19"/>
        <v>8</v>
      </c>
    </row>
    <row r="529" spans="1:69" x14ac:dyDescent="0.3">
      <c r="A529">
        <v>12105</v>
      </c>
      <c r="B529" t="s">
        <v>467</v>
      </c>
      <c r="C529" t="s">
        <v>359</v>
      </c>
      <c r="D529">
        <v>12</v>
      </c>
      <c r="BH529">
        <v>1</v>
      </c>
      <c r="BI529">
        <v>2</v>
      </c>
      <c r="BJ529">
        <v>4</v>
      </c>
      <c r="BK529">
        <v>10</v>
      </c>
      <c r="BL529">
        <v>10</v>
      </c>
      <c r="BM529">
        <v>11</v>
      </c>
      <c r="BN529">
        <v>13</v>
      </c>
      <c r="BO529">
        <v>13</v>
      </c>
      <c r="BP529">
        <f t="shared" si="18"/>
        <v>64</v>
      </c>
      <c r="BQ529">
        <f t="shared" si="19"/>
        <v>8</v>
      </c>
    </row>
    <row r="530" spans="1:69" x14ac:dyDescent="0.3">
      <c r="A530">
        <v>42133</v>
      </c>
      <c r="B530" t="s">
        <v>722</v>
      </c>
      <c r="C530" t="s">
        <v>74</v>
      </c>
      <c r="D530">
        <v>42</v>
      </c>
      <c r="BF530">
        <v>2</v>
      </c>
      <c r="BI530">
        <v>2</v>
      </c>
      <c r="BJ530">
        <v>2</v>
      </c>
      <c r="BK530">
        <v>6</v>
      </c>
      <c r="BL530">
        <v>9</v>
      </c>
      <c r="BM530">
        <v>10</v>
      </c>
      <c r="BN530">
        <v>10</v>
      </c>
      <c r="BO530">
        <v>18</v>
      </c>
      <c r="BP530">
        <f t="shared" si="18"/>
        <v>59</v>
      </c>
      <c r="BQ530">
        <f t="shared" si="19"/>
        <v>8</v>
      </c>
    </row>
    <row r="531" spans="1:69" x14ac:dyDescent="0.3">
      <c r="A531">
        <v>55059</v>
      </c>
      <c r="B531" t="s">
        <v>814</v>
      </c>
      <c r="C531" t="s">
        <v>9</v>
      </c>
      <c r="D531">
        <v>55</v>
      </c>
      <c r="BH531">
        <v>4</v>
      </c>
      <c r="BI531">
        <v>4</v>
      </c>
      <c r="BJ531">
        <v>4</v>
      </c>
      <c r="BK531">
        <v>4</v>
      </c>
      <c r="BL531">
        <v>5</v>
      </c>
      <c r="BM531">
        <v>10</v>
      </c>
      <c r="BN531">
        <v>12</v>
      </c>
      <c r="BO531">
        <v>13</v>
      </c>
      <c r="BP531">
        <f t="shared" si="18"/>
        <v>56</v>
      </c>
      <c r="BQ531">
        <f t="shared" si="19"/>
        <v>8</v>
      </c>
    </row>
    <row r="532" spans="1:69" x14ac:dyDescent="0.3">
      <c r="A532">
        <v>23031</v>
      </c>
      <c r="B532" t="s">
        <v>722</v>
      </c>
      <c r="C532" t="s">
        <v>24</v>
      </c>
      <c r="D532">
        <v>23</v>
      </c>
      <c r="BH532">
        <v>1</v>
      </c>
      <c r="BI532">
        <v>2</v>
      </c>
      <c r="BJ532">
        <v>3</v>
      </c>
      <c r="BK532">
        <v>5</v>
      </c>
      <c r="BL532">
        <v>8</v>
      </c>
      <c r="BM532">
        <v>8</v>
      </c>
      <c r="BN532">
        <v>12</v>
      </c>
      <c r="BO532">
        <v>16</v>
      </c>
      <c r="BP532">
        <f t="shared" si="18"/>
        <v>55</v>
      </c>
      <c r="BQ532">
        <f t="shared" si="19"/>
        <v>8</v>
      </c>
    </row>
    <row r="533" spans="1:69" x14ac:dyDescent="0.3">
      <c r="A533">
        <v>13245</v>
      </c>
      <c r="B533" t="s">
        <v>806</v>
      </c>
      <c r="C533" t="s">
        <v>128</v>
      </c>
      <c r="D533">
        <v>13</v>
      </c>
      <c r="BH533">
        <v>1</v>
      </c>
      <c r="BI533">
        <v>1</v>
      </c>
      <c r="BJ533">
        <v>2</v>
      </c>
      <c r="BK533">
        <v>8</v>
      </c>
      <c r="BL533">
        <v>10</v>
      </c>
      <c r="BM533">
        <v>10</v>
      </c>
      <c r="BN533">
        <v>11</v>
      </c>
      <c r="BO533">
        <v>10</v>
      </c>
      <c r="BP533">
        <f t="shared" si="18"/>
        <v>53</v>
      </c>
      <c r="BQ533">
        <f t="shared" si="19"/>
        <v>8</v>
      </c>
    </row>
    <row r="534" spans="1:69" x14ac:dyDescent="0.3">
      <c r="A534">
        <v>49049</v>
      </c>
      <c r="B534" t="s">
        <v>795</v>
      </c>
      <c r="C534" t="s">
        <v>439</v>
      </c>
      <c r="D534">
        <v>49</v>
      </c>
      <c r="BH534">
        <v>1</v>
      </c>
      <c r="BI534">
        <v>2</v>
      </c>
      <c r="BJ534">
        <v>3</v>
      </c>
      <c r="BK534">
        <v>3</v>
      </c>
      <c r="BL534">
        <v>4</v>
      </c>
      <c r="BM534">
        <v>7</v>
      </c>
      <c r="BN534">
        <v>12</v>
      </c>
      <c r="BO534">
        <v>14</v>
      </c>
      <c r="BP534">
        <f t="shared" si="18"/>
        <v>46</v>
      </c>
      <c r="BQ534">
        <f t="shared" si="19"/>
        <v>8</v>
      </c>
    </row>
    <row r="535" spans="1:69" x14ac:dyDescent="0.3">
      <c r="A535">
        <v>10001</v>
      </c>
      <c r="B535" t="s">
        <v>786</v>
      </c>
      <c r="C535" t="s">
        <v>38</v>
      </c>
      <c r="D535">
        <v>10</v>
      </c>
      <c r="BH535">
        <v>1</v>
      </c>
      <c r="BI535">
        <v>3</v>
      </c>
      <c r="BJ535">
        <v>4</v>
      </c>
      <c r="BK535">
        <v>5</v>
      </c>
      <c r="BL535">
        <v>5</v>
      </c>
      <c r="BM535">
        <v>5</v>
      </c>
      <c r="BN535">
        <v>9</v>
      </c>
      <c r="BO535">
        <v>10</v>
      </c>
      <c r="BP535">
        <f t="shared" si="18"/>
        <v>42</v>
      </c>
      <c r="BQ535">
        <f t="shared" si="19"/>
        <v>8</v>
      </c>
    </row>
    <row r="536" spans="1:69" x14ac:dyDescent="0.3">
      <c r="A536">
        <v>17093</v>
      </c>
      <c r="B536" t="s">
        <v>785</v>
      </c>
      <c r="C536" t="s">
        <v>36</v>
      </c>
      <c r="D536">
        <v>17</v>
      </c>
      <c r="BF536">
        <v>24</v>
      </c>
      <c r="BI536">
        <v>2</v>
      </c>
      <c r="BJ536">
        <v>2</v>
      </c>
      <c r="BK536">
        <v>2</v>
      </c>
      <c r="BL536">
        <v>2</v>
      </c>
      <c r="BM536">
        <v>2</v>
      </c>
      <c r="BN536">
        <v>4</v>
      </c>
      <c r="BO536">
        <v>4</v>
      </c>
      <c r="BP536">
        <f t="shared" si="18"/>
        <v>42</v>
      </c>
      <c r="BQ536">
        <f t="shared" si="19"/>
        <v>8</v>
      </c>
    </row>
    <row r="537" spans="1:69" x14ac:dyDescent="0.3">
      <c r="A537">
        <v>42069</v>
      </c>
      <c r="B537" t="s">
        <v>779</v>
      </c>
      <c r="C537" t="s">
        <v>74</v>
      </c>
      <c r="D537">
        <v>42</v>
      </c>
      <c r="BF537">
        <v>1</v>
      </c>
      <c r="BI537">
        <v>1</v>
      </c>
      <c r="BJ537">
        <v>2</v>
      </c>
      <c r="BK537">
        <v>4</v>
      </c>
      <c r="BL537">
        <v>5</v>
      </c>
      <c r="BM537">
        <v>6</v>
      </c>
      <c r="BN537">
        <v>7</v>
      </c>
      <c r="BO537">
        <v>15</v>
      </c>
      <c r="BP537">
        <f t="shared" si="18"/>
        <v>41</v>
      </c>
      <c r="BQ537">
        <f t="shared" si="19"/>
        <v>8</v>
      </c>
    </row>
    <row r="538" spans="1:69" x14ac:dyDescent="0.3">
      <c r="A538">
        <v>56021</v>
      </c>
      <c r="B538" t="s">
        <v>773</v>
      </c>
      <c r="C538" t="s">
        <v>7</v>
      </c>
      <c r="D538">
        <v>56</v>
      </c>
      <c r="BH538">
        <v>2</v>
      </c>
      <c r="BI538">
        <v>4</v>
      </c>
      <c r="BJ538">
        <v>4</v>
      </c>
      <c r="BK538">
        <v>4</v>
      </c>
      <c r="BL538">
        <v>5</v>
      </c>
      <c r="BM538">
        <v>6</v>
      </c>
      <c r="BN538">
        <v>7</v>
      </c>
      <c r="BO538">
        <v>8</v>
      </c>
      <c r="BP538">
        <f t="shared" si="18"/>
        <v>40</v>
      </c>
      <c r="BQ538">
        <f t="shared" si="19"/>
        <v>8</v>
      </c>
    </row>
    <row r="539" spans="1:69" x14ac:dyDescent="0.3">
      <c r="A539">
        <v>12009</v>
      </c>
      <c r="B539" t="s">
        <v>768</v>
      </c>
      <c r="C539" t="s">
        <v>359</v>
      </c>
      <c r="D539">
        <v>12</v>
      </c>
      <c r="BH539">
        <v>1</v>
      </c>
      <c r="BI539">
        <v>2</v>
      </c>
      <c r="BJ539">
        <v>3</v>
      </c>
      <c r="BK539">
        <v>4</v>
      </c>
      <c r="BL539">
        <v>5</v>
      </c>
      <c r="BM539">
        <v>7</v>
      </c>
      <c r="BN539">
        <v>7</v>
      </c>
      <c r="BO539">
        <v>9</v>
      </c>
      <c r="BP539">
        <f t="shared" si="18"/>
        <v>38</v>
      </c>
      <c r="BQ539">
        <f t="shared" si="19"/>
        <v>8</v>
      </c>
    </row>
    <row r="540" spans="1:69" x14ac:dyDescent="0.3">
      <c r="A540">
        <v>39085</v>
      </c>
      <c r="B540" t="s">
        <v>99</v>
      </c>
      <c r="C540" t="s">
        <v>84</v>
      </c>
      <c r="D540">
        <v>39</v>
      </c>
      <c r="BH540">
        <v>1</v>
      </c>
      <c r="BI540">
        <v>2</v>
      </c>
      <c r="BJ540">
        <v>2</v>
      </c>
      <c r="BK540">
        <v>3</v>
      </c>
      <c r="BL540">
        <v>4</v>
      </c>
      <c r="BM540">
        <v>6</v>
      </c>
      <c r="BN540">
        <v>8</v>
      </c>
      <c r="BO540">
        <v>11</v>
      </c>
      <c r="BP540">
        <f t="shared" si="18"/>
        <v>37</v>
      </c>
      <c r="BQ540">
        <f t="shared" si="19"/>
        <v>8</v>
      </c>
    </row>
    <row r="541" spans="1:69" x14ac:dyDescent="0.3">
      <c r="A541">
        <v>17119</v>
      </c>
      <c r="B541" t="s">
        <v>68</v>
      </c>
      <c r="C541" t="s">
        <v>36</v>
      </c>
      <c r="D541">
        <v>17</v>
      </c>
      <c r="BF541">
        <v>24</v>
      </c>
      <c r="BI541">
        <v>1</v>
      </c>
      <c r="BJ541">
        <v>1</v>
      </c>
      <c r="BK541">
        <v>1</v>
      </c>
      <c r="BL541">
        <v>1</v>
      </c>
      <c r="BM541">
        <v>2</v>
      </c>
      <c r="BN541">
        <v>2</v>
      </c>
      <c r="BO541">
        <v>2</v>
      </c>
      <c r="BP541">
        <f t="shared" si="18"/>
        <v>34</v>
      </c>
      <c r="BQ541">
        <f t="shared" si="19"/>
        <v>8</v>
      </c>
    </row>
    <row r="542" spans="1:69" x14ac:dyDescent="0.3">
      <c r="A542">
        <v>28059</v>
      </c>
      <c r="B542" t="s">
        <v>91</v>
      </c>
      <c r="C542" t="s">
        <v>22</v>
      </c>
      <c r="D542">
        <v>28</v>
      </c>
      <c r="BH542">
        <v>1</v>
      </c>
      <c r="BI542">
        <v>1</v>
      </c>
      <c r="BJ542">
        <v>2</v>
      </c>
      <c r="BK542">
        <v>3</v>
      </c>
      <c r="BL542">
        <v>5</v>
      </c>
      <c r="BM542">
        <v>5</v>
      </c>
      <c r="BN542">
        <v>7</v>
      </c>
      <c r="BO542">
        <v>10</v>
      </c>
      <c r="BP542">
        <f t="shared" si="18"/>
        <v>34</v>
      </c>
      <c r="BQ542">
        <f t="shared" si="19"/>
        <v>8</v>
      </c>
    </row>
    <row r="543" spans="1:69" x14ac:dyDescent="0.3">
      <c r="A543">
        <v>47147</v>
      </c>
      <c r="B543" t="s">
        <v>52</v>
      </c>
      <c r="C543" t="s">
        <v>65</v>
      </c>
      <c r="D543">
        <v>47</v>
      </c>
      <c r="BG543">
        <v>3</v>
      </c>
      <c r="BI543">
        <v>1</v>
      </c>
      <c r="BJ543">
        <v>2</v>
      </c>
      <c r="BK543">
        <v>2</v>
      </c>
      <c r="BL543">
        <v>2</v>
      </c>
      <c r="BM543">
        <v>3</v>
      </c>
      <c r="BN543">
        <v>6</v>
      </c>
      <c r="BO543">
        <v>12</v>
      </c>
      <c r="BP543">
        <f t="shared" si="18"/>
        <v>31</v>
      </c>
      <c r="BQ543">
        <f t="shared" si="19"/>
        <v>8</v>
      </c>
    </row>
    <row r="544" spans="1:69" x14ac:dyDescent="0.3">
      <c r="A544">
        <v>45091</v>
      </c>
      <c r="B544" t="s">
        <v>722</v>
      </c>
      <c r="C544" t="s">
        <v>12</v>
      </c>
      <c r="D544">
        <v>45</v>
      </c>
      <c r="BH544">
        <v>1</v>
      </c>
      <c r="BI544">
        <v>1</v>
      </c>
      <c r="BJ544">
        <v>1</v>
      </c>
      <c r="BK544">
        <v>1</v>
      </c>
      <c r="BL544">
        <v>1</v>
      </c>
      <c r="BM544">
        <v>4</v>
      </c>
      <c r="BN544">
        <v>7</v>
      </c>
      <c r="BO544">
        <v>11</v>
      </c>
      <c r="BP544">
        <f t="shared" si="18"/>
        <v>27</v>
      </c>
      <c r="BQ544">
        <f t="shared" si="19"/>
        <v>8</v>
      </c>
    </row>
    <row r="545" spans="1:69" x14ac:dyDescent="0.3">
      <c r="A545">
        <v>23011</v>
      </c>
      <c r="B545" t="s">
        <v>718</v>
      </c>
      <c r="C545" t="s">
        <v>24</v>
      </c>
      <c r="D545">
        <v>23</v>
      </c>
      <c r="BH545">
        <v>1</v>
      </c>
      <c r="BI545">
        <v>1</v>
      </c>
      <c r="BJ545">
        <v>3</v>
      </c>
      <c r="BK545">
        <v>4</v>
      </c>
      <c r="BL545">
        <v>4</v>
      </c>
      <c r="BM545">
        <v>4</v>
      </c>
      <c r="BN545">
        <v>4</v>
      </c>
      <c r="BO545">
        <v>5</v>
      </c>
      <c r="BP545">
        <f t="shared" si="18"/>
        <v>26</v>
      </c>
      <c r="BQ545">
        <f t="shared" si="19"/>
        <v>8</v>
      </c>
    </row>
    <row r="546" spans="1:69" x14ac:dyDescent="0.3">
      <c r="A546">
        <v>36019</v>
      </c>
      <c r="B546" t="s">
        <v>173</v>
      </c>
      <c r="C546" t="s">
        <v>92</v>
      </c>
      <c r="D546">
        <v>36</v>
      </c>
      <c r="BH546">
        <v>1</v>
      </c>
      <c r="BI546">
        <v>1</v>
      </c>
      <c r="BJ546">
        <v>2</v>
      </c>
      <c r="BK546">
        <v>2</v>
      </c>
      <c r="BL546">
        <v>2</v>
      </c>
      <c r="BM546">
        <v>4</v>
      </c>
      <c r="BN546">
        <v>6</v>
      </c>
      <c r="BO546">
        <v>8</v>
      </c>
      <c r="BP546">
        <f t="shared" si="18"/>
        <v>26</v>
      </c>
      <c r="BQ546">
        <f t="shared" si="19"/>
        <v>8</v>
      </c>
    </row>
    <row r="547" spans="1:69" x14ac:dyDescent="0.3">
      <c r="A547">
        <v>2130</v>
      </c>
      <c r="B547" t="s">
        <v>714</v>
      </c>
      <c r="C547" t="s">
        <v>321</v>
      </c>
      <c r="D547">
        <v>2</v>
      </c>
      <c r="BH547">
        <v>1</v>
      </c>
      <c r="BI547">
        <v>1</v>
      </c>
      <c r="BJ547">
        <v>1</v>
      </c>
      <c r="BK547">
        <v>1</v>
      </c>
      <c r="BL547">
        <v>1</v>
      </c>
      <c r="BM547">
        <v>6</v>
      </c>
      <c r="BN547">
        <v>6</v>
      </c>
      <c r="BO547">
        <v>8</v>
      </c>
      <c r="BP547">
        <f t="shared" si="18"/>
        <v>25</v>
      </c>
      <c r="BQ547">
        <f t="shared" si="19"/>
        <v>8</v>
      </c>
    </row>
    <row r="548" spans="1:69" x14ac:dyDescent="0.3">
      <c r="A548">
        <v>53039</v>
      </c>
      <c r="B548" t="s">
        <v>701</v>
      </c>
      <c r="C548" t="s">
        <v>150</v>
      </c>
      <c r="D548">
        <v>53</v>
      </c>
      <c r="BH548">
        <v>1</v>
      </c>
      <c r="BI548">
        <v>1</v>
      </c>
      <c r="BJ548">
        <v>2</v>
      </c>
      <c r="BK548">
        <v>2</v>
      </c>
      <c r="BL548">
        <v>4</v>
      </c>
      <c r="BM548">
        <v>4</v>
      </c>
      <c r="BN548">
        <v>4</v>
      </c>
      <c r="BO548">
        <v>6</v>
      </c>
      <c r="BP548">
        <f t="shared" si="18"/>
        <v>24</v>
      </c>
      <c r="BQ548">
        <f t="shared" si="19"/>
        <v>8</v>
      </c>
    </row>
    <row r="549" spans="1:69" x14ac:dyDescent="0.3">
      <c r="A549">
        <v>21227</v>
      </c>
      <c r="B549" t="s">
        <v>117</v>
      </c>
      <c r="C549" t="s">
        <v>112</v>
      </c>
      <c r="D549">
        <v>21</v>
      </c>
      <c r="BD549">
        <v>1</v>
      </c>
      <c r="BI549">
        <v>1</v>
      </c>
      <c r="BJ549">
        <v>1</v>
      </c>
      <c r="BK549">
        <v>1</v>
      </c>
      <c r="BL549">
        <v>1</v>
      </c>
      <c r="BM549">
        <v>1</v>
      </c>
      <c r="BN549">
        <v>2</v>
      </c>
      <c r="BO549">
        <v>15</v>
      </c>
      <c r="BP549">
        <f t="shared" si="18"/>
        <v>23</v>
      </c>
      <c r="BQ549">
        <f t="shared" si="19"/>
        <v>8</v>
      </c>
    </row>
    <row r="550" spans="1:69" x14ac:dyDescent="0.3">
      <c r="A550">
        <v>23017</v>
      </c>
      <c r="B550" t="s">
        <v>698</v>
      </c>
      <c r="C550" t="s">
        <v>24</v>
      </c>
      <c r="D550">
        <v>23</v>
      </c>
      <c r="BH550">
        <v>1</v>
      </c>
      <c r="BI550">
        <v>1</v>
      </c>
      <c r="BJ550">
        <v>1</v>
      </c>
      <c r="BK550">
        <v>1</v>
      </c>
      <c r="BL550">
        <v>4</v>
      </c>
      <c r="BM550">
        <v>4</v>
      </c>
      <c r="BN550">
        <v>5</v>
      </c>
      <c r="BO550">
        <v>6</v>
      </c>
      <c r="BP550">
        <f t="shared" si="18"/>
        <v>23</v>
      </c>
      <c r="BQ550">
        <f t="shared" si="19"/>
        <v>8</v>
      </c>
    </row>
    <row r="551" spans="1:69" x14ac:dyDescent="0.3">
      <c r="A551">
        <v>21117</v>
      </c>
      <c r="B551" t="s">
        <v>691</v>
      </c>
      <c r="C551" t="s">
        <v>112</v>
      </c>
      <c r="D551">
        <v>21</v>
      </c>
      <c r="BD551">
        <v>1</v>
      </c>
      <c r="BI551">
        <v>1</v>
      </c>
      <c r="BJ551">
        <v>1</v>
      </c>
      <c r="BK551">
        <v>1</v>
      </c>
      <c r="BL551">
        <v>1</v>
      </c>
      <c r="BM551">
        <v>1</v>
      </c>
      <c r="BN551">
        <v>8</v>
      </c>
      <c r="BO551">
        <v>8</v>
      </c>
      <c r="BP551">
        <f t="shared" si="18"/>
        <v>22</v>
      </c>
      <c r="BQ551">
        <f t="shared" si="19"/>
        <v>8</v>
      </c>
    </row>
    <row r="552" spans="1:69" x14ac:dyDescent="0.3">
      <c r="A552">
        <v>47021</v>
      </c>
      <c r="B552" t="s">
        <v>688</v>
      </c>
      <c r="C552" t="s">
        <v>65</v>
      </c>
      <c r="D552">
        <v>47</v>
      </c>
      <c r="BG552">
        <v>3</v>
      </c>
      <c r="BI552">
        <v>1</v>
      </c>
      <c r="BJ552">
        <v>1</v>
      </c>
      <c r="BK552">
        <v>2</v>
      </c>
      <c r="BL552">
        <v>2</v>
      </c>
      <c r="BM552">
        <v>4</v>
      </c>
      <c r="BN552">
        <v>4</v>
      </c>
      <c r="BO552">
        <v>5</v>
      </c>
      <c r="BP552">
        <f t="shared" si="18"/>
        <v>22</v>
      </c>
      <c r="BQ552">
        <f t="shared" si="19"/>
        <v>8</v>
      </c>
    </row>
    <row r="553" spans="1:69" x14ac:dyDescent="0.3">
      <c r="A553">
        <v>20045</v>
      </c>
      <c r="B553" t="s">
        <v>214</v>
      </c>
      <c r="C553" t="s">
        <v>31</v>
      </c>
      <c r="D553">
        <v>20</v>
      </c>
      <c r="BH553">
        <v>1</v>
      </c>
      <c r="BI553">
        <v>1</v>
      </c>
      <c r="BJ553">
        <v>1</v>
      </c>
      <c r="BK553">
        <v>1</v>
      </c>
      <c r="BL553">
        <v>1</v>
      </c>
      <c r="BM553">
        <v>4</v>
      </c>
      <c r="BN553">
        <v>6</v>
      </c>
      <c r="BO553">
        <v>6</v>
      </c>
      <c r="BP553">
        <f t="shared" si="18"/>
        <v>21</v>
      </c>
      <c r="BQ553">
        <f t="shared" si="19"/>
        <v>8</v>
      </c>
    </row>
    <row r="554" spans="1:69" x14ac:dyDescent="0.3">
      <c r="A554">
        <v>31111</v>
      </c>
      <c r="B554" t="s">
        <v>160</v>
      </c>
      <c r="C554" t="s">
        <v>96</v>
      </c>
      <c r="D554">
        <v>31</v>
      </c>
      <c r="BH554">
        <v>1</v>
      </c>
      <c r="BI554">
        <v>1</v>
      </c>
      <c r="BJ554">
        <v>3</v>
      </c>
      <c r="BK554">
        <v>3</v>
      </c>
      <c r="BL554">
        <v>3</v>
      </c>
      <c r="BM554">
        <v>3</v>
      </c>
      <c r="BN554">
        <v>3</v>
      </c>
      <c r="BO554">
        <v>3</v>
      </c>
      <c r="BP554">
        <f t="shared" si="18"/>
        <v>20</v>
      </c>
      <c r="BQ554">
        <f t="shared" si="19"/>
        <v>8</v>
      </c>
    </row>
    <row r="555" spans="1:69" x14ac:dyDescent="0.3">
      <c r="A555">
        <v>36121</v>
      </c>
      <c r="B555" t="s">
        <v>670</v>
      </c>
      <c r="C555" t="s">
        <v>92</v>
      </c>
      <c r="D555">
        <v>36</v>
      </c>
      <c r="BH555">
        <v>1</v>
      </c>
      <c r="BI555">
        <v>1</v>
      </c>
      <c r="BJ555">
        <v>2</v>
      </c>
      <c r="BK555">
        <v>2</v>
      </c>
      <c r="BL555">
        <v>2</v>
      </c>
      <c r="BM555">
        <v>2</v>
      </c>
      <c r="BN555">
        <v>6</v>
      </c>
      <c r="BO555">
        <v>4</v>
      </c>
      <c r="BP555">
        <f t="shared" si="18"/>
        <v>20</v>
      </c>
      <c r="BQ555">
        <f t="shared" si="19"/>
        <v>8</v>
      </c>
    </row>
    <row r="556" spans="1:69" x14ac:dyDescent="0.3">
      <c r="A556">
        <v>51003</v>
      </c>
      <c r="B556" t="s">
        <v>659</v>
      </c>
      <c r="C556" t="s">
        <v>43</v>
      </c>
      <c r="D556">
        <v>51</v>
      </c>
      <c r="AZ556">
        <v>3</v>
      </c>
      <c r="BA556">
        <v>3</v>
      </c>
      <c r="BB556">
        <v>3</v>
      </c>
      <c r="BC556">
        <v>3</v>
      </c>
      <c r="BL556">
        <v>1</v>
      </c>
      <c r="BM556">
        <v>2</v>
      </c>
      <c r="BN556">
        <v>2</v>
      </c>
      <c r="BO556">
        <v>2</v>
      </c>
      <c r="BP556">
        <f t="shared" si="18"/>
        <v>19</v>
      </c>
      <c r="BQ556">
        <f t="shared" si="19"/>
        <v>8</v>
      </c>
    </row>
    <row r="557" spans="1:69" x14ac:dyDescent="0.3">
      <c r="A557">
        <v>48479</v>
      </c>
      <c r="B557" t="s">
        <v>644</v>
      </c>
      <c r="C557" t="s">
        <v>49</v>
      </c>
      <c r="D557">
        <v>48</v>
      </c>
      <c r="BH557">
        <v>1</v>
      </c>
      <c r="BI557">
        <v>1</v>
      </c>
      <c r="BJ557">
        <v>1</v>
      </c>
      <c r="BK557">
        <v>1</v>
      </c>
      <c r="BL557">
        <v>2</v>
      </c>
      <c r="BM557">
        <v>4</v>
      </c>
      <c r="BN557">
        <v>4</v>
      </c>
      <c r="BO557">
        <v>4</v>
      </c>
      <c r="BP557">
        <f t="shared" si="18"/>
        <v>18</v>
      </c>
      <c r="BQ557">
        <f t="shared" si="19"/>
        <v>8</v>
      </c>
    </row>
    <row r="558" spans="1:69" x14ac:dyDescent="0.3">
      <c r="A558">
        <v>19013</v>
      </c>
      <c r="B558" t="s">
        <v>641</v>
      </c>
      <c r="C558" t="s">
        <v>33</v>
      </c>
      <c r="D558">
        <v>19</v>
      </c>
      <c r="BH558">
        <v>1</v>
      </c>
      <c r="BI558">
        <v>1</v>
      </c>
      <c r="BJ558">
        <v>1</v>
      </c>
      <c r="BK558">
        <v>1</v>
      </c>
      <c r="BL558">
        <v>3</v>
      </c>
      <c r="BM558">
        <v>3</v>
      </c>
      <c r="BN558">
        <v>3</v>
      </c>
      <c r="BO558">
        <v>4</v>
      </c>
      <c r="BP558">
        <f t="shared" si="18"/>
        <v>17</v>
      </c>
      <c r="BQ558">
        <f t="shared" si="19"/>
        <v>8</v>
      </c>
    </row>
    <row r="559" spans="1:69" x14ac:dyDescent="0.3">
      <c r="A559">
        <v>35055</v>
      </c>
      <c r="B559" t="s">
        <v>637</v>
      </c>
      <c r="C559" t="s">
        <v>19</v>
      </c>
      <c r="D559">
        <v>35</v>
      </c>
      <c r="BH559">
        <v>1</v>
      </c>
      <c r="BI559">
        <v>1</v>
      </c>
      <c r="BJ559">
        <v>1</v>
      </c>
      <c r="BK559">
        <v>2</v>
      </c>
      <c r="BL559">
        <v>3</v>
      </c>
      <c r="BM559">
        <v>3</v>
      </c>
      <c r="BN559">
        <v>3</v>
      </c>
      <c r="BO559">
        <v>3</v>
      </c>
      <c r="BP559">
        <f t="shared" si="18"/>
        <v>17</v>
      </c>
      <c r="BQ559">
        <f t="shared" si="19"/>
        <v>8</v>
      </c>
    </row>
    <row r="560" spans="1:69" x14ac:dyDescent="0.3">
      <c r="A560">
        <v>39031</v>
      </c>
      <c r="B560" t="s">
        <v>634</v>
      </c>
      <c r="C560" t="s">
        <v>84</v>
      </c>
      <c r="D560">
        <v>39</v>
      </c>
      <c r="BH560">
        <v>2</v>
      </c>
      <c r="BI560">
        <v>2</v>
      </c>
      <c r="BJ560">
        <v>2</v>
      </c>
      <c r="BK560">
        <v>2</v>
      </c>
      <c r="BL560">
        <v>2</v>
      </c>
      <c r="BM560">
        <v>2</v>
      </c>
      <c r="BN560">
        <v>2</v>
      </c>
      <c r="BO560">
        <v>3</v>
      </c>
      <c r="BP560">
        <f t="shared" si="18"/>
        <v>17</v>
      </c>
      <c r="BQ560">
        <f t="shared" si="19"/>
        <v>8</v>
      </c>
    </row>
    <row r="561" spans="1:69" x14ac:dyDescent="0.3">
      <c r="A561">
        <v>49005</v>
      </c>
      <c r="B561" t="s">
        <v>632</v>
      </c>
      <c r="C561" t="s">
        <v>439</v>
      </c>
      <c r="D561">
        <v>49</v>
      </c>
      <c r="BG561">
        <v>1</v>
      </c>
      <c r="BI561">
        <v>2</v>
      </c>
      <c r="BJ561">
        <v>2</v>
      </c>
      <c r="BK561">
        <v>2</v>
      </c>
      <c r="BL561">
        <v>2</v>
      </c>
      <c r="BM561">
        <v>2</v>
      </c>
      <c r="BN561">
        <v>2</v>
      </c>
      <c r="BO561">
        <v>4</v>
      </c>
      <c r="BP561">
        <f t="shared" si="18"/>
        <v>17</v>
      </c>
      <c r="BQ561">
        <f t="shared" si="19"/>
        <v>8</v>
      </c>
    </row>
    <row r="562" spans="1:69" x14ac:dyDescent="0.3">
      <c r="A562">
        <v>51093</v>
      </c>
      <c r="B562" t="s">
        <v>631</v>
      </c>
      <c r="C562" t="s">
        <v>43</v>
      </c>
      <c r="D562">
        <v>51</v>
      </c>
      <c r="AZ562">
        <v>3</v>
      </c>
      <c r="BA562">
        <v>3</v>
      </c>
      <c r="BB562">
        <v>3</v>
      </c>
      <c r="BC562">
        <v>3</v>
      </c>
      <c r="BL562">
        <v>1</v>
      </c>
      <c r="BM562">
        <v>1</v>
      </c>
      <c r="BN562">
        <v>1</v>
      </c>
      <c r="BO562">
        <v>2</v>
      </c>
      <c r="BP562">
        <f t="shared" si="18"/>
        <v>17</v>
      </c>
      <c r="BQ562">
        <f t="shared" si="19"/>
        <v>8</v>
      </c>
    </row>
    <row r="563" spans="1:69" x14ac:dyDescent="0.3">
      <c r="A563">
        <v>51117</v>
      </c>
      <c r="B563" t="s">
        <v>630</v>
      </c>
      <c r="C563" t="s">
        <v>43</v>
      </c>
      <c r="D563">
        <v>51</v>
      </c>
      <c r="AZ563">
        <v>3</v>
      </c>
      <c r="BA563">
        <v>3</v>
      </c>
      <c r="BB563">
        <v>3</v>
      </c>
      <c r="BC563">
        <v>3</v>
      </c>
      <c r="BL563">
        <v>1</v>
      </c>
      <c r="BM563">
        <v>1</v>
      </c>
      <c r="BN563">
        <v>1</v>
      </c>
      <c r="BO563">
        <v>2</v>
      </c>
      <c r="BP563">
        <f t="shared" si="18"/>
        <v>17</v>
      </c>
      <c r="BQ563">
        <f t="shared" si="19"/>
        <v>8</v>
      </c>
    </row>
    <row r="564" spans="1:69" x14ac:dyDescent="0.3">
      <c r="A564">
        <v>40117</v>
      </c>
      <c r="B564" t="s">
        <v>622</v>
      </c>
      <c r="C564" t="s">
        <v>14</v>
      </c>
      <c r="D564">
        <v>40</v>
      </c>
      <c r="BH564">
        <v>1</v>
      </c>
      <c r="BI564">
        <v>1</v>
      </c>
      <c r="BJ564">
        <v>1</v>
      </c>
      <c r="BK564">
        <v>1</v>
      </c>
      <c r="BL564">
        <v>2</v>
      </c>
      <c r="BM564">
        <v>3</v>
      </c>
      <c r="BN564">
        <v>3</v>
      </c>
      <c r="BO564">
        <v>4</v>
      </c>
      <c r="BP564">
        <f t="shared" si="18"/>
        <v>16</v>
      </c>
      <c r="BQ564">
        <f t="shared" si="19"/>
        <v>8</v>
      </c>
    </row>
    <row r="565" spans="1:69" x14ac:dyDescent="0.3">
      <c r="A565">
        <v>51023</v>
      </c>
      <c r="B565" t="s">
        <v>619</v>
      </c>
      <c r="C565" t="s">
        <v>43</v>
      </c>
      <c r="D565">
        <v>51</v>
      </c>
      <c r="AZ565">
        <v>3</v>
      </c>
      <c r="BA565">
        <v>3</v>
      </c>
      <c r="BB565">
        <v>3</v>
      </c>
      <c r="BC565">
        <v>3</v>
      </c>
      <c r="BL565">
        <v>1</v>
      </c>
      <c r="BM565">
        <v>1</v>
      </c>
      <c r="BN565">
        <v>1</v>
      </c>
      <c r="BO565">
        <v>1</v>
      </c>
      <c r="BP565">
        <f t="shared" si="18"/>
        <v>16</v>
      </c>
      <c r="BQ565">
        <f t="shared" si="19"/>
        <v>8</v>
      </c>
    </row>
    <row r="566" spans="1:69" x14ac:dyDescent="0.3">
      <c r="A566">
        <v>51800</v>
      </c>
      <c r="B566" t="s">
        <v>617</v>
      </c>
      <c r="C566" t="s">
        <v>43</v>
      </c>
      <c r="D566">
        <v>51</v>
      </c>
      <c r="AZ566">
        <v>3</v>
      </c>
      <c r="BA566">
        <v>3</v>
      </c>
      <c r="BB566">
        <v>3</v>
      </c>
      <c r="BC566">
        <v>3</v>
      </c>
      <c r="BL566">
        <v>1</v>
      </c>
      <c r="BM566">
        <v>1</v>
      </c>
      <c r="BN566">
        <v>1</v>
      </c>
      <c r="BO566">
        <v>1</v>
      </c>
      <c r="BP566">
        <f t="shared" si="18"/>
        <v>16</v>
      </c>
      <c r="BQ566">
        <f t="shared" si="19"/>
        <v>8</v>
      </c>
    </row>
    <row r="567" spans="1:69" x14ac:dyDescent="0.3">
      <c r="A567">
        <v>54037</v>
      </c>
      <c r="B567" t="s">
        <v>100</v>
      </c>
      <c r="C567" t="s">
        <v>10</v>
      </c>
      <c r="D567">
        <v>54</v>
      </c>
      <c r="BH567">
        <v>1</v>
      </c>
      <c r="BI567">
        <v>1</v>
      </c>
      <c r="BJ567">
        <v>1</v>
      </c>
      <c r="BK567">
        <v>2</v>
      </c>
      <c r="BL567">
        <v>2</v>
      </c>
      <c r="BM567">
        <v>3</v>
      </c>
      <c r="BN567">
        <v>3</v>
      </c>
      <c r="BO567">
        <v>3</v>
      </c>
      <c r="BP567">
        <f t="shared" si="18"/>
        <v>16</v>
      </c>
      <c r="BQ567">
        <f t="shared" si="19"/>
        <v>8</v>
      </c>
    </row>
    <row r="568" spans="1:69" x14ac:dyDescent="0.3">
      <c r="A568">
        <v>1115</v>
      </c>
      <c r="B568" t="s">
        <v>613</v>
      </c>
      <c r="C568" t="s">
        <v>40</v>
      </c>
      <c r="D568">
        <v>1</v>
      </c>
      <c r="BH568">
        <v>1</v>
      </c>
      <c r="BI568">
        <v>1</v>
      </c>
      <c r="BJ568">
        <v>1</v>
      </c>
      <c r="BK568">
        <v>1</v>
      </c>
      <c r="BL568">
        <v>1</v>
      </c>
      <c r="BM568">
        <v>3</v>
      </c>
      <c r="BN568">
        <v>3</v>
      </c>
      <c r="BO568">
        <v>4</v>
      </c>
      <c r="BP568">
        <f t="shared" si="18"/>
        <v>15</v>
      </c>
      <c r="BQ568">
        <f t="shared" si="19"/>
        <v>8</v>
      </c>
    </row>
    <row r="569" spans="1:69" x14ac:dyDescent="0.3">
      <c r="A569">
        <v>26137</v>
      </c>
      <c r="B569" t="s">
        <v>177</v>
      </c>
      <c r="C569" t="s">
        <v>105</v>
      </c>
      <c r="D569">
        <v>26</v>
      </c>
      <c r="BH569">
        <v>1</v>
      </c>
      <c r="BI569">
        <v>1</v>
      </c>
      <c r="BJ569">
        <v>1</v>
      </c>
      <c r="BK569">
        <v>1</v>
      </c>
      <c r="BL569">
        <v>1</v>
      </c>
      <c r="BM569">
        <v>1</v>
      </c>
      <c r="BN569">
        <v>3</v>
      </c>
      <c r="BO569">
        <v>5</v>
      </c>
      <c r="BP569">
        <f t="shared" si="18"/>
        <v>14</v>
      </c>
      <c r="BQ569">
        <f t="shared" si="19"/>
        <v>8</v>
      </c>
    </row>
    <row r="570" spans="1:69" x14ac:dyDescent="0.3">
      <c r="A570">
        <v>26075</v>
      </c>
      <c r="B570" t="s">
        <v>91</v>
      </c>
      <c r="C570" t="s">
        <v>105</v>
      </c>
      <c r="D570">
        <v>26</v>
      </c>
      <c r="BH570">
        <v>1</v>
      </c>
      <c r="BI570">
        <v>1</v>
      </c>
      <c r="BJ570">
        <v>1</v>
      </c>
      <c r="BK570">
        <v>1</v>
      </c>
      <c r="BL570">
        <v>1</v>
      </c>
      <c r="BM570">
        <v>1</v>
      </c>
      <c r="BN570">
        <v>1</v>
      </c>
      <c r="BO570">
        <v>6</v>
      </c>
      <c r="BP570">
        <f t="shared" si="18"/>
        <v>13</v>
      </c>
      <c r="BQ570">
        <f t="shared" si="19"/>
        <v>8</v>
      </c>
    </row>
    <row r="571" spans="1:69" x14ac:dyDescent="0.3">
      <c r="A571">
        <v>31153</v>
      </c>
      <c r="B571" t="s">
        <v>575</v>
      </c>
      <c r="C571" t="s">
        <v>96</v>
      </c>
      <c r="D571">
        <v>31</v>
      </c>
      <c r="BH571">
        <v>1</v>
      </c>
      <c r="BI571">
        <v>1</v>
      </c>
      <c r="BJ571">
        <v>1</v>
      </c>
      <c r="BK571">
        <v>2</v>
      </c>
      <c r="BL571">
        <v>2</v>
      </c>
      <c r="BM571">
        <v>2</v>
      </c>
      <c r="BN571">
        <v>2</v>
      </c>
      <c r="BO571">
        <v>2</v>
      </c>
      <c r="BP571">
        <f t="shared" si="18"/>
        <v>13</v>
      </c>
      <c r="BQ571">
        <f t="shared" si="19"/>
        <v>8</v>
      </c>
    </row>
    <row r="572" spans="1:69" x14ac:dyDescent="0.3">
      <c r="A572">
        <v>15001</v>
      </c>
      <c r="B572" t="s">
        <v>550</v>
      </c>
      <c r="C572" t="s">
        <v>522</v>
      </c>
      <c r="D572">
        <v>15</v>
      </c>
      <c r="BH572">
        <v>1</v>
      </c>
      <c r="BI572">
        <v>1</v>
      </c>
      <c r="BJ572">
        <v>1</v>
      </c>
      <c r="BK572">
        <v>1</v>
      </c>
      <c r="BL572">
        <v>2</v>
      </c>
      <c r="BM572">
        <v>2</v>
      </c>
      <c r="BN572">
        <v>2</v>
      </c>
      <c r="BO572">
        <v>2</v>
      </c>
      <c r="BP572">
        <f t="shared" si="18"/>
        <v>12</v>
      </c>
      <c r="BQ572">
        <f t="shared" si="19"/>
        <v>8</v>
      </c>
    </row>
    <row r="573" spans="1:69" x14ac:dyDescent="0.3">
      <c r="A573">
        <v>24021</v>
      </c>
      <c r="B573" t="s">
        <v>543</v>
      </c>
      <c r="C573" t="s">
        <v>110</v>
      </c>
      <c r="D573">
        <v>24</v>
      </c>
      <c r="BH573">
        <v>1</v>
      </c>
      <c r="BI573">
        <v>1</v>
      </c>
      <c r="BJ573">
        <v>1</v>
      </c>
      <c r="BK573">
        <v>1</v>
      </c>
      <c r="BL573">
        <v>1</v>
      </c>
      <c r="BM573">
        <v>1</v>
      </c>
      <c r="BN573">
        <v>2</v>
      </c>
      <c r="BO573">
        <v>4</v>
      </c>
      <c r="BP573">
        <f t="shared" si="18"/>
        <v>12</v>
      </c>
      <c r="BQ573">
        <f t="shared" si="19"/>
        <v>8</v>
      </c>
    </row>
    <row r="574" spans="1:69" x14ac:dyDescent="0.3">
      <c r="A574">
        <v>16065</v>
      </c>
      <c r="B574" t="s">
        <v>68</v>
      </c>
      <c r="C574" t="s">
        <v>247</v>
      </c>
      <c r="D574">
        <v>16</v>
      </c>
      <c r="BH574">
        <v>1</v>
      </c>
      <c r="BI574">
        <v>1</v>
      </c>
      <c r="BJ574">
        <v>1</v>
      </c>
      <c r="BK574">
        <v>1</v>
      </c>
      <c r="BL574">
        <v>1</v>
      </c>
      <c r="BM574">
        <v>2</v>
      </c>
      <c r="BN574">
        <v>2</v>
      </c>
      <c r="BO574">
        <v>2</v>
      </c>
      <c r="BP574">
        <f t="shared" si="18"/>
        <v>11</v>
      </c>
      <c r="BQ574">
        <f t="shared" si="19"/>
        <v>8</v>
      </c>
    </row>
    <row r="575" spans="1:69" x14ac:dyDescent="0.3">
      <c r="A575">
        <v>38017</v>
      </c>
      <c r="B575" t="s">
        <v>62</v>
      </c>
      <c r="C575" t="s">
        <v>16</v>
      </c>
      <c r="D575">
        <v>38</v>
      </c>
      <c r="BH575">
        <v>1</v>
      </c>
      <c r="BI575">
        <v>1</v>
      </c>
      <c r="BJ575">
        <v>1</v>
      </c>
      <c r="BK575">
        <v>1</v>
      </c>
      <c r="BL575">
        <v>1</v>
      </c>
      <c r="BM575">
        <v>1</v>
      </c>
      <c r="BN575">
        <v>1</v>
      </c>
      <c r="BO575">
        <v>3</v>
      </c>
      <c r="BP575">
        <f t="shared" si="18"/>
        <v>10</v>
      </c>
      <c r="BQ575">
        <f t="shared" si="19"/>
        <v>8</v>
      </c>
    </row>
    <row r="576" spans="1:69" x14ac:dyDescent="0.3">
      <c r="A576">
        <v>45039</v>
      </c>
      <c r="B576" t="s">
        <v>172</v>
      </c>
      <c r="C576" t="s">
        <v>12</v>
      </c>
      <c r="D576">
        <v>45</v>
      </c>
      <c r="BH576">
        <v>1</v>
      </c>
      <c r="BI576">
        <v>1</v>
      </c>
      <c r="BJ576">
        <v>1</v>
      </c>
      <c r="BK576">
        <v>1</v>
      </c>
      <c r="BL576">
        <v>1</v>
      </c>
      <c r="BM576">
        <v>1</v>
      </c>
      <c r="BN576">
        <v>2</v>
      </c>
      <c r="BO576">
        <v>2</v>
      </c>
      <c r="BP576">
        <f t="shared" si="18"/>
        <v>10</v>
      </c>
      <c r="BQ576">
        <f t="shared" si="19"/>
        <v>8</v>
      </c>
    </row>
    <row r="577" spans="1:69" x14ac:dyDescent="0.3">
      <c r="A577">
        <v>13013</v>
      </c>
      <c r="B577" t="s">
        <v>483</v>
      </c>
      <c r="C577" t="s">
        <v>128</v>
      </c>
      <c r="D577">
        <v>13</v>
      </c>
      <c r="BH577">
        <v>1</v>
      </c>
      <c r="BI577">
        <v>1</v>
      </c>
      <c r="BJ577">
        <v>1</v>
      </c>
      <c r="BK577">
        <v>1</v>
      </c>
      <c r="BL577">
        <v>1</v>
      </c>
      <c r="BM577">
        <v>1</v>
      </c>
      <c r="BN577">
        <v>1</v>
      </c>
      <c r="BO577">
        <v>2</v>
      </c>
      <c r="BP577">
        <f t="shared" si="18"/>
        <v>9</v>
      </c>
      <c r="BQ577">
        <f t="shared" si="19"/>
        <v>8</v>
      </c>
    </row>
    <row r="578" spans="1:69" x14ac:dyDescent="0.3">
      <c r="A578">
        <v>21143</v>
      </c>
      <c r="B578" t="s">
        <v>313</v>
      </c>
      <c r="C578" t="s">
        <v>112</v>
      </c>
      <c r="D578">
        <v>21</v>
      </c>
      <c r="BH578">
        <v>1</v>
      </c>
      <c r="BI578">
        <v>1</v>
      </c>
      <c r="BJ578">
        <v>1</v>
      </c>
      <c r="BK578">
        <v>1</v>
      </c>
      <c r="BL578">
        <v>1</v>
      </c>
      <c r="BM578">
        <v>1</v>
      </c>
      <c r="BN578">
        <v>1</v>
      </c>
      <c r="BO578">
        <v>2</v>
      </c>
      <c r="BP578">
        <f t="shared" si="18"/>
        <v>9</v>
      </c>
      <c r="BQ578">
        <f t="shared" si="19"/>
        <v>8</v>
      </c>
    </row>
    <row r="579" spans="1:69" x14ac:dyDescent="0.3">
      <c r="A579">
        <v>12039</v>
      </c>
      <c r="B579" t="s">
        <v>464</v>
      </c>
      <c r="C579" t="s">
        <v>359</v>
      </c>
      <c r="D579">
        <v>12</v>
      </c>
      <c r="BB579">
        <v>1</v>
      </c>
      <c r="BI579">
        <v>1</v>
      </c>
      <c r="BJ579">
        <v>1</v>
      </c>
      <c r="BK579">
        <v>1</v>
      </c>
      <c r="BL579">
        <v>1</v>
      </c>
      <c r="BM579">
        <v>1</v>
      </c>
      <c r="BN579">
        <v>1</v>
      </c>
      <c r="BO579">
        <v>1</v>
      </c>
      <c r="BP579">
        <f t="shared" si="18"/>
        <v>8</v>
      </c>
      <c r="BQ579">
        <f t="shared" si="19"/>
        <v>8</v>
      </c>
    </row>
    <row r="580" spans="1:69" x14ac:dyDescent="0.3">
      <c r="A580">
        <v>19001</v>
      </c>
      <c r="B580" t="s">
        <v>297</v>
      </c>
      <c r="C580" t="s">
        <v>33</v>
      </c>
      <c r="D580">
        <v>19</v>
      </c>
      <c r="BH580">
        <v>1</v>
      </c>
      <c r="BI580">
        <v>1</v>
      </c>
      <c r="BJ580">
        <v>1</v>
      </c>
      <c r="BK580">
        <v>1</v>
      </c>
      <c r="BL580">
        <v>1</v>
      </c>
      <c r="BM580">
        <v>1</v>
      </c>
      <c r="BN580">
        <v>1</v>
      </c>
      <c r="BO580">
        <v>1</v>
      </c>
      <c r="BP580">
        <f t="shared" si="18"/>
        <v>8</v>
      </c>
      <c r="BQ580">
        <f t="shared" si="19"/>
        <v>8</v>
      </c>
    </row>
    <row r="581" spans="1:69" x14ac:dyDescent="0.3">
      <c r="A581">
        <v>26089</v>
      </c>
      <c r="B581" t="s">
        <v>454</v>
      </c>
      <c r="C581" t="s">
        <v>105</v>
      </c>
      <c r="D581">
        <v>26</v>
      </c>
      <c r="BH581">
        <v>1</v>
      </c>
      <c r="BI581">
        <v>1</v>
      </c>
      <c r="BJ581">
        <v>1</v>
      </c>
      <c r="BK581">
        <v>1</v>
      </c>
      <c r="BL581">
        <v>1</v>
      </c>
      <c r="BM581">
        <v>1</v>
      </c>
      <c r="BN581">
        <v>1</v>
      </c>
      <c r="BO581">
        <v>1</v>
      </c>
      <c r="BP581">
        <f t="shared" si="18"/>
        <v>8</v>
      </c>
      <c r="BQ581">
        <f t="shared" si="19"/>
        <v>8</v>
      </c>
    </row>
    <row r="582" spans="1:69" x14ac:dyDescent="0.3">
      <c r="A582">
        <v>39037</v>
      </c>
      <c r="B582" t="s">
        <v>448</v>
      </c>
      <c r="C582" t="s">
        <v>84</v>
      </c>
      <c r="D582">
        <v>39</v>
      </c>
      <c r="BH582">
        <v>1</v>
      </c>
      <c r="BI582">
        <v>1</v>
      </c>
      <c r="BJ582">
        <v>1</v>
      </c>
      <c r="BK582">
        <v>1</v>
      </c>
      <c r="BL582">
        <v>1</v>
      </c>
      <c r="BM582">
        <v>1</v>
      </c>
      <c r="BN582">
        <v>1</v>
      </c>
      <c r="BO582">
        <v>1</v>
      </c>
      <c r="BP582">
        <f t="shared" ref="BP582:BP645" si="20">SUM(E582:BO582)</f>
        <v>8</v>
      </c>
      <c r="BQ582">
        <f t="shared" ref="BQ582:BQ645" si="21">COUNTA(E582:BO582)</f>
        <v>8</v>
      </c>
    </row>
    <row r="583" spans="1:69" x14ac:dyDescent="0.3">
      <c r="A583">
        <v>45017</v>
      </c>
      <c r="B583" t="s">
        <v>445</v>
      </c>
      <c r="C583" t="s">
        <v>12</v>
      </c>
      <c r="D583">
        <v>45</v>
      </c>
      <c r="BH583">
        <v>1</v>
      </c>
      <c r="BI583">
        <v>1</v>
      </c>
      <c r="BJ583">
        <v>1</v>
      </c>
      <c r="BK583">
        <v>1</v>
      </c>
      <c r="BL583">
        <v>1</v>
      </c>
      <c r="BM583">
        <v>1</v>
      </c>
      <c r="BN583">
        <v>1</v>
      </c>
      <c r="BO583">
        <v>1</v>
      </c>
      <c r="BP583">
        <f t="shared" si="20"/>
        <v>8</v>
      </c>
      <c r="BQ583">
        <f t="shared" si="21"/>
        <v>8</v>
      </c>
    </row>
    <row r="584" spans="1:69" x14ac:dyDescent="0.3">
      <c r="A584">
        <v>49003</v>
      </c>
      <c r="B584" t="s">
        <v>440</v>
      </c>
      <c r="C584" t="s">
        <v>439</v>
      </c>
      <c r="D584">
        <v>49</v>
      </c>
      <c r="BH584">
        <v>1</v>
      </c>
      <c r="BI584">
        <v>1</v>
      </c>
      <c r="BJ584">
        <v>1</v>
      </c>
      <c r="BK584">
        <v>1</v>
      </c>
      <c r="BL584">
        <v>1</v>
      </c>
      <c r="BM584">
        <v>1</v>
      </c>
      <c r="BN584">
        <v>1</v>
      </c>
      <c r="BO584">
        <v>1</v>
      </c>
      <c r="BP584">
        <f t="shared" si="20"/>
        <v>8</v>
      </c>
      <c r="BQ584">
        <f t="shared" si="21"/>
        <v>8</v>
      </c>
    </row>
    <row r="585" spans="1:69" x14ac:dyDescent="0.3">
      <c r="A585">
        <v>56029</v>
      </c>
      <c r="B585" t="s">
        <v>361</v>
      </c>
      <c r="C585" t="s">
        <v>7</v>
      </c>
      <c r="D585">
        <v>56</v>
      </c>
      <c r="BH585">
        <v>1</v>
      </c>
      <c r="BI585">
        <v>1</v>
      </c>
      <c r="BJ585">
        <v>1</v>
      </c>
      <c r="BK585">
        <v>1</v>
      </c>
      <c r="BL585">
        <v>1</v>
      </c>
      <c r="BM585">
        <v>1</v>
      </c>
      <c r="BN585">
        <v>1</v>
      </c>
      <c r="BO585">
        <v>1</v>
      </c>
      <c r="BP585">
        <f t="shared" si="20"/>
        <v>8</v>
      </c>
      <c r="BQ585">
        <f t="shared" si="21"/>
        <v>8</v>
      </c>
    </row>
    <row r="586" spans="1:69" x14ac:dyDescent="0.3">
      <c r="B586" t="s">
        <v>8</v>
      </c>
      <c r="C586" t="s">
        <v>65</v>
      </c>
      <c r="D586">
        <v>47</v>
      </c>
      <c r="BG586">
        <v>3</v>
      </c>
      <c r="BJ586">
        <v>27</v>
      </c>
      <c r="BK586">
        <v>40</v>
      </c>
      <c r="BL586">
        <v>69</v>
      </c>
      <c r="BM586">
        <v>112</v>
      </c>
      <c r="BN586">
        <v>143</v>
      </c>
      <c r="BO586">
        <v>133</v>
      </c>
      <c r="BP586">
        <f t="shared" si="20"/>
        <v>527</v>
      </c>
      <c r="BQ586">
        <f t="shared" si="21"/>
        <v>7</v>
      </c>
    </row>
    <row r="587" spans="1:69" x14ac:dyDescent="0.3">
      <c r="A587">
        <v>22033</v>
      </c>
      <c r="B587" t="s">
        <v>918</v>
      </c>
      <c r="C587" t="s">
        <v>190</v>
      </c>
      <c r="D587">
        <v>22</v>
      </c>
      <c r="BI587">
        <v>3</v>
      </c>
      <c r="BJ587">
        <v>6</v>
      </c>
      <c r="BK587">
        <v>7</v>
      </c>
      <c r="BL587">
        <v>18</v>
      </c>
      <c r="BM587">
        <v>20</v>
      </c>
      <c r="BN587">
        <v>43</v>
      </c>
      <c r="BO587">
        <v>58</v>
      </c>
      <c r="BP587">
        <f t="shared" si="20"/>
        <v>155</v>
      </c>
      <c r="BQ587">
        <f t="shared" si="21"/>
        <v>7</v>
      </c>
    </row>
    <row r="588" spans="1:69" x14ac:dyDescent="0.3">
      <c r="A588">
        <v>29095</v>
      </c>
      <c r="B588" t="s">
        <v>893</v>
      </c>
      <c r="C588" t="s">
        <v>101</v>
      </c>
      <c r="D588">
        <v>29</v>
      </c>
      <c r="BI588">
        <v>1</v>
      </c>
      <c r="BJ588">
        <v>1</v>
      </c>
      <c r="BK588">
        <v>17</v>
      </c>
      <c r="BL588">
        <v>18</v>
      </c>
      <c r="BM588">
        <v>19</v>
      </c>
      <c r="BN588">
        <v>27</v>
      </c>
      <c r="BO588">
        <v>35</v>
      </c>
      <c r="BP588">
        <f t="shared" si="20"/>
        <v>118</v>
      </c>
      <c r="BQ588">
        <f t="shared" si="21"/>
        <v>7</v>
      </c>
    </row>
    <row r="589" spans="1:69" x14ac:dyDescent="0.3">
      <c r="A589">
        <v>28033</v>
      </c>
      <c r="B589" t="s">
        <v>360</v>
      </c>
      <c r="C589" t="s">
        <v>22</v>
      </c>
      <c r="D589">
        <v>28</v>
      </c>
      <c r="BI589">
        <v>1</v>
      </c>
      <c r="BJ589">
        <v>2</v>
      </c>
      <c r="BK589">
        <v>4</v>
      </c>
      <c r="BL589">
        <v>13</v>
      </c>
      <c r="BM589">
        <v>18</v>
      </c>
      <c r="BN589">
        <v>23</v>
      </c>
      <c r="BO589">
        <v>29</v>
      </c>
      <c r="BP589">
        <f t="shared" si="20"/>
        <v>90</v>
      </c>
      <c r="BQ589">
        <f t="shared" si="21"/>
        <v>7</v>
      </c>
    </row>
    <row r="590" spans="1:69" x14ac:dyDescent="0.3">
      <c r="B590" t="s">
        <v>8</v>
      </c>
      <c r="C590" t="s">
        <v>49</v>
      </c>
      <c r="D590">
        <v>48</v>
      </c>
      <c r="BF590">
        <v>1</v>
      </c>
      <c r="BG590">
        <v>1</v>
      </c>
      <c r="BH590">
        <v>2</v>
      </c>
      <c r="BI590">
        <v>1</v>
      </c>
      <c r="BJ590">
        <v>35</v>
      </c>
      <c r="BK590">
        <v>19</v>
      </c>
      <c r="BL590">
        <v>19</v>
      </c>
      <c r="BP590">
        <f t="shared" si="20"/>
        <v>78</v>
      </c>
      <c r="BQ590">
        <f t="shared" si="21"/>
        <v>7</v>
      </c>
    </row>
    <row r="591" spans="1:69" x14ac:dyDescent="0.3">
      <c r="A591">
        <v>29019</v>
      </c>
      <c r="B591" t="s">
        <v>37</v>
      </c>
      <c r="C591" t="s">
        <v>101</v>
      </c>
      <c r="D591">
        <v>29</v>
      </c>
      <c r="BI591">
        <v>1</v>
      </c>
      <c r="BJ591">
        <v>1</v>
      </c>
      <c r="BK591">
        <v>8</v>
      </c>
      <c r="BL591">
        <v>10</v>
      </c>
      <c r="BM591">
        <v>10</v>
      </c>
      <c r="BN591">
        <v>17</v>
      </c>
      <c r="BO591">
        <v>20</v>
      </c>
      <c r="BP591">
        <f t="shared" si="20"/>
        <v>67</v>
      </c>
      <c r="BQ591">
        <f t="shared" si="21"/>
        <v>7</v>
      </c>
    </row>
    <row r="592" spans="1:69" x14ac:dyDescent="0.3">
      <c r="A592">
        <v>6053</v>
      </c>
      <c r="B592" t="s">
        <v>829</v>
      </c>
      <c r="C592" t="s">
        <v>255</v>
      </c>
      <c r="D592">
        <v>6</v>
      </c>
      <c r="BI592">
        <v>2</v>
      </c>
      <c r="BJ592">
        <v>2</v>
      </c>
      <c r="BK592">
        <v>5</v>
      </c>
      <c r="BL592">
        <v>5</v>
      </c>
      <c r="BM592">
        <v>5</v>
      </c>
      <c r="BN592">
        <v>20</v>
      </c>
      <c r="BO592">
        <v>24</v>
      </c>
      <c r="BP592">
        <f t="shared" si="20"/>
        <v>63</v>
      </c>
      <c r="BQ592">
        <f t="shared" si="21"/>
        <v>7</v>
      </c>
    </row>
    <row r="593" spans="1:69" x14ac:dyDescent="0.3">
      <c r="A593">
        <v>42011</v>
      </c>
      <c r="B593" t="s">
        <v>817</v>
      </c>
      <c r="C593" t="s">
        <v>74</v>
      </c>
      <c r="D593">
        <v>42</v>
      </c>
      <c r="BI593">
        <v>1</v>
      </c>
      <c r="BJ593">
        <v>1</v>
      </c>
      <c r="BK593">
        <v>5</v>
      </c>
      <c r="BL593">
        <v>7</v>
      </c>
      <c r="BM593">
        <v>13</v>
      </c>
      <c r="BN593">
        <v>14</v>
      </c>
      <c r="BO593">
        <v>16</v>
      </c>
      <c r="BP593">
        <f t="shared" si="20"/>
        <v>57</v>
      </c>
      <c r="BQ593">
        <f t="shared" si="21"/>
        <v>7</v>
      </c>
    </row>
    <row r="594" spans="1:69" x14ac:dyDescent="0.3">
      <c r="A594">
        <v>55131</v>
      </c>
      <c r="B594" t="s">
        <v>25</v>
      </c>
      <c r="C594" t="s">
        <v>9</v>
      </c>
      <c r="D594">
        <v>55</v>
      </c>
      <c r="BI594">
        <v>2</v>
      </c>
      <c r="BJ594">
        <v>2</v>
      </c>
      <c r="BK594">
        <v>3</v>
      </c>
      <c r="BL594">
        <v>3</v>
      </c>
      <c r="BM594">
        <v>14</v>
      </c>
      <c r="BN594">
        <v>15</v>
      </c>
      <c r="BO594">
        <v>17</v>
      </c>
      <c r="BP594">
        <f t="shared" si="20"/>
        <v>56</v>
      </c>
      <c r="BQ594">
        <f t="shared" si="21"/>
        <v>7</v>
      </c>
    </row>
    <row r="595" spans="1:69" x14ac:dyDescent="0.3">
      <c r="A595">
        <v>37081</v>
      </c>
      <c r="B595" t="s">
        <v>808</v>
      </c>
      <c r="C595" t="s">
        <v>17</v>
      </c>
      <c r="D595">
        <v>37</v>
      </c>
      <c r="BI595">
        <v>1</v>
      </c>
      <c r="BJ595">
        <v>4</v>
      </c>
      <c r="BK595">
        <v>4</v>
      </c>
      <c r="BL595">
        <v>7</v>
      </c>
      <c r="BM595">
        <v>11</v>
      </c>
      <c r="BN595">
        <v>11</v>
      </c>
      <c r="BO595">
        <v>16</v>
      </c>
      <c r="BP595">
        <f t="shared" si="20"/>
        <v>54</v>
      </c>
      <c r="BQ595">
        <f t="shared" si="21"/>
        <v>7</v>
      </c>
    </row>
    <row r="596" spans="1:69" x14ac:dyDescent="0.3">
      <c r="A596">
        <v>28089</v>
      </c>
      <c r="B596" t="s">
        <v>68</v>
      </c>
      <c r="C596" t="s">
        <v>22</v>
      </c>
      <c r="D596">
        <v>28</v>
      </c>
      <c r="BI596">
        <v>1</v>
      </c>
      <c r="BJ596">
        <v>1</v>
      </c>
      <c r="BK596">
        <v>3</v>
      </c>
      <c r="BL596">
        <v>7</v>
      </c>
      <c r="BM596">
        <v>9</v>
      </c>
      <c r="BN596">
        <v>11</v>
      </c>
      <c r="BO596">
        <v>14</v>
      </c>
      <c r="BP596">
        <f t="shared" si="20"/>
        <v>46</v>
      </c>
      <c r="BQ596">
        <f t="shared" si="21"/>
        <v>7</v>
      </c>
    </row>
    <row r="597" spans="1:69" x14ac:dyDescent="0.3">
      <c r="A597">
        <v>38059</v>
      </c>
      <c r="B597" t="s">
        <v>780</v>
      </c>
      <c r="C597" t="s">
        <v>16</v>
      </c>
      <c r="D597">
        <v>38</v>
      </c>
      <c r="BI597">
        <v>2</v>
      </c>
      <c r="BJ597">
        <v>4</v>
      </c>
      <c r="BK597">
        <v>7</v>
      </c>
      <c r="BL597">
        <v>7</v>
      </c>
      <c r="BM597">
        <v>7</v>
      </c>
      <c r="BN597">
        <v>7</v>
      </c>
      <c r="BO597">
        <v>7</v>
      </c>
      <c r="BP597">
        <f t="shared" si="20"/>
        <v>41</v>
      </c>
      <c r="BQ597">
        <f t="shared" si="21"/>
        <v>7</v>
      </c>
    </row>
    <row r="598" spans="1:69" x14ac:dyDescent="0.3">
      <c r="A598">
        <v>5045</v>
      </c>
      <c r="B598" t="s">
        <v>769</v>
      </c>
      <c r="C598" t="s">
        <v>208</v>
      </c>
      <c r="D598">
        <v>5</v>
      </c>
      <c r="BI598">
        <v>1</v>
      </c>
      <c r="BJ598">
        <v>1</v>
      </c>
      <c r="BK598">
        <v>1</v>
      </c>
      <c r="BL598">
        <v>1</v>
      </c>
      <c r="BM598">
        <v>7</v>
      </c>
      <c r="BN598">
        <v>10</v>
      </c>
      <c r="BO598">
        <v>17</v>
      </c>
      <c r="BP598">
        <f t="shared" si="20"/>
        <v>38</v>
      </c>
      <c r="BQ598">
        <f t="shared" si="21"/>
        <v>7</v>
      </c>
    </row>
    <row r="599" spans="1:69" x14ac:dyDescent="0.3">
      <c r="A599">
        <v>28027</v>
      </c>
      <c r="B599" t="s">
        <v>767</v>
      </c>
      <c r="C599" t="s">
        <v>22</v>
      </c>
      <c r="D599">
        <v>28</v>
      </c>
      <c r="BI599">
        <v>2</v>
      </c>
      <c r="BJ599">
        <v>2</v>
      </c>
      <c r="BK599">
        <v>3</v>
      </c>
      <c r="BL599">
        <v>5</v>
      </c>
      <c r="BM599">
        <v>7</v>
      </c>
      <c r="BN599">
        <v>8</v>
      </c>
      <c r="BO599">
        <v>11</v>
      </c>
      <c r="BP599">
        <f t="shared" si="20"/>
        <v>38</v>
      </c>
      <c r="BQ599">
        <f t="shared" si="21"/>
        <v>7</v>
      </c>
    </row>
    <row r="600" spans="1:69" x14ac:dyDescent="0.3">
      <c r="A600">
        <v>9007</v>
      </c>
      <c r="B600" t="s">
        <v>763</v>
      </c>
      <c r="C600" t="s">
        <v>39</v>
      </c>
      <c r="D600">
        <v>9</v>
      </c>
      <c r="BI600">
        <v>1</v>
      </c>
      <c r="BJ600">
        <v>3</v>
      </c>
      <c r="BK600">
        <v>5</v>
      </c>
      <c r="BL600">
        <v>6</v>
      </c>
      <c r="BM600">
        <v>6</v>
      </c>
      <c r="BN600">
        <v>8</v>
      </c>
      <c r="BO600">
        <v>8</v>
      </c>
      <c r="BP600">
        <f t="shared" si="20"/>
        <v>37</v>
      </c>
      <c r="BQ600">
        <f t="shared" si="21"/>
        <v>7</v>
      </c>
    </row>
    <row r="601" spans="1:69" x14ac:dyDescent="0.3">
      <c r="A601">
        <v>27091</v>
      </c>
      <c r="B601" t="s">
        <v>584</v>
      </c>
      <c r="C601" t="s">
        <v>183</v>
      </c>
      <c r="D601">
        <v>27</v>
      </c>
      <c r="BI601">
        <v>1</v>
      </c>
      <c r="BJ601">
        <v>3</v>
      </c>
      <c r="BK601">
        <v>4</v>
      </c>
      <c r="BL601">
        <v>5</v>
      </c>
      <c r="BM601">
        <v>8</v>
      </c>
      <c r="BN601">
        <v>8</v>
      </c>
      <c r="BO601">
        <v>8</v>
      </c>
      <c r="BP601">
        <f t="shared" si="20"/>
        <v>37</v>
      </c>
      <c r="BQ601">
        <f t="shared" si="21"/>
        <v>7</v>
      </c>
    </row>
    <row r="602" spans="1:69" x14ac:dyDescent="0.3">
      <c r="A602">
        <v>29037</v>
      </c>
      <c r="B602" t="s">
        <v>62</v>
      </c>
      <c r="C602" t="s">
        <v>101</v>
      </c>
      <c r="D602">
        <v>29</v>
      </c>
      <c r="BI602">
        <v>2</v>
      </c>
      <c r="BJ602">
        <v>3</v>
      </c>
      <c r="BK602">
        <v>4</v>
      </c>
      <c r="BL602">
        <v>6</v>
      </c>
      <c r="BM602">
        <v>6</v>
      </c>
      <c r="BN602">
        <v>6</v>
      </c>
      <c r="BO602">
        <v>6</v>
      </c>
      <c r="BP602">
        <f t="shared" si="20"/>
        <v>33</v>
      </c>
      <c r="BQ602">
        <f t="shared" si="21"/>
        <v>7</v>
      </c>
    </row>
    <row r="603" spans="1:69" x14ac:dyDescent="0.3">
      <c r="A603">
        <v>34001</v>
      </c>
      <c r="B603" t="s">
        <v>739</v>
      </c>
      <c r="C603" t="s">
        <v>226</v>
      </c>
      <c r="D603">
        <v>34</v>
      </c>
      <c r="BI603">
        <v>3</v>
      </c>
      <c r="BJ603">
        <v>3</v>
      </c>
      <c r="BK603">
        <v>3</v>
      </c>
      <c r="BL603">
        <v>4</v>
      </c>
      <c r="BM603">
        <v>5</v>
      </c>
      <c r="BN603">
        <v>6</v>
      </c>
      <c r="BO603">
        <v>6</v>
      </c>
      <c r="BP603">
        <f t="shared" si="20"/>
        <v>30</v>
      </c>
      <c r="BQ603">
        <f t="shared" si="21"/>
        <v>7</v>
      </c>
    </row>
    <row r="604" spans="1:69" x14ac:dyDescent="0.3">
      <c r="A604">
        <v>33001</v>
      </c>
      <c r="B604" t="s">
        <v>732</v>
      </c>
      <c r="C604" t="s">
        <v>20</v>
      </c>
      <c r="D604">
        <v>33</v>
      </c>
      <c r="BI604">
        <v>2</v>
      </c>
      <c r="BJ604">
        <v>3</v>
      </c>
      <c r="BK604">
        <v>3</v>
      </c>
      <c r="BL604">
        <v>3</v>
      </c>
      <c r="BM604">
        <v>4</v>
      </c>
      <c r="BN604">
        <v>7</v>
      </c>
      <c r="BO604">
        <v>7</v>
      </c>
      <c r="BP604">
        <f t="shared" si="20"/>
        <v>29</v>
      </c>
      <c r="BQ604">
        <f t="shared" si="21"/>
        <v>7</v>
      </c>
    </row>
    <row r="605" spans="1:69" x14ac:dyDescent="0.3">
      <c r="A605">
        <v>20103</v>
      </c>
      <c r="B605" t="s">
        <v>719</v>
      </c>
      <c r="C605" t="s">
        <v>31</v>
      </c>
      <c r="D605">
        <v>20</v>
      </c>
      <c r="BI605">
        <v>2</v>
      </c>
      <c r="BJ605">
        <v>2</v>
      </c>
      <c r="BK605">
        <v>2</v>
      </c>
      <c r="BL605">
        <v>4</v>
      </c>
      <c r="BM605">
        <v>4</v>
      </c>
      <c r="BN605">
        <v>5</v>
      </c>
      <c r="BO605">
        <v>7</v>
      </c>
      <c r="BP605">
        <f t="shared" si="20"/>
        <v>26</v>
      </c>
      <c r="BQ605">
        <f t="shared" si="21"/>
        <v>7</v>
      </c>
    </row>
    <row r="606" spans="1:69" x14ac:dyDescent="0.3">
      <c r="A606">
        <v>29051</v>
      </c>
      <c r="B606" t="s">
        <v>695</v>
      </c>
      <c r="C606" t="s">
        <v>101</v>
      </c>
      <c r="D606">
        <v>29</v>
      </c>
      <c r="BI606">
        <v>1</v>
      </c>
      <c r="BJ606">
        <v>2</v>
      </c>
      <c r="BK606">
        <v>3</v>
      </c>
      <c r="BL606">
        <v>3</v>
      </c>
      <c r="BM606">
        <v>4</v>
      </c>
      <c r="BN606">
        <v>5</v>
      </c>
      <c r="BO606">
        <v>5</v>
      </c>
      <c r="BP606">
        <f t="shared" si="20"/>
        <v>23</v>
      </c>
      <c r="BQ606">
        <f t="shared" si="21"/>
        <v>7</v>
      </c>
    </row>
    <row r="607" spans="1:69" x14ac:dyDescent="0.3">
      <c r="A607">
        <v>33013</v>
      </c>
      <c r="B607" t="s">
        <v>694</v>
      </c>
      <c r="C607" t="s">
        <v>20</v>
      </c>
      <c r="D607">
        <v>33</v>
      </c>
      <c r="BI607">
        <v>1</v>
      </c>
      <c r="BJ607">
        <v>2</v>
      </c>
      <c r="BK607">
        <v>3</v>
      </c>
      <c r="BL607">
        <v>4</v>
      </c>
      <c r="BM607">
        <v>4</v>
      </c>
      <c r="BN607">
        <v>5</v>
      </c>
      <c r="BO607">
        <v>4</v>
      </c>
      <c r="BP607">
        <f t="shared" si="20"/>
        <v>23</v>
      </c>
      <c r="BQ607">
        <f t="shared" si="21"/>
        <v>7</v>
      </c>
    </row>
    <row r="608" spans="1:69" x14ac:dyDescent="0.3">
      <c r="A608">
        <v>48041</v>
      </c>
      <c r="B608" t="s">
        <v>687</v>
      </c>
      <c r="C608" t="s">
        <v>49</v>
      </c>
      <c r="D608">
        <v>48</v>
      </c>
      <c r="BI608">
        <v>1</v>
      </c>
      <c r="BJ608">
        <v>1</v>
      </c>
      <c r="BK608">
        <v>2</v>
      </c>
      <c r="BL608">
        <v>2</v>
      </c>
      <c r="BM608">
        <v>2</v>
      </c>
      <c r="BN608">
        <v>2</v>
      </c>
      <c r="BO608">
        <v>12</v>
      </c>
      <c r="BP608">
        <f t="shared" si="20"/>
        <v>22</v>
      </c>
      <c r="BQ608">
        <f t="shared" si="21"/>
        <v>7</v>
      </c>
    </row>
    <row r="609" spans="1:69" x14ac:dyDescent="0.3">
      <c r="A609">
        <v>41039</v>
      </c>
      <c r="B609" t="s">
        <v>676</v>
      </c>
      <c r="C609" t="s">
        <v>13</v>
      </c>
      <c r="D609">
        <v>41</v>
      </c>
      <c r="BI609">
        <v>2</v>
      </c>
      <c r="BJ609">
        <v>2</v>
      </c>
      <c r="BK609">
        <v>2</v>
      </c>
      <c r="BL609">
        <v>3</v>
      </c>
      <c r="BM609">
        <v>4</v>
      </c>
      <c r="BN609">
        <v>4</v>
      </c>
      <c r="BO609">
        <v>4</v>
      </c>
      <c r="BP609">
        <f t="shared" si="20"/>
        <v>21</v>
      </c>
      <c r="BQ609">
        <f t="shared" si="21"/>
        <v>7</v>
      </c>
    </row>
    <row r="610" spans="1:69" x14ac:dyDescent="0.3">
      <c r="A610">
        <v>5143</v>
      </c>
      <c r="B610" t="s">
        <v>25</v>
      </c>
      <c r="C610" t="s">
        <v>208</v>
      </c>
      <c r="D610">
        <v>5</v>
      </c>
      <c r="BI610">
        <v>1</v>
      </c>
      <c r="BJ610">
        <v>1</v>
      </c>
      <c r="BK610">
        <v>1</v>
      </c>
      <c r="BL610">
        <v>1</v>
      </c>
      <c r="BM610">
        <v>5</v>
      </c>
      <c r="BN610">
        <v>5</v>
      </c>
      <c r="BO610">
        <v>6</v>
      </c>
      <c r="BP610">
        <f t="shared" si="20"/>
        <v>20</v>
      </c>
      <c r="BQ610">
        <f t="shared" si="21"/>
        <v>7</v>
      </c>
    </row>
    <row r="611" spans="1:69" x14ac:dyDescent="0.3">
      <c r="A611">
        <v>53021</v>
      </c>
      <c r="B611" t="s">
        <v>29</v>
      </c>
      <c r="C611" t="s">
        <v>150</v>
      </c>
      <c r="D611">
        <v>53</v>
      </c>
      <c r="BI611">
        <v>1</v>
      </c>
      <c r="BJ611">
        <v>2</v>
      </c>
      <c r="BK611">
        <v>2</v>
      </c>
      <c r="BL611">
        <v>2</v>
      </c>
      <c r="BM611">
        <v>3</v>
      </c>
      <c r="BN611">
        <v>3</v>
      </c>
      <c r="BO611">
        <v>7</v>
      </c>
      <c r="BP611">
        <f t="shared" si="20"/>
        <v>20</v>
      </c>
      <c r="BQ611">
        <f t="shared" si="21"/>
        <v>7</v>
      </c>
    </row>
    <row r="612" spans="1:69" x14ac:dyDescent="0.3">
      <c r="A612">
        <v>27139</v>
      </c>
      <c r="B612" t="s">
        <v>238</v>
      </c>
      <c r="C612" t="s">
        <v>183</v>
      </c>
      <c r="D612">
        <v>27</v>
      </c>
      <c r="BI612">
        <v>1</v>
      </c>
      <c r="BJ612">
        <v>1</v>
      </c>
      <c r="BK612">
        <v>2</v>
      </c>
      <c r="BL612">
        <v>2</v>
      </c>
      <c r="BM612">
        <v>3</v>
      </c>
      <c r="BN612">
        <v>5</v>
      </c>
      <c r="BO612">
        <v>5</v>
      </c>
      <c r="BP612">
        <f t="shared" si="20"/>
        <v>19</v>
      </c>
      <c r="BQ612">
        <f t="shared" si="21"/>
        <v>7</v>
      </c>
    </row>
    <row r="613" spans="1:69" x14ac:dyDescent="0.3">
      <c r="A613">
        <v>28011</v>
      </c>
      <c r="B613" t="s">
        <v>663</v>
      </c>
      <c r="C613" t="s">
        <v>22</v>
      </c>
      <c r="D613">
        <v>28</v>
      </c>
      <c r="BI613">
        <v>2</v>
      </c>
      <c r="BJ613">
        <v>2</v>
      </c>
      <c r="BK613">
        <v>2</v>
      </c>
      <c r="BL613">
        <v>2</v>
      </c>
      <c r="BM613">
        <v>3</v>
      </c>
      <c r="BN613">
        <v>4</v>
      </c>
      <c r="BO613">
        <v>4</v>
      </c>
      <c r="BP613">
        <f t="shared" si="20"/>
        <v>19</v>
      </c>
      <c r="BQ613">
        <f t="shared" si="21"/>
        <v>7</v>
      </c>
    </row>
    <row r="614" spans="1:69" x14ac:dyDescent="0.3">
      <c r="A614">
        <v>12111</v>
      </c>
      <c r="B614" t="s">
        <v>657</v>
      </c>
      <c r="C614" t="s">
        <v>359</v>
      </c>
      <c r="D614">
        <v>12</v>
      </c>
      <c r="BB614">
        <v>1</v>
      </c>
      <c r="BC614">
        <v>1</v>
      </c>
      <c r="BK614">
        <v>1</v>
      </c>
      <c r="BL614">
        <v>1</v>
      </c>
      <c r="BM614">
        <v>3</v>
      </c>
      <c r="BN614">
        <v>5</v>
      </c>
      <c r="BO614">
        <v>6</v>
      </c>
      <c r="BP614">
        <f t="shared" si="20"/>
        <v>18</v>
      </c>
      <c r="BQ614">
        <f t="shared" si="21"/>
        <v>7</v>
      </c>
    </row>
    <row r="615" spans="1:69" x14ac:dyDescent="0.3">
      <c r="A615">
        <v>55009</v>
      </c>
      <c r="B615" t="s">
        <v>126</v>
      </c>
      <c r="C615" t="s">
        <v>9</v>
      </c>
      <c r="D615">
        <v>55</v>
      </c>
      <c r="BI615">
        <v>1</v>
      </c>
      <c r="BJ615">
        <v>2</v>
      </c>
      <c r="BK615">
        <v>2</v>
      </c>
      <c r="BL615">
        <v>3</v>
      </c>
      <c r="BM615">
        <v>3</v>
      </c>
      <c r="BN615">
        <v>3</v>
      </c>
      <c r="BO615">
        <v>3</v>
      </c>
      <c r="BP615">
        <f t="shared" si="20"/>
        <v>17</v>
      </c>
      <c r="BQ615">
        <f t="shared" si="21"/>
        <v>7</v>
      </c>
    </row>
    <row r="616" spans="1:69" x14ac:dyDescent="0.3">
      <c r="A616">
        <v>27103</v>
      </c>
      <c r="B616" t="s">
        <v>625</v>
      </c>
      <c r="C616" t="s">
        <v>183</v>
      </c>
      <c r="D616">
        <v>27</v>
      </c>
      <c r="BI616">
        <v>1</v>
      </c>
      <c r="BJ616">
        <v>2</v>
      </c>
      <c r="BK616">
        <v>2</v>
      </c>
      <c r="BL616">
        <v>2</v>
      </c>
      <c r="BM616">
        <v>3</v>
      </c>
      <c r="BN616">
        <v>3</v>
      </c>
      <c r="BO616">
        <v>3</v>
      </c>
      <c r="BP616">
        <f t="shared" si="20"/>
        <v>16</v>
      </c>
      <c r="BQ616">
        <f t="shared" si="21"/>
        <v>7</v>
      </c>
    </row>
    <row r="617" spans="1:69" x14ac:dyDescent="0.3">
      <c r="A617">
        <v>36017</v>
      </c>
      <c r="B617" t="s">
        <v>624</v>
      </c>
      <c r="C617" t="s">
        <v>92</v>
      </c>
      <c r="D617">
        <v>36</v>
      </c>
      <c r="BI617">
        <v>1</v>
      </c>
      <c r="BJ617">
        <v>2</v>
      </c>
      <c r="BK617">
        <v>2</v>
      </c>
      <c r="BL617">
        <v>2</v>
      </c>
      <c r="BM617">
        <v>3</v>
      </c>
      <c r="BN617">
        <v>3</v>
      </c>
      <c r="BO617">
        <v>3</v>
      </c>
      <c r="BP617">
        <f t="shared" si="20"/>
        <v>16</v>
      </c>
      <c r="BQ617">
        <f t="shared" si="21"/>
        <v>7</v>
      </c>
    </row>
    <row r="618" spans="1:69" x14ac:dyDescent="0.3">
      <c r="B618" t="s">
        <v>8</v>
      </c>
      <c r="C618" t="s">
        <v>17</v>
      </c>
      <c r="D618">
        <v>37</v>
      </c>
      <c r="BI618">
        <v>1</v>
      </c>
      <c r="BJ618">
        <v>1</v>
      </c>
      <c r="BK618">
        <v>1</v>
      </c>
      <c r="BL618">
        <v>1</v>
      </c>
      <c r="BM618">
        <v>5</v>
      </c>
      <c r="BN618">
        <v>3</v>
      </c>
      <c r="BO618">
        <v>4</v>
      </c>
      <c r="BP618">
        <f t="shared" si="20"/>
        <v>16</v>
      </c>
      <c r="BQ618">
        <f t="shared" si="21"/>
        <v>7</v>
      </c>
    </row>
    <row r="619" spans="1:69" x14ac:dyDescent="0.3">
      <c r="A619">
        <v>19183</v>
      </c>
      <c r="B619" t="s">
        <v>25</v>
      </c>
      <c r="C619" t="s">
        <v>33</v>
      </c>
      <c r="D619">
        <v>19</v>
      </c>
      <c r="BI619">
        <v>1</v>
      </c>
      <c r="BJ619">
        <v>1</v>
      </c>
      <c r="BK619">
        <v>1</v>
      </c>
      <c r="BL619">
        <v>2</v>
      </c>
      <c r="BM619">
        <v>3</v>
      </c>
      <c r="BN619">
        <v>3</v>
      </c>
      <c r="BO619">
        <v>4</v>
      </c>
      <c r="BP619">
        <f t="shared" si="20"/>
        <v>15</v>
      </c>
      <c r="BQ619">
        <f t="shared" si="21"/>
        <v>7</v>
      </c>
    </row>
    <row r="620" spans="1:69" x14ac:dyDescent="0.3">
      <c r="A620">
        <v>5011</v>
      </c>
      <c r="B620" t="s">
        <v>370</v>
      </c>
      <c r="C620" t="s">
        <v>208</v>
      </c>
      <c r="D620">
        <v>5</v>
      </c>
      <c r="BI620">
        <v>1</v>
      </c>
      <c r="BJ620">
        <v>1</v>
      </c>
      <c r="BK620">
        <v>1</v>
      </c>
      <c r="BL620">
        <v>1</v>
      </c>
      <c r="BM620">
        <v>4</v>
      </c>
      <c r="BN620">
        <v>4</v>
      </c>
      <c r="BO620">
        <v>2</v>
      </c>
      <c r="BP620">
        <f t="shared" si="20"/>
        <v>14</v>
      </c>
      <c r="BQ620">
        <f t="shared" si="21"/>
        <v>7</v>
      </c>
    </row>
    <row r="621" spans="1:69" x14ac:dyDescent="0.3">
      <c r="A621">
        <v>12003</v>
      </c>
      <c r="B621" t="s">
        <v>254</v>
      </c>
      <c r="C621" t="s">
        <v>359</v>
      </c>
      <c r="D621">
        <v>12</v>
      </c>
      <c r="BB621">
        <v>1</v>
      </c>
      <c r="BC621">
        <v>1</v>
      </c>
      <c r="BK621">
        <v>1</v>
      </c>
      <c r="BL621">
        <v>1</v>
      </c>
      <c r="BM621">
        <v>2</v>
      </c>
      <c r="BN621">
        <v>3</v>
      </c>
      <c r="BO621">
        <v>4</v>
      </c>
      <c r="BP621">
        <f t="shared" si="20"/>
        <v>13</v>
      </c>
      <c r="BQ621">
        <f t="shared" si="21"/>
        <v>7</v>
      </c>
    </row>
    <row r="622" spans="1:69" x14ac:dyDescent="0.3">
      <c r="A622">
        <v>36031</v>
      </c>
      <c r="B622" t="s">
        <v>572</v>
      </c>
      <c r="C622" t="s">
        <v>92</v>
      </c>
      <c r="D622">
        <v>36</v>
      </c>
      <c r="BI622">
        <v>1</v>
      </c>
      <c r="BJ622">
        <v>1</v>
      </c>
      <c r="BK622">
        <v>1</v>
      </c>
      <c r="BL622">
        <v>1</v>
      </c>
      <c r="BM622">
        <v>3</v>
      </c>
      <c r="BN622">
        <v>3</v>
      </c>
      <c r="BO622">
        <v>3</v>
      </c>
      <c r="BP622">
        <f t="shared" si="20"/>
        <v>13</v>
      </c>
      <c r="BQ622">
        <f t="shared" si="21"/>
        <v>7</v>
      </c>
    </row>
    <row r="623" spans="1:69" x14ac:dyDescent="0.3">
      <c r="A623">
        <v>36041</v>
      </c>
      <c r="B623" t="s">
        <v>571</v>
      </c>
      <c r="C623" t="s">
        <v>92</v>
      </c>
      <c r="D623">
        <v>36</v>
      </c>
      <c r="BI623">
        <v>1</v>
      </c>
      <c r="BJ623">
        <v>2</v>
      </c>
      <c r="BK623">
        <v>2</v>
      </c>
      <c r="BL623">
        <v>2</v>
      </c>
      <c r="BM623">
        <v>2</v>
      </c>
      <c r="BN623">
        <v>2</v>
      </c>
      <c r="BO623">
        <v>2</v>
      </c>
      <c r="BP623">
        <f t="shared" si="20"/>
        <v>13</v>
      </c>
      <c r="BQ623">
        <f t="shared" si="21"/>
        <v>7</v>
      </c>
    </row>
    <row r="624" spans="1:69" x14ac:dyDescent="0.3">
      <c r="A624">
        <v>56039</v>
      </c>
      <c r="B624" t="s">
        <v>557</v>
      </c>
      <c r="C624" t="s">
        <v>7</v>
      </c>
      <c r="D624">
        <v>56</v>
      </c>
      <c r="BI624">
        <v>1</v>
      </c>
      <c r="BJ624">
        <v>1</v>
      </c>
      <c r="BK624">
        <v>2</v>
      </c>
      <c r="BL624">
        <v>2</v>
      </c>
      <c r="BM624">
        <v>2</v>
      </c>
      <c r="BN624">
        <v>2</v>
      </c>
      <c r="BO624">
        <v>3</v>
      </c>
      <c r="BP624">
        <f t="shared" si="20"/>
        <v>13</v>
      </c>
      <c r="BQ624">
        <f t="shared" si="21"/>
        <v>7</v>
      </c>
    </row>
    <row r="625" spans="1:69" x14ac:dyDescent="0.3">
      <c r="A625">
        <v>13153</v>
      </c>
      <c r="B625" t="s">
        <v>218</v>
      </c>
      <c r="C625" t="s">
        <v>128</v>
      </c>
      <c r="D625">
        <v>13</v>
      </c>
      <c r="BI625">
        <v>1</v>
      </c>
      <c r="BJ625">
        <v>1</v>
      </c>
      <c r="BK625">
        <v>1</v>
      </c>
      <c r="BL625">
        <v>1</v>
      </c>
      <c r="BM625">
        <v>1</v>
      </c>
      <c r="BN625">
        <v>1</v>
      </c>
      <c r="BO625">
        <v>5</v>
      </c>
      <c r="BP625">
        <f t="shared" si="20"/>
        <v>11</v>
      </c>
      <c r="BQ625">
        <f t="shared" si="21"/>
        <v>7</v>
      </c>
    </row>
    <row r="626" spans="1:69" x14ac:dyDescent="0.3">
      <c r="A626">
        <v>36115</v>
      </c>
      <c r="B626" t="s">
        <v>25</v>
      </c>
      <c r="C626" t="s">
        <v>92</v>
      </c>
      <c r="D626">
        <v>36</v>
      </c>
      <c r="BI626">
        <v>1</v>
      </c>
      <c r="BJ626">
        <v>1</v>
      </c>
      <c r="BK626">
        <v>1</v>
      </c>
      <c r="BL626">
        <v>1</v>
      </c>
      <c r="BM626">
        <v>1</v>
      </c>
      <c r="BN626">
        <v>3</v>
      </c>
      <c r="BO626">
        <v>3</v>
      </c>
      <c r="BP626">
        <f t="shared" si="20"/>
        <v>11</v>
      </c>
      <c r="BQ626">
        <f t="shared" si="21"/>
        <v>7</v>
      </c>
    </row>
    <row r="627" spans="1:69" x14ac:dyDescent="0.3">
      <c r="A627">
        <v>54055</v>
      </c>
      <c r="B627" t="s">
        <v>281</v>
      </c>
      <c r="C627" t="s">
        <v>10</v>
      </c>
      <c r="D627">
        <v>54</v>
      </c>
      <c r="BI627">
        <v>1</v>
      </c>
      <c r="BJ627">
        <v>1</v>
      </c>
      <c r="BK627">
        <v>1</v>
      </c>
      <c r="BL627">
        <v>2</v>
      </c>
      <c r="BM627">
        <v>2</v>
      </c>
      <c r="BN627">
        <v>2</v>
      </c>
      <c r="BO627">
        <v>2</v>
      </c>
      <c r="BP627">
        <f t="shared" si="20"/>
        <v>11</v>
      </c>
      <c r="BQ627">
        <f t="shared" si="21"/>
        <v>7</v>
      </c>
    </row>
    <row r="628" spans="1:69" x14ac:dyDescent="0.3">
      <c r="A628">
        <v>1015</v>
      </c>
      <c r="B628" t="s">
        <v>445</v>
      </c>
      <c r="C628" t="s">
        <v>40</v>
      </c>
      <c r="D628">
        <v>1</v>
      </c>
      <c r="BI628">
        <v>1</v>
      </c>
      <c r="BJ628">
        <v>1</v>
      </c>
      <c r="BK628">
        <v>1</v>
      </c>
      <c r="BL628">
        <v>1</v>
      </c>
      <c r="BM628">
        <v>2</v>
      </c>
      <c r="BN628">
        <v>2</v>
      </c>
      <c r="BO628">
        <v>2</v>
      </c>
      <c r="BP628">
        <f t="shared" si="20"/>
        <v>10</v>
      </c>
      <c r="BQ628">
        <f t="shared" si="21"/>
        <v>7</v>
      </c>
    </row>
    <row r="629" spans="1:69" x14ac:dyDescent="0.3">
      <c r="A629">
        <v>12087</v>
      </c>
      <c r="B629" t="s">
        <v>127</v>
      </c>
      <c r="C629" t="s">
        <v>359</v>
      </c>
      <c r="D629">
        <v>12</v>
      </c>
      <c r="BB629">
        <v>1</v>
      </c>
      <c r="BC629">
        <v>1</v>
      </c>
      <c r="BK629">
        <v>1</v>
      </c>
      <c r="BL629">
        <v>1</v>
      </c>
      <c r="BM629">
        <v>1</v>
      </c>
      <c r="BN629">
        <v>2</v>
      </c>
      <c r="BO629">
        <v>3</v>
      </c>
      <c r="BP629">
        <f t="shared" si="20"/>
        <v>10</v>
      </c>
      <c r="BQ629">
        <f t="shared" si="21"/>
        <v>7</v>
      </c>
    </row>
    <row r="630" spans="1:69" x14ac:dyDescent="0.3">
      <c r="A630">
        <v>12107</v>
      </c>
      <c r="B630" t="s">
        <v>241</v>
      </c>
      <c r="C630" t="s">
        <v>359</v>
      </c>
      <c r="D630">
        <v>12</v>
      </c>
      <c r="BB630">
        <v>1</v>
      </c>
      <c r="BC630">
        <v>1</v>
      </c>
      <c r="BK630">
        <v>1</v>
      </c>
      <c r="BL630">
        <v>1</v>
      </c>
      <c r="BM630">
        <v>2</v>
      </c>
      <c r="BN630">
        <v>2</v>
      </c>
      <c r="BO630">
        <v>2</v>
      </c>
      <c r="BP630">
        <f t="shared" si="20"/>
        <v>10</v>
      </c>
      <c r="BQ630">
        <f t="shared" si="21"/>
        <v>7</v>
      </c>
    </row>
    <row r="631" spans="1:69" x14ac:dyDescent="0.3">
      <c r="A631">
        <v>13313</v>
      </c>
      <c r="B631" t="s">
        <v>500</v>
      </c>
      <c r="C631" t="s">
        <v>128</v>
      </c>
      <c r="D631">
        <v>13</v>
      </c>
      <c r="BI631">
        <v>1</v>
      </c>
      <c r="BJ631">
        <v>1</v>
      </c>
      <c r="BK631">
        <v>1</v>
      </c>
      <c r="BL631">
        <v>1</v>
      </c>
      <c r="BM631">
        <v>2</v>
      </c>
      <c r="BN631">
        <v>2</v>
      </c>
      <c r="BO631">
        <v>2</v>
      </c>
      <c r="BP631">
        <f t="shared" si="20"/>
        <v>10</v>
      </c>
      <c r="BQ631">
        <f t="shared" si="21"/>
        <v>7</v>
      </c>
    </row>
    <row r="632" spans="1:69" x14ac:dyDescent="0.3">
      <c r="A632">
        <v>36113</v>
      </c>
      <c r="B632" t="s">
        <v>117</v>
      </c>
      <c r="C632" t="s">
        <v>92</v>
      </c>
      <c r="D632">
        <v>36</v>
      </c>
      <c r="BI632">
        <v>1</v>
      </c>
      <c r="BJ632">
        <v>1</v>
      </c>
      <c r="BK632">
        <v>1</v>
      </c>
      <c r="BL632">
        <v>1</v>
      </c>
      <c r="BM632">
        <v>1</v>
      </c>
      <c r="BN632">
        <v>2</v>
      </c>
      <c r="BO632">
        <v>2</v>
      </c>
      <c r="BP632">
        <f t="shared" si="20"/>
        <v>9</v>
      </c>
      <c r="BQ632">
        <f t="shared" si="21"/>
        <v>7</v>
      </c>
    </row>
    <row r="633" spans="1:69" x14ac:dyDescent="0.3">
      <c r="A633">
        <v>45061</v>
      </c>
      <c r="B633" t="s">
        <v>287</v>
      </c>
      <c r="C633" t="s">
        <v>12</v>
      </c>
      <c r="D633">
        <v>45</v>
      </c>
      <c r="BI633">
        <v>1</v>
      </c>
      <c r="BJ633">
        <v>1</v>
      </c>
      <c r="BK633">
        <v>1</v>
      </c>
      <c r="BL633">
        <v>1</v>
      </c>
      <c r="BM633">
        <v>1</v>
      </c>
      <c r="BN633">
        <v>2</v>
      </c>
      <c r="BO633">
        <v>2</v>
      </c>
      <c r="BP633">
        <f t="shared" si="20"/>
        <v>9</v>
      </c>
      <c r="BQ633">
        <f t="shared" si="21"/>
        <v>7</v>
      </c>
    </row>
    <row r="634" spans="1:69" x14ac:dyDescent="0.3">
      <c r="A634">
        <v>6045</v>
      </c>
      <c r="B634" t="s">
        <v>465</v>
      </c>
      <c r="C634" t="s">
        <v>255</v>
      </c>
      <c r="D634">
        <v>6</v>
      </c>
      <c r="BI634">
        <v>1</v>
      </c>
      <c r="BJ634">
        <v>1</v>
      </c>
      <c r="BK634">
        <v>1</v>
      </c>
      <c r="BL634">
        <v>1</v>
      </c>
      <c r="BM634">
        <v>1</v>
      </c>
      <c r="BN634">
        <v>1</v>
      </c>
      <c r="BO634">
        <v>2</v>
      </c>
      <c r="BP634">
        <f t="shared" si="20"/>
        <v>8</v>
      </c>
      <c r="BQ634">
        <f t="shared" si="21"/>
        <v>7</v>
      </c>
    </row>
    <row r="635" spans="1:69" x14ac:dyDescent="0.3">
      <c r="A635">
        <v>39077</v>
      </c>
      <c r="B635" t="s">
        <v>446</v>
      </c>
      <c r="C635" t="s">
        <v>84</v>
      </c>
      <c r="D635">
        <v>39</v>
      </c>
      <c r="BI635">
        <v>1</v>
      </c>
      <c r="BJ635">
        <v>1</v>
      </c>
      <c r="BK635">
        <v>1</v>
      </c>
      <c r="BL635">
        <v>1</v>
      </c>
      <c r="BM635">
        <v>1</v>
      </c>
      <c r="BN635">
        <v>1</v>
      </c>
      <c r="BO635">
        <v>2</v>
      </c>
      <c r="BP635">
        <f t="shared" si="20"/>
        <v>8</v>
      </c>
      <c r="BQ635">
        <f t="shared" si="21"/>
        <v>7</v>
      </c>
    </row>
    <row r="636" spans="1:69" x14ac:dyDescent="0.3">
      <c r="A636">
        <v>48401</v>
      </c>
      <c r="B636" t="s">
        <v>441</v>
      </c>
      <c r="C636" t="s">
        <v>49</v>
      </c>
      <c r="D636">
        <v>48</v>
      </c>
      <c r="BI636">
        <v>1</v>
      </c>
      <c r="BJ636">
        <v>1</v>
      </c>
      <c r="BK636">
        <v>1</v>
      </c>
      <c r="BL636">
        <v>1</v>
      </c>
      <c r="BM636">
        <v>1</v>
      </c>
      <c r="BN636">
        <v>1</v>
      </c>
      <c r="BO636">
        <v>2</v>
      </c>
      <c r="BP636">
        <f t="shared" si="20"/>
        <v>8</v>
      </c>
      <c r="BQ636">
        <f t="shared" si="21"/>
        <v>7</v>
      </c>
    </row>
    <row r="637" spans="1:69" x14ac:dyDescent="0.3">
      <c r="A637">
        <v>53045</v>
      </c>
      <c r="B637" t="s">
        <v>437</v>
      </c>
      <c r="C637" t="s">
        <v>150</v>
      </c>
      <c r="D637">
        <v>53</v>
      </c>
      <c r="BI637">
        <v>1</v>
      </c>
      <c r="BJ637">
        <v>1</v>
      </c>
      <c r="BK637">
        <v>1</v>
      </c>
      <c r="BL637">
        <v>1</v>
      </c>
      <c r="BM637">
        <v>1</v>
      </c>
      <c r="BN637">
        <v>1</v>
      </c>
      <c r="BO637">
        <v>2</v>
      </c>
      <c r="BP637">
        <f t="shared" si="20"/>
        <v>8</v>
      </c>
      <c r="BQ637">
        <f t="shared" si="21"/>
        <v>7</v>
      </c>
    </row>
    <row r="638" spans="1:69" x14ac:dyDescent="0.3">
      <c r="A638">
        <v>12005</v>
      </c>
      <c r="B638" t="s">
        <v>431</v>
      </c>
      <c r="C638" t="s">
        <v>359</v>
      </c>
      <c r="D638">
        <v>12</v>
      </c>
      <c r="BB638">
        <v>1</v>
      </c>
      <c r="BC638">
        <v>1</v>
      </c>
      <c r="BK638">
        <v>1</v>
      </c>
      <c r="BL638">
        <v>1</v>
      </c>
      <c r="BM638">
        <v>1</v>
      </c>
      <c r="BN638">
        <v>1</v>
      </c>
      <c r="BO638">
        <v>1</v>
      </c>
      <c r="BP638">
        <f t="shared" si="20"/>
        <v>7</v>
      </c>
      <c r="BQ638">
        <f t="shared" si="21"/>
        <v>7</v>
      </c>
    </row>
    <row r="639" spans="1:69" x14ac:dyDescent="0.3">
      <c r="A639">
        <v>16083</v>
      </c>
      <c r="B639" t="s">
        <v>427</v>
      </c>
      <c r="C639" t="s">
        <v>247</v>
      </c>
      <c r="D639">
        <v>16</v>
      </c>
      <c r="BI639">
        <v>1</v>
      </c>
      <c r="BJ639">
        <v>1</v>
      </c>
      <c r="BK639">
        <v>1</v>
      </c>
      <c r="BL639">
        <v>1</v>
      </c>
      <c r="BM639">
        <v>1</v>
      </c>
      <c r="BN639">
        <v>1</v>
      </c>
      <c r="BO639">
        <v>1</v>
      </c>
      <c r="BP639">
        <f t="shared" si="20"/>
        <v>7</v>
      </c>
      <c r="BQ639">
        <f t="shared" si="21"/>
        <v>7</v>
      </c>
    </row>
    <row r="640" spans="1:69" x14ac:dyDescent="0.3">
      <c r="A640">
        <v>19191</v>
      </c>
      <c r="B640" t="s">
        <v>425</v>
      </c>
      <c r="C640" t="s">
        <v>33</v>
      </c>
      <c r="D640">
        <v>19</v>
      </c>
      <c r="BI640">
        <v>1</v>
      </c>
      <c r="BJ640">
        <v>1</v>
      </c>
      <c r="BK640">
        <v>1</v>
      </c>
      <c r="BL640">
        <v>1</v>
      </c>
      <c r="BM640">
        <v>1</v>
      </c>
      <c r="BN640">
        <v>1</v>
      </c>
      <c r="BO640">
        <v>1</v>
      </c>
      <c r="BP640">
        <f t="shared" si="20"/>
        <v>7</v>
      </c>
      <c r="BQ640">
        <f t="shared" si="21"/>
        <v>7</v>
      </c>
    </row>
    <row r="641" spans="1:69" x14ac:dyDescent="0.3">
      <c r="A641">
        <v>28111</v>
      </c>
      <c r="B641" t="s">
        <v>271</v>
      </c>
      <c r="C641" t="s">
        <v>22</v>
      </c>
      <c r="D641">
        <v>28</v>
      </c>
      <c r="BI641">
        <v>1</v>
      </c>
      <c r="BJ641">
        <v>1</v>
      </c>
      <c r="BK641">
        <v>1</v>
      </c>
      <c r="BL641">
        <v>1</v>
      </c>
      <c r="BM641">
        <v>1</v>
      </c>
      <c r="BN641">
        <v>1</v>
      </c>
      <c r="BO641">
        <v>1</v>
      </c>
      <c r="BP641">
        <f t="shared" si="20"/>
        <v>7</v>
      </c>
      <c r="BQ641">
        <f t="shared" si="21"/>
        <v>7</v>
      </c>
    </row>
    <row r="642" spans="1:69" x14ac:dyDescent="0.3">
      <c r="A642">
        <v>31001</v>
      </c>
      <c r="B642" t="s">
        <v>151</v>
      </c>
      <c r="C642" t="s">
        <v>96</v>
      </c>
      <c r="D642">
        <v>31</v>
      </c>
      <c r="BI642">
        <v>1</v>
      </c>
      <c r="BJ642">
        <v>1</v>
      </c>
      <c r="BK642">
        <v>1</v>
      </c>
      <c r="BL642">
        <v>1</v>
      </c>
      <c r="BM642">
        <v>1</v>
      </c>
      <c r="BN642">
        <v>1</v>
      </c>
      <c r="BO642">
        <v>1</v>
      </c>
      <c r="BP642">
        <f t="shared" si="20"/>
        <v>7</v>
      </c>
      <c r="BQ642">
        <f t="shared" si="21"/>
        <v>7</v>
      </c>
    </row>
    <row r="643" spans="1:69" x14ac:dyDescent="0.3">
      <c r="A643">
        <v>37109</v>
      </c>
      <c r="B643" t="s">
        <v>160</v>
      </c>
      <c r="C643" t="s">
        <v>17</v>
      </c>
      <c r="D643">
        <v>37</v>
      </c>
      <c r="BI643">
        <v>1</v>
      </c>
      <c r="BJ643">
        <v>1</v>
      </c>
      <c r="BK643">
        <v>1</v>
      </c>
      <c r="BL643">
        <v>1</v>
      </c>
      <c r="BM643">
        <v>1</v>
      </c>
      <c r="BN643">
        <v>1</v>
      </c>
      <c r="BO643">
        <v>1</v>
      </c>
      <c r="BP643">
        <f t="shared" si="20"/>
        <v>7</v>
      </c>
      <c r="BQ643">
        <f t="shared" si="21"/>
        <v>7</v>
      </c>
    </row>
    <row r="644" spans="1:69" x14ac:dyDescent="0.3">
      <c r="A644">
        <v>39005</v>
      </c>
      <c r="B644" t="s">
        <v>415</v>
      </c>
      <c r="C644" t="s">
        <v>84</v>
      </c>
      <c r="D644">
        <v>39</v>
      </c>
      <c r="BI644">
        <v>1</v>
      </c>
      <c r="BJ644">
        <v>1</v>
      </c>
      <c r="BK644">
        <v>1</v>
      </c>
      <c r="BL644">
        <v>1</v>
      </c>
      <c r="BM644">
        <v>1</v>
      </c>
      <c r="BN644">
        <v>1</v>
      </c>
      <c r="BO644">
        <v>1</v>
      </c>
      <c r="BP644">
        <f t="shared" si="20"/>
        <v>7</v>
      </c>
      <c r="BQ644">
        <f t="shared" si="21"/>
        <v>7</v>
      </c>
    </row>
    <row r="645" spans="1:69" x14ac:dyDescent="0.3">
      <c r="A645">
        <v>48037</v>
      </c>
      <c r="B645" t="s">
        <v>411</v>
      </c>
      <c r="C645" t="s">
        <v>49</v>
      </c>
      <c r="D645">
        <v>48</v>
      </c>
      <c r="BI645">
        <v>1</v>
      </c>
      <c r="BJ645">
        <v>1</v>
      </c>
      <c r="BK645">
        <v>1</v>
      </c>
      <c r="BL645">
        <v>1</v>
      </c>
      <c r="BM645">
        <v>1</v>
      </c>
      <c r="BN645">
        <v>1</v>
      </c>
      <c r="BO645">
        <v>1</v>
      </c>
      <c r="BP645">
        <f t="shared" si="20"/>
        <v>7</v>
      </c>
      <c r="BQ645">
        <f t="shared" si="21"/>
        <v>7</v>
      </c>
    </row>
    <row r="646" spans="1:69" x14ac:dyDescent="0.3">
      <c r="A646">
        <v>48325</v>
      </c>
      <c r="B646" t="s">
        <v>410</v>
      </c>
      <c r="C646" t="s">
        <v>49</v>
      </c>
      <c r="D646">
        <v>48</v>
      </c>
      <c r="BI646">
        <v>1</v>
      </c>
      <c r="BJ646">
        <v>1</v>
      </c>
      <c r="BK646">
        <v>1</v>
      </c>
      <c r="BL646">
        <v>1</v>
      </c>
      <c r="BM646">
        <v>1</v>
      </c>
      <c r="BN646">
        <v>1</v>
      </c>
      <c r="BO646">
        <v>1</v>
      </c>
      <c r="BP646">
        <f t="shared" ref="BP646:BP709" si="22">SUM(E646:BO646)</f>
        <v>7</v>
      </c>
      <c r="BQ646">
        <f t="shared" ref="BQ646:BQ709" si="23">COUNTA(E646:BO646)</f>
        <v>7</v>
      </c>
    </row>
    <row r="647" spans="1:69" x14ac:dyDescent="0.3">
      <c r="A647">
        <v>39061</v>
      </c>
      <c r="B647" t="s">
        <v>571</v>
      </c>
      <c r="C647" t="s">
        <v>84</v>
      </c>
      <c r="D647">
        <v>39</v>
      </c>
      <c r="BJ647">
        <v>1</v>
      </c>
      <c r="BK647">
        <v>7</v>
      </c>
      <c r="BL647">
        <v>8</v>
      </c>
      <c r="BM647">
        <v>19</v>
      </c>
      <c r="BN647">
        <v>26</v>
      </c>
      <c r="BO647">
        <v>38</v>
      </c>
      <c r="BP647">
        <f t="shared" si="22"/>
        <v>99</v>
      </c>
      <c r="BQ647">
        <f t="shared" si="23"/>
        <v>6</v>
      </c>
    </row>
    <row r="648" spans="1:69" x14ac:dyDescent="0.3">
      <c r="A648">
        <v>4005</v>
      </c>
      <c r="B648" t="s">
        <v>834</v>
      </c>
      <c r="C648" t="s">
        <v>145</v>
      </c>
      <c r="D648">
        <v>4</v>
      </c>
      <c r="BJ648">
        <v>1</v>
      </c>
      <c r="BK648">
        <v>5</v>
      </c>
      <c r="BL648">
        <v>11</v>
      </c>
      <c r="BM648">
        <v>14</v>
      </c>
      <c r="BN648">
        <v>17</v>
      </c>
      <c r="BO648">
        <v>18</v>
      </c>
      <c r="BP648">
        <f t="shared" si="22"/>
        <v>66</v>
      </c>
      <c r="BQ648">
        <f t="shared" si="23"/>
        <v>6</v>
      </c>
    </row>
    <row r="649" spans="1:69" x14ac:dyDescent="0.3">
      <c r="A649">
        <v>55089</v>
      </c>
      <c r="B649" t="s">
        <v>830</v>
      </c>
      <c r="C649" t="s">
        <v>9</v>
      </c>
      <c r="D649">
        <v>55</v>
      </c>
      <c r="BJ649">
        <v>3</v>
      </c>
      <c r="BK649">
        <v>7</v>
      </c>
      <c r="BL649">
        <v>11</v>
      </c>
      <c r="BM649">
        <v>13</v>
      </c>
      <c r="BN649">
        <v>14</v>
      </c>
      <c r="BO649">
        <v>16</v>
      </c>
      <c r="BP649">
        <f t="shared" si="22"/>
        <v>64</v>
      </c>
      <c r="BQ649">
        <f t="shared" si="23"/>
        <v>6</v>
      </c>
    </row>
    <row r="650" spans="1:69" x14ac:dyDescent="0.3">
      <c r="A650">
        <v>9013</v>
      </c>
      <c r="B650" t="s">
        <v>826</v>
      </c>
      <c r="C650" t="s">
        <v>39</v>
      </c>
      <c r="D650">
        <v>9</v>
      </c>
      <c r="BJ650">
        <v>4</v>
      </c>
      <c r="BK650">
        <v>4</v>
      </c>
      <c r="BL650">
        <v>5</v>
      </c>
      <c r="BM650">
        <v>14</v>
      </c>
      <c r="BN650">
        <v>16</v>
      </c>
      <c r="BO650">
        <v>19</v>
      </c>
      <c r="BP650">
        <f t="shared" si="22"/>
        <v>62</v>
      </c>
      <c r="BQ650">
        <f t="shared" si="23"/>
        <v>6</v>
      </c>
    </row>
    <row r="651" spans="1:69" x14ac:dyDescent="0.3">
      <c r="A651">
        <v>39109</v>
      </c>
      <c r="B651" t="s">
        <v>355</v>
      </c>
      <c r="C651" t="s">
        <v>84</v>
      </c>
      <c r="D651">
        <v>39</v>
      </c>
      <c r="BJ651">
        <v>1</v>
      </c>
      <c r="BK651">
        <v>1</v>
      </c>
      <c r="BL651">
        <v>11</v>
      </c>
      <c r="BM651">
        <v>13</v>
      </c>
      <c r="BN651">
        <v>17</v>
      </c>
      <c r="BO651">
        <v>19</v>
      </c>
      <c r="BP651">
        <f t="shared" si="22"/>
        <v>62</v>
      </c>
      <c r="BQ651">
        <f t="shared" si="23"/>
        <v>6</v>
      </c>
    </row>
    <row r="652" spans="1:69" x14ac:dyDescent="0.3">
      <c r="A652">
        <v>48491</v>
      </c>
      <c r="B652" t="s">
        <v>399</v>
      </c>
      <c r="C652" t="s">
        <v>49</v>
      </c>
      <c r="D652">
        <v>48</v>
      </c>
      <c r="BJ652">
        <v>2</v>
      </c>
      <c r="BK652">
        <v>8</v>
      </c>
      <c r="BL652">
        <v>8</v>
      </c>
      <c r="BM652">
        <v>9</v>
      </c>
      <c r="BN652">
        <v>14</v>
      </c>
      <c r="BO652">
        <v>19</v>
      </c>
      <c r="BP652">
        <f t="shared" si="22"/>
        <v>60</v>
      </c>
      <c r="BQ652">
        <f t="shared" si="23"/>
        <v>6</v>
      </c>
    </row>
    <row r="653" spans="1:69" x14ac:dyDescent="0.3">
      <c r="A653">
        <v>34037</v>
      </c>
      <c r="B653" t="s">
        <v>816</v>
      </c>
      <c r="C653" t="s">
        <v>226</v>
      </c>
      <c r="D653">
        <v>34</v>
      </c>
      <c r="BJ653">
        <v>2</v>
      </c>
      <c r="BK653">
        <v>3</v>
      </c>
      <c r="BL653">
        <v>6</v>
      </c>
      <c r="BM653">
        <v>12</v>
      </c>
      <c r="BN653">
        <v>15</v>
      </c>
      <c r="BO653">
        <v>18</v>
      </c>
      <c r="BP653">
        <f t="shared" si="22"/>
        <v>56</v>
      </c>
      <c r="BQ653">
        <f t="shared" si="23"/>
        <v>6</v>
      </c>
    </row>
    <row r="654" spans="1:69" x14ac:dyDescent="0.3">
      <c r="A654">
        <v>48309</v>
      </c>
      <c r="B654" t="s">
        <v>799</v>
      </c>
      <c r="C654" t="s">
        <v>49</v>
      </c>
      <c r="D654">
        <v>48</v>
      </c>
      <c r="BJ654">
        <v>1</v>
      </c>
      <c r="BK654">
        <v>7</v>
      </c>
      <c r="BL654">
        <v>7</v>
      </c>
      <c r="BM654">
        <v>7</v>
      </c>
      <c r="BN654">
        <v>7</v>
      </c>
      <c r="BO654">
        <v>20</v>
      </c>
      <c r="BP654">
        <f t="shared" si="22"/>
        <v>49</v>
      </c>
      <c r="BQ654">
        <f t="shared" si="23"/>
        <v>6</v>
      </c>
    </row>
    <row r="655" spans="1:69" x14ac:dyDescent="0.3">
      <c r="A655">
        <v>34041</v>
      </c>
      <c r="B655" t="s">
        <v>117</v>
      </c>
      <c r="C655" t="s">
        <v>226</v>
      </c>
      <c r="D655">
        <v>34</v>
      </c>
      <c r="BJ655">
        <v>3</v>
      </c>
      <c r="BK655">
        <v>3</v>
      </c>
      <c r="BL655">
        <v>5</v>
      </c>
      <c r="BM655">
        <v>9</v>
      </c>
      <c r="BN655">
        <v>12</v>
      </c>
      <c r="BO655">
        <v>15</v>
      </c>
      <c r="BP655">
        <f t="shared" si="22"/>
        <v>47</v>
      </c>
      <c r="BQ655">
        <f t="shared" si="23"/>
        <v>6</v>
      </c>
    </row>
    <row r="656" spans="1:69" x14ac:dyDescent="0.3">
      <c r="A656">
        <v>6029</v>
      </c>
      <c r="B656" t="s">
        <v>793</v>
      </c>
      <c r="C656" t="s">
        <v>255</v>
      </c>
      <c r="D656">
        <v>6</v>
      </c>
      <c r="BJ656">
        <v>4</v>
      </c>
      <c r="BK656">
        <v>4</v>
      </c>
      <c r="BL656">
        <v>5</v>
      </c>
      <c r="BM656">
        <v>5</v>
      </c>
      <c r="BN656">
        <v>13</v>
      </c>
      <c r="BO656">
        <v>14</v>
      </c>
      <c r="BP656">
        <f t="shared" si="22"/>
        <v>45</v>
      </c>
      <c r="BQ656">
        <f t="shared" si="23"/>
        <v>6</v>
      </c>
    </row>
    <row r="657" spans="1:69" x14ac:dyDescent="0.3">
      <c r="A657">
        <v>37179</v>
      </c>
      <c r="B657" t="s">
        <v>298</v>
      </c>
      <c r="C657" t="s">
        <v>17</v>
      </c>
      <c r="D657">
        <v>37</v>
      </c>
      <c r="BJ657">
        <v>2</v>
      </c>
      <c r="BK657">
        <v>2</v>
      </c>
      <c r="BL657">
        <v>5</v>
      </c>
      <c r="BM657">
        <v>9</v>
      </c>
      <c r="BN657">
        <v>12</v>
      </c>
      <c r="BO657">
        <v>13</v>
      </c>
      <c r="BP657">
        <f t="shared" si="22"/>
        <v>43</v>
      </c>
      <c r="BQ657">
        <f t="shared" si="23"/>
        <v>6</v>
      </c>
    </row>
    <row r="658" spans="1:69" x14ac:dyDescent="0.3">
      <c r="A658">
        <v>22055</v>
      </c>
      <c r="B658" t="s">
        <v>784</v>
      </c>
      <c r="C658" t="s">
        <v>190</v>
      </c>
      <c r="D658">
        <v>22</v>
      </c>
      <c r="BJ658">
        <v>3</v>
      </c>
      <c r="BK658">
        <v>6</v>
      </c>
      <c r="BL658">
        <v>6</v>
      </c>
      <c r="BM658">
        <v>6</v>
      </c>
      <c r="BN658">
        <v>9</v>
      </c>
      <c r="BO658">
        <v>12</v>
      </c>
      <c r="BP658">
        <f t="shared" si="22"/>
        <v>42</v>
      </c>
      <c r="BQ658">
        <f t="shared" si="23"/>
        <v>6</v>
      </c>
    </row>
    <row r="659" spans="1:69" x14ac:dyDescent="0.3">
      <c r="A659">
        <v>12061</v>
      </c>
      <c r="B659" t="s">
        <v>760</v>
      </c>
      <c r="C659" t="s">
        <v>359</v>
      </c>
      <c r="D659">
        <v>12</v>
      </c>
      <c r="BJ659">
        <v>1</v>
      </c>
      <c r="BK659">
        <v>1</v>
      </c>
      <c r="BL659">
        <v>5</v>
      </c>
      <c r="BM659">
        <v>8</v>
      </c>
      <c r="BN659">
        <v>10</v>
      </c>
      <c r="BO659">
        <v>11</v>
      </c>
      <c r="BP659">
        <f t="shared" si="22"/>
        <v>36</v>
      </c>
      <c r="BQ659">
        <f t="shared" si="23"/>
        <v>6</v>
      </c>
    </row>
    <row r="660" spans="1:69" x14ac:dyDescent="0.3">
      <c r="A660">
        <v>37135</v>
      </c>
      <c r="B660" t="s">
        <v>716</v>
      </c>
      <c r="C660" t="s">
        <v>17</v>
      </c>
      <c r="D660">
        <v>37</v>
      </c>
      <c r="BJ660">
        <v>4</v>
      </c>
      <c r="BK660">
        <v>4</v>
      </c>
      <c r="BL660">
        <v>6</v>
      </c>
      <c r="BM660">
        <v>5</v>
      </c>
      <c r="BN660">
        <v>6</v>
      </c>
      <c r="BO660">
        <v>11</v>
      </c>
      <c r="BP660">
        <f t="shared" si="22"/>
        <v>36</v>
      </c>
      <c r="BQ660">
        <f t="shared" si="23"/>
        <v>6</v>
      </c>
    </row>
    <row r="661" spans="1:69" x14ac:dyDescent="0.3">
      <c r="A661">
        <v>53005</v>
      </c>
      <c r="B661" t="s">
        <v>407</v>
      </c>
      <c r="C661" t="s">
        <v>150</v>
      </c>
      <c r="D661">
        <v>53</v>
      </c>
      <c r="BJ661">
        <v>1</v>
      </c>
      <c r="BK661">
        <v>2</v>
      </c>
      <c r="BL661">
        <v>7</v>
      </c>
      <c r="BM661">
        <v>7</v>
      </c>
      <c r="BN661">
        <v>7</v>
      </c>
      <c r="BO661">
        <v>12</v>
      </c>
      <c r="BP661">
        <f t="shared" si="22"/>
        <v>36</v>
      </c>
      <c r="BQ661">
        <f t="shared" si="23"/>
        <v>6</v>
      </c>
    </row>
    <row r="662" spans="1:69" x14ac:dyDescent="0.3">
      <c r="A662">
        <v>36063</v>
      </c>
      <c r="B662" t="s">
        <v>754</v>
      </c>
      <c r="C662" t="s">
        <v>92</v>
      </c>
      <c r="D662">
        <v>36</v>
      </c>
      <c r="BJ662">
        <v>1</v>
      </c>
      <c r="BK662">
        <v>3</v>
      </c>
      <c r="BL662">
        <v>3</v>
      </c>
      <c r="BM662">
        <v>6</v>
      </c>
      <c r="BN662">
        <v>10</v>
      </c>
      <c r="BO662">
        <v>11</v>
      </c>
      <c r="BP662">
        <f t="shared" si="22"/>
        <v>34</v>
      </c>
      <c r="BQ662">
        <f t="shared" si="23"/>
        <v>6</v>
      </c>
    </row>
    <row r="663" spans="1:69" x14ac:dyDescent="0.3">
      <c r="A663">
        <v>39041</v>
      </c>
      <c r="B663" t="s">
        <v>521</v>
      </c>
      <c r="C663" t="s">
        <v>84</v>
      </c>
      <c r="D663">
        <v>39</v>
      </c>
      <c r="BJ663">
        <v>2</v>
      </c>
      <c r="BK663">
        <v>2</v>
      </c>
      <c r="BL663">
        <v>4</v>
      </c>
      <c r="BM663">
        <v>6</v>
      </c>
      <c r="BN663">
        <v>7</v>
      </c>
      <c r="BO663">
        <v>11</v>
      </c>
      <c r="BP663">
        <f t="shared" si="22"/>
        <v>32</v>
      </c>
      <c r="BQ663">
        <f t="shared" si="23"/>
        <v>6</v>
      </c>
    </row>
    <row r="664" spans="1:69" x14ac:dyDescent="0.3">
      <c r="A664">
        <v>42129</v>
      </c>
      <c r="B664" t="s">
        <v>745</v>
      </c>
      <c r="C664" t="s">
        <v>74</v>
      </c>
      <c r="D664">
        <v>42</v>
      </c>
      <c r="BJ664">
        <v>2</v>
      </c>
      <c r="BK664">
        <v>4</v>
      </c>
      <c r="BL664">
        <v>4</v>
      </c>
      <c r="BM664">
        <v>4</v>
      </c>
      <c r="BN664">
        <v>6</v>
      </c>
      <c r="BO664">
        <v>11</v>
      </c>
      <c r="BP664">
        <f t="shared" si="22"/>
        <v>31</v>
      </c>
      <c r="BQ664">
        <f t="shared" si="23"/>
        <v>6</v>
      </c>
    </row>
    <row r="665" spans="1:69" x14ac:dyDescent="0.3">
      <c r="A665">
        <v>21059</v>
      </c>
      <c r="B665" t="s">
        <v>743</v>
      </c>
      <c r="C665" t="s">
        <v>112</v>
      </c>
      <c r="D665">
        <v>21</v>
      </c>
      <c r="BJ665">
        <v>1</v>
      </c>
      <c r="BK665">
        <v>1</v>
      </c>
      <c r="BL665">
        <v>1</v>
      </c>
      <c r="BM665">
        <v>1</v>
      </c>
      <c r="BN665">
        <v>11</v>
      </c>
      <c r="BO665">
        <v>15</v>
      </c>
      <c r="BP665">
        <f t="shared" si="22"/>
        <v>30</v>
      </c>
      <c r="BQ665">
        <f t="shared" si="23"/>
        <v>6</v>
      </c>
    </row>
    <row r="666" spans="1:69" x14ac:dyDescent="0.3">
      <c r="A666">
        <v>22047</v>
      </c>
      <c r="B666" t="s">
        <v>742</v>
      </c>
      <c r="C666" t="s">
        <v>190</v>
      </c>
      <c r="D666">
        <v>22</v>
      </c>
      <c r="BJ666">
        <v>1</v>
      </c>
      <c r="BK666">
        <v>1</v>
      </c>
      <c r="BL666">
        <v>2</v>
      </c>
      <c r="BM666">
        <v>2</v>
      </c>
      <c r="BN666">
        <v>10</v>
      </c>
      <c r="BO666">
        <v>14</v>
      </c>
      <c r="BP666">
        <f t="shared" si="22"/>
        <v>30</v>
      </c>
      <c r="BQ666">
        <f t="shared" si="23"/>
        <v>6</v>
      </c>
    </row>
    <row r="667" spans="1:69" x14ac:dyDescent="0.3">
      <c r="A667">
        <v>55021</v>
      </c>
      <c r="B667" t="s">
        <v>219</v>
      </c>
      <c r="C667" t="s">
        <v>9</v>
      </c>
      <c r="D667">
        <v>55</v>
      </c>
      <c r="BJ667">
        <v>4</v>
      </c>
      <c r="BK667">
        <v>5</v>
      </c>
      <c r="BL667">
        <v>5</v>
      </c>
      <c r="BM667">
        <v>5</v>
      </c>
      <c r="BN667">
        <v>5</v>
      </c>
      <c r="BO667">
        <v>5</v>
      </c>
      <c r="BP667">
        <f t="shared" si="22"/>
        <v>29</v>
      </c>
      <c r="BQ667">
        <f t="shared" si="23"/>
        <v>6</v>
      </c>
    </row>
    <row r="668" spans="1:69" x14ac:dyDescent="0.3">
      <c r="A668">
        <v>42071</v>
      </c>
      <c r="B668" t="s">
        <v>493</v>
      </c>
      <c r="C668" t="s">
        <v>74</v>
      </c>
      <c r="D668">
        <v>42</v>
      </c>
      <c r="BJ668">
        <v>2</v>
      </c>
      <c r="BK668">
        <v>2</v>
      </c>
      <c r="BL668">
        <v>4</v>
      </c>
      <c r="BM668">
        <v>5</v>
      </c>
      <c r="BN668">
        <v>5</v>
      </c>
      <c r="BO668">
        <v>10</v>
      </c>
      <c r="BP668">
        <f t="shared" si="22"/>
        <v>28</v>
      </c>
      <c r="BQ668">
        <f t="shared" si="23"/>
        <v>6</v>
      </c>
    </row>
    <row r="669" spans="1:69" x14ac:dyDescent="0.3">
      <c r="A669">
        <v>22075</v>
      </c>
      <c r="B669" t="s">
        <v>725</v>
      </c>
      <c r="C669" t="s">
        <v>190</v>
      </c>
      <c r="D669">
        <v>22</v>
      </c>
      <c r="BJ669">
        <v>1</v>
      </c>
      <c r="BK669">
        <v>1</v>
      </c>
      <c r="BL669">
        <v>4</v>
      </c>
      <c r="BM669">
        <v>5</v>
      </c>
      <c r="BN669">
        <v>8</v>
      </c>
      <c r="BO669">
        <v>8</v>
      </c>
      <c r="BP669">
        <f t="shared" si="22"/>
        <v>27</v>
      </c>
      <c r="BQ669">
        <f t="shared" si="23"/>
        <v>6</v>
      </c>
    </row>
    <row r="670" spans="1:69" x14ac:dyDescent="0.3">
      <c r="A670">
        <v>12053</v>
      </c>
      <c r="B670" t="s">
        <v>721</v>
      </c>
      <c r="C670" t="s">
        <v>359</v>
      </c>
      <c r="D670">
        <v>12</v>
      </c>
      <c r="BJ670">
        <v>1</v>
      </c>
      <c r="BK670">
        <v>5</v>
      </c>
      <c r="BL670">
        <v>5</v>
      </c>
      <c r="BM670">
        <v>5</v>
      </c>
      <c r="BN670">
        <v>5</v>
      </c>
      <c r="BO670">
        <v>5</v>
      </c>
      <c r="BP670">
        <f t="shared" si="22"/>
        <v>26</v>
      </c>
      <c r="BQ670">
        <f t="shared" si="23"/>
        <v>6</v>
      </c>
    </row>
    <row r="671" spans="1:69" x14ac:dyDescent="0.3">
      <c r="A671">
        <v>36065</v>
      </c>
      <c r="B671" t="s">
        <v>717</v>
      </c>
      <c r="C671" t="s">
        <v>92</v>
      </c>
      <c r="D671">
        <v>36</v>
      </c>
      <c r="BJ671">
        <v>2</v>
      </c>
      <c r="BK671">
        <v>2</v>
      </c>
      <c r="BL671">
        <v>2</v>
      </c>
      <c r="BM671">
        <v>5</v>
      </c>
      <c r="BN671">
        <v>7</v>
      </c>
      <c r="BO671">
        <v>8</v>
      </c>
      <c r="BP671">
        <f t="shared" si="22"/>
        <v>26</v>
      </c>
      <c r="BQ671">
        <f t="shared" si="23"/>
        <v>6</v>
      </c>
    </row>
    <row r="672" spans="1:69" x14ac:dyDescent="0.3">
      <c r="A672">
        <v>42001</v>
      </c>
      <c r="B672" t="s">
        <v>151</v>
      </c>
      <c r="C672" t="s">
        <v>74</v>
      </c>
      <c r="D672">
        <v>42</v>
      </c>
      <c r="BJ672">
        <v>1</v>
      </c>
      <c r="BK672">
        <v>4</v>
      </c>
      <c r="BL672">
        <v>4</v>
      </c>
      <c r="BM672">
        <v>5</v>
      </c>
      <c r="BN672">
        <v>6</v>
      </c>
      <c r="BO672">
        <v>6</v>
      </c>
      <c r="BP672">
        <f t="shared" si="22"/>
        <v>26</v>
      </c>
      <c r="BQ672">
        <f t="shared" si="23"/>
        <v>6</v>
      </c>
    </row>
    <row r="673" spans="1:69" x14ac:dyDescent="0.3">
      <c r="A673">
        <v>54061</v>
      </c>
      <c r="B673" t="s">
        <v>715</v>
      </c>
      <c r="C673" t="s">
        <v>10</v>
      </c>
      <c r="D673">
        <v>54</v>
      </c>
      <c r="BJ673">
        <v>1</v>
      </c>
      <c r="BK673">
        <v>1</v>
      </c>
      <c r="BL673">
        <v>1</v>
      </c>
      <c r="BM673">
        <v>2</v>
      </c>
      <c r="BN673">
        <v>5</v>
      </c>
      <c r="BO673">
        <v>16</v>
      </c>
      <c r="BP673">
        <f t="shared" si="22"/>
        <v>26</v>
      </c>
      <c r="BQ673">
        <f t="shared" si="23"/>
        <v>6</v>
      </c>
    </row>
    <row r="674" spans="1:69" x14ac:dyDescent="0.3">
      <c r="A674">
        <v>28051</v>
      </c>
      <c r="B674" t="s">
        <v>712</v>
      </c>
      <c r="C674" t="s">
        <v>22</v>
      </c>
      <c r="D674">
        <v>28</v>
      </c>
      <c r="BJ674">
        <v>1</v>
      </c>
      <c r="BK674">
        <v>3</v>
      </c>
      <c r="BL674">
        <v>3</v>
      </c>
      <c r="BM674">
        <v>6</v>
      </c>
      <c r="BN674">
        <v>6</v>
      </c>
      <c r="BO674">
        <v>6</v>
      </c>
      <c r="BP674">
        <f t="shared" si="22"/>
        <v>25</v>
      </c>
      <c r="BQ674">
        <f t="shared" si="23"/>
        <v>6</v>
      </c>
    </row>
    <row r="675" spans="1:69" x14ac:dyDescent="0.3">
      <c r="A675">
        <v>39113</v>
      </c>
      <c r="B675" t="s">
        <v>90</v>
      </c>
      <c r="C675" t="s">
        <v>84</v>
      </c>
      <c r="D675">
        <v>39</v>
      </c>
      <c r="BJ675">
        <v>1</v>
      </c>
      <c r="BK675">
        <v>1</v>
      </c>
      <c r="BL675">
        <v>1</v>
      </c>
      <c r="BM675">
        <v>5</v>
      </c>
      <c r="BN675">
        <v>7</v>
      </c>
      <c r="BO675">
        <v>10</v>
      </c>
      <c r="BP675">
        <f t="shared" si="22"/>
        <v>25</v>
      </c>
      <c r="BQ675">
        <f t="shared" si="23"/>
        <v>6</v>
      </c>
    </row>
    <row r="676" spans="1:69" x14ac:dyDescent="0.3">
      <c r="B676" t="s">
        <v>8</v>
      </c>
      <c r="C676" t="s">
        <v>439</v>
      </c>
      <c r="D676">
        <v>49</v>
      </c>
      <c r="BG676">
        <v>1</v>
      </c>
      <c r="BK676">
        <v>2</v>
      </c>
      <c r="BL676">
        <v>2</v>
      </c>
      <c r="BM676">
        <v>2</v>
      </c>
      <c r="BN676">
        <v>9</v>
      </c>
      <c r="BO676">
        <v>8</v>
      </c>
      <c r="BP676">
        <f t="shared" si="22"/>
        <v>24</v>
      </c>
      <c r="BQ676">
        <f t="shared" si="23"/>
        <v>6</v>
      </c>
    </row>
    <row r="677" spans="1:69" x14ac:dyDescent="0.3">
      <c r="A677">
        <v>18019</v>
      </c>
      <c r="B677" t="s">
        <v>414</v>
      </c>
      <c r="C677" t="s">
        <v>34</v>
      </c>
      <c r="D677">
        <v>18</v>
      </c>
      <c r="BJ677">
        <v>1</v>
      </c>
      <c r="BK677">
        <v>4</v>
      </c>
      <c r="BL677">
        <v>4</v>
      </c>
      <c r="BM677">
        <v>4</v>
      </c>
      <c r="BN677">
        <v>5</v>
      </c>
      <c r="BO677">
        <v>5</v>
      </c>
      <c r="BP677">
        <f t="shared" si="22"/>
        <v>23</v>
      </c>
      <c r="BQ677">
        <f t="shared" si="23"/>
        <v>6</v>
      </c>
    </row>
    <row r="678" spans="1:69" x14ac:dyDescent="0.3">
      <c r="A678">
        <v>25015</v>
      </c>
      <c r="B678" t="s">
        <v>697</v>
      </c>
      <c r="C678" t="s">
        <v>345</v>
      </c>
      <c r="D678">
        <v>25</v>
      </c>
      <c r="BJ678">
        <v>1</v>
      </c>
      <c r="BK678">
        <v>2</v>
      </c>
      <c r="BL678">
        <v>2</v>
      </c>
      <c r="BM678">
        <v>4</v>
      </c>
      <c r="BN678">
        <v>6</v>
      </c>
      <c r="BO678">
        <v>8</v>
      </c>
      <c r="BP678">
        <f t="shared" si="22"/>
        <v>23</v>
      </c>
      <c r="BQ678">
        <f t="shared" si="23"/>
        <v>6</v>
      </c>
    </row>
    <row r="679" spans="1:69" x14ac:dyDescent="0.3">
      <c r="A679">
        <v>27099</v>
      </c>
      <c r="B679" t="s">
        <v>696</v>
      </c>
      <c r="C679" t="s">
        <v>183</v>
      </c>
      <c r="D679">
        <v>27</v>
      </c>
      <c r="BJ679">
        <v>1</v>
      </c>
      <c r="BK679">
        <v>1</v>
      </c>
      <c r="BL679">
        <v>3</v>
      </c>
      <c r="BM679">
        <v>6</v>
      </c>
      <c r="BN679">
        <v>6</v>
      </c>
      <c r="BO679">
        <v>6</v>
      </c>
      <c r="BP679">
        <f t="shared" si="22"/>
        <v>23</v>
      </c>
      <c r="BQ679">
        <f t="shared" si="23"/>
        <v>6</v>
      </c>
    </row>
    <row r="680" spans="1:69" x14ac:dyDescent="0.3">
      <c r="A680">
        <v>55063</v>
      </c>
      <c r="B680" t="s">
        <v>685</v>
      </c>
      <c r="C680" t="s">
        <v>9</v>
      </c>
      <c r="D680">
        <v>55</v>
      </c>
      <c r="BI680">
        <v>1</v>
      </c>
      <c r="BJ680">
        <v>2</v>
      </c>
      <c r="BK680">
        <v>4</v>
      </c>
      <c r="BL680">
        <v>5</v>
      </c>
      <c r="BM680">
        <v>5</v>
      </c>
      <c r="BO680">
        <v>5</v>
      </c>
      <c r="BP680">
        <f t="shared" si="22"/>
        <v>22</v>
      </c>
      <c r="BQ680">
        <f t="shared" si="23"/>
        <v>6</v>
      </c>
    </row>
    <row r="681" spans="1:69" x14ac:dyDescent="0.3">
      <c r="A681">
        <v>22093</v>
      </c>
      <c r="B681" t="s">
        <v>677</v>
      </c>
      <c r="C681" t="s">
        <v>190</v>
      </c>
      <c r="D681">
        <v>22</v>
      </c>
      <c r="BJ681">
        <v>1</v>
      </c>
      <c r="BK681">
        <v>1</v>
      </c>
      <c r="BL681">
        <v>1</v>
      </c>
      <c r="BM681">
        <v>1</v>
      </c>
      <c r="BN681">
        <v>8</v>
      </c>
      <c r="BO681">
        <v>9</v>
      </c>
      <c r="BP681">
        <f t="shared" si="22"/>
        <v>21</v>
      </c>
      <c r="BQ681">
        <f t="shared" si="23"/>
        <v>6</v>
      </c>
    </row>
    <row r="682" spans="1:69" x14ac:dyDescent="0.3">
      <c r="A682">
        <v>19061</v>
      </c>
      <c r="B682" t="s">
        <v>674</v>
      </c>
      <c r="C682" t="s">
        <v>33</v>
      </c>
      <c r="D682">
        <v>19</v>
      </c>
      <c r="BJ682">
        <v>1</v>
      </c>
      <c r="BK682">
        <v>1</v>
      </c>
      <c r="BL682">
        <v>2</v>
      </c>
      <c r="BM682">
        <v>4</v>
      </c>
      <c r="BN682">
        <v>6</v>
      </c>
      <c r="BO682">
        <v>6</v>
      </c>
      <c r="BP682">
        <f t="shared" si="22"/>
        <v>20</v>
      </c>
      <c r="BQ682">
        <f t="shared" si="23"/>
        <v>6</v>
      </c>
    </row>
    <row r="683" spans="1:69" x14ac:dyDescent="0.3">
      <c r="A683">
        <v>47189</v>
      </c>
      <c r="B683" t="s">
        <v>662</v>
      </c>
      <c r="C683" t="s">
        <v>65</v>
      </c>
      <c r="D683">
        <v>47</v>
      </c>
      <c r="BJ683">
        <v>1</v>
      </c>
      <c r="BK683">
        <v>2</v>
      </c>
      <c r="BL683">
        <v>2</v>
      </c>
      <c r="BM683">
        <v>2</v>
      </c>
      <c r="BN683">
        <v>6</v>
      </c>
      <c r="BO683">
        <v>7</v>
      </c>
      <c r="BP683">
        <f t="shared" si="22"/>
        <v>20</v>
      </c>
      <c r="BQ683">
        <f t="shared" si="23"/>
        <v>6</v>
      </c>
    </row>
    <row r="684" spans="1:69" x14ac:dyDescent="0.3">
      <c r="A684">
        <v>13127</v>
      </c>
      <c r="B684" t="s">
        <v>666</v>
      </c>
      <c r="C684" t="s">
        <v>128</v>
      </c>
      <c r="D684">
        <v>13</v>
      </c>
      <c r="BJ684">
        <v>2</v>
      </c>
      <c r="BK684">
        <v>2</v>
      </c>
      <c r="BL684">
        <v>2</v>
      </c>
      <c r="BM684">
        <v>4</v>
      </c>
      <c r="BN684">
        <v>4</v>
      </c>
      <c r="BO684">
        <v>5</v>
      </c>
      <c r="BP684">
        <f t="shared" si="22"/>
        <v>19</v>
      </c>
      <c r="BQ684">
        <f t="shared" si="23"/>
        <v>6</v>
      </c>
    </row>
    <row r="685" spans="1:69" x14ac:dyDescent="0.3">
      <c r="A685">
        <v>13247</v>
      </c>
      <c r="B685" t="s">
        <v>665</v>
      </c>
      <c r="C685" t="s">
        <v>128</v>
      </c>
      <c r="D685">
        <v>13</v>
      </c>
      <c r="BJ685">
        <v>1</v>
      </c>
      <c r="BK685">
        <v>1</v>
      </c>
      <c r="BL685">
        <v>2</v>
      </c>
      <c r="BM685">
        <v>2</v>
      </c>
      <c r="BN685">
        <v>5</v>
      </c>
      <c r="BO685">
        <v>8</v>
      </c>
      <c r="BP685">
        <f t="shared" si="22"/>
        <v>19</v>
      </c>
      <c r="BQ685">
        <f t="shared" si="23"/>
        <v>6</v>
      </c>
    </row>
    <row r="686" spans="1:69" x14ac:dyDescent="0.3">
      <c r="A686">
        <v>22121</v>
      </c>
      <c r="B686" t="s">
        <v>664</v>
      </c>
      <c r="C686" t="s">
        <v>190</v>
      </c>
      <c r="D686">
        <v>22</v>
      </c>
      <c r="BJ686">
        <v>2</v>
      </c>
      <c r="BK686">
        <v>3</v>
      </c>
      <c r="BL686">
        <v>3</v>
      </c>
      <c r="BM686">
        <v>3</v>
      </c>
      <c r="BN686">
        <v>4</v>
      </c>
      <c r="BO686">
        <v>4</v>
      </c>
      <c r="BP686">
        <f t="shared" si="22"/>
        <v>19</v>
      </c>
      <c r="BQ686">
        <f t="shared" si="23"/>
        <v>6</v>
      </c>
    </row>
    <row r="687" spans="1:69" x14ac:dyDescent="0.3">
      <c r="A687">
        <v>47125</v>
      </c>
      <c r="B687" t="s">
        <v>90</v>
      </c>
      <c r="C687" t="s">
        <v>65</v>
      </c>
      <c r="D687">
        <v>47</v>
      </c>
      <c r="BJ687">
        <v>1</v>
      </c>
      <c r="BK687">
        <v>3</v>
      </c>
      <c r="BL687">
        <v>3</v>
      </c>
      <c r="BM687">
        <v>3</v>
      </c>
      <c r="BN687">
        <v>3</v>
      </c>
      <c r="BO687">
        <v>6</v>
      </c>
      <c r="BP687">
        <f t="shared" si="22"/>
        <v>19</v>
      </c>
      <c r="BQ687">
        <f t="shared" si="23"/>
        <v>6</v>
      </c>
    </row>
    <row r="688" spans="1:69" x14ac:dyDescent="0.3">
      <c r="A688">
        <v>5019</v>
      </c>
      <c r="B688" t="s">
        <v>414</v>
      </c>
      <c r="C688" t="s">
        <v>208</v>
      </c>
      <c r="D688">
        <v>5</v>
      </c>
      <c r="BJ688">
        <v>1</v>
      </c>
      <c r="BK688">
        <v>1</v>
      </c>
      <c r="BL688">
        <v>1</v>
      </c>
      <c r="BM688">
        <v>2</v>
      </c>
      <c r="BN688">
        <v>7</v>
      </c>
      <c r="BO688">
        <v>6</v>
      </c>
      <c r="BP688">
        <f t="shared" si="22"/>
        <v>18</v>
      </c>
      <c r="BQ688">
        <f t="shared" si="23"/>
        <v>6</v>
      </c>
    </row>
    <row r="689" spans="1:69" x14ac:dyDescent="0.3">
      <c r="A689">
        <v>22001</v>
      </c>
      <c r="B689" t="s">
        <v>655</v>
      </c>
      <c r="C689" t="s">
        <v>190</v>
      </c>
      <c r="D689">
        <v>22</v>
      </c>
      <c r="BB689">
        <v>1</v>
      </c>
      <c r="BC689">
        <v>1</v>
      </c>
      <c r="BD689">
        <v>2</v>
      </c>
      <c r="BM689">
        <v>1</v>
      </c>
      <c r="BN689">
        <v>1</v>
      </c>
      <c r="BO689">
        <v>12</v>
      </c>
      <c r="BP689">
        <f t="shared" si="22"/>
        <v>18</v>
      </c>
      <c r="BQ689">
        <f t="shared" si="23"/>
        <v>6</v>
      </c>
    </row>
    <row r="690" spans="1:69" x14ac:dyDescent="0.3">
      <c r="A690">
        <v>36117</v>
      </c>
      <c r="B690" t="s">
        <v>397</v>
      </c>
      <c r="C690" t="s">
        <v>92</v>
      </c>
      <c r="D690">
        <v>36</v>
      </c>
      <c r="BJ690">
        <v>1</v>
      </c>
      <c r="BK690">
        <v>1</v>
      </c>
      <c r="BL690">
        <v>1</v>
      </c>
      <c r="BM690">
        <v>3</v>
      </c>
      <c r="BN690">
        <v>6</v>
      </c>
      <c r="BO690">
        <v>6</v>
      </c>
      <c r="BP690">
        <f t="shared" si="22"/>
        <v>18</v>
      </c>
      <c r="BQ690">
        <f t="shared" si="23"/>
        <v>6</v>
      </c>
    </row>
    <row r="691" spans="1:69" x14ac:dyDescent="0.3">
      <c r="A691">
        <v>55127</v>
      </c>
      <c r="B691" t="s">
        <v>643</v>
      </c>
      <c r="C691" t="s">
        <v>9</v>
      </c>
      <c r="D691">
        <v>55</v>
      </c>
      <c r="BJ691">
        <v>2</v>
      </c>
      <c r="BK691">
        <v>3</v>
      </c>
      <c r="BL691">
        <v>3</v>
      </c>
      <c r="BM691">
        <v>3</v>
      </c>
      <c r="BN691">
        <v>3</v>
      </c>
      <c r="BO691">
        <v>4</v>
      </c>
      <c r="BP691">
        <f t="shared" si="22"/>
        <v>18</v>
      </c>
      <c r="BQ691">
        <f t="shared" si="23"/>
        <v>6</v>
      </c>
    </row>
    <row r="692" spans="1:69" x14ac:dyDescent="0.3">
      <c r="A692">
        <v>13175</v>
      </c>
      <c r="B692" t="s">
        <v>629</v>
      </c>
      <c r="C692" t="s">
        <v>128</v>
      </c>
      <c r="D692">
        <v>13</v>
      </c>
      <c r="BJ692">
        <v>2</v>
      </c>
      <c r="BK692">
        <v>2</v>
      </c>
      <c r="BL692">
        <v>2</v>
      </c>
      <c r="BM692">
        <v>2</v>
      </c>
      <c r="BN692">
        <v>2</v>
      </c>
      <c r="BO692">
        <v>6</v>
      </c>
      <c r="BP692">
        <f t="shared" si="22"/>
        <v>16</v>
      </c>
      <c r="BQ692">
        <f t="shared" si="23"/>
        <v>6</v>
      </c>
    </row>
    <row r="693" spans="1:69" x14ac:dyDescent="0.3">
      <c r="A693">
        <v>16055</v>
      </c>
      <c r="B693" t="s">
        <v>628</v>
      </c>
      <c r="C693" t="s">
        <v>247</v>
      </c>
      <c r="D693">
        <v>16</v>
      </c>
      <c r="BJ693">
        <v>1</v>
      </c>
      <c r="BK693">
        <v>3</v>
      </c>
      <c r="BL693">
        <v>3</v>
      </c>
      <c r="BM693">
        <v>3</v>
      </c>
      <c r="BN693">
        <v>3</v>
      </c>
      <c r="BO693">
        <v>3</v>
      </c>
      <c r="BP693">
        <f t="shared" si="22"/>
        <v>16</v>
      </c>
      <c r="BQ693">
        <f t="shared" si="23"/>
        <v>6</v>
      </c>
    </row>
    <row r="694" spans="1:69" x14ac:dyDescent="0.3">
      <c r="A694">
        <v>53009</v>
      </c>
      <c r="B694" t="s">
        <v>616</v>
      </c>
      <c r="C694" t="s">
        <v>150</v>
      </c>
      <c r="D694">
        <v>53</v>
      </c>
      <c r="BJ694">
        <v>1</v>
      </c>
      <c r="BK694">
        <v>1</v>
      </c>
      <c r="BL694">
        <v>2</v>
      </c>
      <c r="BM694">
        <v>4</v>
      </c>
      <c r="BN694">
        <v>4</v>
      </c>
      <c r="BO694">
        <v>4</v>
      </c>
      <c r="BP694">
        <f t="shared" si="22"/>
        <v>16</v>
      </c>
      <c r="BQ694">
        <f t="shared" si="23"/>
        <v>6</v>
      </c>
    </row>
    <row r="695" spans="1:69" x14ac:dyDescent="0.3">
      <c r="A695">
        <v>55035</v>
      </c>
      <c r="B695" t="s">
        <v>615</v>
      </c>
      <c r="C695" t="s">
        <v>9</v>
      </c>
      <c r="D695">
        <v>55</v>
      </c>
      <c r="BJ695">
        <v>1</v>
      </c>
      <c r="BK695">
        <v>1</v>
      </c>
      <c r="BL695">
        <v>2</v>
      </c>
      <c r="BM695">
        <v>4</v>
      </c>
      <c r="BN695">
        <v>4</v>
      </c>
      <c r="BO695">
        <v>4</v>
      </c>
      <c r="BP695">
        <f t="shared" si="22"/>
        <v>16</v>
      </c>
      <c r="BQ695">
        <f t="shared" si="23"/>
        <v>6</v>
      </c>
    </row>
    <row r="696" spans="1:69" x14ac:dyDescent="0.3">
      <c r="A696">
        <v>1097</v>
      </c>
      <c r="B696" t="s">
        <v>614</v>
      </c>
      <c r="C696" t="s">
        <v>40</v>
      </c>
      <c r="D696">
        <v>1</v>
      </c>
      <c r="BJ696">
        <v>1</v>
      </c>
      <c r="BK696">
        <v>2</v>
      </c>
      <c r="BL696">
        <v>2</v>
      </c>
      <c r="BM696">
        <v>2</v>
      </c>
      <c r="BN696">
        <v>2</v>
      </c>
      <c r="BO696">
        <v>6</v>
      </c>
      <c r="BP696">
        <f t="shared" si="22"/>
        <v>15</v>
      </c>
      <c r="BQ696">
        <f t="shared" si="23"/>
        <v>6</v>
      </c>
    </row>
    <row r="697" spans="1:69" x14ac:dyDescent="0.3">
      <c r="A697">
        <v>2110</v>
      </c>
      <c r="B697" t="s">
        <v>612</v>
      </c>
      <c r="C697" t="s">
        <v>321</v>
      </c>
      <c r="D697">
        <v>2</v>
      </c>
      <c r="BJ697">
        <v>1</v>
      </c>
      <c r="BK697">
        <v>4</v>
      </c>
      <c r="BL697">
        <v>6</v>
      </c>
      <c r="BM697">
        <v>1</v>
      </c>
      <c r="BN697">
        <v>1</v>
      </c>
      <c r="BO697">
        <v>2</v>
      </c>
      <c r="BP697">
        <f t="shared" si="22"/>
        <v>15</v>
      </c>
      <c r="BQ697">
        <f t="shared" si="23"/>
        <v>6</v>
      </c>
    </row>
    <row r="698" spans="1:69" x14ac:dyDescent="0.3">
      <c r="A698">
        <v>12083</v>
      </c>
      <c r="B698" t="s">
        <v>182</v>
      </c>
      <c r="C698" t="s">
        <v>359</v>
      </c>
      <c r="D698">
        <v>12</v>
      </c>
      <c r="BB698">
        <v>1</v>
      </c>
      <c r="BC698">
        <v>1</v>
      </c>
      <c r="BL698">
        <v>2</v>
      </c>
      <c r="BM698">
        <v>3</v>
      </c>
      <c r="BN698">
        <v>4</v>
      </c>
      <c r="BO698">
        <v>4</v>
      </c>
      <c r="BP698">
        <f t="shared" si="22"/>
        <v>15</v>
      </c>
      <c r="BQ698">
        <f t="shared" si="23"/>
        <v>6</v>
      </c>
    </row>
    <row r="699" spans="1:69" x14ac:dyDescent="0.3">
      <c r="A699">
        <v>13099</v>
      </c>
      <c r="B699" t="s">
        <v>609</v>
      </c>
      <c r="C699" t="s">
        <v>128</v>
      </c>
      <c r="D699">
        <v>13</v>
      </c>
      <c r="BJ699">
        <v>2</v>
      </c>
      <c r="BK699">
        <v>2</v>
      </c>
      <c r="BL699">
        <v>2</v>
      </c>
      <c r="BM699">
        <v>2</v>
      </c>
      <c r="BN699">
        <v>2</v>
      </c>
      <c r="BO699">
        <v>5</v>
      </c>
      <c r="BP699">
        <f t="shared" si="22"/>
        <v>15</v>
      </c>
      <c r="BQ699">
        <f t="shared" si="23"/>
        <v>6</v>
      </c>
    </row>
    <row r="700" spans="1:69" x14ac:dyDescent="0.3">
      <c r="A700">
        <v>5141</v>
      </c>
      <c r="B700" t="s">
        <v>600</v>
      </c>
      <c r="C700" t="s">
        <v>208</v>
      </c>
      <c r="D700">
        <v>5</v>
      </c>
      <c r="BJ700">
        <v>1</v>
      </c>
      <c r="BK700">
        <v>1</v>
      </c>
      <c r="BL700">
        <v>1</v>
      </c>
      <c r="BM700">
        <v>2</v>
      </c>
      <c r="BN700">
        <v>2</v>
      </c>
      <c r="BO700">
        <v>7</v>
      </c>
      <c r="BP700">
        <f t="shared" si="22"/>
        <v>14</v>
      </c>
      <c r="BQ700">
        <f t="shared" si="23"/>
        <v>6</v>
      </c>
    </row>
    <row r="701" spans="1:69" x14ac:dyDescent="0.3">
      <c r="A701">
        <v>19139</v>
      </c>
      <c r="B701" t="s">
        <v>596</v>
      </c>
      <c r="C701" t="s">
        <v>33</v>
      </c>
      <c r="D701">
        <v>19</v>
      </c>
      <c r="BJ701">
        <v>1</v>
      </c>
      <c r="BK701">
        <v>1</v>
      </c>
      <c r="BL701">
        <v>2</v>
      </c>
      <c r="BM701">
        <v>2</v>
      </c>
      <c r="BN701">
        <v>3</v>
      </c>
      <c r="BO701">
        <v>5</v>
      </c>
      <c r="BP701">
        <f t="shared" si="22"/>
        <v>14</v>
      </c>
      <c r="BQ701">
        <f t="shared" si="23"/>
        <v>6</v>
      </c>
    </row>
    <row r="702" spans="1:69" x14ac:dyDescent="0.3">
      <c r="A702">
        <v>37129</v>
      </c>
      <c r="B702" t="s">
        <v>591</v>
      </c>
      <c r="C702" t="s">
        <v>17</v>
      </c>
      <c r="D702">
        <v>37</v>
      </c>
      <c r="BJ702">
        <v>1</v>
      </c>
      <c r="BK702">
        <v>1</v>
      </c>
      <c r="BL702">
        <v>1</v>
      </c>
      <c r="BM702">
        <v>3</v>
      </c>
      <c r="BN702">
        <v>4</v>
      </c>
      <c r="BO702">
        <v>4</v>
      </c>
      <c r="BP702">
        <f t="shared" si="22"/>
        <v>14</v>
      </c>
      <c r="BQ702">
        <f t="shared" si="23"/>
        <v>6</v>
      </c>
    </row>
    <row r="703" spans="1:69" x14ac:dyDescent="0.3">
      <c r="A703">
        <v>37147</v>
      </c>
      <c r="B703" t="s">
        <v>590</v>
      </c>
      <c r="C703" t="s">
        <v>17</v>
      </c>
      <c r="D703">
        <v>37</v>
      </c>
      <c r="BJ703">
        <v>1</v>
      </c>
      <c r="BK703">
        <v>1</v>
      </c>
      <c r="BL703">
        <v>1</v>
      </c>
      <c r="BM703">
        <v>3</v>
      </c>
      <c r="BN703">
        <v>3</v>
      </c>
      <c r="BO703">
        <v>5</v>
      </c>
      <c r="BP703">
        <f t="shared" si="22"/>
        <v>14</v>
      </c>
      <c r="BQ703">
        <f t="shared" si="23"/>
        <v>6</v>
      </c>
    </row>
    <row r="704" spans="1:69" x14ac:dyDescent="0.3">
      <c r="A704">
        <v>8087</v>
      </c>
      <c r="B704" t="s">
        <v>132</v>
      </c>
      <c r="C704" t="s">
        <v>140</v>
      </c>
      <c r="D704">
        <v>8</v>
      </c>
      <c r="BJ704">
        <v>1</v>
      </c>
      <c r="BK704">
        <v>2</v>
      </c>
      <c r="BL704">
        <v>2</v>
      </c>
      <c r="BM704">
        <v>2</v>
      </c>
      <c r="BN704">
        <v>3</v>
      </c>
      <c r="BO704">
        <v>3</v>
      </c>
      <c r="BP704">
        <f t="shared" si="22"/>
        <v>13</v>
      </c>
      <c r="BQ704">
        <f t="shared" si="23"/>
        <v>6</v>
      </c>
    </row>
    <row r="705" spans="1:69" x14ac:dyDescent="0.3">
      <c r="A705">
        <v>12085</v>
      </c>
      <c r="B705" t="s">
        <v>584</v>
      </c>
      <c r="C705" t="s">
        <v>359</v>
      </c>
      <c r="D705">
        <v>12</v>
      </c>
      <c r="BJ705">
        <v>1</v>
      </c>
      <c r="BK705">
        <v>1</v>
      </c>
      <c r="BL705">
        <v>1</v>
      </c>
      <c r="BM705">
        <v>2</v>
      </c>
      <c r="BN705">
        <v>4</v>
      </c>
      <c r="BO705">
        <v>4</v>
      </c>
      <c r="BP705">
        <f t="shared" si="22"/>
        <v>13</v>
      </c>
      <c r="BQ705">
        <f t="shared" si="23"/>
        <v>6</v>
      </c>
    </row>
    <row r="706" spans="1:69" x14ac:dyDescent="0.3">
      <c r="A706">
        <v>13225</v>
      </c>
      <c r="B706" t="s">
        <v>583</v>
      </c>
      <c r="C706" t="s">
        <v>128</v>
      </c>
      <c r="D706">
        <v>13</v>
      </c>
      <c r="BJ706">
        <v>1</v>
      </c>
      <c r="BK706">
        <v>1</v>
      </c>
      <c r="BL706">
        <v>2</v>
      </c>
      <c r="BM706">
        <v>3</v>
      </c>
      <c r="BN706">
        <v>3</v>
      </c>
      <c r="BO706">
        <v>3</v>
      </c>
      <c r="BP706">
        <f t="shared" si="22"/>
        <v>13</v>
      </c>
      <c r="BQ706">
        <f t="shared" si="23"/>
        <v>6</v>
      </c>
    </row>
    <row r="707" spans="1:69" x14ac:dyDescent="0.3">
      <c r="A707">
        <v>28157</v>
      </c>
      <c r="B707" t="s">
        <v>577</v>
      </c>
      <c r="C707" t="s">
        <v>22</v>
      </c>
      <c r="D707">
        <v>28</v>
      </c>
      <c r="BJ707">
        <v>1</v>
      </c>
      <c r="BK707">
        <v>1</v>
      </c>
      <c r="BL707">
        <v>1</v>
      </c>
      <c r="BM707">
        <v>3</v>
      </c>
      <c r="BN707">
        <v>3</v>
      </c>
      <c r="BO707">
        <v>4</v>
      </c>
      <c r="BP707">
        <f t="shared" si="22"/>
        <v>13</v>
      </c>
      <c r="BQ707">
        <f t="shared" si="23"/>
        <v>6</v>
      </c>
    </row>
    <row r="708" spans="1:69" x14ac:dyDescent="0.3">
      <c r="A708">
        <v>37071</v>
      </c>
      <c r="B708" t="s">
        <v>570</v>
      </c>
      <c r="C708" t="s">
        <v>17</v>
      </c>
      <c r="D708">
        <v>37</v>
      </c>
      <c r="BJ708">
        <v>1</v>
      </c>
      <c r="BK708">
        <v>1</v>
      </c>
      <c r="BL708">
        <v>1</v>
      </c>
      <c r="BM708">
        <v>3</v>
      </c>
      <c r="BN708">
        <v>4</v>
      </c>
      <c r="BO708">
        <v>3</v>
      </c>
      <c r="BP708">
        <f t="shared" si="22"/>
        <v>13</v>
      </c>
      <c r="BQ708">
        <f t="shared" si="23"/>
        <v>6</v>
      </c>
    </row>
    <row r="709" spans="1:69" x14ac:dyDescent="0.3">
      <c r="A709">
        <v>37125</v>
      </c>
      <c r="B709" t="s">
        <v>569</v>
      </c>
      <c r="C709" t="s">
        <v>17</v>
      </c>
      <c r="D709">
        <v>37</v>
      </c>
      <c r="BJ709">
        <v>2</v>
      </c>
      <c r="BK709">
        <v>2</v>
      </c>
      <c r="BL709">
        <v>2</v>
      </c>
      <c r="BM709">
        <v>2</v>
      </c>
      <c r="BN709">
        <v>2</v>
      </c>
      <c r="BO709">
        <v>3</v>
      </c>
      <c r="BP709">
        <f t="shared" si="22"/>
        <v>13</v>
      </c>
      <c r="BQ709">
        <f t="shared" si="23"/>
        <v>6</v>
      </c>
    </row>
    <row r="710" spans="1:69" x14ac:dyDescent="0.3">
      <c r="A710">
        <v>42075</v>
      </c>
      <c r="B710" t="s">
        <v>566</v>
      </c>
      <c r="C710" t="s">
        <v>74</v>
      </c>
      <c r="D710">
        <v>42</v>
      </c>
      <c r="BJ710">
        <v>1</v>
      </c>
      <c r="BK710">
        <v>1</v>
      </c>
      <c r="BL710">
        <v>2</v>
      </c>
      <c r="BM710">
        <v>3</v>
      </c>
      <c r="BN710">
        <v>3</v>
      </c>
      <c r="BO710">
        <v>3</v>
      </c>
      <c r="BP710">
        <f t="shared" ref="BP710:BP773" si="24">SUM(E710:BO710)</f>
        <v>13</v>
      </c>
      <c r="BQ710">
        <f t="shared" ref="BQ710:BQ773" si="25">COUNTA(E710:BO710)</f>
        <v>6</v>
      </c>
    </row>
    <row r="711" spans="1:69" x14ac:dyDescent="0.3">
      <c r="A711">
        <v>48251</v>
      </c>
      <c r="B711" t="s">
        <v>295</v>
      </c>
      <c r="C711" t="s">
        <v>49</v>
      </c>
      <c r="D711">
        <v>48</v>
      </c>
      <c r="BJ711">
        <v>2</v>
      </c>
      <c r="BK711">
        <v>2</v>
      </c>
      <c r="BL711">
        <v>2</v>
      </c>
      <c r="BM711">
        <v>2</v>
      </c>
      <c r="BN711">
        <v>2</v>
      </c>
      <c r="BO711">
        <v>3</v>
      </c>
      <c r="BP711">
        <f t="shared" si="24"/>
        <v>13</v>
      </c>
      <c r="BQ711">
        <f t="shared" si="25"/>
        <v>6</v>
      </c>
    </row>
    <row r="712" spans="1:69" x14ac:dyDescent="0.3">
      <c r="A712">
        <v>55111</v>
      </c>
      <c r="B712" t="s">
        <v>558</v>
      </c>
      <c r="C712" t="s">
        <v>9</v>
      </c>
      <c r="D712">
        <v>55</v>
      </c>
      <c r="BJ712">
        <v>1</v>
      </c>
      <c r="BK712">
        <v>2</v>
      </c>
      <c r="BL712">
        <v>2</v>
      </c>
      <c r="BM712">
        <v>2</v>
      </c>
      <c r="BN712">
        <v>2</v>
      </c>
      <c r="BO712">
        <v>4</v>
      </c>
      <c r="BP712">
        <f t="shared" si="24"/>
        <v>13</v>
      </c>
      <c r="BQ712">
        <f t="shared" si="25"/>
        <v>6</v>
      </c>
    </row>
    <row r="713" spans="1:69" x14ac:dyDescent="0.3">
      <c r="A713">
        <v>1017</v>
      </c>
      <c r="B713" t="s">
        <v>269</v>
      </c>
      <c r="C713" t="s">
        <v>40</v>
      </c>
      <c r="D713">
        <v>1</v>
      </c>
      <c r="BJ713">
        <v>1</v>
      </c>
      <c r="BK713">
        <v>1</v>
      </c>
      <c r="BL713">
        <v>1</v>
      </c>
      <c r="BM713">
        <v>2</v>
      </c>
      <c r="BN713">
        <v>2</v>
      </c>
      <c r="BO713">
        <v>5</v>
      </c>
      <c r="BP713">
        <f t="shared" si="24"/>
        <v>12</v>
      </c>
      <c r="BQ713">
        <f t="shared" si="25"/>
        <v>6</v>
      </c>
    </row>
    <row r="714" spans="1:69" x14ac:dyDescent="0.3">
      <c r="A714">
        <v>1127</v>
      </c>
      <c r="B714" t="s">
        <v>556</v>
      </c>
      <c r="C714" t="s">
        <v>40</v>
      </c>
      <c r="D714">
        <v>1</v>
      </c>
      <c r="BJ714">
        <v>1</v>
      </c>
      <c r="BK714">
        <v>1</v>
      </c>
      <c r="BL714">
        <v>1</v>
      </c>
      <c r="BM714">
        <v>1</v>
      </c>
      <c r="BN714">
        <v>3</v>
      </c>
      <c r="BO714">
        <v>5</v>
      </c>
      <c r="BP714">
        <f t="shared" si="24"/>
        <v>12</v>
      </c>
      <c r="BQ714">
        <f t="shared" si="25"/>
        <v>6</v>
      </c>
    </row>
    <row r="715" spans="1:69" x14ac:dyDescent="0.3">
      <c r="A715">
        <v>5053</v>
      </c>
      <c r="B715" t="s">
        <v>333</v>
      </c>
      <c r="C715" t="s">
        <v>208</v>
      </c>
      <c r="D715">
        <v>5</v>
      </c>
      <c r="BJ715">
        <v>1</v>
      </c>
      <c r="BK715">
        <v>1</v>
      </c>
      <c r="BL715">
        <v>1</v>
      </c>
      <c r="BM715">
        <v>3</v>
      </c>
      <c r="BN715">
        <v>3</v>
      </c>
      <c r="BO715">
        <v>3</v>
      </c>
      <c r="BP715">
        <f t="shared" si="24"/>
        <v>12</v>
      </c>
      <c r="BQ715">
        <f t="shared" si="25"/>
        <v>6</v>
      </c>
    </row>
    <row r="716" spans="1:69" x14ac:dyDescent="0.3">
      <c r="A716">
        <v>5063</v>
      </c>
      <c r="B716" t="s">
        <v>554</v>
      </c>
      <c r="C716" t="s">
        <v>208</v>
      </c>
      <c r="D716">
        <v>5</v>
      </c>
      <c r="BJ716">
        <v>1</v>
      </c>
      <c r="BK716">
        <v>1</v>
      </c>
      <c r="BL716">
        <v>1</v>
      </c>
      <c r="BM716">
        <v>3</v>
      </c>
      <c r="BN716">
        <v>3</v>
      </c>
      <c r="BO716">
        <v>3</v>
      </c>
      <c r="BP716">
        <f t="shared" si="24"/>
        <v>12</v>
      </c>
      <c r="BQ716">
        <f t="shared" si="25"/>
        <v>6</v>
      </c>
    </row>
    <row r="717" spans="1:69" x14ac:dyDescent="0.3">
      <c r="A717">
        <v>13215</v>
      </c>
      <c r="B717" t="s">
        <v>552</v>
      </c>
      <c r="C717" t="s">
        <v>128</v>
      </c>
      <c r="D717">
        <v>13</v>
      </c>
      <c r="BJ717">
        <v>1</v>
      </c>
      <c r="BK717">
        <v>1</v>
      </c>
      <c r="BL717">
        <v>2</v>
      </c>
      <c r="BM717">
        <v>2</v>
      </c>
      <c r="BN717">
        <v>2</v>
      </c>
      <c r="BO717">
        <v>4</v>
      </c>
      <c r="BP717">
        <f t="shared" si="24"/>
        <v>12</v>
      </c>
      <c r="BQ717">
        <f t="shared" si="25"/>
        <v>6</v>
      </c>
    </row>
    <row r="718" spans="1:69" x14ac:dyDescent="0.3">
      <c r="A718">
        <v>17091</v>
      </c>
      <c r="B718" t="s">
        <v>548</v>
      </c>
      <c r="C718" t="s">
        <v>36</v>
      </c>
      <c r="D718">
        <v>17</v>
      </c>
      <c r="BJ718">
        <v>1</v>
      </c>
      <c r="BK718">
        <v>1</v>
      </c>
      <c r="BL718">
        <v>2</v>
      </c>
      <c r="BM718">
        <v>2</v>
      </c>
      <c r="BN718">
        <v>2</v>
      </c>
      <c r="BO718">
        <v>4</v>
      </c>
      <c r="BP718">
        <f t="shared" si="24"/>
        <v>12</v>
      </c>
      <c r="BQ718">
        <f t="shared" si="25"/>
        <v>6</v>
      </c>
    </row>
    <row r="719" spans="1:69" x14ac:dyDescent="0.3">
      <c r="A719">
        <v>18157</v>
      </c>
      <c r="B719" t="s">
        <v>547</v>
      </c>
      <c r="C719" t="s">
        <v>34</v>
      </c>
      <c r="D719">
        <v>18</v>
      </c>
      <c r="BJ719">
        <v>1</v>
      </c>
      <c r="BK719">
        <v>2</v>
      </c>
      <c r="BL719">
        <v>2</v>
      </c>
      <c r="BM719">
        <v>2</v>
      </c>
      <c r="BN719">
        <v>2</v>
      </c>
      <c r="BO719">
        <v>3</v>
      </c>
      <c r="BP719">
        <f t="shared" si="24"/>
        <v>12</v>
      </c>
      <c r="BQ719">
        <f t="shared" si="25"/>
        <v>6</v>
      </c>
    </row>
    <row r="720" spans="1:69" x14ac:dyDescent="0.3">
      <c r="A720">
        <v>20127</v>
      </c>
      <c r="B720" t="s">
        <v>546</v>
      </c>
      <c r="C720" t="s">
        <v>31</v>
      </c>
      <c r="D720">
        <v>20</v>
      </c>
      <c r="BJ720">
        <v>2</v>
      </c>
      <c r="BK720">
        <v>2</v>
      </c>
      <c r="BL720">
        <v>2</v>
      </c>
      <c r="BM720">
        <v>2</v>
      </c>
      <c r="BN720">
        <v>2</v>
      </c>
      <c r="BO720">
        <v>2</v>
      </c>
      <c r="BP720">
        <f t="shared" si="24"/>
        <v>12</v>
      </c>
      <c r="BQ720">
        <f t="shared" si="25"/>
        <v>6</v>
      </c>
    </row>
    <row r="721" spans="1:69" x14ac:dyDescent="0.3">
      <c r="A721">
        <v>22045</v>
      </c>
      <c r="B721" t="s">
        <v>544</v>
      </c>
      <c r="C721" t="s">
        <v>190</v>
      </c>
      <c r="D721">
        <v>22</v>
      </c>
      <c r="BJ721">
        <v>1</v>
      </c>
      <c r="BK721">
        <v>2</v>
      </c>
      <c r="BL721">
        <v>2</v>
      </c>
      <c r="BM721">
        <v>2</v>
      </c>
      <c r="BN721">
        <v>3</v>
      </c>
      <c r="BO721">
        <v>2</v>
      </c>
      <c r="BP721">
        <f t="shared" si="24"/>
        <v>12</v>
      </c>
      <c r="BQ721">
        <f t="shared" si="25"/>
        <v>6</v>
      </c>
    </row>
    <row r="722" spans="1:69" x14ac:dyDescent="0.3">
      <c r="A722">
        <v>37159</v>
      </c>
      <c r="B722" t="s">
        <v>537</v>
      </c>
      <c r="C722" t="s">
        <v>17</v>
      </c>
      <c r="D722">
        <v>37</v>
      </c>
      <c r="BJ722">
        <v>1</v>
      </c>
      <c r="BK722">
        <v>1</v>
      </c>
      <c r="BL722">
        <v>1</v>
      </c>
      <c r="BM722">
        <v>2</v>
      </c>
      <c r="BN722">
        <v>2</v>
      </c>
      <c r="BO722">
        <v>5</v>
      </c>
      <c r="BP722">
        <f t="shared" si="24"/>
        <v>12</v>
      </c>
      <c r="BQ722">
        <f t="shared" si="25"/>
        <v>6</v>
      </c>
    </row>
    <row r="723" spans="1:69" x14ac:dyDescent="0.3">
      <c r="A723">
        <v>47035</v>
      </c>
      <c r="B723" t="s">
        <v>200</v>
      </c>
      <c r="C723" t="s">
        <v>65</v>
      </c>
      <c r="D723">
        <v>47</v>
      </c>
      <c r="BJ723">
        <v>1</v>
      </c>
      <c r="BK723">
        <v>2</v>
      </c>
      <c r="BL723">
        <v>2</v>
      </c>
      <c r="BM723">
        <v>2</v>
      </c>
      <c r="BN723">
        <v>2</v>
      </c>
      <c r="BO723">
        <v>3</v>
      </c>
      <c r="BP723">
        <f t="shared" si="24"/>
        <v>12</v>
      </c>
      <c r="BQ723">
        <f t="shared" si="25"/>
        <v>6</v>
      </c>
    </row>
    <row r="724" spans="1:69" x14ac:dyDescent="0.3">
      <c r="A724">
        <v>5031</v>
      </c>
      <c r="B724" t="s">
        <v>530</v>
      </c>
      <c r="C724" t="s">
        <v>208</v>
      </c>
      <c r="D724">
        <v>5</v>
      </c>
      <c r="BJ724">
        <v>1</v>
      </c>
      <c r="BK724">
        <v>1</v>
      </c>
      <c r="BL724">
        <v>1</v>
      </c>
      <c r="BM724">
        <v>3</v>
      </c>
      <c r="BN724">
        <v>3</v>
      </c>
      <c r="BO724">
        <v>2</v>
      </c>
      <c r="BP724">
        <f t="shared" si="24"/>
        <v>11</v>
      </c>
      <c r="BQ724">
        <f t="shared" si="25"/>
        <v>6</v>
      </c>
    </row>
    <row r="725" spans="1:69" x14ac:dyDescent="0.3">
      <c r="A725">
        <v>5111</v>
      </c>
      <c r="B725" t="s">
        <v>529</v>
      </c>
      <c r="C725" t="s">
        <v>208</v>
      </c>
      <c r="D725">
        <v>5</v>
      </c>
      <c r="BJ725">
        <v>1</v>
      </c>
      <c r="BK725">
        <v>1</v>
      </c>
      <c r="BL725">
        <v>1</v>
      </c>
      <c r="BM725">
        <v>3</v>
      </c>
      <c r="BN725">
        <v>3</v>
      </c>
      <c r="BO725">
        <v>2</v>
      </c>
      <c r="BP725">
        <f t="shared" si="24"/>
        <v>11</v>
      </c>
      <c r="BQ725">
        <f t="shared" si="25"/>
        <v>6</v>
      </c>
    </row>
    <row r="726" spans="1:69" x14ac:dyDescent="0.3">
      <c r="A726">
        <v>8049</v>
      </c>
      <c r="B726" t="s">
        <v>526</v>
      </c>
      <c r="C726" t="s">
        <v>140</v>
      </c>
      <c r="D726">
        <v>8</v>
      </c>
      <c r="BJ726">
        <v>1</v>
      </c>
      <c r="BK726">
        <v>2</v>
      </c>
      <c r="BL726">
        <v>2</v>
      </c>
      <c r="BM726">
        <v>2</v>
      </c>
      <c r="BN726">
        <v>2</v>
      </c>
      <c r="BO726">
        <v>2</v>
      </c>
      <c r="BP726">
        <f t="shared" si="24"/>
        <v>11</v>
      </c>
      <c r="BQ726">
        <f t="shared" si="25"/>
        <v>6</v>
      </c>
    </row>
    <row r="727" spans="1:69" x14ac:dyDescent="0.3">
      <c r="A727">
        <v>18095</v>
      </c>
      <c r="B727" t="s">
        <v>68</v>
      </c>
      <c r="C727" t="s">
        <v>34</v>
      </c>
      <c r="D727">
        <v>18</v>
      </c>
      <c r="BJ727">
        <v>1</v>
      </c>
      <c r="BK727">
        <v>1</v>
      </c>
      <c r="BL727">
        <v>1</v>
      </c>
      <c r="BM727">
        <v>2</v>
      </c>
      <c r="BN727">
        <v>3</v>
      </c>
      <c r="BO727">
        <v>3</v>
      </c>
      <c r="BP727">
        <f t="shared" si="24"/>
        <v>11</v>
      </c>
      <c r="BQ727">
        <f t="shared" si="25"/>
        <v>6</v>
      </c>
    </row>
    <row r="728" spans="1:69" x14ac:dyDescent="0.3">
      <c r="A728">
        <v>32007</v>
      </c>
      <c r="B728" t="s">
        <v>516</v>
      </c>
      <c r="C728" t="s">
        <v>228</v>
      </c>
      <c r="D728">
        <v>32</v>
      </c>
      <c r="BJ728">
        <v>1</v>
      </c>
      <c r="BK728">
        <v>2</v>
      </c>
      <c r="BL728">
        <v>2</v>
      </c>
      <c r="BM728">
        <v>2</v>
      </c>
      <c r="BN728">
        <v>2</v>
      </c>
      <c r="BO728">
        <v>2</v>
      </c>
      <c r="BP728">
        <f t="shared" si="24"/>
        <v>11</v>
      </c>
      <c r="BQ728">
        <f t="shared" si="25"/>
        <v>6</v>
      </c>
    </row>
    <row r="729" spans="1:69" x14ac:dyDescent="0.3">
      <c r="A729">
        <v>34009</v>
      </c>
      <c r="B729" t="s">
        <v>515</v>
      </c>
      <c r="C729" t="s">
        <v>226</v>
      </c>
      <c r="D729">
        <v>34</v>
      </c>
      <c r="BJ729">
        <v>1</v>
      </c>
      <c r="BK729">
        <v>1</v>
      </c>
      <c r="BL729">
        <v>2</v>
      </c>
      <c r="BM729">
        <v>2</v>
      </c>
      <c r="BN729">
        <v>2</v>
      </c>
      <c r="BO729">
        <v>3</v>
      </c>
      <c r="BP729">
        <f t="shared" si="24"/>
        <v>11</v>
      </c>
      <c r="BQ729">
        <f t="shared" si="25"/>
        <v>6</v>
      </c>
    </row>
    <row r="730" spans="1:69" x14ac:dyDescent="0.3">
      <c r="A730">
        <v>54093</v>
      </c>
      <c r="B730" t="s">
        <v>509</v>
      </c>
      <c r="C730" t="s">
        <v>10</v>
      </c>
      <c r="D730">
        <v>54</v>
      </c>
      <c r="BJ730">
        <v>1</v>
      </c>
      <c r="BK730">
        <v>2</v>
      </c>
      <c r="BL730">
        <v>2</v>
      </c>
      <c r="BM730">
        <v>2</v>
      </c>
      <c r="BN730">
        <v>2</v>
      </c>
      <c r="BO730">
        <v>2</v>
      </c>
      <c r="BP730">
        <f t="shared" si="24"/>
        <v>11</v>
      </c>
      <c r="BQ730">
        <f t="shared" si="25"/>
        <v>6</v>
      </c>
    </row>
    <row r="731" spans="1:69" x14ac:dyDescent="0.3">
      <c r="A731">
        <v>5129</v>
      </c>
      <c r="B731" t="s">
        <v>506</v>
      </c>
      <c r="C731" t="s">
        <v>208</v>
      </c>
      <c r="D731">
        <v>5</v>
      </c>
      <c r="BJ731">
        <v>1</v>
      </c>
      <c r="BK731">
        <v>1</v>
      </c>
      <c r="BL731">
        <v>1</v>
      </c>
      <c r="BM731">
        <v>2</v>
      </c>
      <c r="BN731">
        <v>2</v>
      </c>
      <c r="BO731">
        <v>3</v>
      </c>
      <c r="BP731">
        <f t="shared" si="24"/>
        <v>10</v>
      </c>
      <c r="BQ731">
        <f t="shared" si="25"/>
        <v>6</v>
      </c>
    </row>
    <row r="732" spans="1:69" x14ac:dyDescent="0.3">
      <c r="A732">
        <v>9015</v>
      </c>
      <c r="B732" t="s">
        <v>503</v>
      </c>
      <c r="C732" t="s">
        <v>39</v>
      </c>
      <c r="D732">
        <v>9</v>
      </c>
      <c r="BJ732">
        <v>2</v>
      </c>
      <c r="BK732">
        <v>2</v>
      </c>
      <c r="BL732">
        <v>1</v>
      </c>
      <c r="BM732">
        <v>1</v>
      </c>
      <c r="BN732">
        <v>2</v>
      </c>
      <c r="BO732">
        <v>2</v>
      </c>
      <c r="BP732">
        <f t="shared" si="24"/>
        <v>10</v>
      </c>
      <c r="BQ732">
        <f t="shared" si="25"/>
        <v>6</v>
      </c>
    </row>
    <row r="733" spans="1:69" x14ac:dyDescent="0.3">
      <c r="A733">
        <v>13021</v>
      </c>
      <c r="B733" t="s">
        <v>501</v>
      </c>
      <c r="C733" t="s">
        <v>128</v>
      </c>
      <c r="D733">
        <v>13</v>
      </c>
      <c r="BJ733">
        <v>1</v>
      </c>
      <c r="BK733">
        <v>1</v>
      </c>
      <c r="BL733">
        <v>1</v>
      </c>
      <c r="BM733">
        <v>1</v>
      </c>
      <c r="BN733">
        <v>2</v>
      </c>
      <c r="BO733">
        <v>4</v>
      </c>
      <c r="BP733">
        <f t="shared" si="24"/>
        <v>10</v>
      </c>
      <c r="BQ733">
        <f t="shared" si="25"/>
        <v>6</v>
      </c>
    </row>
    <row r="734" spans="1:69" x14ac:dyDescent="0.3">
      <c r="A734">
        <v>24009</v>
      </c>
      <c r="B734" t="s">
        <v>496</v>
      </c>
      <c r="C734" t="s">
        <v>110</v>
      </c>
      <c r="D734">
        <v>24</v>
      </c>
      <c r="BJ734">
        <v>1</v>
      </c>
      <c r="BK734">
        <v>1</v>
      </c>
      <c r="BL734">
        <v>1</v>
      </c>
      <c r="BM734">
        <v>2</v>
      </c>
      <c r="BN734">
        <v>2</v>
      </c>
      <c r="BO734">
        <v>3</v>
      </c>
      <c r="BP734">
        <f t="shared" si="24"/>
        <v>10</v>
      </c>
      <c r="BQ734">
        <f t="shared" si="25"/>
        <v>6</v>
      </c>
    </row>
    <row r="735" spans="1:69" x14ac:dyDescent="0.3">
      <c r="A735">
        <v>26055</v>
      </c>
      <c r="B735" t="s">
        <v>495</v>
      </c>
      <c r="C735" t="s">
        <v>105</v>
      </c>
      <c r="D735">
        <v>26</v>
      </c>
      <c r="BD735">
        <v>1</v>
      </c>
      <c r="BE735">
        <v>1</v>
      </c>
      <c r="BF735">
        <v>3</v>
      </c>
      <c r="BM735">
        <v>1</v>
      </c>
      <c r="BN735">
        <v>1</v>
      </c>
      <c r="BO735">
        <v>3</v>
      </c>
      <c r="BP735">
        <f t="shared" si="24"/>
        <v>10</v>
      </c>
      <c r="BQ735">
        <f t="shared" si="25"/>
        <v>6</v>
      </c>
    </row>
    <row r="736" spans="1:69" x14ac:dyDescent="0.3">
      <c r="A736">
        <v>27027</v>
      </c>
      <c r="B736" t="s">
        <v>181</v>
      </c>
      <c r="C736" t="s">
        <v>183</v>
      </c>
      <c r="D736">
        <v>27</v>
      </c>
      <c r="BJ736">
        <v>1</v>
      </c>
      <c r="BK736">
        <v>1</v>
      </c>
      <c r="BL736">
        <v>1</v>
      </c>
      <c r="BM736">
        <v>2</v>
      </c>
      <c r="BN736">
        <v>2</v>
      </c>
      <c r="BO736">
        <v>3</v>
      </c>
      <c r="BP736">
        <f t="shared" si="24"/>
        <v>10</v>
      </c>
      <c r="BQ736">
        <f t="shared" si="25"/>
        <v>6</v>
      </c>
    </row>
    <row r="737" spans="1:69" x14ac:dyDescent="0.3">
      <c r="A737">
        <v>47045</v>
      </c>
      <c r="B737" t="s">
        <v>490</v>
      </c>
      <c r="C737" t="s">
        <v>65</v>
      </c>
      <c r="D737">
        <v>47</v>
      </c>
      <c r="BJ737">
        <v>1</v>
      </c>
      <c r="BK737">
        <v>1</v>
      </c>
      <c r="BL737">
        <v>2</v>
      </c>
      <c r="BM737">
        <v>2</v>
      </c>
      <c r="BN737">
        <v>2</v>
      </c>
      <c r="BO737">
        <v>2</v>
      </c>
      <c r="BP737">
        <f t="shared" si="24"/>
        <v>10</v>
      </c>
      <c r="BQ737">
        <f t="shared" si="25"/>
        <v>6</v>
      </c>
    </row>
    <row r="738" spans="1:69" x14ac:dyDescent="0.3">
      <c r="A738">
        <v>5115</v>
      </c>
      <c r="B738" t="s">
        <v>487</v>
      </c>
      <c r="C738" t="s">
        <v>208</v>
      </c>
      <c r="D738">
        <v>5</v>
      </c>
      <c r="BJ738">
        <v>1</v>
      </c>
      <c r="BK738">
        <v>1</v>
      </c>
      <c r="BL738">
        <v>1</v>
      </c>
      <c r="BM738">
        <v>1</v>
      </c>
      <c r="BN738">
        <v>2</v>
      </c>
      <c r="BO738">
        <v>3</v>
      </c>
      <c r="BP738">
        <f t="shared" si="24"/>
        <v>9</v>
      </c>
      <c r="BQ738">
        <f t="shared" si="25"/>
        <v>6</v>
      </c>
    </row>
    <row r="739" spans="1:69" x14ac:dyDescent="0.3">
      <c r="A739">
        <v>26047</v>
      </c>
      <c r="B739" t="s">
        <v>478</v>
      </c>
      <c r="C739" t="s">
        <v>105</v>
      </c>
      <c r="D739">
        <v>26</v>
      </c>
      <c r="BD739">
        <v>1</v>
      </c>
      <c r="BE739">
        <v>1</v>
      </c>
      <c r="BF739">
        <v>3</v>
      </c>
      <c r="BM739">
        <v>1</v>
      </c>
      <c r="BN739">
        <v>1</v>
      </c>
      <c r="BO739">
        <v>2</v>
      </c>
      <c r="BP739">
        <f t="shared" si="24"/>
        <v>9</v>
      </c>
      <c r="BQ739">
        <f t="shared" si="25"/>
        <v>6</v>
      </c>
    </row>
    <row r="740" spans="1:69" x14ac:dyDescent="0.3">
      <c r="A740">
        <v>26051</v>
      </c>
      <c r="B740" t="s">
        <v>477</v>
      </c>
      <c r="C740" t="s">
        <v>105</v>
      </c>
      <c r="D740">
        <v>26</v>
      </c>
      <c r="BD740">
        <v>1</v>
      </c>
      <c r="BE740">
        <v>1</v>
      </c>
      <c r="BF740">
        <v>3</v>
      </c>
      <c r="BM740">
        <v>1</v>
      </c>
      <c r="BN740">
        <v>1</v>
      </c>
      <c r="BO740">
        <v>2</v>
      </c>
      <c r="BP740">
        <f t="shared" si="24"/>
        <v>9</v>
      </c>
      <c r="BQ740">
        <f t="shared" si="25"/>
        <v>6</v>
      </c>
    </row>
    <row r="741" spans="1:69" x14ac:dyDescent="0.3">
      <c r="A741">
        <v>28147</v>
      </c>
      <c r="B741" t="s">
        <v>476</v>
      </c>
      <c r="C741" t="s">
        <v>22</v>
      </c>
      <c r="D741">
        <v>28</v>
      </c>
      <c r="BJ741">
        <v>1</v>
      </c>
      <c r="BK741">
        <v>1</v>
      </c>
      <c r="BL741">
        <v>1</v>
      </c>
      <c r="BM741">
        <v>2</v>
      </c>
      <c r="BN741">
        <v>2</v>
      </c>
      <c r="BO741">
        <v>2</v>
      </c>
      <c r="BP741">
        <f t="shared" si="24"/>
        <v>9</v>
      </c>
      <c r="BQ741">
        <f t="shared" si="25"/>
        <v>6</v>
      </c>
    </row>
    <row r="742" spans="1:69" x14ac:dyDescent="0.3">
      <c r="A742">
        <v>28159</v>
      </c>
      <c r="B742" t="s">
        <v>475</v>
      </c>
      <c r="C742" t="s">
        <v>22</v>
      </c>
      <c r="D742">
        <v>28</v>
      </c>
      <c r="BJ742">
        <v>1</v>
      </c>
      <c r="BK742">
        <v>1</v>
      </c>
      <c r="BL742">
        <v>1</v>
      </c>
      <c r="BM742">
        <v>2</v>
      </c>
      <c r="BN742">
        <v>2</v>
      </c>
      <c r="BO742">
        <v>2</v>
      </c>
      <c r="BP742">
        <f t="shared" si="24"/>
        <v>9</v>
      </c>
      <c r="BQ742">
        <f t="shared" si="25"/>
        <v>6</v>
      </c>
    </row>
    <row r="743" spans="1:69" x14ac:dyDescent="0.3">
      <c r="A743">
        <v>39139</v>
      </c>
      <c r="B743" t="s">
        <v>473</v>
      </c>
      <c r="C743" t="s">
        <v>84</v>
      </c>
      <c r="D743">
        <v>39</v>
      </c>
      <c r="BJ743">
        <v>1</v>
      </c>
      <c r="BK743">
        <v>1</v>
      </c>
      <c r="BL743">
        <v>1</v>
      </c>
      <c r="BM743">
        <v>1</v>
      </c>
      <c r="BN743">
        <v>1</v>
      </c>
      <c r="BO743">
        <v>4</v>
      </c>
      <c r="BP743">
        <f t="shared" si="24"/>
        <v>9</v>
      </c>
      <c r="BQ743">
        <f t="shared" si="25"/>
        <v>6</v>
      </c>
    </row>
    <row r="744" spans="1:69" x14ac:dyDescent="0.3">
      <c r="A744">
        <v>40147</v>
      </c>
      <c r="B744" t="s">
        <v>25</v>
      </c>
      <c r="C744" t="s">
        <v>14</v>
      </c>
      <c r="D744">
        <v>40</v>
      </c>
      <c r="BJ744">
        <v>1</v>
      </c>
      <c r="BK744">
        <v>1</v>
      </c>
      <c r="BL744">
        <v>1</v>
      </c>
      <c r="BM744">
        <v>2</v>
      </c>
      <c r="BN744">
        <v>2</v>
      </c>
      <c r="BO744">
        <v>2</v>
      </c>
      <c r="BP744">
        <f t="shared" si="24"/>
        <v>9</v>
      </c>
      <c r="BQ744">
        <f t="shared" si="25"/>
        <v>6</v>
      </c>
    </row>
    <row r="745" spans="1:69" x14ac:dyDescent="0.3">
      <c r="A745">
        <v>5133</v>
      </c>
      <c r="B745" t="s">
        <v>466</v>
      </c>
      <c r="C745" t="s">
        <v>208</v>
      </c>
      <c r="D745">
        <v>5</v>
      </c>
      <c r="BJ745">
        <v>1</v>
      </c>
      <c r="BK745">
        <v>1</v>
      </c>
      <c r="BL745">
        <v>1</v>
      </c>
      <c r="BM745">
        <v>1</v>
      </c>
      <c r="BN745">
        <v>2</v>
      </c>
      <c r="BO745">
        <v>2</v>
      </c>
      <c r="BP745">
        <f t="shared" si="24"/>
        <v>8</v>
      </c>
      <c r="BQ745">
        <f t="shared" si="25"/>
        <v>6</v>
      </c>
    </row>
    <row r="746" spans="1:69" x14ac:dyDescent="0.3">
      <c r="A746">
        <v>17099</v>
      </c>
      <c r="B746" t="s">
        <v>462</v>
      </c>
      <c r="C746" t="s">
        <v>36</v>
      </c>
      <c r="D746">
        <v>17</v>
      </c>
      <c r="BJ746">
        <v>1</v>
      </c>
      <c r="BK746">
        <v>1</v>
      </c>
      <c r="BL746">
        <v>1</v>
      </c>
      <c r="BM746">
        <v>1</v>
      </c>
      <c r="BN746">
        <v>1</v>
      </c>
      <c r="BO746">
        <v>3</v>
      </c>
      <c r="BP746">
        <f t="shared" si="24"/>
        <v>8</v>
      </c>
      <c r="BQ746">
        <f t="shared" si="25"/>
        <v>6</v>
      </c>
    </row>
    <row r="747" spans="1:69" x14ac:dyDescent="0.3">
      <c r="A747">
        <v>18079</v>
      </c>
      <c r="B747" t="s">
        <v>461</v>
      </c>
      <c r="C747" t="s">
        <v>34</v>
      </c>
      <c r="D747">
        <v>18</v>
      </c>
      <c r="BJ747">
        <v>1</v>
      </c>
      <c r="BK747">
        <v>1</v>
      </c>
      <c r="BL747">
        <v>1</v>
      </c>
      <c r="BM747">
        <v>1</v>
      </c>
      <c r="BN747">
        <v>2</v>
      </c>
      <c r="BO747">
        <v>2</v>
      </c>
      <c r="BP747">
        <f t="shared" si="24"/>
        <v>8</v>
      </c>
      <c r="BQ747">
        <f t="shared" si="25"/>
        <v>6</v>
      </c>
    </row>
    <row r="748" spans="1:69" x14ac:dyDescent="0.3">
      <c r="A748">
        <v>18119</v>
      </c>
      <c r="B748" t="s">
        <v>460</v>
      </c>
      <c r="C748" t="s">
        <v>34</v>
      </c>
      <c r="D748">
        <v>18</v>
      </c>
      <c r="BJ748">
        <v>1</v>
      </c>
      <c r="BK748">
        <v>1</v>
      </c>
      <c r="BL748">
        <v>1</v>
      </c>
      <c r="BM748">
        <v>1</v>
      </c>
      <c r="BN748">
        <v>2</v>
      </c>
      <c r="BO748">
        <v>2</v>
      </c>
      <c r="BP748">
        <f t="shared" si="24"/>
        <v>8</v>
      </c>
      <c r="BQ748">
        <f t="shared" si="25"/>
        <v>6</v>
      </c>
    </row>
    <row r="749" spans="1:69" x14ac:dyDescent="0.3">
      <c r="A749">
        <v>20021</v>
      </c>
      <c r="B749" t="s">
        <v>290</v>
      </c>
      <c r="C749" t="s">
        <v>31</v>
      </c>
      <c r="D749">
        <v>20</v>
      </c>
      <c r="BJ749">
        <v>1</v>
      </c>
      <c r="BK749">
        <v>1</v>
      </c>
      <c r="BL749">
        <v>1</v>
      </c>
      <c r="BM749">
        <v>1</v>
      </c>
      <c r="BN749">
        <v>2</v>
      </c>
      <c r="BO749">
        <v>2</v>
      </c>
      <c r="BP749">
        <f t="shared" si="24"/>
        <v>8</v>
      </c>
      <c r="BQ749">
        <f t="shared" si="25"/>
        <v>6</v>
      </c>
    </row>
    <row r="750" spans="1:69" x14ac:dyDescent="0.3">
      <c r="A750">
        <v>20107</v>
      </c>
      <c r="B750" t="s">
        <v>459</v>
      </c>
      <c r="C750" t="s">
        <v>31</v>
      </c>
      <c r="D750">
        <v>20</v>
      </c>
      <c r="BJ750">
        <v>1</v>
      </c>
      <c r="BK750">
        <v>1</v>
      </c>
      <c r="BL750">
        <v>1</v>
      </c>
      <c r="BM750">
        <v>1</v>
      </c>
      <c r="BN750">
        <v>2</v>
      </c>
      <c r="BO750">
        <v>2</v>
      </c>
      <c r="BP750">
        <f t="shared" si="24"/>
        <v>8</v>
      </c>
      <c r="BQ750">
        <f t="shared" si="25"/>
        <v>6</v>
      </c>
    </row>
    <row r="751" spans="1:69" x14ac:dyDescent="0.3">
      <c r="A751">
        <v>21101</v>
      </c>
      <c r="B751" t="s">
        <v>288</v>
      </c>
      <c r="C751" t="s">
        <v>112</v>
      </c>
      <c r="D751">
        <v>21</v>
      </c>
      <c r="BJ751">
        <v>1</v>
      </c>
      <c r="BK751">
        <v>1</v>
      </c>
      <c r="BL751">
        <v>1</v>
      </c>
      <c r="BM751">
        <v>1</v>
      </c>
      <c r="BN751">
        <v>2</v>
      </c>
      <c r="BO751">
        <v>2</v>
      </c>
      <c r="BP751">
        <f t="shared" si="24"/>
        <v>8</v>
      </c>
      <c r="BQ751">
        <f t="shared" si="25"/>
        <v>6</v>
      </c>
    </row>
    <row r="752" spans="1:69" x14ac:dyDescent="0.3">
      <c r="A752">
        <v>26005</v>
      </c>
      <c r="B752" t="s">
        <v>455</v>
      </c>
      <c r="C752" t="s">
        <v>105</v>
      </c>
      <c r="D752">
        <v>26</v>
      </c>
      <c r="BD752">
        <v>1</v>
      </c>
      <c r="BE752">
        <v>1</v>
      </c>
      <c r="BF752">
        <v>3</v>
      </c>
      <c r="BM752">
        <v>1</v>
      </c>
      <c r="BN752">
        <v>1</v>
      </c>
      <c r="BO752">
        <v>1</v>
      </c>
      <c r="BP752">
        <f t="shared" si="24"/>
        <v>8</v>
      </c>
      <c r="BQ752">
        <f t="shared" si="25"/>
        <v>6</v>
      </c>
    </row>
    <row r="753" spans="1:69" x14ac:dyDescent="0.3">
      <c r="A753">
        <v>26143</v>
      </c>
      <c r="B753" t="s">
        <v>453</v>
      </c>
      <c r="C753" t="s">
        <v>105</v>
      </c>
      <c r="D753">
        <v>26</v>
      </c>
      <c r="BD753">
        <v>1</v>
      </c>
      <c r="BE753">
        <v>1</v>
      </c>
      <c r="BF753">
        <v>3</v>
      </c>
      <c r="BM753">
        <v>1</v>
      </c>
      <c r="BN753">
        <v>1</v>
      </c>
      <c r="BO753">
        <v>1</v>
      </c>
      <c r="BP753">
        <f t="shared" si="24"/>
        <v>8</v>
      </c>
      <c r="BQ753">
        <f t="shared" si="25"/>
        <v>6</v>
      </c>
    </row>
    <row r="754" spans="1:69" x14ac:dyDescent="0.3">
      <c r="A754">
        <v>28163</v>
      </c>
      <c r="B754" t="s">
        <v>451</v>
      </c>
      <c r="C754" t="s">
        <v>22</v>
      </c>
      <c r="D754">
        <v>28</v>
      </c>
      <c r="BJ754">
        <v>1</v>
      </c>
      <c r="BK754">
        <v>1</v>
      </c>
      <c r="BL754">
        <v>1</v>
      </c>
      <c r="BM754">
        <v>1</v>
      </c>
      <c r="BN754">
        <v>1</v>
      </c>
      <c r="BO754">
        <v>3</v>
      </c>
      <c r="BP754">
        <f t="shared" si="24"/>
        <v>8</v>
      </c>
      <c r="BQ754">
        <f t="shared" si="25"/>
        <v>6</v>
      </c>
    </row>
    <row r="755" spans="1:69" x14ac:dyDescent="0.3">
      <c r="A755">
        <v>36045</v>
      </c>
      <c r="B755" t="s">
        <v>100</v>
      </c>
      <c r="C755" t="s">
        <v>92</v>
      </c>
      <c r="D755">
        <v>36</v>
      </c>
      <c r="BJ755">
        <v>1</v>
      </c>
      <c r="BK755">
        <v>1</v>
      </c>
      <c r="BL755">
        <v>1</v>
      </c>
      <c r="BM755">
        <v>1</v>
      </c>
      <c r="BN755">
        <v>2</v>
      </c>
      <c r="BO755">
        <v>2</v>
      </c>
      <c r="BP755">
        <f t="shared" si="24"/>
        <v>8</v>
      </c>
      <c r="BQ755">
        <f t="shared" si="25"/>
        <v>6</v>
      </c>
    </row>
    <row r="756" spans="1:69" x14ac:dyDescent="0.3">
      <c r="A756">
        <v>1121</v>
      </c>
      <c r="B756" t="s">
        <v>435</v>
      </c>
      <c r="C756" t="s">
        <v>40</v>
      </c>
      <c r="D756">
        <v>1</v>
      </c>
      <c r="BJ756">
        <v>1</v>
      </c>
      <c r="BK756">
        <v>1</v>
      </c>
      <c r="BL756">
        <v>1</v>
      </c>
      <c r="BM756">
        <v>1</v>
      </c>
      <c r="BN756">
        <v>1</v>
      </c>
      <c r="BO756">
        <v>2</v>
      </c>
      <c r="BP756">
        <f t="shared" si="24"/>
        <v>7</v>
      </c>
      <c r="BQ756">
        <f t="shared" si="25"/>
        <v>6</v>
      </c>
    </row>
    <row r="757" spans="1:69" x14ac:dyDescent="0.3">
      <c r="A757">
        <v>18041</v>
      </c>
      <c r="B757" t="s">
        <v>59</v>
      </c>
      <c r="C757" t="s">
        <v>34</v>
      </c>
      <c r="D757">
        <v>18</v>
      </c>
      <c r="BJ757">
        <v>1</v>
      </c>
      <c r="BK757">
        <v>1</v>
      </c>
      <c r="BL757">
        <v>1</v>
      </c>
      <c r="BM757">
        <v>1</v>
      </c>
      <c r="BN757">
        <v>1</v>
      </c>
      <c r="BO757">
        <v>2</v>
      </c>
      <c r="BP757">
        <f t="shared" si="24"/>
        <v>7</v>
      </c>
      <c r="BQ757">
        <f t="shared" si="25"/>
        <v>6</v>
      </c>
    </row>
    <row r="758" spans="1:69" x14ac:dyDescent="0.3">
      <c r="A758">
        <v>21047</v>
      </c>
      <c r="B758" t="s">
        <v>317</v>
      </c>
      <c r="C758" t="s">
        <v>112</v>
      </c>
      <c r="D758">
        <v>21</v>
      </c>
      <c r="BJ758">
        <v>1</v>
      </c>
      <c r="BK758">
        <v>1</v>
      </c>
      <c r="BL758">
        <v>1</v>
      </c>
      <c r="BM758">
        <v>1</v>
      </c>
      <c r="BN758">
        <v>1</v>
      </c>
      <c r="BO758">
        <v>2</v>
      </c>
      <c r="BP758">
        <f t="shared" si="24"/>
        <v>7</v>
      </c>
      <c r="BQ758">
        <f t="shared" si="25"/>
        <v>6</v>
      </c>
    </row>
    <row r="759" spans="1:69" x14ac:dyDescent="0.3">
      <c r="A759">
        <v>21199</v>
      </c>
      <c r="B759" t="s">
        <v>131</v>
      </c>
      <c r="C759" t="s">
        <v>112</v>
      </c>
      <c r="D759">
        <v>21</v>
      </c>
      <c r="BJ759">
        <v>1</v>
      </c>
      <c r="BK759">
        <v>1</v>
      </c>
      <c r="BL759">
        <v>1</v>
      </c>
      <c r="BM759">
        <v>1</v>
      </c>
      <c r="BN759">
        <v>1</v>
      </c>
      <c r="BO759">
        <v>2</v>
      </c>
      <c r="BP759">
        <f t="shared" si="24"/>
        <v>7</v>
      </c>
      <c r="BQ759">
        <f t="shared" si="25"/>
        <v>6</v>
      </c>
    </row>
    <row r="760" spans="1:69" x14ac:dyDescent="0.3">
      <c r="A760">
        <v>27131</v>
      </c>
      <c r="B760" t="s">
        <v>422</v>
      </c>
      <c r="C760" t="s">
        <v>183</v>
      </c>
      <c r="D760">
        <v>27</v>
      </c>
      <c r="BJ760">
        <v>1</v>
      </c>
      <c r="BK760">
        <v>1</v>
      </c>
      <c r="BL760">
        <v>1</v>
      </c>
      <c r="BM760">
        <v>1</v>
      </c>
      <c r="BN760">
        <v>2</v>
      </c>
      <c r="BO760">
        <v>1</v>
      </c>
      <c r="BP760">
        <f t="shared" si="24"/>
        <v>7</v>
      </c>
      <c r="BQ760">
        <f t="shared" si="25"/>
        <v>6</v>
      </c>
    </row>
    <row r="761" spans="1:69" x14ac:dyDescent="0.3">
      <c r="A761">
        <v>37057</v>
      </c>
      <c r="B761" t="s">
        <v>417</v>
      </c>
      <c r="C761" t="s">
        <v>17</v>
      </c>
      <c r="D761">
        <v>37</v>
      </c>
      <c r="BJ761">
        <v>1</v>
      </c>
      <c r="BK761">
        <v>1</v>
      </c>
      <c r="BL761">
        <v>1</v>
      </c>
      <c r="BM761">
        <v>1</v>
      </c>
      <c r="BN761">
        <v>1</v>
      </c>
      <c r="BO761">
        <v>2</v>
      </c>
      <c r="BP761">
        <f t="shared" si="24"/>
        <v>7</v>
      </c>
      <c r="BQ761">
        <f t="shared" si="25"/>
        <v>6</v>
      </c>
    </row>
    <row r="762" spans="1:69" x14ac:dyDescent="0.3">
      <c r="A762">
        <v>37093</v>
      </c>
      <c r="B762" t="s">
        <v>416</v>
      </c>
      <c r="C762" t="s">
        <v>17</v>
      </c>
      <c r="D762">
        <v>37</v>
      </c>
      <c r="BJ762">
        <v>1</v>
      </c>
      <c r="BK762">
        <v>1</v>
      </c>
      <c r="BL762">
        <v>1</v>
      </c>
      <c r="BM762">
        <v>1</v>
      </c>
      <c r="BN762">
        <v>1</v>
      </c>
      <c r="BO762">
        <v>2</v>
      </c>
      <c r="BP762">
        <f t="shared" si="24"/>
        <v>7</v>
      </c>
      <c r="BQ762">
        <f t="shared" si="25"/>
        <v>6</v>
      </c>
    </row>
    <row r="763" spans="1:69" x14ac:dyDescent="0.3">
      <c r="A763">
        <v>39023</v>
      </c>
      <c r="B763" t="s">
        <v>414</v>
      </c>
      <c r="C763" t="s">
        <v>84</v>
      </c>
      <c r="D763">
        <v>39</v>
      </c>
      <c r="BJ763">
        <v>1</v>
      </c>
      <c r="BK763">
        <v>1</v>
      </c>
      <c r="BL763">
        <v>1</v>
      </c>
      <c r="BM763">
        <v>1</v>
      </c>
      <c r="BN763">
        <v>1</v>
      </c>
      <c r="BO763">
        <v>2</v>
      </c>
      <c r="BP763">
        <f t="shared" si="24"/>
        <v>7</v>
      </c>
      <c r="BQ763">
        <f t="shared" si="25"/>
        <v>6</v>
      </c>
    </row>
    <row r="764" spans="1:69" x14ac:dyDescent="0.3">
      <c r="A764">
        <v>8125</v>
      </c>
      <c r="B764" t="s">
        <v>364</v>
      </c>
      <c r="C764" t="s">
        <v>140</v>
      </c>
      <c r="D764">
        <v>8</v>
      </c>
      <c r="BJ764">
        <v>1</v>
      </c>
      <c r="BK764">
        <v>1</v>
      </c>
      <c r="BL764">
        <v>1</v>
      </c>
      <c r="BM764">
        <v>1</v>
      </c>
      <c r="BN764">
        <v>1</v>
      </c>
      <c r="BO764">
        <v>1</v>
      </c>
      <c r="BP764">
        <f t="shared" si="24"/>
        <v>6</v>
      </c>
      <c r="BQ764">
        <f t="shared" si="25"/>
        <v>6</v>
      </c>
    </row>
    <row r="765" spans="1:69" x14ac:dyDescent="0.3">
      <c r="A765">
        <v>12063</v>
      </c>
      <c r="B765" t="s">
        <v>91</v>
      </c>
      <c r="C765" t="s">
        <v>359</v>
      </c>
      <c r="D765">
        <v>12</v>
      </c>
      <c r="BJ765">
        <v>1</v>
      </c>
      <c r="BK765">
        <v>1</v>
      </c>
      <c r="BL765">
        <v>1</v>
      </c>
      <c r="BM765">
        <v>1</v>
      </c>
      <c r="BN765">
        <v>1</v>
      </c>
      <c r="BO765">
        <v>1</v>
      </c>
      <c r="BP765">
        <f t="shared" si="24"/>
        <v>6</v>
      </c>
      <c r="BQ765">
        <f t="shared" si="25"/>
        <v>6</v>
      </c>
    </row>
    <row r="766" spans="1:69" x14ac:dyDescent="0.3">
      <c r="A766">
        <v>17077</v>
      </c>
      <c r="B766" t="s">
        <v>91</v>
      </c>
      <c r="C766" t="s">
        <v>36</v>
      </c>
      <c r="D766">
        <v>17</v>
      </c>
      <c r="BJ766">
        <v>1</v>
      </c>
      <c r="BK766">
        <v>1</v>
      </c>
      <c r="BL766">
        <v>1</v>
      </c>
      <c r="BM766">
        <v>1</v>
      </c>
      <c r="BN766">
        <v>1</v>
      </c>
      <c r="BO766">
        <v>1</v>
      </c>
      <c r="BP766">
        <f t="shared" si="24"/>
        <v>6</v>
      </c>
      <c r="BQ766">
        <f t="shared" si="25"/>
        <v>6</v>
      </c>
    </row>
    <row r="767" spans="1:69" x14ac:dyDescent="0.3">
      <c r="A767">
        <v>17189</v>
      </c>
      <c r="B767" t="s">
        <v>25</v>
      </c>
      <c r="C767" t="s">
        <v>36</v>
      </c>
      <c r="D767">
        <v>17</v>
      </c>
      <c r="BJ767">
        <v>1</v>
      </c>
      <c r="BK767">
        <v>1</v>
      </c>
      <c r="BL767">
        <v>1</v>
      </c>
      <c r="BM767">
        <v>1</v>
      </c>
      <c r="BN767">
        <v>1</v>
      </c>
      <c r="BO767">
        <v>1</v>
      </c>
      <c r="BP767">
        <f t="shared" si="24"/>
        <v>6</v>
      </c>
      <c r="BQ767">
        <f t="shared" si="25"/>
        <v>6</v>
      </c>
    </row>
    <row r="768" spans="1:69" x14ac:dyDescent="0.3">
      <c r="A768">
        <v>17199</v>
      </c>
      <c r="B768" t="s">
        <v>399</v>
      </c>
      <c r="C768" t="s">
        <v>36</v>
      </c>
      <c r="D768">
        <v>17</v>
      </c>
      <c r="BJ768">
        <v>1</v>
      </c>
      <c r="BK768">
        <v>1</v>
      </c>
      <c r="BL768">
        <v>1</v>
      </c>
      <c r="BM768">
        <v>1</v>
      </c>
      <c r="BN768">
        <v>1</v>
      </c>
      <c r="BO768">
        <v>1</v>
      </c>
      <c r="BP768">
        <f t="shared" si="24"/>
        <v>6</v>
      </c>
      <c r="BQ768">
        <f t="shared" si="25"/>
        <v>6</v>
      </c>
    </row>
    <row r="769" spans="1:69" x14ac:dyDescent="0.3">
      <c r="A769">
        <v>18177</v>
      </c>
      <c r="B769" t="s">
        <v>397</v>
      </c>
      <c r="C769" t="s">
        <v>34</v>
      </c>
      <c r="D769">
        <v>18</v>
      </c>
      <c r="BJ769">
        <v>1</v>
      </c>
      <c r="BK769">
        <v>1</v>
      </c>
      <c r="BL769">
        <v>1</v>
      </c>
      <c r="BM769">
        <v>1</v>
      </c>
      <c r="BN769">
        <v>1</v>
      </c>
      <c r="BO769">
        <v>1</v>
      </c>
      <c r="BP769">
        <f t="shared" si="24"/>
        <v>6</v>
      </c>
      <c r="BQ769">
        <f t="shared" si="25"/>
        <v>6</v>
      </c>
    </row>
    <row r="770" spans="1:69" x14ac:dyDescent="0.3">
      <c r="A770">
        <v>20085</v>
      </c>
      <c r="B770" t="s">
        <v>91</v>
      </c>
      <c r="C770" t="s">
        <v>31</v>
      </c>
      <c r="D770">
        <v>20</v>
      </c>
      <c r="BJ770">
        <v>1</v>
      </c>
      <c r="BK770">
        <v>1</v>
      </c>
      <c r="BL770">
        <v>1</v>
      </c>
      <c r="BM770">
        <v>1</v>
      </c>
      <c r="BN770">
        <v>1</v>
      </c>
      <c r="BO770">
        <v>1</v>
      </c>
      <c r="BP770">
        <f t="shared" si="24"/>
        <v>6</v>
      </c>
      <c r="BQ770">
        <f t="shared" si="25"/>
        <v>6</v>
      </c>
    </row>
    <row r="771" spans="1:69" x14ac:dyDescent="0.3">
      <c r="A771">
        <v>28067</v>
      </c>
      <c r="B771" t="s">
        <v>386</v>
      </c>
      <c r="C771" t="s">
        <v>22</v>
      </c>
      <c r="D771">
        <v>28</v>
      </c>
      <c r="BJ771">
        <v>1</v>
      </c>
      <c r="BK771">
        <v>1</v>
      </c>
      <c r="BL771">
        <v>1</v>
      </c>
      <c r="BM771">
        <v>1</v>
      </c>
      <c r="BN771">
        <v>1</v>
      </c>
      <c r="BO771">
        <v>1</v>
      </c>
      <c r="BP771">
        <f t="shared" si="24"/>
        <v>6</v>
      </c>
      <c r="BQ771">
        <f t="shared" si="25"/>
        <v>6</v>
      </c>
    </row>
    <row r="772" spans="1:69" x14ac:dyDescent="0.3">
      <c r="A772">
        <v>28129</v>
      </c>
      <c r="B772" t="s">
        <v>385</v>
      </c>
      <c r="C772" t="s">
        <v>22</v>
      </c>
      <c r="D772">
        <v>28</v>
      </c>
      <c r="BJ772">
        <v>1</v>
      </c>
      <c r="BK772">
        <v>1</v>
      </c>
      <c r="BL772">
        <v>1</v>
      </c>
      <c r="BM772">
        <v>1</v>
      </c>
      <c r="BN772">
        <v>1</v>
      </c>
      <c r="BO772">
        <v>1</v>
      </c>
      <c r="BP772">
        <f t="shared" si="24"/>
        <v>6</v>
      </c>
      <c r="BQ772">
        <f t="shared" si="25"/>
        <v>6</v>
      </c>
    </row>
    <row r="773" spans="1:69" x14ac:dyDescent="0.3">
      <c r="A773">
        <v>29043</v>
      </c>
      <c r="B773" t="s">
        <v>317</v>
      </c>
      <c r="C773" t="s">
        <v>101</v>
      </c>
      <c r="D773">
        <v>29</v>
      </c>
      <c r="BJ773">
        <v>1</v>
      </c>
      <c r="BK773">
        <v>1</v>
      </c>
      <c r="BL773">
        <v>1</v>
      </c>
      <c r="BM773">
        <v>1</v>
      </c>
      <c r="BN773">
        <v>1</v>
      </c>
      <c r="BO773">
        <v>1</v>
      </c>
      <c r="BP773">
        <f t="shared" si="24"/>
        <v>6</v>
      </c>
      <c r="BQ773">
        <f t="shared" si="25"/>
        <v>6</v>
      </c>
    </row>
    <row r="774" spans="1:69" x14ac:dyDescent="0.3">
      <c r="A774">
        <v>31127</v>
      </c>
      <c r="B774" t="s">
        <v>383</v>
      </c>
      <c r="C774" t="s">
        <v>96</v>
      </c>
      <c r="D774">
        <v>31</v>
      </c>
      <c r="BJ774">
        <v>1</v>
      </c>
      <c r="BK774">
        <v>1</v>
      </c>
      <c r="BL774">
        <v>1</v>
      </c>
      <c r="BM774">
        <v>1</v>
      </c>
      <c r="BN774">
        <v>1</v>
      </c>
      <c r="BO774">
        <v>1</v>
      </c>
      <c r="BP774">
        <f t="shared" ref="BP774:BP837" si="26">SUM(E774:BO774)</f>
        <v>6</v>
      </c>
      <c r="BQ774">
        <f t="shared" ref="BQ774:BQ837" si="27">COUNTA(E774:BO774)</f>
        <v>6</v>
      </c>
    </row>
    <row r="775" spans="1:69" x14ac:dyDescent="0.3">
      <c r="A775">
        <v>35047</v>
      </c>
      <c r="B775" t="s">
        <v>319</v>
      </c>
      <c r="C775" t="s">
        <v>19</v>
      </c>
      <c r="D775">
        <v>35</v>
      </c>
      <c r="BJ775">
        <v>1</v>
      </c>
      <c r="BK775">
        <v>1</v>
      </c>
      <c r="BL775">
        <v>1</v>
      </c>
      <c r="BM775">
        <v>1</v>
      </c>
      <c r="BN775">
        <v>1</v>
      </c>
      <c r="BO775">
        <v>1</v>
      </c>
      <c r="BP775">
        <f t="shared" si="26"/>
        <v>6</v>
      </c>
      <c r="BQ775">
        <f t="shared" si="27"/>
        <v>6</v>
      </c>
    </row>
    <row r="776" spans="1:69" x14ac:dyDescent="0.3">
      <c r="A776">
        <v>36035</v>
      </c>
      <c r="B776" t="s">
        <v>382</v>
      </c>
      <c r="C776" t="s">
        <v>92</v>
      </c>
      <c r="D776">
        <v>36</v>
      </c>
      <c r="BJ776">
        <v>1</v>
      </c>
      <c r="BK776">
        <v>1</v>
      </c>
      <c r="BL776">
        <v>1</v>
      </c>
      <c r="BM776">
        <v>1</v>
      </c>
      <c r="BN776">
        <v>1</v>
      </c>
      <c r="BO776">
        <v>1</v>
      </c>
      <c r="BP776">
        <f t="shared" si="26"/>
        <v>6</v>
      </c>
      <c r="BQ776">
        <f t="shared" si="27"/>
        <v>6</v>
      </c>
    </row>
    <row r="777" spans="1:69" x14ac:dyDescent="0.3">
      <c r="A777">
        <v>36037</v>
      </c>
      <c r="B777" t="s">
        <v>381</v>
      </c>
      <c r="C777" t="s">
        <v>92</v>
      </c>
      <c r="D777">
        <v>36</v>
      </c>
      <c r="BJ777">
        <v>1</v>
      </c>
      <c r="BK777">
        <v>1</v>
      </c>
      <c r="BL777">
        <v>1</v>
      </c>
      <c r="BM777">
        <v>1</v>
      </c>
      <c r="BN777">
        <v>1</v>
      </c>
      <c r="BO777">
        <v>1</v>
      </c>
      <c r="BP777">
        <f t="shared" si="26"/>
        <v>6</v>
      </c>
      <c r="BQ777">
        <f t="shared" si="27"/>
        <v>6</v>
      </c>
    </row>
    <row r="778" spans="1:69" x14ac:dyDescent="0.3">
      <c r="A778">
        <v>36095</v>
      </c>
      <c r="B778" t="s">
        <v>380</v>
      </c>
      <c r="C778" t="s">
        <v>92</v>
      </c>
      <c r="D778">
        <v>36</v>
      </c>
      <c r="BJ778">
        <v>1</v>
      </c>
      <c r="BK778">
        <v>1</v>
      </c>
      <c r="BL778">
        <v>1</v>
      </c>
      <c r="BM778">
        <v>1</v>
      </c>
      <c r="BN778">
        <v>1</v>
      </c>
      <c r="BO778">
        <v>1</v>
      </c>
      <c r="BP778">
        <f t="shared" si="26"/>
        <v>6</v>
      </c>
      <c r="BQ778">
        <f t="shared" si="27"/>
        <v>6</v>
      </c>
    </row>
    <row r="779" spans="1:69" x14ac:dyDescent="0.3">
      <c r="A779">
        <v>37139</v>
      </c>
      <c r="B779" t="s">
        <v>379</v>
      </c>
      <c r="C779" t="s">
        <v>17</v>
      </c>
      <c r="D779">
        <v>37</v>
      </c>
      <c r="BJ779">
        <v>1</v>
      </c>
      <c r="BK779">
        <v>1</v>
      </c>
      <c r="BL779">
        <v>1</v>
      </c>
      <c r="BM779">
        <v>1</v>
      </c>
      <c r="BN779">
        <v>1</v>
      </c>
      <c r="BO779">
        <v>1</v>
      </c>
      <c r="BP779">
        <f t="shared" si="26"/>
        <v>6</v>
      </c>
      <c r="BQ779">
        <f t="shared" si="27"/>
        <v>6</v>
      </c>
    </row>
    <row r="780" spans="1:69" x14ac:dyDescent="0.3">
      <c r="A780">
        <v>40039</v>
      </c>
      <c r="B780" t="s">
        <v>377</v>
      </c>
      <c r="C780" t="s">
        <v>14</v>
      </c>
      <c r="D780">
        <v>40</v>
      </c>
      <c r="BJ780">
        <v>1</v>
      </c>
      <c r="BK780">
        <v>1</v>
      </c>
      <c r="BL780">
        <v>1</v>
      </c>
      <c r="BM780">
        <v>1</v>
      </c>
      <c r="BN780">
        <v>1</v>
      </c>
      <c r="BO780">
        <v>1</v>
      </c>
      <c r="BP780">
        <f t="shared" si="26"/>
        <v>6</v>
      </c>
      <c r="BQ780">
        <f t="shared" si="27"/>
        <v>6</v>
      </c>
    </row>
    <row r="781" spans="1:69" x14ac:dyDescent="0.3">
      <c r="A781">
        <v>40051</v>
      </c>
      <c r="B781" t="s">
        <v>376</v>
      </c>
      <c r="C781" t="s">
        <v>14</v>
      </c>
      <c r="D781">
        <v>40</v>
      </c>
      <c r="BJ781">
        <v>1</v>
      </c>
      <c r="BK781">
        <v>1</v>
      </c>
      <c r="BL781">
        <v>1</v>
      </c>
      <c r="BM781">
        <v>1</v>
      </c>
      <c r="BN781">
        <v>1</v>
      </c>
      <c r="BO781">
        <v>1</v>
      </c>
      <c r="BP781">
        <f t="shared" si="26"/>
        <v>6</v>
      </c>
      <c r="BQ781">
        <f t="shared" si="27"/>
        <v>6</v>
      </c>
    </row>
    <row r="782" spans="1:69" x14ac:dyDescent="0.3">
      <c r="A782">
        <v>40083</v>
      </c>
      <c r="B782" t="s">
        <v>193</v>
      </c>
      <c r="C782" t="s">
        <v>14</v>
      </c>
      <c r="D782">
        <v>40</v>
      </c>
      <c r="BJ782">
        <v>1</v>
      </c>
      <c r="BK782">
        <v>1</v>
      </c>
      <c r="BL782">
        <v>1</v>
      </c>
      <c r="BM782">
        <v>1</v>
      </c>
      <c r="BN782">
        <v>1</v>
      </c>
      <c r="BO782">
        <v>1</v>
      </c>
      <c r="BP782">
        <f t="shared" si="26"/>
        <v>6</v>
      </c>
      <c r="BQ782">
        <f t="shared" si="27"/>
        <v>6</v>
      </c>
    </row>
    <row r="783" spans="1:69" x14ac:dyDescent="0.3">
      <c r="A783">
        <v>40087</v>
      </c>
      <c r="B783" t="s">
        <v>375</v>
      </c>
      <c r="C783" t="s">
        <v>14</v>
      </c>
      <c r="D783">
        <v>40</v>
      </c>
      <c r="BJ783">
        <v>1</v>
      </c>
      <c r="BK783">
        <v>1</v>
      </c>
      <c r="BL783">
        <v>1</v>
      </c>
      <c r="BM783">
        <v>1</v>
      </c>
      <c r="BN783">
        <v>1</v>
      </c>
      <c r="BO783">
        <v>1</v>
      </c>
      <c r="BP783">
        <f t="shared" si="26"/>
        <v>6</v>
      </c>
      <c r="BQ783">
        <f t="shared" si="27"/>
        <v>6</v>
      </c>
    </row>
    <row r="784" spans="1:69" x14ac:dyDescent="0.3">
      <c r="A784">
        <v>45001</v>
      </c>
      <c r="B784" t="s">
        <v>373</v>
      </c>
      <c r="C784" t="s">
        <v>12</v>
      </c>
      <c r="D784">
        <v>45</v>
      </c>
      <c r="BJ784">
        <v>1</v>
      </c>
      <c r="BK784">
        <v>1</v>
      </c>
      <c r="BL784">
        <v>1</v>
      </c>
      <c r="BM784">
        <v>1</v>
      </c>
      <c r="BN784">
        <v>1</v>
      </c>
      <c r="BO784">
        <v>1</v>
      </c>
      <c r="BP784">
        <f t="shared" si="26"/>
        <v>6</v>
      </c>
      <c r="BQ784">
        <f t="shared" si="27"/>
        <v>6</v>
      </c>
    </row>
    <row r="785" spans="1:69" x14ac:dyDescent="0.3">
      <c r="A785">
        <v>45081</v>
      </c>
      <c r="B785" t="s">
        <v>371</v>
      </c>
      <c r="C785" t="s">
        <v>12</v>
      </c>
      <c r="D785">
        <v>45</v>
      </c>
      <c r="BJ785">
        <v>1</v>
      </c>
      <c r="BK785">
        <v>1</v>
      </c>
      <c r="BL785">
        <v>1</v>
      </c>
      <c r="BM785">
        <v>1</v>
      </c>
      <c r="BN785">
        <v>1</v>
      </c>
      <c r="BO785">
        <v>1</v>
      </c>
      <c r="BP785">
        <f t="shared" si="26"/>
        <v>6</v>
      </c>
      <c r="BQ785">
        <f t="shared" si="27"/>
        <v>6</v>
      </c>
    </row>
    <row r="786" spans="1:69" x14ac:dyDescent="0.3">
      <c r="A786">
        <v>48123</v>
      </c>
      <c r="B786" t="s">
        <v>368</v>
      </c>
      <c r="C786" t="s">
        <v>49</v>
      </c>
      <c r="D786">
        <v>48</v>
      </c>
      <c r="BJ786">
        <v>1</v>
      </c>
      <c r="BK786">
        <v>1</v>
      </c>
      <c r="BL786">
        <v>1</v>
      </c>
      <c r="BM786">
        <v>1</v>
      </c>
      <c r="BN786">
        <v>1</v>
      </c>
      <c r="BO786">
        <v>1</v>
      </c>
      <c r="BP786">
        <f t="shared" si="26"/>
        <v>6</v>
      </c>
      <c r="BQ786">
        <f t="shared" si="27"/>
        <v>6</v>
      </c>
    </row>
    <row r="787" spans="1:69" x14ac:dyDescent="0.3">
      <c r="A787">
        <v>55007</v>
      </c>
      <c r="B787" t="s">
        <v>366</v>
      </c>
      <c r="C787" t="s">
        <v>9</v>
      </c>
      <c r="D787">
        <v>55</v>
      </c>
      <c r="BJ787">
        <v>1</v>
      </c>
      <c r="BK787">
        <v>1</v>
      </c>
      <c r="BL787">
        <v>1</v>
      </c>
      <c r="BM787">
        <v>1</v>
      </c>
      <c r="BN787">
        <v>1</v>
      </c>
      <c r="BO787">
        <v>1</v>
      </c>
      <c r="BP787">
        <f t="shared" si="26"/>
        <v>6</v>
      </c>
      <c r="BQ787">
        <f t="shared" si="27"/>
        <v>6</v>
      </c>
    </row>
    <row r="788" spans="1:69" x14ac:dyDescent="0.3">
      <c r="A788">
        <v>55015</v>
      </c>
      <c r="B788" t="s">
        <v>365</v>
      </c>
      <c r="C788" t="s">
        <v>9</v>
      </c>
      <c r="D788">
        <v>55</v>
      </c>
      <c r="BJ788">
        <v>1</v>
      </c>
      <c r="BK788">
        <v>1</v>
      </c>
      <c r="BL788">
        <v>1</v>
      </c>
      <c r="BM788">
        <v>1</v>
      </c>
      <c r="BN788">
        <v>1</v>
      </c>
      <c r="BO788">
        <v>1</v>
      </c>
      <c r="BP788">
        <f t="shared" si="26"/>
        <v>6</v>
      </c>
      <c r="BQ788">
        <f t="shared" si="27"/>
        <v>6</v>
      </c>
    </row>
    <row r="789" spans="1:69" x14ac:dyDescent="0.3">
      <c r="A789">
        <v>13045</v>
      </c>
      <c r="B789" t="s">
        <v>378</v>
      </c>
      <c r="C789" t="s">
        <v>128</v>
      </c>
      <c r="D789">
        <v>13</v>
      </c>
      <c r="BK789">
        <v>7</v>
      </c>
      <c r="BL789">
        <v>14</v>
      </c>
      <c r="BM789">
        <v>16</v>
      </c>
      <c r="BN789">
        <v>21</v>
      </c>
      <c r="BO789">
        <v>26</v>
      </c>
      <c r="BP789">
        <f t="shared" si="26"/>
        <v>84</v>
      </c>
      <c r="BQ789">
        <f t="shared" si="27"/>
        <v>5</v>
      </c>
    </row>
    <row r="790" spans="1:69" x14ac:dyDescent="0.3">
      <c r="A790">
        <v>26049</v>
      </c>
      <c r="B790" t="s">
        <v>381</v>
      </c>
      <c r="C790" t="s">
        <v>105</v>
      </c>
      <c r="D790">
        <v>26</v>
      </c>
      <c r="BK790">
        <v>1</v>
      </c>
      <c r="BL790">
        <v>7</v>
      </c>
      <c r="BM790">
        <v>14</v>
      </c>
      <c r="BN790">
        <v>23</v>
      </c>
      <c r="BO790">
        <v>34</v>
      </c>
      <c r="BP790">
        <f t="shared" si="26"/>
        <v>79</v>
      </c>
      <c r="BQ790">
        <f t="shared" si="27"/>
        <v>5</v>
      </c>
    </row>
    <row r="791" spans="1:69" x14ac:dyDescent="0.3">
      <c r="B791" t="s">
        <v>8</v>
      </c>
      <c r="C791" t="s">
        <v>47</v>
      </c>
      <c r="D791">
        <v>50</v>
      </c>
      <c r="BI791">
        <v>6</v>
      </c>
      <c r="BJ791">
        <v>6</v>
      </c>
      <c r="BK791">
        <v>18</v>
      </c>
      <c r="BL791">
        <v>18</v>
      </c>
      <c r="BN791">
        <v>23</v>
      </c>
      <c r="BP791">
        <f t="shared" si="26"/>
        <v>71</v>
      </c>
      <c r="BQ791">
        <f t="shared" si="27"/>
        <v>5</v>
      </c>
    </row>
    <row r="792" spans="1:69" x14ac:dyDescent="0.3">
      <c r="A792">
        <v>28121</v>
      </c>
      <c r="B792" t="s">
        <v>766</v>
      </c>
      <c r="C792" t="s">
        <v>22</v>
      </c>
      <c r="D792">
        <v>28</v>
      </c>
      <c r="BK792">
        <v>3</v>
      </c>
      <c r="BL792">
        <v>7</v>
      </c>
      <c r="BM792">
        <v>7</v>
      </c>
      <c r="BN792">
        <v>8</v>
      </c>
      <c r="BO792">
        <v>13</v>
      </c>
      <c r="BP792">
        <f t="shared" si="26"/>
        <v>38</v>
      </c>
      <c r="BQ792">
        <f t="shared" si="27"/>
        <v>5</v>
      </c>
    </row>
    <row r="793" spans="1:69" x14ac:dyDescent="0.3">
      <c r="A793">
        <v>28139</v>
      </c>
      <c r="B793" t="s">
        <v>753</v>
      </c>
      <c r="C793" t="s">
        <v>22</v>
      </c>
      <c r="D793">
        <v>28</v>
      </c>
      <c r="BK793">
        <v>3</v>
      </c>
      <c r="BL793">
        <v>3</v>
      </c>
      <c r="BM793">
        <v>7</v>
      </c>
      <c r="BN793">
        <v>9</v>
      </c>
      <c r="BO793">
        <v>11</v>
      </c>
      <c r="BP793">
        <f t="shared" si="26"/>
        <v>33</v>
      </c>
      <c r="BQ793">
        <f t="shared" si="27"/>
        <v>5</v>
      </c>
    </row>
    <row r="794" spans="1:69" x14ac:dyDescent="0.3">
      <c r="A794">
        <v>28081</v>
      </c>
      <c r="B794" t="s">
        <v>287</v>
      </c>
      <c r="C794" t="s">
        <v>22</v>
      </c>
      <c r="D794">
        <v>28</v>
      </c>
      <c r="BK794">
        <v>1</v>
      </c>
      <c r="BL794">
        <v>5</v>
      </c>
      <c r="BM794">
        <v>6</v>
      </c>
      <c r="BN794">
        <v>8</v>
      </c>
      <c r="BO794">
        <v>12</v>
      </c>
      <c r="BP794">
        <f t="shared" si="26"/>
        <v>32</v>
      </c>
      <c r="BQ794">
        <f t="shared" si="27"/>
        <v>5</v>
      </c>
    </row>
    <row r="795" spans="1:69" x14ac:dyDescent="0.3">
      <c r="A795">
        <v>17113</v>
      </c>
      <c r="B795" t="s">
        <v>746</v>
      </c>
      <c r="C795" t="s">
        <v>36</v>
      </c>
      <c r="D795">
        <v>17</v>
      </c>
      <c r="BK795">
        <v>4</v>
      </c>
      <c r="BL795">
        <v>6</v>
      </c>
      <c r="BM795">
        <v>7</v>
      </c>
      <c r="BN795">
        <v>7</v>
      </c>
      <c r="BO795">
        <v>7</v>
      </c>
      <c r="BP795">
        <f t="shared" si="26"/>
        <v>31</v>
      </c>
      <c r="BQ795">
        <f t="shared" si="27"/>
        <v>5</v>
      </c>
    </row>
    <row r="796" spans="1:69" x14ac:dyDescent="0.3">
      <c r="A796">
        <v>35013</v>
      </c>
      <c r="B796" t="s">
        <v>738</v>
      </c>
      <c r="C796" t="s">
        <v>19</v>
      </c>
      <c r="D796">
        <v>35</v>
      </c>
      <c r="BK796">
        <v>1</v>
      </c>
      <c r="BL796">
        <v>2</v>
      </c>
      <c r="BM796">
        <v>4</v>
      </c>
      <c r="BN796">
        <v>10</v>
      </c>
      <c r="BO796">
        <v>13</v>
      </c>
      <c r="BP796">
        <f t="shared" si="26"/>
        <v>30</v>
      </c>
      <c r="BQ796">
        <f t="shared" si="27"/>
        <v>5</v>
      </c>
    </row>
    <row r="797" spans="1:69" x14ac:dyDescent="0.3">
      <c r="A797">
        <v>13097</v>
      </c>
      <c r="B797" t="s">
        <v>214</v>
      </c>
      <c r="C797" t="s">
        <v>128</v>
      </c>
      <c r="D797">
        <v>13</v>
      </c>
      <c r="BK797">
        <v>1</v>
      </c>
      <c r="BL797">
        <v>4</v>
      </c>
      <c r="BM797">
        <v>4</v>
      </c>
      <c r="BN797">
        <v>7</v>
      </c>
      <c r="BO797">
        <v>12</v>
      </c>
      <c r="BP797">
        <f t="shared" si="26"/>
        <v>28</v>
      </c>
      <c r="BQ797">
        <f t="shared" si="27"/>
        <v>5</v>
      </c>
    </row>
    <row r="798" spans="1:69" x14ac:dyDescent="0.3">
      <c r="A798">
        <v>17037</v>
      </c>
      <c r="B798" t="s">
        <v>162</v>
      </c>
      <c r="C798" t="s">
        <v>36</v>
      </c>
      <c r="D798">
        <v>17</v>
      </c>
      <c r="BF798">
        <v>24</v>
      </c>
      <c r="BL798">
        <v>1</v>
      </c>
      <c r="BM798">
        <v>1</v>
      </c>
      <c r="BN798">
        <v>1</v>
      </c>
      <c r="BO798">
        <v>1</v>
      </c>
      <c r="BP798">
        <f t="shared" si="26"/>
        <v>28</v>
      </c>
      <c r="BQ798">
        <f t="shared" si="27"/>
        <v>5</v>
      </c>
    </row>
    <row r="799" spans="1:69" x14ac:dyDescent="0.3">
      <c r="A799">
        <v>36021</v>
      </c>
      <c r="B799" t="s">
        <v>219</v>
      </c>
      <c r="C799" t="s">
        <v>92</v>
      </c>
      <c r="D799">
        <v>36</v>
      </c>
      <c r="BK799">
        <v>1</v>
      </c>
      <c r="BL799">
        <v>1</v>
      </c>
      <c r="BM799">
        <v>5</v>
      </c>
      <c r="BN799">
        <v>10</v>
      </c>
      <c r="BO799">
        <v>11</v>
      </c>
      <c r="BP799">
        <f t="shared" si="26"/>
        <v>28</v>
      </c>
      <c r="BQ799">
        <f t="shared" si="27"/>
        <v>5</v>
      </c>
    </row>
    <row r="800" spans="1:69" x14ac:dyDescent="0.3">
      <c r="A800">
        <v>18003</v>
      </c>
      <c r="B800" t="s">
        <v>194</v>
      </c>
      <c r="C800" t="s">
        <v>34</v>
      </c>
      <c r="D800">
        <v>18</v>
      </c>
      <c r="BK800">
        <v>4</v>
      </c>
      <c r="BL800">
        <v>4</v>
      </c>
      <c r="BM800">
        <v>4</v>
      </c>
      <c r="BN800">
        <v>6</v>
      </c>
      <c r="BO800">
        <v>7</v>
      </c>
      <c r="BP800">
        <f t="shared" si="26"/>
        <v>25</v>
      </c>
      <c r="BQ800">
        <f t="shared" si="27"/>
        <v>5</v>
      </c>
    </row>
    <row r="801" spans="1:69" x14ac:dyDescent="0.3">
      <c r="A801">
        <v>45075</v>
      </c>
      <c r="B801" t="s">
        <v>704</v>
      </c>
      <c r="C801" t="s">
        <v>12</v>
      </c>
      <c r="D801">
        <v>45</v>
      </c>
      <c r="BK801">
        <v>2</v>
      </c>
      <c r="BL801">
        <v>3</v>
      </c>
      <c r="BM801">
        <v>3</v>
      </c>
      <c r="BN801">
        <v>8</v>
      </c>
      <c r="BO801">
        <v>8</v>
      </c>
      <c r="BP801">
        <f t="shared" si="26"/>
        <v>24</v>
      </c>
      <c r="BQ801">
        <f t="shared" si="27"/>
        <v>5</v>
      </c>
    </row>
    <row r="802" spans="1:69" x14ac:dyDescent="0.3">
      <c r="A802">
        <v>45031</v>
      </c>
      <c r="B802" t="s">
        <v>693</v>
      </c>
      <c r="C802" t="s">
        <v>12</v>
      </c>
      <c r="D802">
        <v>45</v>
      </c>
      <c r="BK802">
        <v>1</v>
      </c>
      <c r="BL802">
        <v>2</v>
      </c>
      <c r="BM802">
        <v>5</v>
      </c>
      <c r="BN802">
        <v>7</v>
      </c>
      <c r="BO802">
        <v>8</v>
      </c>
      <c r="BP802">
        <f t="shared" si="26"/>
        <v>23</v>
      </c>
      <c r="BQ802">
        <f t="shared" si="27"/>
        <v>5</v>
      </c>
    </row>
    <row r="803" spans="1:69" x14ac:dyDescent="0.3">
      <c r="A803">
        <v>13051</v>
      </c>
      <c r="B803" t="s">
        <v>681</v>
      </c>
      <c r="C803" t="s">
        <v>128</v>
      </c>
      <c r="D803">
        <v>13</v>
      </c>
      <c r="BK803">
        <v>2</v>
      </c>
      <c r="BL803">
        <v>4</v>
      </c>
      <c r="BM803">
        <v>4</v>
      </c>
      <c r="BN803">
        <v>4</v>
      </c>
      <c r="BO803">
        <v>7</v>
      </c>
      <c r="BP803">
        <f t="shared" si="26"/>
        <v>21</v>
      </c>
      <c r="BQ803">
        <f t="shared" si="27"/>
        <v>5</v>
      </c>
    </row>
    <row r="804" spans="1:69" x14ac:dyDescent="0.3">
      <c r="A804">
        <v>28071</v>
      </c>
      <c r="B804" t="s">
        <v>180</v>
      </c>
      <c r="C804" t="s">
        <v>22</v>
      </c>
      <c r="D804">
        <v>28</v>
      </c>
      <c r="BK804">
        <v>1</v>
      </c>
      <c r="BL804">
        <v>2</v>
      </c>
      <c r="BM804">
        <v>5</v>
      </c>
      <c r="BN804">
        <v>5</v>
      </c>
      <c r="BO804">
        <v>8</v>
      </c>
      <c r="BP804">
        <f t="shared" si="26"/>
        <v>21</v>
      </c>
      <c r="BQ804">
        <f t="shared" si="27"/>
        <v>5</v>
      </c>
    </row>
    <row r="805" spans="1:69" x14ac:dyDescent="0.3">
      <c r="A805">
        <v>47167</v>
      </c>
      <c r="B805" t="s">
        <v>353</v>
      </c>
      <c r="C805" t="s">
        <v>65</v>
      </c>
      <c r="D805">
        <v>47</v>
      </c>
      <c r="BK805">
        <v>1</v>
      </c>
      <c r="BL805">
        <v>2</v>
      </c>
      <c r="BM805">
        <v>5</v>
      </c>
      <c r="BN805">
        <v>6</v>
      </c>
      <c r="BO805">
        <v>6</v>
      </c>
      <c r="BP805">
        <f t="shared" si="26"/>
        <v>20</v>
      </c>
      <c r="BQ805">
        <f t="shared" si="27"/>
        <v>5</v>
      </c>
    </row>
    <row r="806" spans="1:69" x14ac:dyDescent="0.3">
      <c r="A806">
        <v>48061</v>
      </c>
      <c r="B806" t="s">
        <v>669</v>
      </c>
      <c r="C806" t="s">
        <v>49</v>
      </c>
      <c r="D806">
        <v>48</v>
      </c>
      <c r="BK806">
        <v>1</v>
      </c>
      <c r="BL806">
        <v>1</v>
      </c>
      <c r="BM806">
        <v>6</v>
      </c>
      <c r="BN806">
        <v>6</v>
      </c>
      <c r="BO806">
        <v>6</v>
      </c>
      <c r="BP806">
        <f t="shared" si="26"/>
        <v>20</v>
      </c>
      <c r="BQ806">
        <f t="shared" si="27"/>
        <v>5</v>
      </c>
    </row>
    <row r="807" spans="1:69" x14ac:dyDescent="0.3">
      <c r="A807">
        <v>48139</v>
      </c>
      <c r="B807" t="s">
        <v>668</v>
      </c>
      <c r="C807" t="s">
        <v>49</v>
      </c>
      <c r="D807">
        <v>48</v>
      </c>
      <c r="BK807">
        <v>2</v>
      </c>
      <c r="BL807">
        <v>2</v>
      </c>
      <c r="BM807">
        <v>3</v>
      </c>
      <c r="BN807">
        <v>6</v>
      </c>
      <c r="BO807">
        <v>7</v>
      </c>
      <c r="BP807">
        <f t="shared" si="26"/>
        <v>20</v>
      </c>
      <c r="BQ807">
        <f t="shared" si="27"/>
        <v>5</v>
      </c>
    </row>
    <row r="808" spans="1:69" x14ac:dyDescent="0.3">
      <c r="A808">
        <v>47043</v>
      </c>
      <c r="B808" t="s">
        <v>660</v>
      </c>
      <c r="C808" t="s">
        <v>65</v>
      </c>
      <c r="D808">
        <v>47</v>
      </c>
      <c r="BK808">
        <v>2</v>
      </c>
      <c r="BL808">
        <v>3</v>
      </c>
      <c r="BM808">
        <v>4</v>
      </c>
      <c r="BN808">
        <v>5</v>
      </c>
      <c r="BO808">
        <v>5</v>
      </c>
      <c r="BP808">
        <f t="shared" si="26"/>
        <v>19</v>
      </c>
      <c r="BQ808">
        <f t="shared" si="27"/>
        <v>5</v>
      </c>
    </row>
    <row r="809" spans="1:69" x14ac:dyDescent="0.3">
      <c r="A809">
        <v>47179</v>
      </c>
      <c r="B809" t="s">
        <v>25</v>
      </c>
      <c r="C809" t="s">
        <v>65</v>
      </c>
      <c r="D809">
        <v>47</v>
      </c>
      <c r="BK809">
        <v>2</v>
      </c>
      <c r="BL809">
        <v>2</v>
      </c>
      <c r="BM809">
        <v>2</v>
      </c>
      <c r="BN809">
        <v>6</v>
      </c>
      <c r="BO809">
        <v>7</v>
      </c>
      <c r="BP809">
        <f t="shared" si="26"/>
        <v>19</v>
      </c>
      <c r="BQ809">
        <f t="shared" si="27"/>
        <v>5</v>
      </c>
    </row>
    <row r="810" spans="1:69" x14ac:dyDescent="0.3">
      <c r="A810">
        <v>29183</v>
      </c>
      <c r="B810" t="s">
        <v>650</v>
      </c>
      <c r="C810" t="s">
        <v>101</v>
      </c>
      <c r="D810">
        <v>29</v>
      </c>
      <c r="BK810">
        <v>2</v>
      </c>
      <c r="BL810">
        <v>2</v>
      </c>
      <c r="BM810">
        <v>2</v>
      </c>
      <c r="BN810">
        <v>4</v>
      </c>
      <c r="BO810">
        <v>8</v>
      </c>
      <c r="BP810">
        <f t="shared" si="26"/>
        <v>18</v>
      </c>
      <c r="BQ810">
        <f t="shared" si="27"/>
        <v>5</v>
      </c>
    </row>
    <row r="811" spans="1:69" x14ac:dyDescent="0.3">
      <c r="A811">
        <v>48303</v>
      </c>
      <c r="B811" t="s">
        <v>645</v>
      </c>
      <c r="C811" t="s">
        <v>49</v>
      </c>
      <c r="D811">
        <v>48</v>
      </c>
      <c r="BK811">
        <v>1</v>
      </c>
      <c r="BL811">
        <v>2</v>
      </c>
      <c r="BM811">
        <v>2</v>
      </c>
      <c r="BN811">
        <v>2</v>
      </c>
      <c r="BO811">
        <v>11</v>
      </c>
      <c r="BP811">
        <f t="shared" si="26"/>
        <v>18</v>
      </c>
      <c r="BQ811">
        <f t="shared" si="27"/>
        <v>5</v>
      </c>
    </row>
    <row r="812" spans="1:69" x14ac:dyDescent="0.3">
      <c r="A812">
        <v>22031</v>
      </c>
      <c r="B812" t="s">
        <v>640</v>
      </c>
      <c r="C812" t="s">
        <v>190</v>
      </c>
      <c r="D812">
        <v>22</v>
      </c>
      <c r="BK812">
        <v>2</v>
      </c>
      <c r="BL812">
        <v>2</v>
      </c>
      <c r="BM812">
        <v>2</v>
      </c>
      <c r="BN812">
        <v>5</v>
      </c>
      <c r="BO812">
        <v>6</v>
      </c>
      <c r="BP812">
        <f t="shared" si="26"/>
        <v>17</v>
      </c>
      <c r="BQ812">
        <f t="shared" si="27"/>
        <v>5</v>
      </c>
    </row>
    <row r="813" spans="1:69" x14ac:dyDescent="0.3">
      <c r="A813">
        <v>28113</v>
      </c>
      <c r="B813" t="s">
        <v>639</v>
      </c>
      <c r="C813" t="s">
        <v>22</v>
      </c>
      <c r="D813">
        <v>28</v>
      </c>
      <c r="BK813">
        <v>1</v>
      </c>
      <c r="BL813">
        <v>2</v>
      </c>
      <c r="BM813">
        <v>3</v>
      </c>
      <c r="BN813">
        <v>4</v>
      </c>
      <c r="BO813">
        <v>7</v>
      </c>
      <c r="BP813">
        <f t="shared" si="26"/>
        <v>17</v>
      </c>
      <c r="BQ813">
        <f t="shared" si="27"/>
        <v>5</v>
      </c>
    </row>
    <row r="814" spans="1:69" x14ac:dyDescent="0.3">
      <c r="A814">
        <v>39165</v>
      </c>
      <c r="B814" t="s">
        <v>117</v>
      </c>
      <c r="C814" t="s">
        <v>84</v>
      </c>
      <c r="D814">
        <v>39</v>
      </c>
      <c r="BK814">
        <v>2</v>
      </c>
      <c r="BL814">
        <v>2</v>
      </c>
      <c r="BM814">
        <v>3</v>
      </c>
      <c r="BN814">
        <v>3</v>
      </c>
      <c r="BO814">
        <v>7</v>
      </c>
      <c r="BP814">
        <f t="shared" si="26"/>
        <v>17</v>
      </c>
      <c r="BQ814">
        <f t="shared" si="27"/>
        <v>5</v>
      </c>
    </row>
    <row r="815" spans="1:69" x14ac:dyDescent="0.3">
      <c r="A815">
        <v>47119</v>
      </c>
      <c r="B815" t="s">
        <v>620</v>
      </c>
      <c r="C815" t="s">
        <v>65</v>
      </c>
      <c r="D815">
        <v>47</v>
      </c>
      <c r="BK815">
        <v>1</v>
      </c>
      <c r="BL815">
        <v>1</v>
      </c>
      <c r="BM815">
        <v>2</v>
      </c>
      <c r="BN815">
        <v>6</v>
      </c>
      <c r="BO815">
        <v>6</v>
      </c>
      <c r="BP815">
        <f t="shared" si="26"/>
        <v>16</v>
      </c>
      <c r="BQ815">
        <f t="shared" si="27"/>
        <v>5</v>
      </c>
    </row>
    <row r="816" spans="1:69" x14ac:dyDescent="0.3">
      <c r="A816">
        <v>51710</v>
      </c>
      <c r="B816" t="s">
        <v>618</v>
      </c>
      <c r="C816" t="s">
        <v>43</v>
      </c>
      <c r="D816">
        <v>51</v>
      </c>
      <c r="BK816">
        <v>1</v>
      </c>
      <c r="BL816">
        <v>3</v>
      </c>
      <c r="BM816">
        <v>3</v>
      </c>
      <c r="BN816">
        <v>4</v>
      </c>
      <c r="BO816">
        <v>5</v>
      </c>
      <c r="BP816">
        <f t="shared" si="26"/>
        <v>16</v>
      </c>
      <c r="BQ816">
        <f t="shared" si="27"/>
        <v>5</v>
      </c>
    </row>
    <row r="817" spans="1:69" x14ac:dyDescent="0.3">
      <c r="A817">
        <v>9011</v>
      </c>
      <c r="B817" t="s">
        <v>611</v>
      </c>
      <c r="C817" t="s">
        <v>39</v>
      </c>
      <c r="D817">
        <v>9</v>
      </c>
      <c r="BK817">
        <v>1</v>
      </c>
      <c r="BL817">
        <v>1</v>
      </c>
      <c r="BM817">
        <v>3</v>
      </c>
      <c r="BN817">
        <v>4</v>
      </c>
      <c r="BO817">
        <v>6</v>
      </c>
      <c r="BP817">
        <f t="shared" si="26"/>
        <v>15</v>
      </c>
      <c r="BQ817">
        <f t="shared" si="27"/>
        <v>5</v>
      </c>
    </row>
    <row r="818" spans="1:69" x14ac:dyDescent="0.3">
      <c r="A818">
        <v>13255</v>
      </c>
      <c r="B818" t="s">
        <v>608</v>
      </c>
      <c r="C818" t="s">
        <v>128</v>
      </c>
      <c r="D818">
        <v>13</v>
      </c>
      <c r="BK818">
        <v>2</v>
      </c>
      <c r="BL818">
        <v>2</v>
      </c>
      <c r="BM818">
        <v>2</v>
      </c>
      <c r="BN818">
        <v>4</v>
      </c>
      <c r="BO818">
        <v>5</v>
      </c>
      <c r="BP818">
        <f t="shared" si="26"/>
        <v>15</v>
      </c>
      <c r="BQ818">
        <f t="shared" si="27"/>
        <v>5</v>
      </c>
    </row>
    <row r="819" spans="1:69" x14ac:dyDescent="0.3">
      <c r="A819">
        <v>30049</v>
      </c>
      <c r="B819" t="s">
        <v>607</v>
      </c>
      <c r="C819" t="s">
        <v>98</v>
      </c>
      <c r="D819">
        <v>30</v>
      </c>
      <c r="BK819">
        <v>3</v>
      </c>
      <c r="BL819">
        <v>3</v>
      </c>
      <c r="BM819">
        <v>3</v>
      </c>
      <c r="BN819">
        <v>3</v>
      </c>
      <c r="BO819">
        <v>3</v>
      </c>
      <c r="BP819">
        <f t="shared" si="26"/>
        <v>15</v>
      </c>
      <c r="BQ819">
        <f t="shared" si="27"/>
        <v>5</v>
      </c>
    </row>
    <row r="820" spans="1:69" x14ac:dyDescent="0.3">
      <c r="A820">
        <v>48485</v>
      </c>
      <c r="B820" t="s">
        <v>603</v>
      </c>
      <c r="C820" t="s">
        <v>49</v>
      </c>
      <c r="D820">
        <v>48</v>
      </c>
      <c r="BK820">
        <v>1</v>
      </c>
      <c r="BL820">
        <v>1</v>
      </c>
      <c r="BM820">
        <v>3</v>
      </c>
      <c r="BN820">
        <v>5</v>
      </c>
      <c r="BO820">
        <v>5</v>
      </c>
      <c r="BP820">
        <f t="shared" si="26"/>
        <v>15</v>
      </c>
      <c r="BQ820">
        <f t="shared" si="27"/>
        <v>5</v>
      </c>
    </row>
    <row r="821" spans="1:69" x14ac:dyDescent="0.3">
      <c r="A821">
        <v>22105</v>
      </c>
      <c r="B821" t="s">
        <v>595</v>
      </c>
      <c r="C821" t="s">
        <v>190</v>
      </c>
      <c r="D821">
        <v>22</v>
      </c>
      <c r="BK821">
        <v>1</v>
      </c>
      <c r="BL821">
        <v>3</v>
      </c>
      <c r="BM821">
        <v>3</v>
      </c>
      <c r="BN821">
        <v>3</v>
      </c>
      <c r="BO821">
        <v>4</v>
      </c>
      <c r="BP821">
        <f t="shared" si="26"/>
        <v>14</v>
      </c>
      <c r="BQ821">
        <f t="shared" si="27"/>
        <v>5</v>
      </c>
    </row>
    <row r="822" spans="1:69" x14ac:dyDescent="0.3">
      <c r="A822">
        <v>24045</v>
      </c>
      <c r="B822" t="s">
        <v>593</v>
      </c>
      <c r="C822" t="s">
        <v>110</v>
      </c>
      <c r="D822">
        <v>24</v>
      </c>
      <c r="BK822">
        <v>2</v>
      </c>
      <c r="BL822">
        <v>2</v>
      </c>
      <c r="BM822">
        <v>2</v>
      </c>
      <c r="BN822">
        <v>4</v>
      </c>
      <c r="BO822">
        <v>4</v>
      </c>
      <c r="BP822">
        <f t="shared" si="26"/>
        <v>14</v>
      </c>
      <c r="BQ822">
        <f t="shared" si="27"/>
        <v>5</v>
      </c>
    </row>
    <row r="823" spans="1:69" x14ac:dyDescent="0.3">
      <c r="A823">
        <v>27045</v>
      </c>
      <c r="B823" t="s">
        <v>592</v>
      </c>
      <c r="C823" t="s">
        <v>183</v>
      </c>
      <c r="D823">
        <v>27</v>
      </c>
      <c r="BK823">
        <v>2</v>
      </c>
      <c r="BL823">
        <v>2</v>
      </c>
      <c r="BM823">
        <v>2</v>
      </c>
      <c r="BN823">
        <v>5</v>
      </c>
      <c r="BO823">
        <v>3</v>
      </c>
      <c r="BP823">
        <f t="shared" si="26"/>
        <v>14</v>
      </c>
      <c r="BQ823">
        <f t="shared" si="27"/>
        <v>5</v>
      </c>
    </row>
    <row r="824" spans="1:69" x14ac:dyDescent="0.3">
      <c r="A824">
        <v>13227</v>
      </c>
      <c r="B824" t="s">
        <v>330</v>
      </c>
      <c r="C824" t="s">
        <v>128</v>
      </c>
      <c r="D824">
        <v>13</v>
      </c>
      <c r="BK824">
        <v>2</v>
      </c>
      <c r="BL824">
        <v>2</v>
      </c>
      <c r="BM824">
        <v>2</v>
      </c>
      <c r="BN824">
        <v>3</v>
      </c>
      <c r="BO824">
        <v>4</v>
      </c>
      <c r="BP824">
        <f t="shared" si="26"/>
        <v>13</v>
      </c>
      <c r="BQ824">
        <f t="shared" si="27"/>
        <v>5</v>
      </c>
    </row>
    <row r="825" spans="1:69" x14ac:dyDescent="0.3">
      <c r="A825">
        <v>13321</v>
      </c>
      <c r="B825" t="s">
        <v>582</v>
      </c>
      <c r="C825" t="s">
        <v>128</v>
      </c>
      <c r="D825">
        <v>13</v>
      </c>
      <c r="BK825">
        <v>2</v>
      </c>
      <c r="BL825">
        <v>2</v>
      </c>
      <c r="BM825">
        <v>2</v>
      </c>
      <c r="BN825">
        <v>3</v>
      </c>
      <c r="BO825">
        <v>4</v>
      </c>
      <c r="BP825">
        <f t="shared" si="26"/>
        <v>13</v>
      </c>
      <c r="BQ825">
        <f t="shared" si="27"/>
        <v>5</v>
      </c>
    </row>
    <row r="826" spans="1:69" x14ac:dyDescent="0.3">
      <c r="A826">
        <v>30029</v>
      </c>
      <c r="B826" t="s">
        <v>576</v>
      </c>
      <c r="C826" t="s">
        <v>98</v>
      </c>
      <c r="D826">
        <v>30</v>
      </c>
      <c r="BK826">
        <v>1</v>
      </c>
      <c r="BL826">
        <v>2</v>
      </c>
      <c r="BM826">
        <v>2</v>
      </c>
      <c r="BN826">
        <v>4</v>
      </c>
      <c r="BO826">
        <v>4</v>
      </c>
      <c r="BP826">
        <f t="shared" si="26"/>
        <v>13</v>
      </c>
      <c r="BQ826">
        <f t="shared" si="27"/>
        <v>5</v>
      </c>
    </row>
    <row r="827" spans="1:69" x14ac:dyDescent="0.3">
      <c r="A827">
        <v>35031</v>
      </c>
      <c r="B827" t="s">
        <v>573</v>
      </c>
      <c r="C827" t="s">
        <v>19</v>
      </c>
      <c r="D827">
        <v>35</v>
      </c>
      <c r="BK827">
        <v>1</v>
      </c>
      <c r="BL827">
        <v>1</v>
      </c>
      <c r="BM827">
        <v>2</v>
      </c>
      <c r="BN827">
        <v>2</v>
      </c>
      <c r="BO827">
        <v>7</v>
      </c>
      <c r="BP827">
        <f t="shared" si="26"/>
        <v>13</v>
      </c>
      <c r="BQ827">
        <f t="shared" si="27"/>
        <v>5</v>
      </c>
    </row>
    <row r="828" spans="1:69" x14ac:dyDescent="0.3">
      <c r="A828">
        <v>42027</v>
      </c>
      <c r="B828" t="s">
        <v>567</v>
      </c>
      <c r="C828" t="s">
        <v>74</v>
      </c>
      <c r="D828">
        <v>42</v>
      </c>
      <c r="BK828">
        <v>1</v>
      </c>
      <c r="BL828">
        <v>1</v>
      </c>
      <c r="BM828">
        <v>1</v>
      </c>
      <c r="BN828">
        <v>3</v>
      </c>
      <c r="BO828">
        <v>7</v>
      </c>
      <c r="BP828">
        <f t="shared" si="26"/>
        <v>13</v>
      </c>
      <c r="BQ828">
        <f t="shared" si="27"/>
        <v>5</v>
      </c>
    </row>
    <row r="829" spans="1:69" x14ac:dyDescent="0.3">
      <c r="A829">
        <v>47059</v>
      </c>
      <c r="B829" t="s">
        <v>35</v>
      </c>
      <c r="C829" t="s">
        <v>65</v>
      </c>
      <c r="D829">
        <v>47</v>
      </c>
      <c r="BK829">
        <v>1</v>
      </c>
      <c r="BL829">
        <v>1</v>
      </c>
      <c r="BM829">
        <v>2</v>
      </c>
      <c r="BN829">
        <v>4</v>
      </c>
      <c r="BO829">
        <v>5</v>
      </c>
      <c r="BP829">
        <f t="shared" si="26"/>
        <v>13</v>
      </c>
      <c r="BQ829">
        <f t="shared" si="27"/>
        <v>5</v>
      </c>
    </row>
    <row r="830" spans="1:69" x14ac:dyDescent="0.3">
      <c r="A830">
        <v>54039</v>
      </c>
      <c r="B830" t="s">
        <v>561</v>
      </c>
      <c r="C830" t="s">
        <v>10</v>
      </c>
      <c r="D830">
        <v>54</v>
      </c>
      <c r="BK830">
        <v>1</v>
      </c>
      <c r="BL830">
        <v>1</v>
      </c>
      <c r="BM830">
        <v>3</v>
      </c>
      <c r="BN830">
        <v>4</v>
      </c>
      <c r="BO830">
        <v>4</v>
      </c>
      <c r="BP830">
        <f t="shared" si="26"/>
        <v>13</v>
      </c>
      <c r="BQ830">
        <f t="shared" si="27"/>
        <v>5</v>
      </c>
    </row>
    <row r="831" spans="1:69" x14ac:dyDescent="0.3">
      <c r="A831">
        <v>55105</v>
      </c>
      <c r="B831" t="s">
        <v>560</v>
      </c>
      <c r="C831" t="s">
        <v>9</v>
      </c>
      <c r="D831">
        <v>55</v>
      </c>
      <c r="BK831">
        <v>1</v>
      </c>
      <c r="BL831">
        <v>3</v>
      </c>
      <c r="BM831">
        <v>3</v>
      </c>
      <c r="BN831">
        <v>3</v>
      </c>
      <c r="BO831">
        <v>3</v>
      </c>
      <c r="BP831">
        <f t="shared" si="26"/>
        <v>13</v>
      </c>
      <c r="BQ831">
        <f t="shared" si="27"/>
        <v>5</v>
      </c>
    </row>
    <row r="832" spans="1:69" x14ac:dyDescent="0.3">
      <c r="A832">
        <v>55109</v>
      </c>
      <c r="B832" t="s">
        <v>559</v>
      </c>
      <c r="C832" t="s">
        <v>9</v>
      </c>
      <c r="D832">
        <v>55</v>
      </c>
      <c r="BK832">
        <v>2</v>
      </c>
      <c r="BL832">
        <v>2</v>
      </c>
      <c r="BM832">
        <v>2</v>
      </c>
      <c r="BN832">
        <v>3</v>
      </c>
      <c r="BO832">
        <v>4</v>
      </c>
      <c r="BP832">
        <f t="shared" si="26"/>
        <v>13</v>
      </c>
      <c r="BQ832">
        <f t="shared" si="27"/>
        <v>5</v>
      </c>
    </row>
    <row r="833" spans="1:69" x14ac:dyDescent="0.3">
      <c r="A833">
        <v>13219</v>
      </c>
      <c r="B833" t="s">
        <v>275</v>
      </c>
      <c r="C833" t="s">
        <v>128</v>
      </c>
      <c r="D833">
        <v>13</v>
      </c>
      <c r="BK833">
        <v>1</v>
      </c>
      <c r="BL833">
        <v>1</v>
      </c>
      <c r="BM833">
        <v>2</v>
      </c>
      <c r="BN833">
        <v>3</v>
      </c>
      <c r="BO833">
        <v>5</v>
      </c>
      <c r="BP833">
        <f t="shared" si="26"/>
        <v>12</v>
      </c>
      <c r="BQ833">
        <f t="shared" si="27"/>
        <v>5</v>
      </c>
    </row>
    <row r="834" spans="1:69" x14ac:dyDescent="0.3">
      <c r="A834">
        <v>13261</v>
      </c>
      <c r="B834" t="s">
        <v>551</v>
      </c>
      <c r="C834" t="s">
        <v>128</v>
      </c>
      <c r="D834">
        <v>13</v>
      </c>
      <c r="BK834">
        <v>2</v>
      </c>
      <c r="BL834">
        <v>2</v>
      </c>
      <c r="BM834">
        <v>2</v>
      </c>
      <c r="BN834">
        <v>2</v>
      </c>
      <c r="BO834">
        <v>4</v>
      </c>
      <c r="BP834">
        <f t="shared" si="26"/>
        <v>12</v>
      </c>
      <c r="BQ834">
        <f t="shared" si="27"/>
        <v>5</v>
      </c>
    </row>
    <row r="835" spans="1:69" x14ac:dyDescent="0.3">
      <c r="A835">
        <v>16027</v>
      </c>
      <c r="B835" t="s">
        <v>549</v>
      </c>
      <c r="C835" t="s">
        <v>247</v>
      </c>
      <c r="D835">
        <v>16</v>
      </c>
      <c r="BK835">
        <v>1</v>
      </c>
      <c r="BL835">
        <v>1</v>
      </c>
      <c r="BM835">
        <v>1</v>
      </c>
      <c r="BN835">
        <v>4</v>
      </c>
      <c r="BO835">
        <v>5</v>
      </c>
      <c r="BP835">
        <f t="shared" si="26"/>
        <v>12</v>
      </c>
      <c r="BQ835">
        <f t="shared" si="27"/>
        <v>5</v>
      </c>
    </row>
    <row r="836" spans="1:69" x14ac:dyDescent="0.3">
      <c r="A836">
        <v>28037</v>
      </c>
      <c r="B836" t="s">
        <v>29</v>
      </c>
      <c r="C836" t="s">
        <v>22</v>
      </c>
      <c r="D836">
        <v>28</v>
      </c>
      <c r="BK836">
        <v>1</v>
      </c>
      <c r="BL836">
        <v>2</v>
      </c>
      <c r="BM836">
        <v>3</v>
      </c>
      <c r="BN836">
        <v>3</v>
      </c>
      <c r="BO836">
        <v>3</v>
      </c>
      <c r="BP836">
        <f t="shared" si="26"/>
        <v>12</v>
      </c>
      <c r="BQ836">
        <f t="shared" si="27"/>
        <v>5</v>
      </c>
    </row>
    <row r="837" spans="1:69" x14ac:dyDescent="0.3">
      <c r="A837">
        <v>28093</v>
      </c>
      <c r="B837" t="s">
        <v>436</v>
      </c>
      <c r="C837" t="s">
        <v>22</v>
      </c>
      <c r="D837">
        <v>28</v>
      </c>
      <c r="BK837">
        <v>1</v>
      </c>
      <c r="BL837">
        <v>2</v>
      </c>
      <c r="BM837">
        <v>3</v>
      </c>
      <c r="BN837">
        <v>3</v>
      </c>
      <c r="BO837">
        <v>3</v>
      </c>
      <c r="BP837">
        <f t="shared" si="26"/>
        <v>12</v>
      </c>
      <c r="BQ837">
        <f t="shared" si="27"/>
        <v>5</v>
      </c>
    </row>
    <row r="838" spans="1:69" x14ac:dyDescent="0.3">
      <c r="A838">
        <v>45015</v>
      </c>
      <c r="B838" t="s">
        <v>149</v>
      </c>
      <c r="C838" t="s">
        <v>12</v>
      </c>
      <c r="D838">
        <v>45</v>
      </c>
      <c r="BK838">
        <v>1</v>
      </c>
      <c r="BL838">
        <v>1</v>
      </c>
      <c r="BM838">
        <v>2</v>
      </c>
      <c r="BN838">
        <v>4</v>
      </c>
      <c r="BO838">
        <v>4</v>
      </c>
      <c r="BP838">
        <f t="shared" ref="BP838:BP901" si="28">SUM(E838:BO838)</f>
        <v>12</v>
      </c>
      <c r="BQ838">
        <f t="shared" ref="BQ838:BQ901" si="29">COUNTA(E838:BO838)</f>
        <v>5</v>
      </c>
    </row>
    <row r="839" spans="1:69" x14ac:dyDescent="0.3">
      <c r="A839">
        <v>45027</v>
      </c>
      <c r="B839" t="s">
        <v>536</v>
      </c>
      <c r="C839" t="s">
        <v>12</v>
      </c>
      <c r="D839">
        <v>45</v>
      </c>
      <c r="BK839">
        <v>1</v>
      </c>
      <c r="BL839">
        <v>1</v>
      </c>
      <c r="BM839">
        <v>1</v>
      </c>
      <c r="BN839">
        <v>4</v>
      </c>
      <c r="BO839">
        <v>5</v>
      </c>
      <c r="BP839">
        <f t="shared" si="28"/>
        <v>12</v>
      </c>
      <c r="BQ839">
        <f t="shared" si="29"/>
        <v>5</v>
      </c>
    </row>
    <row r="840" spans="1:69" x14ac:dyDescent="0.3">
      <c r="A840">
        <v>53015</v>
      </c>
      <c r="B840" t="s">
        <v>533</v>
      </c>
      <c r="C840" t="s">
        <v>150</v>
      </c>
      <c r="D840">
        <v>53</v>
      </c>
      <c r="BK840">
        <v>1</v>
      </c>
      <c r="BL840">
        <v>2</v>
      </c>
      <c r="BM840">
        <v>3</v>
      </c>
      <c r="BN840">
        <v>3</v>
      </c>
      <c r="BO840">
        <v>3</v>
      </c>
      <c r="BP840">
        <f t="shared" si="28"/>
        <v>12</v>
      </c>
      <c r="BQ840">
        <f t="shared" si="29"/>
        <v>5</v>
      </c>
    </row>
    <row r="841" spans="1:69" x14ac:dyDescent="0.3">
      <c r="A841">
        <v>1077</v>
      </c>
      <c r="B841" t="s">
        <v>532</v>
      </c>
      <c r="C841" t="s">
        <v>40</v>
      </c>
      <c r="D841">
        <v>1</v>
      </c>
      <c r="BK841">
        <v>1</v>
      </c>
      <c r="BL841">
        <v>2</v>
      </c>
      <c r="BM841">
        <v>2</v>
      </c>
      <c r="BN841">
        <v>3</v>
      </c>
      <c r="BO841">
        <v>3</v>
      </c>
      <c r="BP841">
        <f t="shared" si="28"/>
        <v>11</v>
      </c>
      <c r="BQ841">
        <f t="shared" si="29"/>
        <v>5</v>
      </c>
    </row>
    <row r="842" spans="1:69" x14ac:dyDescent="0.3">
      <c r="A842">
        <v>4025</v>
      </c>
      <c r="B842" t="s">
        <v>531</v>
      </c>
      <c r="C842" t="s">
        <v>145</v>
      </c>
      <c r="D842">
        <v>4</v>
      </c>
      <c r="BK842">
        <v>1</v>
      </c>
      <c r="BL842">
        <v>1</v>
      </c>
      <c r="BM842">
        <v>3</v>
      </c>
      <c r="BN842">
        <v>3</v>
      </c>
      <c r="BO842">
        <v>3</v>
      </c>
      <c r="BP842">
        <f t="shared" si="28"/>
        <v>11</v>
      </c>
      <c r="BQ842">
        <f t="shared" si="29"/>
        <v>5</v>
      </c>
    </row>
    <row r="843" spans="1:69" x14ac:dyDescent="0.3">
      <c r="A843">
        <v>8014</v>
      </c>
      <c r="B843" t="s">
        <v>528</v>
      </c>
      <c r="C843" t="s">
        <v>140</v>
      </c>
      <c r="D843">
        <v>8</v>
      </c>
      <c r="BK843">
        <v>2</v>
      </c>
      <c r="BL843">
        <v>1</v>
      </c>
      <c r="BM843">
        <v>1</v>
      </c>
      <c r="BN843">
        <v>2</v>
      </c>
      <c r="BO843">
        <v>5</v>
      </c>
      <c r="BP843">
        <f t="shared" si="28"/>
        <v>11</v>
      </c>
      <c r="BQ843">
        <f t="shared" si="29"/>
        <v>5</v>
      </c>
    </row>
    <row r="844" spans="1:69" x14ac:dyDescent="0.3">
      <c r="A844">
        <v>13171</v>
      </c>
      <c r="B844" t="s">
        <v>54</v>
      </c>
      <c r="C844" t="s">
        <v>128</v>
      </c>
      <c r="D844">
        <v>13</v>
      </c>
      <c r="BK844">
        <v>1</v>
      </c>
      <c r="BL844">
        <v>1</v>
      </c>
      <c r="BM844">
        <v>3</v>
      </c>
      <c r="BN844">
        <v>3</v>
      </c>
      <c r="BO844">
        <v>3</v>
      </c>
      <c r="BP844">
        <f t="shared" si="28"/>
        <v>11</v>
      </c>
      <c r="BQ844">
        <f t="shared" si="29"/>
        <v>5</v>
      </c>
    </row>
    <row r="845" spans="1:69" x14ac:dyDescent="0.3">
      <c r="A845">
        <v>13273</v>
      </c>
      <c r="B845" t="s">
        <v>525</v>
      </c>
      <c r="C845" t="s">
        <v>128</v>
      </c>
      <c r="D845">
        <v>13</v>
      </c>
      <c r="BK845">
        <v>2</v>
      </c>
      <c r="BL845">
        <v>2</v>
      </c>
      <c r="BM845">
        <v>2</v>
      </c>
      <c r="BN845">
        <v>2</v>
      </c>
      <c r="BO845">
        <v>3</v>
      </c>
      <c r="BP845">
        <f t="shared" si="28"/>
        <v>11</v>
      </c>
      <c r="BQ845">
        <f t="shared" si="29"/>
        <v>5</v>
      </c>
    </row>
    <row r="846" spans="1:69" x14ac:dyDescent="0.3">
      <c r="A846">
        <v>13277</v>
      </c>
      <c r="B846" t="s">
        <v>524</v>
      </c>
      <c r="C846" t="s">
        <v>128</v>
      </c>
      <c r="D846">
        <v>13</v>
      </c>
      <c r="BK846">
        <v>1</v>
      </c>
      <c r="BL846">
        <v>2</v>
      </c>
      <c r="BM846">
        <v>2</v>
      </c>
      <c r="BN846">
        <v>2</v>
      </c>
      <c r="BO846">
        <v>4</v>
      </c>
      <c r="BP846">
        <f t="shared" si="28"/>
        <v>11</v>
      </c>
      <c r="BQ846">
        <f t="shared" si="29"/>
        <v>5</v>
      </c>
    </row>
    <row r="847" spans="1:69" x14ac:dyDescent="0.3">
      <c r="A847">
        <v>18035</v>
      </c>
      <c r="B847" t="s">
        <v>521</v>
      </c>
      <c r="C847" t="s">
        <v>34</v>
      </c>
      <c r="D847">
        <v>18</v>
      </c>
      <c r="BK847">
        <v>1</v>
      </c>
      <c r="BL847">
        <v>1</v>
      </c>
      <c r="BM847">
        <v>2</v>
      </c>
      <c r="BN847">
        <v>3</v>
      </c>
      <c r="BO847">
        <v>4</v>
      </c>
      <c r="BP847">
        <f t="shared" si="28"/>
        <v>11</v>
      </c>
      <c r="BQ847">
        <f t="shared" si="29"/>
        <v>5</v>
      </c>
    </row>
    <row r="848" spans="1:69" x14ac:dyDescent="0.3">
      <c r="A848">
        <v>18039</v>
      </c>
      <c r="B848" t="s">
        <v>520</v>
      </c>
      <c r="C848" t="s">
        <v>34</v>
      </c>
      <c r="D848">
        <v>18</v>
      </c>
      <c r="BK848">
        <v>1</v>
      </c>
      <c r="BL848">
        <v>1</v>
      </c>
      <c r="BM848">
        <v>1</v>
      </c>
      <c r="BN848">
        <v>4</v>
      </c>
      <c r="BO848">
        <v>4</v>
      </c>
      <c r="BP848">
        <f t="shared" si="28"/>
        <v>11</v>
      </c>
      <c r="BQ848">
        <f t="shared" si="29"/>
        <v>5</v>
      </c>
    </row>
    <row r="849" spans="1:69" x14ac:dyDescent="0.3">
      <c r="A849">
        <v>18059</v>
      </c>
      <c r="B849" t="s">
        <v>28</v>
      </c>
      <c r="C849" t="s">
        <v>34</v>
      </c>
      <c r="D849">
        <v>18</v>
      </c>
      <c r="BK849">
        <v>1</v>
      </c>
      <c r="BL849">
        <v>1</v>
      </c>
      <c r="BM849">
        <v>2</v>
      </c>
      <c r="BN849">
        <v>3</v>
      </c>
      <c r="BO849">
        <v>4</v>
      </c>
      <c r="BP849">
        <f t="shared" si="28"/>
        <v>11</v>
      </c>
      <c r="BQ849">
        <f t="shared" si="29"/>
        <v>5</v>
      </c>
    </row>
    <row r="850" spans="1:69" x14ac:dyDescent="0.3">
      <c r="A850">
        <v>42049</v>
      </c>
      <c r="B850" t="s">
        <v>285</v>
      </c>
      <c r="C850" t="s">
        <v>74</v>
      </c>
      <c r="D850">
        <v>42</v>
      </c>
      <c r="BK850">
        <v>1</v>
      </c>
      <c r="BL850">
        <v>1</v>
      </c>
      <c r="BM850">
        <v>2</v>
      </c>
      <c r="BN850">
        <v>3</v>
      </c>
      <c r="BO850">
        <v>4</v>
      </c>
      <c r="BP850">
        <f t="shared" si="28"/>
        <v>11</v>
      </c>
      <c r="BQ850">
        <f t="shared" si="29"/>
        <v>5</v>
      </c>
    </row>
    <row r="851" spans="1:69" x14ac:dyDescent="0.3">
      <c r="A851">
        <v>45041</v>
      </c>
      <c r="B851" t="s">
        <v>513</v>
      </c>
      <c r="C851" t="s">
        <v>12</v>
      </c>
      <c r="D851">
        <v>45</v>
      </c>
      <c r="BK851">
        <v>1</v>
      </c>
      <c r="BL851">
        <v>1</v>
      </c>
      <c r="BM851">
        <v>1</v>
      </c>
      <c r="BN851">
        <v>3</v>
      </c>
      <c r="BO851">
        <v>5</v>
      </c>
      <c r="BP851">
        <f t="shared" si="28"/>
        <v>11</v>
      </c>
      <c r="BQ851">
        <f t="shared" si="29"/>
        <v>5</v>
      </c>
    </row>
    <row r="852" spans="1:69" x14ac:dyDescent="0.3">
      <c r="A852">
        <v>48219</v>
      </c>
      <c r="B852" t="s">
        <v>512</v>
      </c>
      <c r="C852" t="s">
        <v>49</v>
      </c>
      <c r="D852">
        <v>48</v>
      </c>
      <c r="BK852">
        <v>1</v>
      </c>
      <c r="BL852">
        <v>2</v>
      </c>
      <c r="BM852">
        <v>2</v>
      </c>
      <c r="BN852">
        <v>3</v>
      </c>
      <c r="BO852">
        <v>3</v>
      </c>
      <c r="BP852">
        <f t="shared" si="28"/>
        <v>11</v>
      </c>
      <c r="BQ852">
        <f t="shared" si="29"/>
        <v>5</v>
      </c>
    </row>
    <row r="853" spans="1:69" x14ac:dyDescent="0.3">
      <c r="A853">
        <v>1043</v>
      </c>
      <c r="B853" t="s">
        <v>508</v>
      </c>
      <c r="C853" t="s">
        <v>40</v>
      </c>
      <c r="D853">
        <v>1</v>
      </c>
      <c r="BK853">
        <v>1</v>
      </c>
      <c r="BL853">
        <v>2</v>
      </c>
      <c r="BM853">
        <v>2</v>
      </c>
      <c r="BN853">
        <v>2</v>
      </c>
      <c r="BO853">
        <v>3</v>
      </c>
      <c r="BP853">
        <f t="shared" si="28"/>
        <v>10</v>
      </c>
      <c r="BQ853">
        <f t="shared" si="29"/>
        <v>5</v>
      </c>
    </row>
    <row r="854" spans="1:69" x14ac:dyDescent="0.3">
      <c r="A854">
        <v>12035</v>
      </c>
      <c r="B854" t="s">
        <v>502</v>
      </c>
      <c r="C854" t="s">
        <v>359</v>
      </c>
      <c r="D854">
        <v>12</v>
      </c>
      <c r="BB854">
        <v>1</v>
      </c>
      <c r="BC854">
        <v>1</v>
      </c>
      <c r="BM854">
        <v>1</v>
      </c>
      <c r="BN854">
        <v>3</v>
      </c>
      <c r="BO854">
        <v>4</v>
      </c>
      <c r="BP854">
        <f t="shared" si="28"/>
        <v>10</v>
      </c>
      <c r="BQ854">
        <f t="shared" si="29"/>
        <v>5</v>
      </c>
    </row>
    <row r="855" spans="1:69" x14ac:dyDescent="0.3">
      <c r="A855">
        <v>18053</v>
      </c>
      <c r="B855" t="s">
        <v>333</v>
      </c>
      <c r="C855" t="s">
        <v>34</v>
      </c>
      <c r="D855">
        <v>18</v>
      </c>
      <c r="BK855">
        <v>1</v>
      </c>
      <c r="BL855">
        <v>1</v>
      </c>
      <c r="BM855">
        <v>2</v>
      </c>
      <c r="BN855">
        <v>3</v>
      </c>
      <c r="BO855">
        <v>3</v>
      </c>
      <c r="BP855">
        <f t="shared" si="28"/>
        <v>10</v>
      </c>
      <c r="BQ855">
        <f t="shared" si="29"/>
        <v>5</v>
      </c>
    </row>
    <row r="856" spans="1:69" x14ac:dyDescent="0.3">
      <c r="A856">
        <v>31109</v>
      </c>
      <c r="B856" t="s">
        <v>493</v>
      </c>
      <c r="C856" t="s">
        <v>96</v>
      </c>
      <c r="D856">
        <v>31</v>
      </c>
      <c r="BK856">
        <v>1</v>
      </c>
      <c r="BL856">
        <v>2</v>
      </c>
      <c r="BM856">
        <v>2</v>
      </c>
      <c r="BN856">
        <v>2</v>
      </c>
      <c r="BO856">
        <v>3</v>
      </c>
      <c r="BP856">
        <f t="shared" si="28"/>
        <v>10</v>
      </c>
      <c r="BQ856">
        <f t="shared" si="29"/>
        <v>5</v>
      </c>
    </row>
    <row r="857" spans="1:69" x14ac:dyDescent="0.3">
      <c r="A857">
        <v>36051</v>
      </c>
      <c r="B857" t="s">
        <v>245</v>
      </c>
      <c r="C857" t="s">
        <v>92</v>
      </c>
      <c r="D857">
        <v>36</v>
      </c>
      <c r="BK857">
        <v>1</v>
      </c>
      <c r="BL857">
        <v>1</v>
      </c>
      <c r="BM857">
        <v>2</v>
      </c>
      <c r="BN857">
        <v>3</v>
      </c>
      <c r="BO857">
        <v>3</v>
      </c>
      <c r="BP857">
        <f t="shared" si="28"/>
        <v>10</v>
      </c>
      <c r="BQ857">
        <f t="shared" si="29"/>
        <v>5</v>
      </c>
    </row>
    <row r="858" spans="1:69" x14ac:dyDescent="0.3">
      <c r="A858">
        <v>39007</v>
      </c>
      <c r="B858" t="s">
        <v>491</v>
      </c>
      <c r="C858" t="s">
        <v>84</v>
      </c>
      <c r="D858">
        <v>39</v>
      </c>
      <c r="BK858">
        <v>1</v>
      </c>
      <c r="BL858">
        <v>1</v>
      </c>
      <c r="BM858">
        <v>2</v>
      </c>
      <c r="BN858">
        <v>3</v>
      </c>
      <c r="BO858">
        <v>3</v>
      </c>
      <c r="BP858">
        <f t="shared" si="28"/>
        <v>10</v>
      </c>
      <c r="BQ858">
        <f t="shared" si="29"/>
        <v>5</v>
      </c>
    </row>
    <row r="859" spans="1:69" x14ac:dyDescent="0.3">
      <c r="A859">
        <v>39101</v>
      </c>
      <c r="B859" t="s">
        <v>182</v>
      </c>
      <c r="C859" t="s">
        <v>84</v>
      </c>
      <c r="D859">
        <v>39</v>
      </c>
      <c r="BK859">
        <v>1</v>
      </c>
      <c r="BL859">
        <v>1</v>
      </c>
      <c r="BM859">
        <v>1</v>
      </c>
      <c r="BN859">
        <v>3</v>
      </c>
      <c r="BO859">
        <v>4</v>
      </c>
      <c r="BP859">
        <f t="shared" si="28"/>
        <v>10</v>
      </c>
      <c r="BQ859">
        <f t="shared" si="29"/>
        <v>5</v>
      </c>
    </row>
    <row r="860" spans="1:69" x14ac:dyDescent="0.3">
      <c r="A860">
        <v>47063</v>
      </c>
      <c r="B860" t="s">
        <v>489</v>
      </c>
      <c r="C860" t="s">
        <v>65</v>
      </c>
      <c r="D860">
        <v>47</v>
      </c>
      <c r="BK860">
        <v>1</v>
      </c>
      <c r="BL860">
        <v>2</v>
      </c>
      <c r="BM860">
        <v>2</v>
      </c>
      <c r="BN860">
        <v>3</v>
      </c>
      <c r="BO860">
        <v>2</v>
      </c>
      <c r="BP860">
        <f t="shared" si="28"/>
        <v>10</v>
      </c>
      <c r="BQ860">
        <f t="shared" si="29"/>
        <v>5</v>
      </c>
    </row>
    <row r="861" spans="1:69" x14ac:dyDescent="0.3">
      <c r="A861">
        <v>51700</v>
      </c>
      <c r="B861" t="s">
        <v>488</v>
      </c>
      <c r="C861" t="s">
        <v>43</v>
      </c>
      <c r="D861">
        <v>51</v>
      </c>
      <c r="BK861">
        <v>1</v>
      </c>
      <c r="BL861">
        <v>2</v>
      </c>
      <c r="BM861">
        <v>2</v>
      </c>
      <c r="BN861">
        <v>2</v>
      </c>
      <c r="BO861">
        <v>3</v>
      </c>
      <c r="BP861">
        <f t="shared" si="28"/>
        <v>10</v>
      </c>
      <c r="BQ861">
        <f t="shared" si="29"/>
        <v>5</v>
      </c>
    </row>
    <row r="862" spans="1:69" x14ac:dyDescent="0.3">
      <c r="A862">
        <v>55055</v>
      </c>
      <c r="B862" t="s">
        <v>100</v>
      </c>
      <c r="C862" t="s">
        <v>9</v>
      </c>
      <c r="D862">
        <v>55</v>
      </c>
      <c r="BK862">
        <v>1</v>
      </c>
      <c r="BL862">
        <v>1</v>
      </c>
      <c r="BM862">
        <v>2</v>
      </c>
      <c r="BN862">
        <v>2</v>
      </c>
      <c r="BO862">
        <v>4</v>
      </c>
      <c r="BP862">
        <f t="shared" si="28"/>
        <v>10</v>
      </c>
      <c r="BQ862">
        <f t="shared" si="29"/>
        <v>5</v>
      </c>
    </row>
    <row r="863" spans="1:69" x14ac:dyDescent="0.3">
      <c r="A863">
        <v>6017</v>
      </c>
      <c r="B863" t="s">
        <v>486</v>
      </c>
      <c r="C863" t="s">
        <v>255</v>
      </c>
      <c r="D863">
        <v>6</v>
      </c>
      <c r="BK863">
        <v>1</v>
      </c>
      <c r="BL863">
        <v>1</v>
      </c>
      <c r="BM863">
        <v>2</v>
      </c>
      <c r="BN863">
        <v>2</v>
      </c>
      <c r="BO863">
        <v>3</v>
      </c>
      <c r="BP863">
        <f t="shared" si="28"/>
        <v>9</v>
      </c>
      <c r="BQ863">
        <f t="shared" si="29"/>
        <v>5</v>
      </c>
    </row>
    <row r="864" spans="1:69" x14ac:dyDescent="0.3">
      <c r="A864">
        <v>12023</v>
      </c>
      <c r="B864" t="s">
        <v>219</v>
      </c>
      <c r="C864" t="s">
        <v>359</v>
      </c>
      <c r="D864">
        <v>12</v>
      </c>
      <c r="BB864">
        <v>1</v>
      </c>
      <c r="BC864">
        <v>1</v>
      </c>
      <c r="BM864">
        <v>2</v>
      </c>
      <c r="BN864">
        <v>2</v>
      </c>
      <c r="BO864">
        <v>3</v>
      </c>
      <c r="BP864">
        <f t="shared" si="28"/>
        <v>9</v>
      </c>
      <c r="BQ864">
        <f t="shared" si="29"/>
        <v>5</v>
      </c>
    </row>
    <row r="865" spans="1:69" x14ac:dyDescent="0.3">
      <c r="A865">
        <v>12055</v>
      </c>
      <c r="B865" t="s">
        <v>484</v>
      </c>
      <c r="C865" t="s">
        <v>359</v>
      </c>
      <c r="D865">
        <v>12</v>
      </c>
      <c r="BB865">
        <v>1</v>
      </c>
      <c r="BC865">
        <v>1</v>
      </c>
      <c r="BM865">
        <v>1</v>
      </c>
      <c r="BN865">
        <v>2</v>
      </c>
      <c r="BO865">
        <v>4</v>
      </c>
      <c r="BP865">
        <f t="shared" si="28"/>
        <v>9</v>
      </c>
      <c r="BQ865">
        <f t="shared" si="29"/>
        <v>5</v>
      </c>
    </row>
    <row r="866" spans="1:69" x14ac:dyDescent="0.3">
      <c r="A866">
        <v>13103</v>
      </c>
      <c r="B866" t="s">
        <v>482</v>
      </c>
      <c r="C866" t="s">
        <v>128</v>
      </c>
      <c r="D866">
        <v>13</v>
      </c>
      <c r="BK866">
        <v>1</v>
      </c>
      <c r="BL866">
        <v>1</v>
      </c>
      <c r="BM866">
        <v>2</v>
      </c>
      <c r="BN866">
        <v>2</v>
      </c>
      <c r="BO866">
        <v>3</v>
      </c>
      <c r="BP866">
        <f t="shared" si="28"/>
        <v>9</v>
      </c>
      <c r="BQ866">
        <f t="shared" si="29"/>
        <v>5</v>
      </c>
    </row>
    <row r="867" spans="1:69" x14ac:dyDescent="0.3">
      <c r="A867">
        <v>18167</v>
      </c>
      <c r="B867" t="s">
        <v>481</v>
      </c>
      <c r="C867" t="s">
        <v>34</v>
      </c>
      <c r="D867">
        <v>18</v>
      </c>
      <c r="BK867">
        <v>1</v>
      </c>
      <c r="BL867">
        <v>1</v>
      </c>
      <c r="BM867">
        <v>2</v>
      </c>
      <c r="BN867">
        <v>2</v>
      </c>
      <c r="BO867">
        <v>3</v>
      </c>
      <c r="BP867">
        <f t="shared" si="28"/>
        <v>9</v>
      </c>
      <c r="BQ867">
        <f t="shared" si="29"/>
        <v>5</v>
      </c>
    </row>
    <row r="868" spans="1:69" x14ac:dyDescent="0.3">
      <c r="A868">
        <v>40049</v>
      </c>
      <c r="B868" t="s">
        <v>472</v>
      </c>
      <c r="C868" t="s">
        <v>14</v>
      </c>
      <c r="D868">
        <v>40</v>
      </c>
      <c r="BK868">
        <v>1</v>
      </c>
      <c r="BL868">
        <v>2</v>
      </c>
      <c r="BM868">
        <v>2</v>
      </c>
      <c r="BN868">
        <v>2</v>
      </c>
      <c r="BO868">
        <v>2</v>
      </c>
      <c r="BP868">
        <f t="shared" si="28"/>
        <v>9</v>
      </c>
      <c r="BQ868">
        <f t="shared" si="29"/>
        <v>5</v>
      </c>
    </row>
    <row r="869" spans="1:69" x14ac:dyDescent="0.3">
      <c r="A869">
        <v>51073</v>
      </c>
      <c r="B869" t="s">
        <v>469</v>
      </c>
      <c r="C869" t="s">
        <v>43</v>
      </c>
      <c r="D869">
        <v>51</v>
      </c>
      <c r="BK869">
        <v>1</v>
      </c>
      <c r="BL869">
        <v>2</v>
      </c>
      <c r="BM869">
        <v>2</v>
      </c>
      <c r="BN869">
        <v>2</v>
      </c>
      <c r="BO869">
        <v>2</v>
      </c>
      <c r="BP869">
        <f t="shared" si="28"/>
        <v>9</v>
      </c>
      <c r="BQ869">
        <f t="shared" si="29"/>
        <v>5</v>
      </c>
    </row>
    <row r="870" spans="1:69" x14ac:dyDescent="0.3">
      <c r="A870">
        <v>55031</v>
      </c>
      <c r="B870" t="s">
        <v>214</v>
      </c>
      <c r="C870" t="s">
        <v>9</v>
      </c>
      <c r="D870">
        <v>55</v>
      </c>
      <c r="BK870">
        <v>1</v>
      </c>
      <c r="BL870">
        <v>1</v>
      </c>
      <c r="BM870">
        <v>1</v>
      </c>
      <c r="BN870">
        <v>2</v>
      </c>
      <c r="BO870">
        <v>4</v>
      </c>
      <c r="BP870">
        <f t="shared" si="28"/>
        <v>9</v>
      </c>
      <c r="BQ870">
        <f t="shared" si="29"/>
        <v>5</v>
      </c>
    </row>
    <row r="871" spans="1:69" x14ac:dyDescent="0.3">
      <c r="A871">
        <v>56025</v>
      </c>
      <c r="B871" t="s">
        <v>468</v>
      </c>
      <c r="C871" t="s">
        <v>7</v>
      </c>
      <c r="D871">
        <v>56</v>
      </c>
      <c r="BK871">
        <v>1</v>
      </c>
      <c r="BL871">
        <v>1</v>
      </c>
      <c r="BM871">
        <v>1</v>
      </c>
      <c r="BN871">
        <v>2</v>
      </c>
      <c r="BO871">
        <v>4</v>
      </c>
      <c r="BP871">
        <f t="shared" si="28"/>
        <v>9</v>
      </c>
      <c r="BQ871">
        <f t="shared" si="29"/>
        <v>5</v>
      </c>
    </row>
    <row r="872" spans="1:69" x14ac:dyDescent="0.3">
      <c r="A872">
        <v>5113</v>
      </c>
      <c r="B872" t="s">
        <v>467</v>
      </c>
      <c r="C872" t="s">
        <v>208</v>
      </c>
      <c r="D872">
        <v>5</v>
      </c>
      <c r="BK872">
        <v>1</v>
      </c>
      <c r="BL872">
        <v>1</v>
      </c>
      <c r="BM872">
        <v>2</v>
      </c>
      <c r="BN872">
        <v>2</v>
      </c>
      <c r="BO872">
        <v>2</v>
      </c>
      <c r="BP872">
        <f t="shared" si="28"/>
        <v>8</v>
      </c>
      <c r="BQ872">
        <f t="shared" si="29"/>
        <v>5</v>
      </c>
    </row>
    <row r="873" spans="1:69" x14ac:dyDescent="0.3">
      <c r="A873">
        <v>20173</v>
      </c>
      <c r="B873" t="s">
        <v>458</v>
      </c>
      <c r="C873" t="s">
        <v>31</v>
      </c>
      <c r="D873">
        <v>20</v>
      </c>
      <c r="BK873">
        <v>1</v>
      </c>
      <c r="BL873">
        <v>1</v>
      </c>
      <c r="BM873">
        <v>2</v>
      </c>
      <c r="BN873">
        <v>2</v>
      </c>
      <c r="BO873">
        <v>2</v>
      </c>
      <c r="BP873">
        <f t="shared" si="28"/>
        <v>8</v>
      </c>
      <c r="BQ873">
        <f t="shared" si="29"/>
        <v>5</v>
      </c>
    </row>
    <row r="874" spans="1:69" x14ac:dyDescent="0.3">
      <c r="A874">
        <v>24047</v>
      </c>
      <c r="B874" t="s">
        <v>456</v>
      </c>
      <c r="C874" t="s">
        <v>110</v>
      </c>
      <c r="D874">
        <v>24</v>
      </c>
      <c r="BK874">
        <v>1</v>
      </c>
      <c r="BL874">
        <v>1</v>
      </c>
      <c r="BM874">
        <v>2</v>
      </c>
      <c r="BN874">
        <v>2</v>
      </c>
      <c r="BO874">
        <v>2</v>
      </c>
      <c r="BP874">
        <f t="shared" si="28"/>
        <v>8</v>
      </c>
      <c r="BQ874">
        <f t="shared" si="29"/>
        <v>5</v>
      </c>
    </row>
    <row r="875" spans="1:69" x14ac:dyDescent="0.3">
      <c r="A875">
        <v>28077</v>
      </c>
      <c r="B875" t="s">
        <v>125</v>
      </c>
      <c r="C875" t="s">
        <v>22</v>
      </c>
      <c r="D875">
        <v>28</v>
      </c>
      <c r="BK875">
        <v>1</v>
      </c>
      <c r="BL875">
        <v>1</v>
      </c>
      <c r="BM875">
        <v>2</v>
      </c>
      <c r="BN875">
        <v>2</v>
      </c>
      <c r="BO875">
        <v>2</v>
      </c>
      <c r="BP875">
        <f t="shared" si="28"/>
        <v>8</v>
      </c>
      <c r="BQ875">
        <f t="shared" si="29"/>
        <v>5</v>
      </c>
    </row>
    <row r="876" spans="1:69" x14ac:dyDescent="0.3">
      <c r="A876">
        <v>29169</v>
      </c>
      <c r="B876" t="s">
        <v>131</v>
      </c>
      <c r="C876" t="s">
        <v>101</v>
      </c>
      <c r="D876">
        <v>29</v>
      </c>
      <c r="BK876">
        <v>1</v>
      </c>
      <c r="BL876">
        <v>1</v>
      </c>
      <c r="BM876">
        <v>1</v>
      </c>
      <c r="BN876">
        <v>1</v>
      </c>
      <c r="BO876">
        <v>4</v>
      </c>
      <c r="BP876">
        <f t="shared" si="28"/>
        <v>8</v>
      </c>
      <c r="BQ876">
        <f t="shared" si="29"/>
        <v>5</v>
      </c>
    </row>
    <row r="877" spans="1:69" x14ac:dyDescent="0.3">
      <c r="A877">
        <v>38069</v>
      </c>
      <c r="B877" t="s">
        <v>202</v>
      </c>
      <c r="C877" t="s">
        <v>16</v>
      </c>
      <c r="D877">
        <v>38</v>
      </c>
      <c r="BK877">
        <v>1</v>
      </c>
      <c r="BL877">
        <v>1</v>
      </c>
      <c r="BM877">
        <v>2</v>
      </c>
      <c r="BN877">
        <v>2</v>
      </c>
      <c r="BO877">
        <v>2</v>
      </c>
      <c r="BP877">
        <f t="shared" si="28"/>
        <v>8</v>
      </c>
      <c r="BQ877">
        <f t="shared" si="29"/>
        <v>5</v>
      </c>
    </row>
    <row r="878" spans="1:69" x14ac:dyDescent="0.3">
      <c r="A878">
        <v>45035</v>
      </c>
      <c r="B878" t="s">
        <v>444</v>
      </c>
      <c r="C878" t="s">
        <v>12</v>
      </c>
      <c r="D878">
        <v>45</v>
      </c>
      <c r="BK878">
        <v>1</v>
      </c>
      <c r="BL878">
        <v>1</v>
      </c>
      <c r="BM878">
        <v>1</v>
      </c>
      <c r="BN878">
        <v>2</v>
      </c>
      <c r="BO878">
        <v>3</v>
      </c>
      <c r="BP878">
        <f t="shared" si="28"/>
        <v>8</v>
      </c>
      <c r="BQ878">
        <f t="shared" si="29"/>
        <v>5</v>
      </c>
    </row>
    <row r="879" spans="1:69" x14ac:dyDescent="0.3">
      <c r="A879">
        <v>47009</v>
      </c>
      <c r="B879" t="s">
        <v>442</v>
      </c>
      <c r="C879" t="s">
        <v>65</v>
      </c>
      <c r="D879">
        <v>47</v>
      </c>
      <c r="BK879">
        <v>1</v>
      </c>
      <c r="BL879">
        <v>1</v>
      </c>
      <c r="BM879">
        <v>1</v>
      </c>
      <c r="BN879">
        <v>2</v>
      </c>
      <c r="BO879">
        <v>3</v>
      </c>
      <c r="BP879">
        <f t="shared" si="28"/>
        <v>8</v>
      </c>
      <c r="BQ879">
        <f t="shared" si="29"/>
        <v>5</v>
      </c>
    </row>
    <row r="880" spans="1:69" x14ac:dyDescent="0.3">
      <c r="A880">
        <v>5009</v>
      </c>
      <c r="B880" t="s">
        <v>37</v>
      </c>
      <c r="C880" t="s">
        <v>208</v>
      </c>
      <c r="D880">
        <v>5</v>
      </c>
      <c r="BK880">
        <v>1</v>
      </c>
      <c r="BL880">
        <v>1</v>
      </c>
      <c r="BM880">
        <v>1</v>
      </c>
      <c r="BN880">
        <v>2</v>
      </c>
      <c r="BO880">
        <v>2</v>
      </c>
      <c r="BP880">
        <f t="shared" si="28"/>
        <v>7</v>
      </c>
      <c r="BQ880">
        <f t="shared" si="29"/>
        <v>5</v>
      </c>
    </row>
    <row r="881" spans="1:69" x14ac:dyDescent="0.3">
      <c r="A881">
        <v>5035</v>
      </c>
      <c r="B881" t="s">
        <v>434</v>
      </c>
      <c r="C881" t="s">
        <v>208</v>
      </c>
      <c r="D881">
        <v>5</v>
      </c>
      <c r="BK881">
        <v>1</v>
      </c>
      <c r="BL881">
        <v>1</v>
      </c>
      <c r="BM881">
        <v>1</v>
      </c>
      <c r="BN881">
        <v>2</v>
      </c>
      <c r="BO881">
        <v>2</v>
      </c>
      <c r="BP881">
        <f t="shared" si="28"/>
        <v>7</v>
      </c>
      <c r="BQ881">
        <f t="shared" si="29"/>
        <v>5</v>
      </c>
    </row>
    <row r="882" spans="1:69" x14ac:dyDescent="0.3">
      <c r="A882">
        <v>5055</v>
      </c>
      <c r="B882" t="s">
        <v>35</v>
      </c>
      <c r="C882" t="s">
        <v>208</v>
      </c>
      <c r="D882">
        <v>5</v>
      </c>
      <c r="BK882">
        <v>1</v>
      </c>
      <c r="BL882">
        <v>1</v>
      </c>
      <c r="BM882">
        <v>1</v>
      </c>
      <c r="BN882">
        <v>2</v>
      </c>
      <c r="BO882">
        <v>2</v>
      </c>
      <c r="BP882">
        <f t="shared" si="28"/>
        <v>7</v>
      </c>
      <c r="BQ882">
        <f t="shared" si="29"/>
        <v>5</v>
      </c>
    </row>
    <row r="883" spans="1:69" x14ac:dyDescent="0.3">
      <c r="A883">
        <v>13207</v>
      </c>
      <c r="B883" t="s">
        <v>127</v>
      </c>
      <c r="C883" t="s">
        <v>128</v>
      </c>
      <c r="D883">
        <v>13</v>
      </c>
      <c r="BK883">
        <v>1</v>
      </c>
      <c r="BL883">
        <v>1</v>
      </c>
      <c r="BM883">
        <v>1</v>
      </c>
      <c r="BN883">
        <v>1</v>
      </c>
      <c r="BO883">
        <v>3</v>
      </c>
      <c r="BP883">
        <f t="shared" si="28"/>
        <v>7</v>
      </c>
      <c r="BQ883">
        <f t="shared" si="29"/>
        <v>5</v>
      </c>
    </row>
    <row r="884" spans="1:69" x14ac:dyDescent="0.3">
      <c r="A884">
        <v>16005</v>
      </c>
      <c r="B884" t="s">
        <v>429</v>
      </c>
      <c r="C884" t="s">
        <v>247</v>
      </c>
      <c r="D884">
        <v>16</v>
      </c>
      <c r="BE884">
        <v>1</v>
      </c>
      <c r="BF884">
        <v>1</v>
      </c>
      <c r="BG884">
        <v>1</v>
      </c>
      <c r="BH884">
        <v>2</v>
      </c>
      <c r="BO884">
        <v>2</v>
      </c>
      <c r="BP884">
        <f t="shared" si="28"/>
        <v>7</v>
      </c>
      <c r="BQ884">
        <f t="shared" si="29"/>
        <v>5</v>
      </c>
    </row>
    <row r="885" spans="1:69" x14ac:dyDescent="0.3">
      <c r="A885">
        <v>18163</v>
      </c>
      <c r="B885" t="s">
        <v>426</v>
      </c>
      <c r="C885" t="s">
        <v>34</v>
      </c>
      <c r="D885">
        <v>18</v>
      </c>
      <c r="BK885">
        <v>2</v>
      </c>
      <c r="BL885">
        <v>2</v>
      </c>
      <c r="BM885">
        <v>1</v>
      </c>
      <c r="BN885">
        <v>1</v>
      </c>
      <c r="BO885">
        <v>1</v>
      </c>
      <c r="BP885">
        <f t="shared" si="28"/>
        <v>7</v>
      </c>
      <c r="BQ885">
        <f t="shared" si="29"/>
        <v>5</v>
      </c>
    </row>
    <row r="886" spans="1:69" x14ac:dyDescent="0.3">
      <c r="A886">
        <v>21215</v>
      </c>
      <c r="B886" t="s">
        <v>424</v>
      </c>
      <c r="C886" t="s">
        <v>112</v>
      </c>
      <c r="D886">
        <v>21</v>
      </c>
      <c r="BK886">
        <v>1</v>
      </c>
      <c r="BL886">
        <v>1</v>
      </c>
      <c r="BM886">
        <v>1</v>
      </c>
      <c r="BN886">
        <v>2</v>
      </c>
      <c r="BO886">
        <v>2</v>
      </c>
      <c r="BP886">
        <f t="shared" si="28"/>
        <v>7</v>
      </c>
      <c r="BQ886">
        <f t="shared" si="29"/>
        <v>5</v>
      </c>
    </row>
    <row r="887" spans="1:69" x14ac:dyDescent="0.3">
      <c r="A887">
        <v>28001</v>
      </c>
      <c r="B887" t="s">
        <v>151</v>
      </c>
      <c r="C887" t="s">
        <v>22</v>
      </c>
      <c r="D887">
        <v>28</v>
      </c>
      <c r="BK887">
        <v>1</v>
      </c>
      <c r="BL887">
        <v>1</v>
      </c>
      <c r="BM887">
        <v>1</v>
      </c>
      <c r="BN887">
        <v>2</v>
      </c>
      <c r="BO887">
        <v>2</v>
      </c>
      <c r="BP887">
        <f t="shared" si="28"/>
        <v>7</v>
      </c>
      <c r="BQ887">
        <f t="shared" si="29"/>
        <v>5</v>
      </c>
    </row>
    <row r="888" spans="1:69" x14ac:dyDescent="0.3">
      <c r="A888">
        <v>42055</v>
      </c>
      <c r="B888" t="s">
        <v>29</v>
      </c>
      <c r="C888" t="s">
        <v>74</v>
      </c>
      <c r="D888">
        <v>42</v>
      </c>
      <c r="BK888">
        <v>1</v>
      </c>
      <c r="BL888">
        <v>1</v>
      </c>
      <c r="BM888">
        <v>1</v>
      </c>
      <c r="BN888">
        <v>1</v>
      </c>
      <c r="BO888">
        <v>3</v>
      </c>
      <c r="BP888">
        <f t="shared" si="28"/>
        <v>7</v>
      </c>
      <c r="BQ888">
        <f t="shared" si="29"/>
        <v>5</v>
      </c>
    </row>
    <row r="889" spans="1:69" x14ac:dyDescent="0.3">
      <c r="A889">
        <v>51740</v>
      </c>
      <c r="B889" t="s">
        <v>408</v>
      </c>
      <c r="C889" t="s">
        <v>43</v>
      </c>
      <c r="D889">
        <v>51</v>
      </c>
      <c r="BK889">
        <v>1</v>
      </c>
      <c r="BL889">
        <v>1</v>
      </c>
      <c r="BM889">
        <v>1</v>
      </c>
      <c r="BN889">
        <v>1</v>
      </c>
      <c r="BO889">
        <v>3</v>
      </c>
      <c r="BP889">
        <f t="shared" si="28"/>
        <v>7</v>
      </c>
      <c r="BQ889">
        <f t="shared" si="29"/>
        <v>5</v>
      </c>
    </row>
    <row r="890" spans="1:69" x14ac:dyDescent="0.3">
      <c r="A890">
        <v>1071</v>
      </c>
      <c r="B890" t="s">
        <v>91</v>
      </c>
      <c r="C890" t="s">
        <v>40</v>
      </c>
      <c r="D890">
        <v>1</v>
      </c>
      <c r="BK890">
        <v>1</v>
      </c>
      <c r="BL890">
        <v>1</v>
      </c>
      <c r="BM890">
        <v>1</v>
      </c>
      <c r="BN890">
        <v>1</v>
      </c>
      <c r="BO890">
        <v>2</v>
      </c>
      <c r="BP890">
        <f t="shared" si="28"/>
        <v>6</v>
      </c>
      <c r="BQ890">
        <f t="shared" si="29"/>
        <v>5</v>
      </c>
    </row>
    <row r="891" spans="1:69" x14ac:dyDescent="0.3">
      <c r="A891">
        <v>5007</v>
      </c>
      <c r="B891" t="s">
        <v>407</v>
      </c>
      <c r="C891" t="s">
        <v>208</v>
      </c>
      <c r="D891">
        <v>5</v>
      </c>
      <c r="BK891">
        <v>1</v>
      </c>
      <c r="BL891">
        <v>1</v>
      </c>
      <c r="BM891">
        <v>1</v>
      </c>
      <c r="BN891">
        <v>1</v>
      </c>
      <c r="BO891">
        <v>2</v>
      </c>
      <c r="BP891">
        <f t="shared" si="28"/>
        <v>6</v>
      </c>
      <c r="BQ891">
        <f t="shared" si="29"/>
        <v>5</v>
      </c>
    </row>
    <row r="892" spans="1:69" x14ac:dyDescent="0.3">
      <c r="A892">
        <v>6051</v>
      </c>
      <c r="B892" t="s">
        <v>404</v>
      </c>
      <c r="C892" t="s">
        <v>255</v>
      </c>
      <c r="D892">
        <v>6</v>
      </c>
      <c r="BK892">
        <v>1</v>
      </c>
      <c r="BL892">
        <v>1</v>
      </c>
      <c r="BM892">
        <v>1</v>
      </c>
      <c r="BN892">
        <v>1</v>
      </c>
      <c r="BO892">
        <v>2</v>
      </c>
      <c r="BP892">
        <f t="shared" si="28"/>
        <v>6</v>
      </c>
      <c r="BQ892">
        <f t="shared" si="29"/>
        <v>5</v>
      </c>
    </row>
    <row r="893" spans="1:69" x14ac:dyDescent="0.3">
      <c r="A893">
        <v>16031</v>
      </c>
      <c r="B893" t="s">
        <v>400</v>
      </c>
      <c r="C893" t="s">
        <v>247</v>
      </c>
      <c r="D893">
        <v>16</v>
      </c>
      <c r="BE893">
        <v>1</v>
      </c>
      <c r="BF893">
        <v>1</v>
      </c>
      <c r="BG893">
        <v>1</v>
      </c>
      <c r="BH893">
        <v>2</v>
      </c>
      <c r="BO893">
        <v>1</v>
      </c>
      <c r="BP893">
        <f t="shared" si="28"/>
        <v>6</v>
      </c>
      <c r="BQ893">
        <f t="shared" si="29"/>
        <v>5</v>
      </c>
    </row>
    <row r="894" spans="1:69" x14ac:dyDescent="0.3">
      <c r="A894">
        <v>21035</v>
      </c>
      <c r="B894" t="s">
        <v>393</v>
      </c>
      <c r="C894" t="s">
        <v>112</v>
      </c>
      <c r="D894">
        <v>21</v>
      </c>
      <c r="BK894">
        <v>1</v>
      </c>
      <c r="BL894">
        <v>1</v>
      </c>
      <c r="BM894">
        <v>1</v>
      </c>
      <c r="BN894">
        <v>1</v>
      </c>
      <c r="BO894">
        <v>2</v>
      </c>
      <c r="BP894">
        <f t="shared" si="28"/>
        <v>6</v>
      </c>
      <c r="BQ894">
        <f t="shared" si="29"/>
        <v>5</v>
      </c>
    </row>
    <row r="895" spans="1:69" x14ac:dyDescent="0.3">
      <c r="A895">
        <v>21073</v>
      </c>
      <c r="B895" t="s">
        <v>29</v>
      </c>
      <c r="C895" t="s">
        <v>112</v>
      </c>
      <c r="D895">
        <v>21</v>
      </c>
      <c r="BK895">
        <v>1</v>
      </c>
      <c r="BL895">
        <v>1</v>
      </c>
      <c r="BM895">
        <v>1</v>
      </c>
      <c r="BN895">
        <v>1</v>
      </c>
      <c r="BO895">
        <v>2</v>
      </c>
      <c r="BP895">
        <f t="shared" si="28"/>
        <v>6</v>
      </c>
      <c r="BQ895">
        <f t="shared" si="29"/>
        <v>5</v>
      </c>
    </row>
    <row r="896" spans="1:69" x14ac:dyDescent="0.3">
      <c r="A896">
        <v>21093</v>
      </c>
      <c r="B896" t="s">
        <v>161</v>
      </c>
      <c r="C896" t="s">
        <v>112</v>
      </c>
      <c r="D896">
        <v>21</v>
      </c>
      <c r="BK896">
        <v>1</v>
      </c>
      <c r="BL896">
        <v>1</v>
      </c>
      <c r="BM896">
        <v>1</v>
      </c>
      <c r="BN896">
        <v>1</v>
      </c>
      <c r="BO896">
        <v>2</v>
      </c>
      <c r="BP896">
        <f t="shared" si="28"/>
        <v>6</v>
      </c>
      <c r="BQ896">
        <f t="shared" si="29"/>
        <v>5</v>
      </c>
    </row>
    <row r="897" spans="1:69" x14ac:dyDescent="0.3">
      <c r="A897">
        <v>27025</v>
      </c>
      <c r="B897" t="s">
        <v>389</v>
      </c>
      <c r="C897" t="s">
        <v>183</v>
      </c>
      <c r="D897">
        <v>27</v>
      </c>
      <c r="BK897">
        <v>1</v>
      </c>
      <c r="BL897">
        <v>1</v>
      </c>
      <c r="BM897">
        <v>1</v>
      </c>
      <c r="BN897">
        <v>1</v>
      </c>
      <c r="BO897">
        <v>2</v>
      </c>
      <c r="BP897">
        <f t="shared" si="28"/>
        <v>6</v>
      </c>
      <c r="BQ897">
        <f t="shared" si="29"/>
        <v>5</v>
      </c>
    </row>
    <row r="898" spans="1:69" x14ac:dyDescent="0.3">
      <c r="A898">
        <v>28155</v>
      </c>
      <c r="B898" t="s">
        <v>384</v>
      </c>
      <c r="C898" t="s">
        <v>22</v>
      </c>
      <c r="D898">
        <v>28</v>
      </c>
      <c r="BK898">
        <v>1</v>
      </c>
      <c r="BL898">
        <v>1</v>
      </c>
      <c r="BM898">
        <v>1</v>
      </c>
      <c r="BN898">
        <v>1</v>
      </c>
      <c r="BO898">
        <v>2</v>
      </c>
      <c r="BP898">
        <f t="shared" si="28"/>
        <v>6</v>
      </c>
      <c r="BQ898">
        <f t="shared" si="29"/>
        <v>5</v>
      </c>
    </row>
    <row r="899" spans="1:69" x14ac:dyDescent="0.3">
      <c r="A899">
        <v>34011</v>
      </c>
      <c r="B899" t="s">
        <v>200</v>
      </c>
      <c r="C899" t="s">
        <v>226</v>
      </c>
      <c r="D899">
        <v>34</v>
      </c>
      <c r="BK899">
        <v>1</v>
      </c>
      <c r="BL899">
        <v>1</v>
      </c>
      <c r="BM899">
        <v>1</v>
      </c>
      <c r="BN899">
        <v>1</v>
      </c>
      <c r="BO899">
        <v>2</v>
      </c>
      <c r="BP899">
        <f t="shared" si="28"/>
        <v>6</v>
      </c>
      <c r="BQ899">
        <f t="shared" si="29"/>
        <v>5</v>
      </c>
    </row>
    <row r="900" spans="1:69" x14ac:dyDescent="0.3">
      <c r="A900">
        <v>39159</v>
      </c>
      <c r="B900" t="s">
        <v>298</v>
      </c>
      <c r="C900" t="s">
        <v>84</v>
      </c>
      <c r="D900">
        <v>39</v>
      </c>
      <c r="BK900">
        <v>1</v>
      </c>
      <c r="BL900">
        <v>1</v>
      </c>
      <c r="BM900">
        <v>1</v>
      </c>
      <c r="BN900">
        <v>1</v>
      </c>
      <c r="BO900">
        <v>2</v>
      </c>
      <c r="BP900">
        <f t="shared" si="28"/>
        <v>6</v>
      </c>
      <c r="BQ900">
        <f t="shared" si="29"/>
        <v>5</v>
      </c>
    </row>
    <row r="901" spans="1:69" x14ac:dyDescent="0.3">
      <c r="A901">
        <v>45003</v>
      </c>
      <c r="B901" t="s">
        <v>372</v>
      </c>
      <c r="C901" t="s">
        <v>12</v>
      </c>
      <c r="D901">
        <v>45</v>
      </c>
      <c r="BK901">
        <v>1</v>
      </c>
      <c r="BL901">
        <v>1</v>
      </c>
      <c r="BM901">
        <v>1</v>
      </c>
      <c r="BN901">
        <v>1</v>
      </c>
      <c r="BO901">
        <v>2</v>
      </c>
      <c r="BP901">
        <f t="shared" si="28"/>
        <v>6</v>
      </c>
      <c r="BQ901">
        <f t="shared" si="29"/>
        <v>5</v>
      </c>
    </row>
    <row r="902" spans="1:69" x14ac:dyDescent="0.3">
      <c r="A902">
        <v>47011</v>
      </c>
      <c r="B902" t="s">
        <v>370</v>
      </c>
      <c r="C902" t="s">
        <v>65</v>
      </c>
      <c r="D902">
        <v>47</v>
      </c>
      <c r="BK902">
        <v>1</v>
      </c>
      <c r="BL902">
        <v>1</v>
      </c>
      <c r="BM902">
        <v>1</v>
      </c>
      <c r="BN902">
        <v>1</v>
      </c>
      <c r="BO902">
        <v>2</v>
      </c>
      <c r="BP902">
        <f t="shared" ref="BP902:BP965" si="30">SUM(E902:BO902)</f>
        <v>6</v>
      </c>
      <c r="BQ902">
        <f t="shared" ref="BQ902:BQ965" si="31">COUNTA(E902:BO902)</f>
        <v>5</v>
      </c>
    </row>
    <row r="903" spans="1:69" x14ac:dyDescent="0.3">
      <c r="A903">
        <v>54035</v>
      </c>
      <c r="B903" t="s">
        <v>91</v>
      </c>
      <c r="C903" t="s">
        <v>10</v>
      </c>
      <c r="D903">
        <v>54</v>
      </c>
      <c r="BK903">
        <v>1</v>
      </c>
      <c r="BL903">
        <v>1</v>
      </c>
      <c r="BM903">
        <v>1</v>
      </c>
      <c r="BN903">
        <v>1</v>
      </c>
      <c r="BO903">
        <v>2</v>
      </c>
      <c r="BP903">
        <f t="shared" si="30"/>
        <v>6</v>
      </c>
      <c r="BQ903">
        <f t="shared" si="31"/>
        <v>5</v>
      </c>
    </row>
    <row r="904" spans="1:69" x14ac:dyDescent="0.3">
      <c r="A904">
        <v>55017</v>
      </c>
      <c r="B904" t="s">
        <v>188</v>
      </c>
      <c r="C904" t="s">
        <v>9</v>
      </c>
      <c r="D904">
        <v>55</v>
      </c>
      <c r="BK904">
        <v>1</v>
      </c>
      <c r="BL904">
        <v>1</v>
      </c>
      <c r="BM904">
        <v>1</v>
      </c>
      <c r="BN904">
        <v>1</v>
      </c>
      <c r="BO904">
        <v>2</v>
      </c>
      <c r="BP904">
        <f t="shared" si="30"/>
        <v>6</v>
      </c>
      <c r="BQ904">
        <f t="shared" si="31"/>
        <v>5</v>
      </c>
    </row>
    <row r="905" spans="1:69" x14ac:dyDescent="0.3">
      <c r="A905">
        <v>1075</v>
      </c>
      <c r="B905" t="s">
        <v>54</v>
      </c>
      <c r="C905" t="s">
        <v>40</v>
      </c>
      <c r="D905">
        <v>1</v>
      </c>
      <c r="BK905">
        <v>1</v>
      </c>
      <c r="BL905">
        <v>1</v>
      </c>
      <c r="BM905">
        <v>1</v>
      </c>
      <c r="BN905">
        <v>1</v>
      </c>
      <c r="BO905">
        <v>1</v>
      </c>
      <c r="BP905">
        <f t="shared" si="30"/>
        <v>5</v>
      </c>
      <c r="BQ905">
        <f t="shared" si="31"/>
        <v>5</v>
      </c>
    </row>
    <row r="906" spans="1:69" x14ac:dyDescent="0.3">
      <c r="A906">
        <v>1129</v>
      </c>
      <c r="B906" t="s">
        <v>25</v>
      </c>
      <c r="C906" t="s">
        <v>40</v>
      </c>
      <c r="D906">
        <v>1</v>
      </c>
      <c r="BK906">
        <v>1</v>
      </c>
      <c r="BL906">
        <v>1</v>
      </c>
      <c r="BM906">
        <v>1</v>
      </c>
      <c r="BN906">
        <v>1</v>
      </c>
      <c r="BO906">
        <v>1</v>
      </c>
      <c r="BP906">
        <f t="shared" si="30"/>
        <v>5</v>
      </c>
      <c r="BQ906">
        <f t="shared" si="31"/>
        <v>5</v>
      </c>
    </row>
    <row r="907" spans="1:69" x14ac:dyDescent="0.3">
      <c r="A907">
        <v>8025</v>
      </c>
      <c r="B907" t="s">
        <v>362</v>
      </c>
      <c r="C907" t="s">
        <v>140</v>
      </c>
      <c r="D907">
        <v>8</v>
      </c>
      <c r="BK907">
        <v>1</v>
      </c>
      <c r="BL907">
        <v>1</v>
      </c>
      <c r="BM907">
        <v>1</v>
      </c>
      <c r="BN907">
        <v>1</v>
      </c>
      <c r="BO907">
        <v>1</v>
      </c>
      <c r="BP907">
        <f t="shared" si="30"/>
        <v>5</v>
      </c>
      <c r="BQ907">
        <f t="shared" si="31"/>
        <v>5</v>
      </c>
    </row>
    <row r="908" spans="1:69" x14ac:dyDescent="0.3">
      <c r="A908">
        <v>8093</v>
      </c>
      <c r="B908" t="s">
        <v>361</v>
      </c>
      <c r="C908" t="s">
        <v>140</v>
      </c>
      <c r="D908">
        <v>8</v>
      </c>
      <c r="BK908">
        <v>1</v>
      </c>
      <c r="BL908">
        <v>1</v>
      </c>
      <c r="BM908">
        <v>1</v>
      </c>
      <c r="BN908">
        <v>1</v>
      </c>
      <c r="BO908">
        <v>1</v>
      </c>
      <c r="BP908">
        <f t="shared" si="30"/>
        <v>5</v>
      </c>
      <c r="BQ908">
        <f t="shared" si="31"/>
        <v>5</v>
      </c>
    </row>
    <row r="909" spans="1:69" x14ac:dyDescent="0.3">
      <c r="A909">
        <v>12007</v>
      </c>
      <c r="B909" t="s">
        <v>78</v>
      </c>
      <c r="C909" t="s">
        <v>359</v>
      </c>
      <c r="D909">
        <v>12</v>
      </c>
      <c r="BB909">
        <v>1</v>
      </c>
      <c r="BC909">
        <v>1</v>
      </c>
      <c r="BM909">
        <v>1</v>
      </c>
      <c r="BN909">
        <v>1</v>
      </c>
      <c r="BO909">
        <v>1</v>
      </c>
      <c r="BP909">
        <f t="shared" si="30"/>
        <v>5</v>
      </c>
      <c r="BQ909">
        <f t="shared" si="31"/>
        <v>5</v>
      </c>
    </row>
    <row r="910" spans="1:69" x14ac:dyDescent="0.3">
      <c r="A910">
        <v>12027</v>
      </c>
      <c r="B910" t="s">
        <v>360</v>
      </c>
      <c r="C910" t="s">
        <v>359</v>
      </c>
      <c r="D910">
        <v>12</v>
      </c>
      <c r="BB910">
        <v>1</v>
      </c>
      <c r="BC910">
        <v>1</v>
      </c>
      <c r="BM910">
        <v>1</v>
      </c>
      <c r="BN910">
        <v>1</v>
      </c>
      <c r="BO910">
        <v>1</v>
      </c>
      <c r="BP910">
        <f t="shared" si="30"/>
        <v>5</v>
      </c>
      <c r="BQ910">
        <f t="shared" si="31"/>
        <v>5</v>
      </c>
    </row>
    <row r="911" spans="1:69" x14ac:dyDescent="0.3">
      <c r="A911">
        <v>13085</v>
      </c>
      <c r="B911" t="s">
        <v>178</v>
      </c>
      <c r="C911" t="s">
        <v>128</v>
      </c>
      <c r="D911">
        <v>13</v>
      </c>
      <c r="BK911">
        <v>1</v>
      </c>
      <c r="BL911">
        <v>1</v>
      </c>
      <c r="BM911">
        <v>1</v>
      </c>
      <c r="BN911">
        <v>1</v>
      </c>
      <c r="BO911">
        <v>1</v>
      </c>
      <c r="BP911">
        <f t="shared" si="30"/>
        <v>5</v>
      </c>
      <c r="BQ911">
        <f t="shared" si="31"/>
        <v>5</v>
      </c>
    </row>
    <row r="912" spans="1:69" x14ac:dyDescent="0.3">
      <c r="A912">
        <v>13149</v>
      </c>
      <c r="B912" t="s">
        <v>358</v>
      </c>
      <c r="C912" t="s">
        <v>128</v>
      </c>
      <c r="D912">
        <v>13</v>
      </c>
      <c r="BK912">
        <v>1</v>
      </c>
      <c r="BL912">
        <v>1</v>
      </c>
      <c r="BM912">
        <v>1</v>
      </c>
      <c r="BN912">
        <v>1</v>
      </c>
      <c r="BO912">
        <v>1</v>
      </c>
      <c r="BP912">
        <f t="shared" si="30"/>
        <v>5</v>
      </c>
      <c r="BQ912">
        <f t="shared" si="31"/>
        <v>5</v>
      </c>
    </row>
    <row r="913" spans="1:69" x14ac:dyDescent="0.3">
      <c r="A913">
        <v>13201</v>
      </c>
      <c r="B913" t="s">
        <v>357</v>
      </c>
      <c r="C913" t="s">
        <v>128</v>
      </c>
      <c r="D913">
        <v>13</v>
      </c>
      <c r="BK913">
        <v>1</v>
      </c>
      <c r="BL913">
        <v>1</v>
      </c>
      <c r="BM913">
        <v>1</v>
      </c>
      <c r="BN913">
        <v>1</v>
      </c>
      <c r="BO913">
        <v>1</v>
      </c>
      <c r="BP913">
        <f t="shared" si="30"/>
        <v>5</v>
      </c>
      <c r="BQ913">
        <f t="shared" si="31"/>
        <v>5</v>
      </c>
    </row>
    <row r="914" spans="1:69" x14ac:dyDescent="0.3">
      <c r="A914">
        <v>13243</v>
      </c>
      <c r="B914" t="s">
        <v>222</v>
      </c>
      <c r="C914" t="s">
        <v>128</v>
      </c>
      <c r="D914">
        <v>13</v>
      </c>
      <c r="BK914">
        <v>1</v>
      </c>
      <c r="BL914">
        <v>1</v>
      </c>
      <c r="BM914">
        <v>1</v>
      </c>
      <c r="BN914">
        <v>1</v>
      </c>
      <c r="BO914">
        <v>1</v>
      </c>
      <c r="BP914">
        <f t="shared" si="30"/>
        <v>5</v>
      </c>
      <c r="BQ914">
        <f t="shared" si="31"/>
        <v>5</v>
      </c>
    </row>
    <row r="915" spans="1:69" x14ac:dyDescent="0.3">
      <c r="A915">
        <v>13287</v>
      </c>
      <c r="B915" t="s">
        <v>356</v>
      </c>
      <c r="C915" t="s">
        <v>128</v>
      </c>
      <c r="D915">
        <v>13</v>
      </c>
      <c r="BK915">
        <v>1</v>
      </c>
      <c r="BL915">
        <v>1</v>
      </c>
      <c r="BM915">
        <v>1</v>
      </c>
      <c r="BN915">
        <v>1</v>
      </c>
      <c r="BO915">
        <v>1</v>
      </c>
      <c r="BP915">
        <f t="shared" si="30"/>
        <v>5</v>
      </c>
      <c r="BQ915">
        <f t="shared" si="31"/>
        <v>5</v>
      </c>
    </row>
    <row r="916" spans="1:69" x14ac:dyDescent="0.3">
      <c r="A916">
        <v>17001</v>
      </c>
      <c r="B916" t="s">
        <v>151</v>
      </c>
      <c r="C916" t="s">
        <v>36</v>
      </c>
      <c r="D916">
        <v>17</v>
      </c>
      <c r="BK916">
        <v>1</v>
      </c>
      <c r="BL916">
        <v>1</v>
      </c>
      <c r="BM916">
        <v>1</v>
      </c>
      <c r="BN916">
        <v>1</v>
      </c>
      <c r="BO916">
        <v>1</v>
      </c>
      <c r="BP916">
        <f t="shared" si="30"/>
        <v>5</v>
      </c>
      <c r="BQ916">
        <f t="shared" si="31"/>
        <v>5</v>
      </c>
    </row>
    <row r="917" spans="1:69" x14ac:dyDescent="0.3">
      <c r="A917">
        <v>18061</v>
      </c>
      <c r="B917" t="s">
        <v>211</v>
      </c>
      <c r="C917" t="s">
        <v>34</v>
      </c>
      <c r="D917">
        <v>18</v>
      </c>
      <c r="BK917">
        <v>1</v>
      </c>
      <c r="BL917">
        <v>1</v>
      </c>
      <c r="BM917">
        <v>1</v>
      </c>
      <c r="BN917">
        <v>1</v>
      </c>
      <c r="BO917">
        <v>1</v>
      </c>
      <c r="BP917">
        <f t="shared" si="30"/>
        <v>5</v>
      </c>
      <c r="BQ917">
        <f t="shared" si="31"/>
        <v>5</v>
      </c>
    </row>
    <row r="918" spans="1:69" x14ac:dyDescent="0.3">
      <c r="A918">
        <v>18103</v>
      </c>
      <c r="B918" t="s">
        <v>355</v>
      </c>
      <c r="C918" t="s">
        <v>34</v>
      </c>
      <c r="D918">
        <v>18</v>
      </c>
      <c r="BK918">
        <v>1</v>
      </c>
      <c r="BL918">
        <v>1</v>
      </c>
      <c r="BM918">
        <v>1</v>
      </c>
      <c r="BN918">
        <v>1</v>
      </c>
      <c r="BO918">
        <v>1</v>
      </c>
      <c r="BP918">
        <f t="shared" si="30"/>
        <v>5</v>
      </c>
      <c r="BQ918">
        <f t="shared" si="31"/>
        <v>5</v>
      </c>
    </row>
    <row r="919" spans="1:69" x14ac:dyDescent="0.3">
      <c r="A919">
        <v>18143</v>
      </c>
      <c r="B919" t="s">
        <v>238</v>
      </c>
      <c r="C919" t="s">
        <v>34</v>
      </c>
      <c r="D919">
        <v>18</v>
      </c>
      <c r="BK919">
        <v>1</v>
      </c>
      <c r="BL919">
        <v>1</v>
      </c>
      <c r="BM919">
        <v>1</v>
      </c>
      <c r="BN919">
        <v>1</v>
      </c>
      <c r="BO919">
        <v>1</v>
      </c>
      <c r="BP919">
        <f t="shared" si="30"/>
        <v>5</v>
      </c>
      <c r="BQ919">
        <f t="shared" si="31"/>
        <v>5</v>
      </c>
    </row>
    <row r="920" spans="1:69" x14ac:dyDescent="0.3">
      <c r="A920">
        <v>18145</v>
      </c>
      <c r="B920" t="s">
        <v>354</v>
      </c>
      <c r="C920" t="s">
        <v>34</v>
      </c>
      <c r="D920">
        <v>18</v>
      </c>
      <c r="BK920">
        <v>1</v>
      </c>
      <c r="BL920">
        <v>1</v>
      </c>
      <c r="BM920">
        <v>1</v>
      </c>
      <c r="BN920">
        <v>1</v>
      </c>
      <c r="BO920">
        <v>1</v>
      </c>
      <c r="BP920">
        <f t="shared" si="30"/>
        <v>5</v>
      </c>
      <c r="BQ920">
        <f t="shared" si="31"/>
        <v>5</v>
      </c>
    </row>
    <row r="921" spans="1:69" x14ac:dyDescent="0.3">
      <c r="A921">
        <v>28053</v>
      </c>
      <c r="B921" t="s">
        <v>343</v>
      </c>
      <c r="C921" t="s">
        <v>22</v>
      </c>
      <c r="D921">
        <v>28</v>
      </c>
      <c r="BK921">
        <v>1</v>
      </c>
      <c r="BL921">
        <v>1</v>
      </c>
      <c r="BM921">
        <v>1</v>
      </c>
      <c r="BN921">
        <v>1</v>
      </c>
      <c r="BO921">
        <v>1</v>
      </c>
      <c r="BP921">
        <f t="shared" si="30"/>
        <v>5</v>
      </c>
      <c r="BQ921">
        <f t="shared" si="31"/>
        <v>5</v>
      </c>
    </row>
    <row r="922" spans="1:69" x14ac:dyDescent="0.3">
      <c r="A922">
        <v>29069</v>
      </c>
      <c r="B922" t="s">
        <v>341</v>
      </c>
      <c r="C922" t="s">
        <v>101</v>
      </c>
      <c r="D922">
        <v>29</v>
      </c>
      <c r="BK922">
        <v>1</v>
      </c>
      <c r="BL922">
        <v>1</v>
      </c>
      <c r="BM922">
        <v>1</v>
      </c>
      <c r="BN922">
        <v>1</v>
      </c>
      <c r="BO922">
        <v>1</v>
      </c>
      <c r="BP922">
        <f t="shared" si="30"/>
        <v>5</v>
      </c>
      <c r="BQ922">
        <f t="shared" si="31"/>
        <v>5</v>
      </c>
    </row>
    <row r="923" spans="1:69" x14ac:dyDescent="0.3">
      <c r="A923">
        <v>29201</v>
      </c>
      <c r="B923" t="s">
        <v>238</v>
      </c>
      <c r="C923" t="s">
        <v>101</v>
      </c>
      <c r="D923">
        <v>29</v>
      </c>
      <c r="BK923">
        <v>1</v>
      </c>
      <c r="BL923">
        <v>1</v>
      </c>
      <c r="BM923">
        <v>1</v>
      </c>
      <c r="BN923">
        <v>1</v>
      </c>
      <c r="BO923">
        <v>1</v>
      </c>
      <c r="BP923">
        <f t="shared" si="30"/>
        <v>5</v>
      </c>
      <c r="BQ923">
        <f t="shared" si="31"/>
        <v>5</v>
      </c>
    </row>
    <row r="924" spans="1:69" x14ac:dyDescent="0.3">
      <c r="A924">
        <v>30057</v>
      </c>
      <c r="B924" t="s">
        <v>68</v>
      </c>
      <c r="C924" t="s">
        <v>98</v>
      </c>
      <c r="D924">
        <v>30</v>
      </c>
      <c r="BK924">
        <v>1</v>
      </c>
      <c r="BL924">
        <v>1</v>
      </c>
      <c r="BM924">
        <v>1</v>
      </c>
      <c r="BN924">
        <v>1</v>
      </c>
      <c r="BO924">
        <v>1</v>
      </c>
      <c r="BP924">
        <f t="shared" si="30"/>
        <v>5</v>
      </c>
      <c r="BQ924">
        <f t="shared" si="31"/>
        <v>5</v>
      </c>
    </row>
    <row r="925" spans="1:69" x14ac:dyDescent="0.3">
      <c r="A925">
        <v>30085</v>
      </c>
      <c r="B925" t="s">
        <v>340</v>
      </c>
      <c r="C925" t="s">
        <v>98</v>
      </c>
      <c r="D925">
        <v>30</v>
      </c>
      <c r="BK925">
        <v>1</v>
      </c>
      <c r="BL925">
        <v>1</v>
      </c>
      <c r="BM925">
        <v>1</v>
      </c>
      <c r="BN925">
        <v>1</v>
      </c>
      <c r="BO925">
        <v>1</v>
      </c>
      <c r="BP925">
        <f t="shared" si="30"/>
        <v>5</v>
      </c>
      <c r="BQ925">
        <f t="shared" si="31"/>
        <v>5</v>
      </c>
    </row>
    <row r="926" spans="1:69" x14ac:dyDescent="0.3">
      <c r="A926">
        <v>31019</v>
      </c>
      <c r="B926" t="s">
        <v>339</v>
      </c>
      <c r="C926" t="s">
        <v>96</v>
      </c>
      <c r="D926">
        <v>31</v>
      </c>
      <c r="BK926">
        <v>1</v>
      </c>
      <c r="BL926">
        <v>1</v>
      </c>
      <c r="BM926">
        <v>1</v>
      </c>
      <c r="BN926">
        <v>1</v>
      </c>
      <c r="BO926">
        <v>1</v>
      </c>
      <c r="BP926">
        <f t="shared" si="30"/>
        <v>5</v>
      </c>
      <c r="BQ926">
        <f t="shared" si="31"/>
        <v>5</v>
      </c>
    </row>
    <row r="927" spans="1:69" x14ac:dyDescent="0.3">
      <c r="A927">
        <v>33005</v>
      </c>
      <c r="B927" t="s">
        <v>338</v>
      </c>
      <c r="C927" t="s">
        <v>20</v>
      </c>
      <c r="D927">
        <v>33</v>
      </c>
      <c r="BK927">
        <v>1</v>
      </c>
      <c r="BL927">
        <v>1</v>
      </c>
      <c r="BM927">
        <v>1</v>
      </c>
      <c r="BN927">
        <v>1</v>
      </c>
      <c r="BO927">
        <v>1</v>
      </c>
      <c r="BP927">
        <f t="shared" si="30"/>
        <v>5</v>
      </c>
      <c r="BQ927">
        <f t="shared" si="31"/>
        <v>5</v>
      </c>
    </row>
    <row r="928" spans="1:69" x14ac:dyDescent="0.3">
      <c r="A928">
        <v>38071</v>
      </c>
      <c r="B928" t="s">
        <v>335</v>
      </c>
      <c r="C928" t="s">
        <v>16</v>
      </c>
      <c r="D928">
        <v>38</v>
      </c>
      <c r="BK928">
        <v>1</v>
      </c>
      <c r="BL928">
        <v>1</v>
      </c>
      <c r="BM928">
        <v>1</v>
      </c>
      <c r="BN928">
        <v>1</v>
      </c>
      <c r="BO928">
        <v>1</v>
      </c>
      <c r="BP928">
        <f t="shared" si="30"/>
        <v>5</v>
      </c>
      <c r="BQ928">
        <f t="shared" si="31"/>
        <v>5</v>
      </c>
    </row>
    <row r="929" spans="1:69" x14ac:dyDescent="0.3">
      <c r="A929">
        <v>41023</v>
      </c>
      <c r="B929" t="s">
        <v>333</v>
      </c>
      <c r="C929" t="s">
        <v>13</v>
      </c>
      <c r="D929">
        <v>41</v>
      </c>
      <c r="BK929">
        <v>1</v>
      </c>
      <c r="BL929">
        <v>1</v>
      </c>
      <c r="BM929">
        <v>1</v>
      </c>
      <c r="BN929">
        <v>1</v>
      </c>
      <c r="BO929">
        <v>1</v>
      </c>
      <c r="BP929">
        <f t="shared" si="30"/>
        <v>5</v>
      </c>
      <c r="BQ929">
        <f t="shared" si="31"/>
        <v>5</v>
      </c>
    </row>
    <row r="930" spans="1:69" x14ac:dyDescent="0.3">
      <c r="A930">
        <v>41061</v>
      </c>
      <c r="B930" t="s">
        <v>298</v>
      </c>
      <c r="C930" t="s">
        <v>13</v>
      </c>
      <c r="D930">
        <v>41</v>
      </c>
      <c r="BK930">
        <v>1</v>
      </c>
      <c r="BL930">
        <v>1</v>
      </c>
      <c r="BM930">
        <v>1</v>
      </c>
      <c r="BN930">
        <v>1</v>
      </c>
      <c r="BO930">
        <v>1</v>
      </c>
      <c r="BP930">
        <f t="shared" si="30"/>
        <v>5</v>
      </c>
      <c r="BQ930">
        <f t="shared" si="31"/>
        <v>5</v>
      </c>
    </row>
    <row r="931" spans="1:69" x14ac:dyDescent="0.3">
      <c r="A931">
        <v>42105</v>
      </c>
      <c r="B931" t="s">
        <v>331</v>
      </c>
      <c r="C931" t="s">
        <v>74</v>
      </c>
      <c r="D931">
        <v>42</v>
      </c>
      <c r="BK931">
        <v>1</v>
      </c>
      <c r="BL931">
        <v>1</v>
      </c>
      <c r="BM931">
        <v>1</v>
      </c>
      <c r="BN931">
        <v>1</v>
      </c>
      <c r="BO931">
        <v>1</v>
      </c>
      <c r="BP931">
        <f t="shared" si="30"/>
        <v>5</v>
      </c>
      <c r="BQ931">
        <f t="shared" si="31"/>
        <v>5</v>
      </c>
    </row>
    <row r="932" spans="1:69" x14ac:dyDescent="0.3">
      <c r="A932">
        <v>45077</v>
      </c>
      <c r="B932" t="s">
        <v>330</v>
      </c>
      <c r="C932" t="s">
        <v>12</v>
      </c>
      <c r="D932">
        <v>45</v>
      </c>
      <c r="BK932">
        <v>1</v>
      </c>
      <c r="BL932">
        <v>1</v>
      </c>
      <c r="BM932">
        <v>1</v>
      </c>
      <c r="BN932">
        <v>1</v>
      </c>
      <c r="BO932">
        <v>1</v>
      </c>
      <c r="BP932">
        <f t="shared" si="30"/>
        <v>5</v>
      </c>
      <c r="BQ932">
        <f t="shared" si="31"/>
        <v>5</v>
      </c>
    </row>
    <row r="933" spans="1:69" x14ac:dyDescent="0.3">
      <c r="A933">
        <v>47001</v>
      </c>
      <c r="B933" t="s">
        <v>329</v>
      </c>
      <c r="C933" t="s">
        <v>65</v>
      </c>
      <c r="D933">
        <v>47</v>
      </c>
      <c r="BK933">
        <v>1</v>
      </c>
      <c r="BL933">
        <v>1</v>
      </c>
      <c r="BM933">
        <v>1</v>
      </c>
      <c r="BN933">
        <v>1</v>
      </c>
      <c r="BO933">
        <v>1</v>
      </c>
      <c r="BP933">
        <f t="shared" si="30"/>
        <v>5</v>
      </c>
      <c r="BQ933">
        <f t="shared" si="31"/>
        <v>5</v>
      </c>
    </row>
    <row r="934" spans="1:69" x14ac:dyDescent="0.3">
      <c r="A934">
        <v>48103</v>
      </c>
      <c r="B934" t="s">
        <v>328</v>
      </c>
      <c r="C934" t="s">
        <v>49</v>
      </c>
      <c r="D934">
        <v>48</v>
      </c>
      <c r="BK934">
        <v>1</v>
      </c>
      <c r="BL934">
        <v>1</v>
      </c>
      <c r="BM934">
        <v>1</v>
      </c>
      <c r="BN934">
        <v>1</v>
      </c>
      <c r="BO934">
        <v>1</v>
      </c>
      <c r="BP934">
        <f t="shared" si="30"/>
        <v>5</v>
      </c>
      <c r="BQ934">
        <f t="shared" si="31"/>
        <v>5</v>
      </c>
    </row>
    <row r="935" spans="1:69" x14ac:dyDescent="0.3">
      <c r="A935">
        <v>48147</v>
      </c>
      <c r="B935" t="s">
        <v>136</v>
      </c>
      <c r="C935" t="s">
        <v>49</v>
      </c>
      <c r="D935">
        <v>48</v>
      </c>
      <c r="BK935">
        <v>1</v>
      </c>
      <c r="BL935">
        <v>1</v>
      </c>
      <c r="BM935">
        <v>1</v>
      </c>
      <c r="BN935">
        <v>1</v>
      </c>
      <c r="BO935">
        <v>1</v>
      </c>
      <c r="BP935">
        <f t="shared" si="30"/>
        <v>5</v>
      </c>
      <c r="BQ935">
        <f t="shared" si="31"/>
        <v>5</v>
      </c>
    </row>
    <row r="936" spans="1:69" x14ac:dyDescent="0.3">
      <c r="A936">
        <v>51001</v>
      </c>
      <c r="B936" t="s">
        <v>326</v>
      </c>
      <c r="C936" t="s">
        <v>43</v>
      </c>
      <c r="D936">
        <v>51</v>
      </c>
      <c r="BK936">
        <v>1</v>
      </c>
      <c r="BL936">
        <v>1</v>
      </c>
      <c r="BM936">
        <v>1</v>
      </c>
      <c r="BN936">
        <v>1</v>
      </c>
      <c r="BO936">
        <v>1</v>
      </c>
      <c r="BP936">
        <f t="shared" si="30"/>
        <v>5</v>
      </c>
      <c r="BQ936">
        <f t="shared" si="31"/>
        <v>5</v>
      </c>
    </row>
    <row r="937" spans="1:69" x14ac:dyDescent="0.3">
      <c r="A937">
        <v>51067</v>
      </c>
      <c r="B937" t="s">
        <v>29</v>
      </c>
      <c r="C937" t="s">
        <v>43</v>
      </c>
      <c r="D937">
        <v>51</v>
      </c>
      <c r="BD937">
        <v>1</v>
      </c>
      <c r="BL937">
        <v>1</v>
      </c>
      <c r="BM937">
        <v>1</v>
      </c>
      <c r="BN937">
        <v>1</v>
      </c>
      <c r="BO937">
        <v>1</v>
      </c>
      <c r="BP937">
        <f t="shared" si="30"/>
        <v>5</v>
      </c>
      <c r="BQ937">
        <f t="shared" si="31"/>
        <v>5</v>
      </c>
    </row>
    <row r="938" spans="1:69" x14ac:dyDescent="0.3">
      <c r="A938">
        <v>55033</v>
      </c>
      <c r="B938" t="s">
        <v>87</v>
      </c>
      <c r="C938" t="s">
        <v>9</v>
      </c>
      <c r="D938">
        <v>55</v>
      </c>
      <c r="BK938">
        <v>1</v>
      </c>
      <c r="BL938">
        <v>1</v>
      </c>
      <c r="BM938">
        <v>1</v>
      </c>
      <c r="BN938">
        <v>1</v>
      </c>
      <c r="BO938">
        <v>1</v>
      </c>
      <c r="BP938">
        <f t="shared" si="30"/>
        <v>5</v>
      </c>
      <c r="BQ938">
        <f t="shared" si="31"/>
        <v>5</v>
      </c>
    </row>
    <row r="939" spans="1:69" x14ac:dyDescent="0.3">
      <c r="A939">
        <v>55045</v>
      </c>
      <c r="B939" t="s">
        <v>325</v>
      </c>
      <c r="C939" t="s">
        <v>9</v>
      </c>
      <c r="D939">
        <v>55</v>
      </c>
      <c r="BK939">
        <v>1</v>
      </c>
      <c r="BL939">
        <v>1</v>
      </c>
      <c r="BM939">
        <v>1</v>
      </c>
      <c r="BN939">
        <v>1</v>
      </c>
      <c r="BO939">
        <v>1</v>
      </c>
      <c r="BP939">
        <f t="shared" si="30"/>
        <v>5</v>
      </c>
      <c r="BQ939">
        <f t="shared" si="31"/>
        <v>5</v>
      </c>
    </row>
    <row r="940" spans="1:69" x14ac:dyDescent="0.3">
      <c r="A940">
        <v>55073</v>
      </c>
      <c r="B940" t="s">
        <v>324</v>
      </c>
      <c r="C940" t="s">
        <v>9</v>
      </c>
      <c r="D940">
        <v>55</v>
      </c>
      <c r="BK940">
        <v>1</v>
      </c>
      <c r="BL940">
        <v>1</v>
      </c>
      <c r="BM940">
        <v>1</v>
      </c>
      <c r="BN940">
        <v>1</v>
      </c>
      <c r="BO940">
        <v>1</v>
      </c>
      <c r="BP940">
        <f t="shared" si="30"/>
        <v>5</v>
      </c>
      <c r="BQ940">
        <f t="shared" si="31"/>
        <v>5</v>
      </c>
    </row>
    <row r="941" spans="1:69" x14ac:dyDescent="0.3">
      <c r="A941">
        <v>56005</v>
      </c>
      <c r="B941" t="s">
        <v>236</v>
      </c>
      <c r="C941" t="s">
        <v>7</v>
      </c>
      <c r="D941">
        <v>56</v>
      </c>
      <c r="BK941">
        <v>1</v>
      </c>
      <c r="BL941">
        <v>1</v>
      </c>
      <c r="BM941">
        <v>1</v>
      </c>
      <c r="BN941">
        <v>1</v>
      </c>
      <c r="BO941">
        <v>1</v>
      </c>
      <c r="BP941">
        <f t="shared" si="30"/>
        <v>5</v>
      </c>
      <c r="BQ941">
        <f t="shared" si="31"/>
        <v>5</v>
      </c>
    </row>
    <row r="942" spans="1:69" x14ac:dyDescent="0.3">
      <c r="B942" t="s">
        <v>8</v>
      </c>
      <c r="C942" t="s">
        <v>92</v>
      </c>
      <c r="D942">
        <v>36</v>
      </c>
      <c r="BK942">
        <v>3</v>
      </c>
      <c r="BL942">
        <v>70</v>
      </c>
      <c r="BM942">
        <v>70</v>
      </c>
      <c r="BO942">
        <v>2</v>
      </c>
      <c r="BP942">
        <f t="shared" si="30"/>
        <v>145</v>
      </c>
      <c r="BQ942">
        <f t="shared" si="31"/>
        <v>4</v>
      </c>
    </row>
    <row r="943" spans="1:69" x14ac:dyDescent="0.3">
      <c r="A943">
        <v>47141</v>
      </c>
      <c r="B943" t="s">
        <v>241</v>
      </c>
      <c r="C943" t="s">
        <v>65</v>
      </c>
      <c r="D943">
        <v>47</v>
      </c>
      <c r="BL943">
        <v>5</v>
      </c>
      <c r="BM943">
        <v>6</v>
      </c>
      <c r="BN943">
        <v>6</v>
      </c>
      <c r="BO943">
        <v>8</v>
      </c>
      <c r="BP943">
        <f t="shared" si="30"/>
        <v>25</v>
      </c>
      <c r="BQ943">
        <f t="shared" si="31"/>
        <v>4</v>
      </c>
    </row>
    <row r="944" spans="1:69" x14ac:dyDescent="0.3">
      <c r="A944">
        <v>22073</v>
      </c>
      <c r="B944" t="s">
        <v>690</v>
      </c>
      <c r="C944" t="s">
        <v>190</v>
      </c>
      <c r="D944">
        <v>22</v>
      </c>
      <c r="BL944">
        <v>2</v>
      </c>
      <c r="BM944">
        <v>4</v>
      </c>
      <c r="BN944">
        <v>9</v>
      </c>
      <c r="BO944">
        <v>7</v>
      </c>
      <c r="BP944">
        <f t="shared" si="30"/>
        <v>22</v>
      </c>
      <c r="BQ944">
        <f t="shared" si="31"/>
        <v>4</v>
      </c>
    </row>
    <row r="945" spans="1:69" x14ac:dyDescent="0.3">
      <c r="A945">
        <v>28087</v>
      </c>
      <c r="B945" t="s">
        <v>671</v>
      </c>
      <c r="C945" t="s">
        <v>22</v>
      </c>
      <c r="D945">
        <v>28</v>
      </c>
      <c r="BL945">
        <v>4</v>
      </c>
      <c r="BM945">
        <v>4</v>
      </c>
      <c r="BN945">
        <v>6</v>
      </c>
      <c r="BO945">
        <v>6</v>
      </c>
      <c r="BP945">
        <f t="shared" si="30"/>
        <v>20</v>
      </c>
      <c r="BQ945">
        <f t="shared" si="31"/>
        <v>4</v>
      </c>
    </row>
    <row r="946" spans="1:69" x14ac:dyDescent="0.3">
      <c r="A946">
        <v>19113</v>
      </c>
      <c r="B946" t="s">
        <v>459</v>
      </c>
      <c r="C946" t="s">
        <v>33</v>
      </c>
      <c r="D946">
        <v>19</v>
      </c>
      <c r="BL946">
        <v>3</v>
      </c>
      <c r="BM946">
        <v>4</v>
      </c>
      <c r="BN946">
        <v>6</v>
      </c>
      <c r="BO946">
        <v>6</v>
      </c>
      <c r="BP946">
        <f t="shared" si="30"/>
        <v>19</v>
      </c>
      <c r="BQ946">
        <f t="shared" si="31"/>
        <v>4</v>
      </c>
    </row>
    <row r="947" spans="1:69" x14ac:dyDescent="0.3">
      <c r="A947">
        <v>26021</v>
      </c>
      <c r="B947" t="s">
        <v>652</v>
      </c>
      <c r="C947" t="s">
        <v>105</v>
      </c>
      <c r="D947">
        <v>26</v>
      </c>
      <c r="BL947">
        <v>2</v>
      </c>
      <c r="BM947">
        <v>3</v>
      </c>
      <c r="BN947">
        <v>5</v>
      </c>
      <c r="BO947">
        <v>8</v>
      </c>
      <c r="BP947">
        <f t="shared" si="30"/>
        <v>18</v>
      </c>
      <c r="BQ947">
        <f t="shared" si="31"/>
        <v>4</v>
      </c>
    </row>
    <row r="948" spans="1:69" x14ac:dyDescent="0.3">
      <c r="A948">
        <v>45085</v>
      </c>
      <c r="B948" t="s">
        <v>551</v>
      </c>
      <c r="C948" t="s">
        <v>12</v>
      </c>
      <c r="D948">
        <v>45</v>
      </c>
      <c r="BL948">
        <v>3</v>
      </c>
      <c r="BM948">
        <v>3</v>
      </c>
      <c r="BN948">
        <v>4</v>
      </c>
      <c r="BO948">
        <v>8</v>
      </c>
      <c r="BP948">
        <f t="shared" si="30"/>
        <v>18</v>
      </c>
      <c r="BQ948">
        <f t="shared" si="31"/>
        <v>4</v>
      </c>
    </row>
    <row r="949" spans="1:69" x14ac:dyDescent="0.3">
      <c r="A949">
        <v>39025</v>
      </c>
      <c r="B949" t="s">
        <v>635</v>
      </c>
      <c r="C949" t="s">
        <v>84</v>
      </c>
      <c r="D949">
        <v>39</v>
      </c>
      <c r="BL949">
        <v>2</v>
      </c>
      <c r="BM949">
        <v>5</v>
      </c>
      <c r="BN949">
        <v>5</v>
      </c>
      <c r="BO949">
        <v>5</v>
      </c>
      <c r="BP949">
        <f t="shared" si="30"/>
        <v>17</v>
      </c>
      <c r="BQ949">
        <f t="shared" si="31"/>
        <v>4</v>
      </c>
    </row>
    <row r="950" spans="1:69" x14ac:dyDescent="0.3">
      <c r="A950">
        <v>50025</v>
      </c>
      <c r="B950" t="s">
        <v>503</v>
      </c>
      <c r="C950" t="s">
        <v>47</v>
      </c>
      <c r="D950">
        <v>50</v>
      </c>
      <c r="BL950">
        <v>1</v>
      </c>
      <c r="BM950">
        <v>5</v>
      </c>
      <c r="BN950">
        <v>5</v>
      </c>
      <c r="BO950">
        <v>5</v>
      </c>
      <c r="BP950">
        <f t="shared" si="30"/>
        <v>16</v>
      </c>
      <c r="BQ950">
        <f t="shared" si="31"/>
        <v>4</v>
      </c>
    </row>
    <row r="951" spans="1:69" x14ac:dyDescent="0.3">
      <c r="A951">
        <v>50001</v>
      </c>
      <c r="B951" t="s">
        <v>602</v>
      </c>
      <c r="C951" t="s">
        <v>47</v>
      </c>
      <c r="D951">
        <v>50</v>
      </c>
      <c r="BL951">
        <v>1</v>
      </c>
      <c r="BM951">
        <v>3</v>
      </c>
      <c r="BN951">
        <v>3</v>
      </c>
      <c r="BO951">
        <v>8</v>
      </c>
      <c r="BP951">
        <f t="shared" si="30"/>
        <v>15</v>
      </c>
      <c r="BQ951">
        <f t="shared" si="31"/>
        <v>4</v>
      </c>
    </row>
    <row r="952" spans="1:69" x14ac:dyDescent="0.3">
      <c r="A952">
        <v>4001</v>
      </c>
      <c r="B952" t="s">
        <v>601</v>
      </c>
      <c r="C952" t="s">
        <v>145</v>
      </c>
      <c r="D952">
        <v>4</v>
      </c>
      <c r="BL952">
        <v>3</v>
      </c>
      <c r="BM952">
        <v>3</v>
      </c>
      <c r="BN952">
        <v>4</v>
      </c>
      <c r="BO952">
        <v>4</v>
      </c>
      <c r="BP952">
        <f t="shared" si="30"/>
        <v>14</v>
      </c>
      <c r="BQ952">
        <f t="shared" si="31"/>
        <v>4</v>
      </c>
    </row>
    <row r="953" spans="1:69" x14ac:dyDescent="0.3">
      <c r="A953">
        <v>26145</v>
      </c>
      <c r="B953" t="s">
        <v>579</v>
      </c>
      <c r="C953" t="s">
        <v>105</v>
      </c>
      <c r="D953">
        <v>26</v>
      </c>
      <c r="BL953">
        <v>1</v>
      </c>
      <c r="BM953">
        <v>2</v>
      </c>
      <c r="BN953">
        <v>2</v>
      </c>
      <c r="BO953">
        <v>8</v>
      </c>
      <c r="BP953">
        <f t="shared" si="30"/>
        <v>13</v>
      </c>
      <c r="BQ953">
        <f t="shared" si="31"/>
        <v>4</v>
      </c>
    </row>
    <row r="954" spans="1:69" x14ac:dyDescent="0.3">
      <c r="A954">
        <v>27147</v>
      </c>
      <c r="B954" t="s">
        <v>578</v>
      </c>
      <c r="C954" t="s">
        <v>183</v>
      </c>
      <c r="D954">
        <v>27</v>
      </c>
      <c r="BL954">
        <v>2</v>
      </c>
      <c r="BM954">
        <v>3</v>
      </c>
      <c r="BN954">
        <v>3</v>
      </c>
      <c r="BO954">
        <v>5</v>
      </c>
      <c r="BP954">
        <f t="shared" si="30"/>
        <v>13</v>
      </c>
      <c r="BQ954">
        <f t="shared" si="31"/>
        <v>4</v>
      </c>
    </row>
    <row r="955" spans="1:69" x14ac:dyDescent="0.3">
      <c r="A955">
        <v>28085</v>
      </c>
      <c r="B955" t="s">
        <v>160</v>
      </c>
      <c r="C955" t="s">
        <v>22</v>
      </c>
      <c r="D955">
        <v>28</v>
      </c>
      <c r="BL955">
        <v>1</v>
      </c>
      <c r="BM955">
        <v>4</v>
      </c>
      <c r="BN955">
        <v>4</v>
      </c>
      <c r="BO955">
        <v>4</v>
      </c>
      <c r="BP955">
        <f t="shared" si="30"/>
        <v>13</v>
      </c>
      <c r="BQ955">
        <f t="shared" si="31"/>
        <v>4</v>
      </c>
    </row>
    <row r="956" spans="1:69" x14ac:dyDescent="0.3">
      <c r="A956">
        <v>28151</v>
      </c>
      <c r="B956" t="s">
        <v>25</v>
      </c>
      <c r="C956" t="s">
        <v>22</v>
      </c>
      <c r="D956">
        <v>28</v>
      </c>
      <c r="BL956">
        <v>1</v>
      </c>
      <c r="BM956">
        <v>3</v>
      </c>
      <c r="BN956">
        <v>4</v>
      </c>
      <c r="BO956">
        <v>5</v>
      </c>
      <c r="BP956">
        <f t="shared" si="30"/>
        <v>13</v>
      </c>
      <c r="BQ956">
        <f t="shared" si="31"/>
        <v>4</v>
      </c>
    </row>
    <row r="957" spans="1:69" x14ac:dyDescent="0.3">
      <c r="A957">
        <v>33017</v>
      </c>
      <c r="B957" t="s">
        <v>574</v>
      </c>
      <c r="C957" t="s">
        <v>20</v>
      </c>
      <c r="D957">
        <v>33</v>
      </c>
      <c r="BL957">
        <v>1</v>
      </c>
      <c r="BM957">
        <v>3</v>
      </c>
      <c r="BN957">
        <v>4</v>
      </c>
      <c r="BO957">
        <v>5</v>
      </c>
      <c r="BP957">
        <f t="shared" si="30"/>
        <v>13</v>
      </c>
      <c r="BQ957">
        <f t="shared" si="31"/>
        <v>4</v>
      </c>
    </row>
    <row r="958" spans="1:69" x14ac:dyDescent="0.3">
      <c r="A958">
        <v>42019</v>
      </c>
      <c r="B958" t="s">
        <v>568</v>
      </c>
      <c r="C958" t="s">
        <v>74</v>
      </c>
      <c r="D958">
        <v>42</v>
      </c>
      <c r="BL958">
        <v>1</v>
      </c>
      <c r="BM958">
        <v>1</v>
      </c>
      <c r="BN958">
        <v>5</v>
      </c>
      <c r="BO958">
        <v>6</v>
      </c>
      <c r="BP958">
        <f t="shared" si="30"/>
        <v>13</v>
      </c>
      <c r="BQ958">
        <f t="shared" si="31"/>
        <v>4</v>
      </c>
    </row>
    <row r="959" spans="1:69" x14ac:dyDescent="0.3">
      <c r="B959" t="s">
        <v>8</v>
      </c>
      <c r="C959" t="s">
        <v>321</v>
      </c>
      <c r="D959">
        <v>2</v>
      </c>
      <c r="BJ959">
        <v>1</v>
      </c>
      <c r="BK959">
        <v>4</v>
      </c>
      <c r="BL959">
        <v>6</v>
      </c>
      <c r="BN959">
        <v>1</v>
      </c>
      <c r="BP959">
        <f t="shared" si="30"/>
        <v>12</v>
      </c>
      <c r="BQ959">
        <f t="shared" si="31"/>
        <v>4</v>
      </c>
    </row>
    <row r="960" spans="1:69" x14ac:dyDescent="0.3">
      <c r="A960">
        <v>8039</v>
      </c>
      <c r="B960" t="s">
        <v>553</v>
      </c>
      <c r="C960" t="s">
        <v>140</v>
      </c>
      <c r="D960">
        <v>8</v>
      </c>
      <c r="BL960">
        <v>3</v>
      </c>
      <c r="BM960">
        <v>3</v>
      </c>
      <c r="BN960">
        <v>3</v>
      </c>
      <c r="BO960">
        <v>3</v>
      </c>
      <c r="BP960">
        <f t="shared" si="30"/>
        <v>12</v>
      </c>
      <c r="BQ960">
        <f t="shared" si="31"/>
        <v>4</v>
      </c>
    </row>
    <row r="961" spans="1:69" x14ac:dyDescent="0.3">
      <c r="A961">
        <v>28057</v>
      </c>
      <c r="B961" t="s">
        <v>541</v>
      </c>
      <c r="C961" t="s">
        <v>22</v>
      </c>
      <c r="D961">
        <v>28</v>
      </c>
      <c r="BL961">
        <v>3</v>
      </c>
      <c r="BM961">
        <v>3</v>
      </c>
      <c r="BN961">
        <v>3</v>
      </c>
      <c r="BO961">
        <v>3</v>
      </c>
      <c r="BP961">
        <f t="shared" si="30"/>
        <v>12</v>
      </c>
      <c r="BQ961">
        <f t="shared" si="31"/>
        <v>4</v>
      </c>
    </row>
    <row r="962" spans="1:69" x14ac:dyDescent="0.3">
      <c r="B962" t="s">
        <v>8</v>
      </c>
      <c r="C962" t="s">
        <v>43</v>
      </c>
      <c r="D962">
        <v>51</v>
      </c>
      <c r="AZ962">
        <v>3</v>
      </c>
      <c r="BA962">
        <v>3</v>
      </c>
      <c r="BB962">
        <v>3</v>
      </c>
      <c r="BC962">
        <v>3</v>
      </c>
      <c r="BP962">
        <f t="shared" si="30"/>
        <v>12</v>
      </c>
      <c r="BQ962">
        <f t="shared" si="31"/>
        <v>4</v>
      </c>
    </row>
    <row r="963" spans="1:69" x14ac:dyDescent="0.3">
      <c r="A963">
        <v>8015</v>
      </c>
      <c r="B963" t="s">
        <v>527</v>
      </c>
      <c r="C963" t="s">
        <v>140</v>
      </c>
      <c r="D963">
        <v>8</v>
      </c>
      <c r="BL963">
        <v>2</v>
      </c>
      <c r="BM963">
        <v>3</v>
      </c>
      <c r="BN963">
        <v>3</v>
      </c>
      <c r="BO963">
        <v>3</v>
      </c>
      <c r="BP963">
        <f t="shared" si="30"/>
        <v>11</v>
      </c>
      <c r="BQ963">
        <f t="shared" si="31"/>
        <v>4</v>
      </c>
    </row>
    <row r="964" spans="1:69" x14ac:dyDescent="0.3">
      <c r="B964" t="s">
        <v>8</v>
      </c>
      <c r="C964" t="s">
        <v>96</v>
      </c>
      <c r="D964">
        <v>31</v>
      </c>
      <c r="BI964">
        <v>2</v>
      </c>
      <c r="BM964">
        <v>3</v>
      </c>
      <c r="BN964">
        <v>3</v>
      </c>
      <c r="BO964">
        <v>3</v>
      </c>
      <c r="BP964">
        <f t="shared" si="30"/>
        <v>11</v>
      </c>
      <c r="BQ964">
        <f t="shared" si="31"/>
        <v>4</v>
      </c>
    </row>
    <row r="965" spans="1:69" x14ac:dyDescent="0.3">
      <c r="A965">
        <v>6007</v>
      </c>
      <c r="B965" t="s">
        <v>505</v>
      </c>
      <c r="C965" t="s">
        <v>255</v>
      </c>
      <c r="D965">
        <v>6</v>
      </c>
      <c r="BL965">
        <v>1</v>
      </c>
      <c r="BM965">
        <v>2</v>
      </c>
      <c r="BN965">
        <v>3</v>
      </c>
      <c r="BO965">
        <v>4</v>
      </c>
      <c r="BP965">
        <f t="shared" si="30"/>
        <v>10</v>
      </c>
      <c r="BQ965">
        <f t="shared" si="31"/>
        <v>4</v>
      </c>
    </row>
    <row r="966" spans="1:69" x14ac:dyDescent="0.3">
      <c r="A966">
        <v>6093</v>
      </c>
      <c r="B966" t="s">
        <v>504</v>
      </c>
      <c r="C966" t="s">
        <v>255</v>
      </c>
      <c r="D966">
        <v>6</v>
      </c>
      <c r="BL966">
        <v>2</v>
      </c>
      <c r="BM966">
        <v>2</v>
      </c>
      <c r="BN966">
        <v>3</v>
      </c>
      <c r="BO966">
        <v>3</v>
      </c>
      <c r="BP966">
        <f t="shared" ref="BP966:BP1029" si="32">SUM(E966:BO966)</f>
        <v>10</v>
      </c>
      <c r="BQ966">
        <f t="shared" ref="BQ966:BQ1029" si="33">COUNTA(E966:BO966)</f>
        <v>4</v>
      </c>
    </row>
    <row r="967" spans="1:69" x14ac:dyDescent="0.3">
      <c r="A967">
        <v>23023</v>
      </c>
      <c r="B967" t="s">
        <v>497</v>
      </c>
      <c r="C967" t="s">
        <v>24</v>
      </c>
      <c r="D967">
        <v>23</v>
      </c>
      <c r="BL967">
        <v>1</v>
      </c>
      <c r="BM967">
        <v>3</v>
      </c>
      <c r="BN967">
        <v>3</v>
      </c>
      <c r="BO967">
        <v>3</v>
      </c>
      <c r="BP967">
        <f t="shared" si="32"/>
        <v>10</v>
      </c>
      <c r="BQ967">
        <f t="shared" si="33"/>
        <v>4</v>
      </c>
    </row>
    <row r="968" spans="1:69" x14ac:dyDescent="0.3">
      <c r="A968">
        <v>26025</v>
      </c>
      <c r="B968" t="s">
        <v>445</v>
      </c>
      <c r="C968" t="s">
        <v>105</v>
      </c>
      <c r="D968">
        <v>26</v>
      </c>
      <c r="BL968">
        <v>1</v>
      </c>
      <c r="BM968">
        <v>2</v>
      </c>
      <c r="BN968">
        <v>3</v>
      </c>
      <c r="BO968">
        <v>4</v>
      </c>
      <c r="BP968">
        <f t="shared" si="32"/>
        <v>10</v>
      </c>
      <c r="BQ968">
        <f t="shared" si="33"/>
        <v>4</v>
      </c>
    </row>
    <row r="969" spans="1:69" x14ac:dyDescent="0.3">
      <c r="A969">
        <v>30013</v>
      </c>
      <c r="B969" t="s">
        <v>494</v>
      </c>
      <c r="C969" t="s">
        <v>98</v>
      </c>
      <c r="D969">
        <v>30</v>
      </c>
      <c r="BB969">
        <v>1</v>
      </c>
      <c r="BM969">
        <v>3</v>
      </c>
      <c r="BN969">
        <v>3</v>
      </c>
      <c r="BO969">
        <v>3</v>
      </c>
      <c r="BP969">
        <f t="shared" si="32"/>
        <v>10</v>
      </c>
      <c r="BQ969">
        <f t="shared" si="33"/>
        <v>4</v>
      </c>
    </row>
    <row r="970" spans="1:69" x14ac:dyDescent="0.3">
      <c r="A970">
        <v>6115</v>
      </c>
      <c r="B970" t="s">
        <v>485</v>
      </c>
      <c r="C970" t="s">
        <v>255</v>
      </c>
      <c r="D970">
        <v>6</v>
      </c>
      <c r="BL970">
        <v>2</v>
      </c>
      <c r="BM970">
        <v>2</v>
      </c>
      <c r="BN970">
        <v>2</v>
      </c>
      <c r="BO970">
        <v>3</v>
      </c>
      <c r="BP970">
        <f t="shared" si="32"/>
        <v>9</v>
      </c>
      <c r="BQ970">
        <f t="shared" si="33"/>
        <v>4</v>
      </c>
    </row>
    <row r="971" spans="1:69" x14ac:dyDescent="0.3">
      <c r="A971">
        <v>22011</v>
      </c>
      <c r="B971" t="s">
        <v>480</v>
      </c>
      <c r="C971" t="s">
        <v>190</v>
      </c>
      <c r="D971">
        <v>22</v>
      </c>
      <c r="BL971">
        <v>1</v>
      </c>
      <c r="BM971">
        <v>1</v>
      </c>
      <c r="BN971">
        <v>5</v>
      </c>
      <c r="BO971">
        <v>2</v>
      </c>
      <c r="BP971">
        <f t="shared" si="32"/>
        <v>9</v>
      </c>
      <c r="BQ971">
        <f t="shared" si="33"/>
        <v>4</v>
      </c>
    </row>
    <row r="972" spans="1:69" x14ac:dyDescent="0.3">
      <c r="A972">
        <v>47017</v>
      </c>
      <c r="B972" t="s">
        <v>378</v>
      </c>
      <c r="C972" t="s">
        <v>65</v>
      </c>
      <c r="D972">
        <v>47</v>
      </c>
      <c r="BL972">
        <v>2</v>
      </c>
      <c r="BM972">
        <v>2</v>
      </c>
      <c r="BN972">
        <v>2</v>
      </c>
      <c r="BO972">
        <v>3</v>
      </c>
      <c r="BP972">
        <f t="shared" si="32"/>
        <v>9</v>
      </c>
      <c r="BQ972">
        <f t="shared" si="33"/>
        <v>4</v>
      </c>
    </row>
    <row r="973" spans="1:69" x14ac:dyDescent="0.3">
      <c r="A973">
        <v>13009</v>
      </c>
      <c r="B973" t="s">
        <v>463</v>
      </c>
      <c r="C973" t="s">
        <v>128</v>
      </c>
      <c r="D973">
        <v>13</v>
      </c>
      <c r="BL973">
        <v>2</v>
      </c>
      <c r="BM973">
        <v>2</v>
      </c>
      <c r="BN973">
        <v>2</v>
      </c>
      <c r="BO973">
        <v>2</v>
      </c>
      <c r="BP973">
        <f t="shared" si="32"/>
        <v>8</v>
      </c>
      <c r="BQ973">
        <f t="shared" si="33"/>
        <v>4</v>
      </c>
    </row>
    <row r="974" spans="1:69" x14ac:dyDescent="0.3">
      <c r="A974">
        <v>22039</v>
      </c>
      <c r="B974" t="s">
        <v>457</v>
      </c>
      <c r="C974" t="s">
        <v>190</v>
      </c>
      <c r="D974">
        <v>22</v>
      </c>
      <c r="BL974">
        <v>2</v>
      </c>
      <c r="BM974">
        <v>2</v>
      </c>
      <c r="BN974">
        <v>2</v>
      </c>
      <c r="BO974">
        <v>2</v>
      </c>
      <c r="BP974">
        <f t="shared" si="32"/>
        <v>8</v>
      </c>
      <c r="BQ974">
        <f t="shared" si="33"/>
        <v>4</v>
      </c>
    </row>
    <row r="975" spans="1:69" x14ac:dyDescent="0.3">
      <c r="A975">
        <v>27039</v>
      </c>
      <c r="B975" t="s">
        <v>260</v>
      </c>
      <c r="C975" t="s">
        <v>183</v>
      </c>
      <c r="D975">
        <v>27</v>
      </c>
      <c r="BL975">
        <v>1</v>
      </c>
      <c r="BM975">
        <v>2</v>
      </c>
      <c r="BN975">
        <v>2</v>
      </c>
      <c r="BO975">
        <v>3</v>
      </c>
      <c r="BP975">
        <f t="shared" si="32"/>
        <v>8</v>
      </c>
      <c r="BQ975">
        <f t="shared" si="33"/>
        <v>4</v>
      </c>
    </row>
    <row r="976" spans="1:69" x14ac:dyDescent="0.3">
      <c r="A976">
        <v>28143</v>
      </c>
      <c r="B976" t="s">
        <v>452</v>
      </c>
      <c r="C976" t="s">
        <v>22</v>
      </c>
      <c r="D976">
        <v>28</v>
      </c>
      <c r="BL976">
        <v>1</v>
      </c>
      <c r="BM976">
        <v>2</v>
      </c>
      <c r="BN976">
        <v>2</v>
      </c>
      <c r="BO976">
        <v>3</v>
      </c>
      <c r="BP976">
        <f t="shared" si="32"/>
        <v>8</v>
      </c>
      <c r="BQ976">
        <f t="shared" si="33"/>
        <v>4</v>
      </c>
    </row>
    <row r="977" spans="1:69" x14ac:dyDescent="0.3">
      <c r="A977">
        <v>37001</v>
      </c>
      <c r="B977" t="s">
        <v>449</v>
      </c>
      <c r="C977" t="s">
        <v>17</v>
      </c>
      <c r="D977">
        <v>37</v>
      </c>
      <c r="BL977">
        <v>1</v>
      </c>
      <c r="BM977">
        <v>1</v>
      </c>
      <c r="BN977">
        <v>3</v>
      </c>
      <c r="BO977">
        <v>3</v>
      </c>
      <c r="BP977">
        <f t="shared" si="32"/>
        <v>8</v>
      </c>
      <c r="BQ977">
        <f t="shared" si="33"/>
        <v>4</v>
      </c>
    </row>
    <row r="978" spans="1:69" x14ac:dyDescent="0.3">
      <c r="A978">
        <v>37051</v>
      </c>
      <c r="B978" t="s">
        <v>200</v>
      </c>
      <c r="C978" t="s">
        <v>17</v>
      </c>
      <c r="D978">
        <v>37</v>
      </c>
      <c r="BL978">
        <v>2</v>
      </c>
      <c r="BM978">
        <v>2</v>
      </c>
      <c r="BN978">
        <v>2</v>
      </c>
      <c r="BO978">
        <v>2</v>
      </c>
      <c r="BP978">
        <f t="shared" si="32"/>
        <v>8</v>
      </c>
      <c r="BQ978">
        <f t="shared" si="33"/>
        <v>4</v>
      </c>
    </row>
    <row r="979" spans="1:69" x14ac:dyDescent="0.3">
      <c r="A979">
        <v>39039</v>
      </c>
      <c r="B979" t="s">
        <v>447</v>
      </c>
      <c r="C979" t="s">
        <v>84</v>
      </c>
      <c r="D979">
        <v>39</v>
      </c>
      <c r="BL979">
        <v>2</v>
      </c>
      <c r="BM979">
        <v>2</v>
      </c>
      <c r="BN979">
        <v>2</v>
      </c>
      <c r="BO979">
        <v>2</v>
      </c>
      <c r="BP979">
        <f t="shared" si="32"/>
        <v>8</v>
      </c>
      <c r="BQ979">
        <f t="shared" si="33"/>
        <v>4</v>
      </c>
    </row>
    <row r="980" spans="1:69" x14ac:dyDescent="0.3">
      <c r="A980">
        <v>45047</v>
      </c>
      <c r="B980" t="s">
        <v>443</v>
      </c>
      <c r="C980" t="s">
        <v>12</v>
      </c>
      <c r="D980">
        <v>45</v>
      </c>
      <c r="BL980">
        <v>2</v>
      </c>
      <c r="BM980">
        <v>2</v>
      </c>
      <c r="BN980">
        <v>2</v>
      </c>
      <c r="BO980">
        <v>2</v>
      </c>
      <c r="BP980">
        <f t="shared" si="32"/>
        <v>8</v>
      </c>
      <c r="BQ980">
        <f t="shared" si="33"/>
        <v>4</v>
      </c>
    </row>
    <row r="981" spans="1:69" x14ac:dyDescent="0.3">
      <c r="A981">
        <v>47123</v>
      </c>
      <c r="B981" t="s">
        <v>127</v>
      </c>
      <c r="C981" t="s">
        <v>65</v>
      </c>
      <c r="D981">
        <v>47</v>
      </c>
      <c r="BL981">
        <v>2</v>
      </c>
      <c r="BM981">
        <v>2</v>
      </c>
      <c r="BN981">
        <v>2</v>
      </c>
      <c r="BO981">
        <v>2</v>
      </c>
      <c r="BP981">
        <f t="shared" si="32"/>
        <v>8</v>
      </c>
      <c r="BQ981">
        <f t="shared" si="33"/>
        <v>4</v>
      </c>
    </row>
    <row r="982" spans="1:69" x14ac:dyDescent="0.3">
      <c r="A982">
        <v>50011</v>
      </c>
      <c r="B982" t="s">
        <v>29</v>
      </c>
      <c r="C982" t="s">
        <v>47</v>
      </c>
      <c r="D982">
        <v>50</v>
      </c>
      <c r="BL982">
        <v>2</v>
      </c>
      <c r="BM982">
        <v>2</v>
      </c>
      <c r="BN982">
        <v>2</v>
      </c>
      <c r="BO982">
        <v>2</v>
      </c>
      <c r="BP982">
        <f t="shared" si="32"/>
        <v>8</v>
      </c>
      <c r="BQ982">
        <f t="shared" si="33"/>
        <v>4</v>
      </c>
    </row>
    <row r="983" spans="1:69" x14ac:dyDescent="0.3">
      <c r="A983">
        <v>51165</v>
      </c>
      <c r="B983" t="s">
        <v>438</v>
      </c>
      <c r="C983" t="s">
        <v>43</v>
      </c>
      <c r="D983">
        <v>51</v>
      </c>
      <c r="BD983">
        <v>1</v>
      </c>
      <c r="BM983">
        <v>2</v>
      </c>
      <c r="BN983">
        <v>2</v>
      </c>
      <c r="BO983">
        <v>3</v>
      </c>
      <c r="BP983">
        <f t="shared" si="32"/>
        <v>8</v>
      </c>
      <c r="BQ983">
        <f t="shared" si="33"/>
        <v>4</v>
      </c>
    </row>
    <row r="984" spans="1:69" x14ac:dyDescent="0.3">
      <c r="A984">
        <v>54051</v>
      </c>
      <c r="B984" t="s">
        <v>436</v>
      </c>
      <c r="C984" t="s">
        <v>10</v>
      </c>
      <c r="D984">
        <v>54</v>
      </c>
      <c r="BL984">
        <v>2</v>
      </c>
      <c r="BM984">
        <v>2</v>
      </c>
      <c r="BN984">
        <v>2</v>
      </c>
      <c r="BO984">
        <v>2</v>
      </c>
      <c r="BP984">
        <f t="shared" si="32"/>
        <v>8</v>
      </c>
      <c r="BQ984">
        <f t="shared" si="33"/>
        <v>4</v>
      </c>
    </row>
    <row r="985" spans="1:69" x14ac:dyDescent="0.3">
      <c r="A985">
        <v>13187</v>
      </c>
      <c r="B985" t="s">
        <v>430</v>
      </c>
      <c r="C985" t="s">
        <v>128</v>
      </c>
      <c r="D985">
        <v>13</v>
      </c>
      <c r="BL985">
        <v>1</v>
      </c>
      <c r="BM985">
        <v>1</v>
      </c>
      <c r="BN985">
        <v>2</v>
      </c>
      <c r="BO985">
        <v>3</v>
      </c>
      <c r="BP985">
        <f t="shared" si="32"/>
        <v>7</v>
      </c>
      <c r="BQ985">
        <f t="shared" si="33"/>
        <v>4</v>
      </c>
    </row>
    <row r="986" spans="1:69" x14ac:dyDescent="0.3">
      <c r="A986">
        <v>16011</v>
      </c>
      <c r="B986" t="s">
        <v>428</v>
      </c>
      <c r="C986" t="s">
        <v>247</v>
      </c>
      <c r="D986">
        <v>16</v>
      </c>
      <c r="BL986">
        <v>2</v>
      </c>
      <c r="BM986">
        <v>3</v>
      </c>
      <c r="BN986">
        <v>1</v>
      </c>
      <c r="BO986">
        <v>1</v>
      </c>
      <c r="BP986">
        <f t="shared" si="32"/>
        <v>7</v>
      </c>
      <c r="BQ986">
        <f t="shared" si="33"/>
        <v>4</v>
      </c>
    </row>
    <row r="987" spans="1:69" x14ac:dyDescent="0.3">
      <c r="A987">
        <v>28043</v>
      </c>
      <c r="B987" t="s">
        <v>421</v>
      </c>
      <c r="C987" t="s">
        <v>22</v>
      </c>
      <c r="D987">
        <v>28</v>
      </c>
      <c r="BL987">
        <v>1</v>
      </c>
      <c r="BM987">
        <v>2</v>
      </c>
      <c r="BN987">
        <v>2</v>
      </c>
      <c r="BO987">
        <v>2</v>
      </c>
      <c r="BP987">
        <f t="shared" si="32"/>
        <v>7</v>
      </c>
      <c r="BQ987">
        <f t="shared" si="33"/>
        <v>4</v>
      </c>
    </row>
    <row r="988" spans="1:69" x14ac:dyDescent="0.3">
      <c r="A988">
        <v>28107</v>
      </c>
      <c r="B988" t="s">
        <v>420</v>
      </c>
      <c r="C988" t="s">
        <v>22</v>
      </c>
      <c r="D988">
        <v>28</v>
      </c>
      <c r="BL988">
        <v>1</v>
      </c>
      <c r="BM988">
        <v>2</v>
      </c>
      <c r="BN988">
        <v>2</v>
      </c>
      <c r="BO988">
        <v>2</v>
      </c>
      <c r="BP988">
        <f t="shared" si="32"/>
        <v>7</v>
      </c>
      <c r="BQ988">
        <f t="shared" si="33"/>
        <v>4</v>
      </c>
    </row>
    <row r="989" spans="1:69" x14ac:dyDescent="0.3">
      <c r="A989">
        <v>37035</v>
      </c>
      <c r="B989" t="s">
        <v>418</v>
      </c>
      <c r="C989" t="s">
        <v>17</v>
      </c>
      <c r="D989">
        <v>37</v>
      </c>
      <c r="BL989">
        <v>1</v>
      </c>
      <c r="BM989">
        <v>1</v>
      </c>
      <c r="BN989">
        <v>1</v>
      </c>
      <c r="BO989">
        <v>4</v>
      </c>
      <c r="BP989">
        <f t="shared" si="32"/>
        <v>7</v>
      </c>
      <c r="BQ989">
        <f t="shared" si="33"/>
        <v>4</v>
      </c>
    </row>
    <row r="990" spans="1:69" x14ac:dyDescent="0.3">
      <c r="A990">
        <v>47047</v>
      </c>
      <c r="B990" t="s">
        <v>59</v>
      </c>
      <c r="C990" t="s">
        <v>65</v>
      </c>
      <c r="D990">
        <v>47</v>
      </c>
      <c r="BL990">
        <v>1</v>
      </c>
      <c r="BM990">
        <v>2</v>
      </c>
      <c r="BN990">
        <v>2</v>
      </c>
      <c r="BO990">
        <v>2</v>
      </c>
      <c r="BP990">
        <f t="shared" si="32"/>
        <v>7</v>
      </c>
      <c r="BQ990">
        <f t="shared" si="33"/>
        <v>4</v>
      </c>
    </row>
    <row r="991" spans="1:69" x14ac:dyDescent="0.3">
      <c r="A991">
        <v>47151</v>
      </c>
      <c r="B991" t="s">
        <v>238</v>
      </c>
      <c r="C991" t="s">
        <v>65</v>
      </c>
      <c r="D991">
        <v>47</v>
      </c>
      <c r="BL991">
        <v>2</v>
      </c>
      <c r="BM991">
        <v>2</v>
      </c>
      <c r="BN991">
        <v>2</v>
      </c>
      <c r="BO991">
        <v>1</v>
      </c>
      <c r="BP991">
        <f t="shared" si="32"/>
        <v>7</v>
      </c>
      <c r="BQ991">
        <f t="shared" si="33"/>
        <v>4</v>
      </c>
    </row>
    <row r="992" spans="1:69" x14ac:dyDescent="0.3">
      <c r="A992">
        <v>48375</v>
      </c>
      <c r="B992" t="s">
        <v>331</v>
      </c>
      <c r="C992" t="s">
        <v>49</v>
      </c>
      <c r="D992">
        <v>48</v>
      </c>
      <c r="BL992">
        <v>1</v>
      </c>
      <c r="BM992">
        <v>2</v>
      </c>
      <c r="BN992">
        <v>2</v>
      </c>
      <c r="BO992">
        <v>2</v>
      </c>
      <c r="BP992">
        <f t="shared" si="32"/>
        <v>7</v>
      </c>
      <c r="BQ992">
        <f t="shared" si="33"/>
        <v>4</v>
      </c>
    </row>
    <row r="993" spans="1:69" x14ac:dyDescent="0.3">
      <c r="A993">
        <v>51047</v>
      </c>
      <c r="B993" t="s">
        <v>409</v>
      </c>
      <c r="C993" t="s">
        <v>43</v>
      </c>
      <c r="D993">
        <v>51</v>
      </c>
      <c r="BD993">
        <v>1</v>
      </c>
      <c r="BM993">
        <v>2</v>
      </c>
      <c r="BN993">
        <v>2</v>
      </c>
      <c r="BO993">
        <v>2</v>
      </c>
      <c r="BP993">
        <f t="shared" si="32"/>
        <v>7</v>
      </c>
      <c r="BQ993">
        <f t="shared" si="33"/>
        <v>4</v>
      </c>
    </row>
    <row r="994" spans="1:69" x14ac:dyDescent="0.3">
      <c r="A994">
        <v>51105</v>
      </c>
      <c r="B994" t="s">
        <v>287</v>
      </c>
      <c r="C994" t="s">
        <v>43</v>
      </c>
      <c r="D994">
        <v>51</v>
      </c>
      <c r="BD994">
        <v>1</v>
      </c>
      <c r="BM994">
        <v>2</v>
      </c>
      <c r="BN994">
        <v>2</v>
      </c>
      <c r="BO994">
        <v>2</v>
      </c>
      <c r="BP994">
        <f t="shared" si="32"/>
        <v>7</v>
      </c>
      <c r="BQ994">
        <f t="shared" si="33"/>
        <v>4</v>
      </c>
    </row>
    <row r="995" spans="1:69" x14ac:dyDescent="0.3">
      <c r="A995">
        <v>56007</v>
      </c>
      <c r="B995" t="s">
        <v>77</v>
      </c>
      <c r="C995" t="s">
        <v>7</v>
      </c>
      <c r="D995">
        <v>56</v>
      </c>
      <c r="BL995">
        <v>1</v>
      </c>
      <c r="BM995">
        <v>1</v>
      </c>
      <c r="BN995">
        <v>2</v>
      </c>
      <c r="BO995">
        <v>3</v>
      </c>
      <c r="BP995">
        <f t="shared" si="32"/>
        <v>7</v>
      </c>
      <c r="BQ995">
        <f t="shared" si="33"/>
        <v>4</v>
      </c>
    </row>
    <row r="996" spans="1:69" x14ac:dyDescent="0.3">
      <c r="B996" t="s">
        <v>8</v>
      </c>
      <c r="C996" t="s">
        <v>145</v>
      </c>
      <c r="D996">
        <v>4</v>
      </c>
      <c r="BK996">
        <v>1</v>
      </c>
      <c r="BL996">
        <v>1</v>
      </c>
      <c r="BM996">
        <v>2</v>
      </c>
      <c r="BN996">
        <v>2</v>
      </c>
      <c r="BP996">
        <f t="shared" si="32"/>
        <v>6</v>
      </c>
      <c r="BQ996">
        <f t="shared" si="33"/>
        <v>4</v>
      </c>
    </row>
    <row r="997" spans="1:69" x14ac:dyDescent="0.3">
      <c r="A997">
        <v>5131</v>
      </c>
      <c r="B997" t="s">
        <v>405</v>
      </c>
      <c r="C997" t="s">
        <v>208</v>
      </c>
      <c r="D997">
        <v>5</v>
      </c>
      <c r="BL997">
        <v>1</v>
      </c>
      <c r="BM997">
        <v>1</v>
      </c>
      <c r="BN997">
        <v>2</v>
      </c>
      <c r="BO997">
        <v>2</v>
      </c>
      <c r="BP997">
        <f t="shared" si="32"/>
        <v>6</v>
      </c>
      <c r="BQ997">
        <f t="shared" si="33"/>
        <v>4</v>
      </c>
    </row>
    <row r="998" spans="1:69" x14ac:dyDescent="0.3">
      <c r="A998">
        <v>8085</v>
      </c>
      <c r="B998" t="s">
        <v>403</v>
      </c>
      <c r="C998" t="s">
        <v>140</v>
      </c>
      <c r="D998">
        <v>8</v>
      </c>
      <c r="BL998">
        <v>1</v>
      </c>
      <c r="BM998">
        <v>1</v>
      </c>
      <c r="BN998">
        <v>1</v>
      </c>
      <c r="BO998">
        <v>3</v>
      </c>
      <c r="BP998">
        <f t="shared" si="32"/>
        <v>6</v>
      </c>
      <c r="BQ998">
        <f t="shared" si="33"/>
        <v>4</v>
      </c>
    </row>
    <row r="999" spans="1:69" x14ac:dyDescent="0.3">
      <c r="A999">
        <v>20155</v>
      </c>
      <c r="B999" t="s">
        <v>395</v>
      </c>
      <c r="C999" t="s">
        <v>31</v>
      </c>
      <c r="D999">
        <v>20</v>
      </c>
      <c r="BL999">
        <v>1</v>
      </c>
      <c r="BM999">
        <v>1</v>
      </c>
      <c r="BN999">
        <v>2</v>
      </c>
      <c r="BO999">
        <v>2</v>
      </c>
      <c r="BP999">
        <f t="shared" si="32"/>
        <v>6</v>
      </c>
      <c r="BQ999">
        <f t="shared" si="33"/>
        <v>4</v>
      </c>
    </row>
    <row r="1000" spans="1:69" x14ac:dyDescent="0.3">
      <c r="A1000">
        <v>21025</v>
      </c>
      <c r="B1000" t="s">
        <v>394</v>
      </c>
      <c r="C1000" t="s">
        <v>112</v>
      </c>
      <c r="D1000">
        <v>21</v>
      </c>
      <c r="BD1000">
        <v>1</v>
      </c>
      <c r="BM1000">
        <v>1</v>
      </c>
      <c r="BN1000">
        <v>2</v>
      </c>
      <c r="BO1000">
        <v>2</v>
      </c>
      <c r="BP1000">
        <f t="shared" si="32"/>
        <v>6</v>
      </c>
      <c r="BQ1000">
        <f t="shared" si="33"/>
        <v>4</v>
      </c>
    </row>
    <row r="1001" spans="1:69" x14ac:dyDescent="0.3">
      <c r="A1001">
        <v>22009</v>
      </c>
      <c r="B1001" t="s">
        <v>392</v>
      </c>
      <c r="C1001" t="s">
        <v>190</v>
      </c>
      <c r="D1001">
        <v>22</v>
      </c>
      <c r="BL1001">
        <v>1</v>
      </c>
      <c r="BM1001">
        <v>1</v>
      </c>
      <c r="BN1001">
        <v>1</v>
      </c>
      <c r="BO1001">
        <v>3</v>
      </c>
      <c r="BP1001">
        <f t="shared" si="32"/>
        <v>6</v>
      </c>
      <c r="BQ1001">
        <f t="shared" si="33"/>
        <v>4</v>
      </c>
    </row>
    <row r="1002" spans="1:69" x14ac:dyDescent="0.3">
      <c r="A1002">
        <v>27137</v>
      </c>
      <c r="B1002" t="s">
        <v>388</v>
      </c>
      <c r="C1002" t="s">
        <v>183</v>
      </c>
      <c r="D1002">
        <v>27</v>
      </c>
      <c r="BL1002">
        <v>1</v>
      </c>
      <c r="BM1002">
        <v>1</v>
      </c>
      <c r="BN1002">
        <v>2</v>
      </c>
      <c r="BO1002">
        <v>2</v>
      </c>
      <c r="BP1002">
        <f t="shared" si="32"/>
        <v>6</v>
      </c>
      <c r="BQ1002">
        <f t="shared" si="33"/>
        <v>4</v>
      </c>
    </row>
    <row r="1003" spans="1:69" x14ac:dyDescent="0.3">
      <c r="A1003">
        <v>28007</v>
      </c>
      <c r="B1003" t="s">
        <v>387</v>
      </c>
      <c r="C1003" t="s">
        <v>22</v>
      </c>
      <c r="D1003">
        <v>28</v>
      </c>
      <c r="BL1003">
        <v>1</v>
      </c>
      <c r="BM1003">
        <v>1</v>
      </c>
      <c r="BN1003">
        <v>1</v>
      </c>
      <c r="BO1003">
        <v>3</v>
      </c>
      <c r="BP1003">
        <f t="shared" si="32"/>
        <v>6</v>
      </c>
      <c r="BQ1003">
        <f t="shared" si="33"/>
        <v>4</v>
      </c>
    </row>
    <row r="1004" spans="1:69" x14ac:dyDescent="0.3">
      <c r="A1004">
        <v>48069</v>
      </c>
      <c r="B1004" t="s">
        <v>369</v>
      </c>
      <c r="C1004" t="s">
        <v>49</v>
      </c>
      <c r="D1004">
        <v>48</v>
      </c>
      <c r="BL1004">
        <v>1</v>
      </c>
      <c r="BM1004">
        <v>1</v>
      </c>
      <c r="BN1004">
        <v>2</v>
      </c>
      <c r="BO1004">
        <v>2</v>
      </c>
      <c r="BP1004">
        <f t="shared" si="32"/>
        <v>6</v>
      </c>
      <c r="BQ1004">
        <f t="shared" si="33"/>
        <v>4</v>
      </c>
    </row>
    <row r="1005" spans="1:69" x14ac:dyDescent="0.3">
      <c r="A1005">
        <v>51109</v>
      </c>
      <c r="B1005" t="s">
        <v>367</v>
      </c>
      <c r="C1005" t="s">
        <v>43</v>
      </c>
      <c r="D1005">
        <v>51</v>
      </c>
      <c r="BD1005">
        <v>1</v>
      </c>
      <c r="BM1005">
        <v>1</v>
      </c>
      <c r="BN1005">
        <v>2</v>
      </c>
      <c r="BO1005">
        <v>2</v>
      </c>
      <c r="BP1005">
        <f t="shared" si="32"/>
        <v>6</v>
      </c>
      <c r="BQ1005">
        <f t="shared" si="33"/>
        <v>4</v>
      </c>
    </row>
    <row r="1006" spans="1:69" x14ac:dyDescent="0.3">
      <c r="A1006">
        <v>4027</v>
      </c>
      <c r="B1006" t="s">
        <v>364</v>
      </c>
      <c r="C1006" t="s">
        <v>145</v>
      </c>
      <c r="D1006">
        <v>4</v>
      </c>
      <c r="BL1006">
        <v>1</v>
      </c>
      <c r="BM1006">
        <v>1</v>
      </c>
      <c r="BN1006">
        <v>1</v>
      </c>
      <c r="BO1006">
        <v>2</v>
      </c>
      <c r="BP1006">
        <f t="shared" si="32"/>
        <v>5</v>
      </c>
      <c r="BQ1006">
        <f t="shared" si="33"/>
        <v>4</v>
      </c>
    </row>
    <row r="1007" spans="1:69" x14ac:dyDescent="0.3">
      <c r="B1007" t="s">
        <v>8</v>
      </c>
      <c r="C1007" t="s">
        <v>247</v>
      </c>
      <c r="D1007">
        <v>16</v>
      </c>
      <c r="BE1007">
        <v>1</v>
      </c>
      <c r="BF1007">
        <v>1</v>
      </c>
      <c r="BG1007">
        <v>1</v>
      </c>
      <c r="BH1007">
        <v>2</v>
      </c>
      <c r="BP1007">
        <f t="shared" si="32"/>
        <v>5</v>
      </c>
      <c r="BQ1007">
        <f t="shared" si="33"/>
        <v>4</v>
      </c>
    </row>
    <row r="1008" spans="1:69" x14ac:dyDescent="0.3">
      <c r="A1008">
        <v>19169</v>
      </c>
      <c r="B1008" t="s">
        <v>352</v>
      </c>
      <c r="C1008" t="s">
        <v>33</v>
      </c>
      <c r="D1008">
        <v>19</v>
      </c>
      <c r="BL1008">
        <v>1</v>
      </c>
      <c r="BM1008">
        <v>1</v>
      </c>
      <c r="BN1008">
        <v>1</v>
      </c>
      <c r="BO1008">
        <v>2</v>
      </c>
      <c r="BP1008">
        <f t="shared" si="32"/>
        <v>5</v>
      </c>
      <c r="BQ1008">
        <f t="shared" si="33"/>
        <v>4</v>
      </c>
    </row>
    <row r="1009" spans="1:69" x14ac:dyDescent="0.3">
      <c r="A1009">
        <v>21005</v>
      </c>
      <c r="B1009" t="s">
        <v>329</v>
      </c>
      <c r="C1009" t="s">
        <v>112</v>
      </c>
      <c r="D1009">
        <v>21</v>
      </c>
      <c r="BD1009">
        <v>1</v>
      </c>
      <c r="BM1009">
        <v>1</v>
      </c>
      <c r="BN1009">
        <v>1</v>
      </c>
      <c r="BO1009">
        <v>2</v>
      </c>
      <c r="BP1009">
        <f t="shared" si="32"/>
        <v>5</v>
      </c>
      <c r="BQ1009">
        <f t="shared" si="33"/>
        <v>4</v>
      </c>
    </row>
    <row r="1010" spans="1:69" x14ac:dyDescent="0.3">
      <c r="A1010">
        <v>21113</v>
      </c>
      <c r="B1010" t="s">
        <v>351</v>
      </c>
      <c r="C1010" t="s">
        <v>112</v>
      </c>
      <c r="D1010">
        <v>21</v>
      </c>
      <c r="BD1010">
        <v>1</v>
      </c>
      <c r="BM1010">
        <v>1</v>
      </c>
      <c r="BN1010">
        <v>1</v>
      </c>
      <c r="BO1010">
        <v>2</v>
      </c>
      <c r="BP1010">
        <f t="shared" si="32"/>
        <v>5</v>
      </c>
      <c r="BQ1010">
        <f t="shared" si="33"/>
        <v>4</v>
      </c>
    </row>
    <row r="1011" spans="1:69" x14ac:dyDescent="0.3">
      <c r="A1011">
        <v>21151</v>
      </c>
      <c r="B1011" t="s">
        <v>68</v>
      </c>
      <c r="C1011" t="s">
        <v>112</v>
      </c>
      <c r="D1011">
        <v>21</v>
      </c>
      <c r="BD1011">
        <v>1</v>
      </c>
      <c r="BM1011">
        <v>1</v>
      </c>
      <c r="BN1011">
        <v>1</v>
      </c>
      <c r="BO1011">
        <v>2</v>
      </c>
      <c r="BP1011">
        <f t="shared" si="32"/>
        <v>5</v>
      </c>
      <c r="BQ1011">
        <f t="shared" si="33"/>
        <v>4</v>
      </c>
    </row>
    <row r="1012" spans="1:69" x14ac:dyDescent="0.3">
      <c r="A1012">
        <v>21165</v>
      </c>
      <c r="B1012" t="s">
        <v>350</v>
      </c>
      <c r="C1012" t="s">
        <v>112</v>
      </c>
      <c r="D1012">
        <v>21</v>
      </c>
      <c r="BD1012">
        <v>1</v>
      </c>
      <c r="BM1012">
        <v>1</v>
      </c>
      <c r="BN1012">
        <v>1</v>
      </c>
      <c r="BO1012">
        <v>2</v>
      </c>
      <c r="BP1012">
        <f t="shared" si="32"/>
        <v>5</v>
      </c>
      <c r="BQ1012">
        <f t="shared" si="33"/>
        <v>4</v>
      </c>
    </row>
    <row r="1013" spans="1:69" x14ac:dyDescent="0.3">
      <c r="A1013">
        <v>21185</v>
      </c>
      <c r="B1013" t="s">
        <v>266</v>
      </c>
      <c r="C1013" t="s">
        <v>112</v>
      </c>
      <c r="D1013">
        <v>21</v>
      </c>
      <c r="BD1013">
        <v>1</v>
      </c>
      <c r="BM1013">
        <v>1</v>
      </c>
      <c r="BN1013">
        <v>1</v>
      </c>
      <c r="BO1013">
        <v>2</v>
      </c>
      <c r="BP1013">
        <f t="shared" si="32"/>
        <v>5</v>
      </c>
      <c r="BQ1013">
        <f t="shared" si="33"/>
        <v>4</v>
      </c>
    </row>
    <row r="1014" spans="1:69" x14ac:dyDescent="0.3">
      <c r="A1014">
        <v>22101</v>
      </c>
      <c r="B1014" t="s">
        <v>348</v>
      </c>
      <c r="C1014" t="s">
        <v>190</v>
      </c>
      <c r="D1014">
        <v>22</v>
      </c>
      <c r="BL1014">
        <v>1</v>
      </c>
      <c r="BM1014">
        <v>1</v>
      </c>
      <c r="BN1014">
        <v>1</v>
      </c>
      <c r="BO1014">
        <v>2</v>
      </c>
      <c r="BP1014">
        <f t="shared" si="32"/>
        <v>5</v>
      </c>
      <c r="BQ1014">
        <f t="shared" si="33"/>
        <v>4</v>
      </c>
    </row>
    <row r="1015" spans="1:69" x14ac:dyDescent="0.3">
      <c r="A1015">
        <v>25007</v>
      </c>
      <c r="B1015" t="s">
        <v>346</v>
      </c>
      <c r="C1015" t="s">
        <v>345</v>
      </c>
      <c r="D1015">
        <v>25</v>
      </c>
      <c r="BL1015">
        <v>1</v>
      </c>
      <c r="BM1015">
        <v>1</v>
      </c>
      <c r="BN1015">
        <v>1</v>
      </c>
      <c r="BO1015">
        <v>2</v>
      </c>
      <c r="BP1015">
        <f t="shared" si="32"/>
        <v>5</v>
      </c>
      <c r="BQ1015">
        <f t="shared" si="33"/>
        <v>4</v>
      </c>
    </row>
    <row r="1016" spans="1:69" x14ac:dyDescent="0.3">
      <c r="A1016">
        <v>28079</v>
      </c>
      <c r="B1016" t="s">
        <v>342</v>
      </c>
      <c r="C1016" t="s">
        <v>22</v>
      </c>
      <c r="D1016">
        <v>28</v>
      </c>
      <c r="BL1016">
        <v>1</v>
      </c>
      <c r="BM1016">
        <v>1</v>
      </c>
      <c r="BN1016">
        <v>1</v>
      </c>
      <c r="BO1016">
        <v>2</v>
      </c>
      <c r="BP1016">
        <f t="shared" si="32"/>
        <v>5</v>
      </c>
      <c r="BQ1016">
        <f t="shared" si="33"/>
        <v>4</v>
      </c>
    </row>
    <row r="1017" spans="1:69" x14ac:dyDescent="0.3">
      <c r="A1017">
        <v>39089</v>
      </c>
      <c r="B1017" t="s">
        <v>334</v>
      </c>
      <c r="C1017" t="s">
        <v>84</v>
      </c>
      <c r="D1017">
        <v>39</v>
      </c>
      <c r="BL1017">
        <v>1</v>
      </c>
      <c r="BM1017">
        <v>1</v>
      </c>
      <c r="BN1017">
        <v>1</v>
      </c>
      <c r="BO1017">
        <v>2</v>
      </c>
      <c r="BP1017">
        <f t="shared" si="32"/>
        <v>5</v>
      </c>
      <c r="BQ1017">
        <f t="shared" si="33"/>
        <v>4</v>
      </c>
    </row>
    <row r="1018" spans="1:69" x14ac:dyDescent="0.3">
      <c r="A1018">
        <v>48049</v>
      </c>
      <c r="B1018" t="s">
        <v>126</v>
      </c>
      <c r="C1018" t="s">
        <v>49</v>
      </c>
      <c r="D1018">
        <v>48</v>
      </c>
      <c r="BL1018">
        <v>1</v>
      </c>
      <c r="BM1018">
        <v>1</v>
      </c>
      <c r="BN1018">
        <v>1</v>
      </c>
      <c r="BO1018">
        <v>2</v>
      </c>
      <c r="BP1018">
        <f t="shared" si="32"/>
        <v>5</v>
      </c>
      <c r="BQ1018">
        <f t="shared" si="33"/>
        <v>4</v>
      </c>
    </row>
    <row r="1019" spans="1:69" x14ac:dyDescent="0.3">
      <c r="A1019">
        <v>48117</v>
      </c>
      <c r="B1019" t="s">
        <v>327</v>
      </c>
      <c r="C1019" t="s">
        <v>49</v>
      </c>
      <c r="D1019">
        <v>48</v>
      </c>
      <c r="BL1019">
        <v>1</v>
      </c>
      <c r="BM1019">
        <v>1</v>
      </c>
      <c r="BN1019">
        <v>1</v>
      </c>
      <c r="BO1019">
        <v>2</v>
      </c>
      <c r="BP1019">
        <f t="shared" si="32"/>
        <v>5</v>
      </c>
      <c r="BQ1019">
        <f t="shared" si="33"/>
        <v>4</v>
      </c>
    </row>
    <row r="1020" spans="1:69" x14ac:dyDescent="0.3">
      <c r="A1020">
        <v>1093</v>
      </c>
      <c r="B1020" t="s">
        <v>182</v>
      </c>
      <c r="C1020" t="s">
        <v>40</v>
      </c>
      <c r="D1020">
        <v>1</v>
      </c>
      <c r="BL1020">
        <v>1</v>
      </c>
      <c r="BM1020">
        <v>1</v>
      </c>
      <c r="BN1020">
        <v>1</v>
      </c>
      <c r="BO1020">
        <v>1</v>
      </c>
      <c r="BP1020">
        <f t="shared" si="32"/>
        <v>4</v>
      </c>
      <c r="BQ1020">
        <f t="shared" si="33"/>
        <v>4</v>
      </c>
    </row>
    <row r="1021" spans="1:69" x14ac:dyDescent="0.3">
      <c r="A1021">
        <v>8053</v>
      </c>
      <c r="B1021" t="s">
        <v>320</v>
      </c>
      <c r="C1021" t="s">
        <v>140</v>
      </c>
      <c r="D1021">
        <v>8</v>
      </c>
      <c r="BL1021">
        <v>1</v>
      </c>
      <c r="BM1021">
        <v>1</v>
      </c>
      <c r="BN1021">
        <v>1</v>
      </c>
      <c r="BO1021">
        <v>1</v>
      </c>
      <c r="BP1021">
        <f t="shared" si="32"/>
        <v>4</v>
      </c>
      <c r="BQ1021">
        <f t="shared" si="33"/>
        <v>4</v>
      </c>
    </row>
    <row r="1022" spans="1:69" x14ac:dyDescent="0.3">
      <c r="A1022">
        <v>8113</v>
      </c>
      <c r="B1022" t="s">
        <v>319</v>
      </c>
      <c r="C1022" t="s">
        <v>140</v>
      </c>
      <c r="D1022">
        <v>8</v>
      </c>
      <c r="BL1022">
        <v>1</v>
      </c>
      <c r="BM1022">
        <v>1</v>
      </c>
      <c r="BN1022">
        <v>1</v>
      </c>
      <c r="BO1022">
        <v>1</v>
      </c>
      <c r="BP1022">
        <f t="shared" si="32"/>
        <v>4</v>
      </c>
      <c r="BQ1022">
        <f t="shared" si="33"/>
        <v>4</v>
      </c>
    </row>
    <row r="1023" spans="1:69" x14ac:dyDescent="0.3">
      <c r="A1023">
        <v>13181</v>
      </c>
      <c r="B1023" t="s">
        <v>160</v>
      </c>
      <c r="C1023" t="s">
        <v>128</v>
      </c>
      <c r="D1023">
        <v>13</v>
      </c>
      <c r="BL1023">
        <v>1</v>
      </c>
      <c r="BM1023">
        <v>1</v>
      </c>
      <c r="BN1023">
        <v>1</v>
      </c>
      <c r="BO1023">
        <v>1</v>
      </c>
      <c r="BP1023">
        <f t="shared" si="32"/>
        <v>4</v>
      </c>
      <c r="BQ1023">
        <f t="shared" si="33"/>
        <v>4</v>
      </c>
    </row>
    <row r="1024" spans="1:69" x14ac:dyDescent="0.3">
      <c r="A1024">
        <v>17021</v>
      </c>
      <c r="B1024" t="s">
        <v>317</v>
      </c>
      <c r="C1024" t="s">
        <v>36</v>
      </c>
      <c r="D1024">
        <v>17</v>
      </c>
      <c r="BL1024">
        <v>1</v>
      </c>
      <c r="BM1024">
        <v>1</v>
      </c>
      <c r="BN1024">
        <v>1</v>
      </c>
      <c r="BO1024">
        <v>1</v>
      </c>
      <c r="BP1024">
        <f t="shared" si="32"/>
        <v>4</v>
      </c>
      <c r="BQ1024">
        <f t="shared" si="33"/>
        <v>4</v>
      </c>
    </row>
    <row r="1025" spans="1:69" x14ac:dyDescent="0.3">
      <c r="A1025">
        <v>19065</v>
      </c>
      <c r="B1025" t="s">
        <v>59</v>
      </c>
      <c r="C1025" t="s">
        <v>33</v>
      </c>
      <c r="D1025">
        <v>19</v>
      </c>
      <c r="BL1025">
        <v>1</v>
      </c>
      <c r="BM1025">
        <v>1</v>
      </c>
      <c r="BN1025">
        <v>1</v>
      </c>
      <c r="BO1025">
        <v>1</v>
      </c>
      <c r="BP1025">
        <f t="shared" si="32"/>
        <v>4</v>
      </c>
      <c r="BQ1025">
        <f t="shared" si="33"/>
        <v>4</v>
      </c>
    </row>
    <row r="1026" spans="1:69" x14ac:dyDescent="0.3">
      <c r="A1026">
        <v>19087</v>
      </c>
      <c r="B1026" t="s">
        <v>316</v>
      </c>
      <c r="C1026" t="s">
        <v>33</v>
      </c>
      <c r="D1026">
        <v>19</v>
      </c>
      <c r="BL1026">
        <v>1</v>
      </c>
      <c r="BM1026">
        <v>1</v>
      </c>
      <c r="BN1026">
        <v>1</v>
      </c>
      <c r="BO1026">
        <v>1</v>
      </c>
      <c r="BP1026">
        <f t="shared" si="32"/>
        <v>4</v>
      </c>
      <c r="BQ1026">
        <f t="shared" si="33"/>
        <v>4</v>
      </c>
    </row>
    <row r="1027" spans="1:69" x14ac:dyDescent="0.3">
      <c r="A1027">
        <v>20123</v>
      </c>
      <c r="B1027" t="s">
        <v>312</v>
      </c>
      <c r="C1027" t="s">
        <v>31</v>
      </c>
      <c r="D1027">
        <v>20</v>
      </c>
      <c r="BL1027">
        <v>1</v>
      </c>
      <c r="BM1027">
        <v>1</v>
      </c>
      <c r="BN1027">
        <v>1</v>
      </c>
      <c r="BO1027">
        <v>1</v>
      </c>
      <c r="BP1027">
        <f t="shared" si="32"/>
        <v>4</v>
      </c>
      <c r="BQ1027">
        <f t="shared" si="33"/>
        <v>4</v>
      </c>
    </row>
    <row r="1028" spans="1:69" x14ac:dyDescent="0.3">
      <c r="A1028">
        <v>22013</v>
      </c>
      <c r="B1028" t="s">
        <v>310</v>
      </c>
      <c r="C1028" t="s">
        <v>190</v>
      </c>
      <c r="D1028">
        <v>22</v>
      </c>
      <c r="BL1028">
        <v>1</v>
      </c>
      <c r="BM1028">
        <v>1</v>
      </c>
      <c r="BN1028">
        <v>1</v>
      </c>
      <c r="BO1028">
        <v>1</v>
      </c>
      <c r="BP1028">
        <f t="shared" si="32"/>
        <v>4</v>
      </c>
      <c r="BQ1028">
        <f t="shared" si="33"/>
        <v>4</v>
      </c>
    </row>
    <row r="1029" spans="1:69" x14ac:dyDescent="0.3">
      <c r="A1029">
        <v>22025</v>
      </c>
      <c r="B1029" t="s">
        <v>309</v>
      </c>
      <c r="C1029" t="s">
        <v>190</v>
      </c>
      <c r="D1029">
        <v>22</v>
      </c>
      <c r="BL1029">
        <v>1</v>
      </c>
      <c r="BM1029">
        <v>1</v>
      </c>
      <c r="BN1029">
        <v>1</v>
      </c>
      <c r="BO1029">
        <v>1</v>
      </c>
      <c r="BP1029">
        <f t="shared" si="32"/>
        <v>4</v>
      </c>
      <c r="BQ1029">
        <f t="shared" si="33"/>
        <v>4</v>
      </c>
    </row>
    <row r="1030" spans="1:69" x14ac:dyDescent="0.3">
      <c r="A1030">
        <v>26015</v>
      </c>
      <c r="B1030" t="s">
        <v>305</v>
      </c>
      <c r="C1030" t="s">
        <v>105</v>
      </c>
      <c r="D1030">
        <v>26</v>
      </c>
      <c r="BL1030">
        <v>1</v>
      </c>
      <c r="BM1030">
        <v>1</v>
      </c>
      <c r="BN1030">
        <v>1</v>
      </c>
      <c r="BO1030">
        <v>1</v>
      </c>
      <c r="BP1030">
        <f t="shared" ref="BP1030:BP1093" si="34">SUM(E1030:BO1030)</f>
        <v>4</v>
      </c>
      <c r="BQ1030">
        <f t="shared" ref="BQ1030:BQ1093" si="35">COUNTA(E1030:BO1030)</f>
        <v>4</v>
      </c>
    </row>
    <row r="1031" spans="1:69" x14ac:dyDescent="0.3">
      <c r="A1031">
        <v>26035</v>
      </c>
      <c r="B1031" t="s">
        <v>304</v>
      </c>
      <c r="C1031" t="s">
        <v>105</v>
      </c>
      <c r="D1031">
        <v>26</v>
      </c>
      <c r="BL1031">
        <v>1</v>
      </c>
      <c r="BM1031">
        <v>1</v>
      </c>
      <c r="BN1031">
        <v>1</v>
      </c>
      <c r="BO1031">
        <v>1</v>
      </c>
      <c r="BP1031">
        <f t="shared" si="34"/>
        <v>4</v>
      </c>
      <c r="BQ1031">
        <f t="shared" si="35"/>
        <v>4</v>
      </c>
    </row>
    <row r="1032" spans="1:69" x14ac:dyDescent="0.3">
      <c r="A1032">
        <v>26157</v>
      </c>
      <c r="B1032" t="s">
        <v>302</v>
      </c>
      <c r="C1032" t="s">
        <v>105</v>
      </c>
      <c r="D1032">
        <v>26</v>
      </c>
      <c r="BL1032">
        <v>1</v>
      </c>
      <c r="BM1032">
        <v>1</v>
      </c>
      <c r="BN1032">
        <v>1</v>
      </c>
      <c r="BO1032">
        <v>1</v>
      </c>
      <c r="BP1032">
        <f t="shared" si="34"/>
        <v>4</v>
      </c>
      <c r="BQ1032">
        <f t="shared" si="35"/>
        <v>4</v>
      </c>
    </row>
    <row r="1033" spans="1:69" x14ac:dyDescent="0.3">
      <c r="A1033">
        <v>26165</v>
      </c>
      <c r="B1033" t="s">
        <v>301</v>
      </c>
      <c r="C1033" t="s">
        <v>105</v>
      </c>
      <c r="D1033">
        <v>26</v>
      </c>
      <c r="BL1033">
        <v>1</v>
      </c>
      <c r="BM1033">
        <v>1</v>
      </c>
      <c r="BN1033">
        <v>1</v>
      </c>
      <c r="BO1033">
        <v>1</v>
      </c>
      <c r="BP1033">
        <f t="shared" si="34"/>
        <v>4</v>
      </c>
      <c r="BQ1033">
        <f t="shared" si="35"/>
        <v>4</v>
      </c>
    </row>
    <row r="1034" spans="1:69" x14ac:dyDescent="0.3">
      <c r="A1034">
        <v>27063</v>
      </c>
      <c r="B1034" t="s">
        <v>91</v>
      </c>
      <c r="C1034" t="s">
        <v>183</v>
      </c>
      <c r="D1034">
        <v>27</v>
      </c>
      <c r="BL1034">
        <v>1</v>
      </c>
      <c r="BM1034">
        <v>1</v>
      </c>
      <c r="BN1034">
        <v>1</v>
      </c>
      <c r="BO1034">
        <v>1</v>
      </c>
      <c r="BP1034">
        <f t="shared" si="34"/>
        <v>4</v>
      </c>
      <c r="BQ1034">
        <f t="shared" si="35"/>
        <v>4</v>
      </c>
    </row>
    <row r="1035" spans="1:69" x14ac:dyDescent="0.3">
      <c r="A1035">
        <v>27157</v>
      </c>
      <c r="B1035" t="s">
        <v>300</v>
      </c>
      <c r="C1035" t="s">
        <v>183</v>
      </c>
      <c r="D1035">
        <v>27</v>
      </c>
      <c r="BL1035">
        <v>1</v>
      </c>
      <c r="BM1035">
        <v>1</v>
      </c>
      <c r="BN1035">
        <v>1</v>
      </c>
      <c r="BO1035">
        <v>1</v>
      </c>
      <c r="BP1035">
        <f t="shared" si="34"/>
        <v>4</v>
      </c>
      <c r="BQ1035">
        <f t="shared" si="35"/>
        <v>4</v>
      </c>
    </row>
    <row r="1036" spans="1:69" x14ac:dyDescent="0.3">
      <c r="A1036">
        <v>28025</v>
      </c>
      <c r="B1036" t="s">
        <v>181</v>
      </c>
      <c r="C1036" t="s">
        <v>22</v>
      </c>
      <c r="D1036">
        <v>28</v>
      </c>
      <c r="BL1036">
        <v>1</v>
      </c>
      <c r="BM1036">
        <v>1</v>
      </c>
      <c r="BN1036">
        <v>1</v>
      </c>
      <c r="BO1036">
        <v>1</v>
      </c>
      <c r="BP1036">
        <f t="shared" si="34"/>
        <v>4</v>
      </c>
      <c r="BQ1036">
        <f t="shared" si="35"/>
        <v>4</v>
      </c>
    </row>
    <row r="1037" spans="1:69" x14ac:dyDescent="0.3">
      <c r="A1037">
        <v>28039</v>
      </c>
      <c r="B1037" t="s">
        <v>299</v>
      </c>
      <c r="C1037" t="s">
        <v>22</v>
      </c>
      <c r="D1037">
        <v>28</v>
      </c>
      <c r="BL1037">
        <v>1</v>
      </c>
      <c r="BM1037">
        <v>1</v>
      </c>
      <c r="BN1037">
        <v>1</v>
      </c>
      <c r="BO1037">
        <v>1</v>
      </c>
      <c r="BP1037">
        <f t="shared" si="34"/>
        <v>4</v>
      </c>
      <c r="BQ1037">
        <f t="shared" si="35"/>
        <v>4</v>
      </c>
    </row>
    <row r="1038" spans="1:69" x14ac:dyDescent="0.3">
      <c r="A1038">
        <v>28127</v>
      </c>
      <c r="B1038" t="s">
        <v>113</v>
      </c>
      <c r="C1038" t="s">
        <v>22</v>
      </c>
      <c r="D1038">
        <v>28</v>
      </c>
      <c r="BL1038">
        <v>1</v>
      </c>
      <c r="BM1038">
        <v>1</v>
      </c>
      <c r="BN1038">
        <v>1</v>
      </c>
      <c r="BO1038">
        <v>1</v>
      </c>
      <c r="BP1038">
        <f t="shared" si="34"/>
        <v>4</v>
      </c>
      <c r="BQ1038">
        <f t="shared" si="35"/>
        <v>4</v>
      </c>
    </row>
    <row r="1039" spans="1:69" x14ac:dyDescent="0.3">
      <c r="A1039">
        <v>28145</v>
      </c>
      <c r="B1039" t="s">
        <v>298</v>
      </c>
      <c r="C1039" t="s">
        <v>22</v>
      </c>
      <c r="D1039">
        <v>28</v>
      </c>
      <c r="BL1039">
        <v>1</v>
      </c>
      <c r="BM1039">
        <v>1</v>
      </c>
      <c r="BN1039">
        <v>1</v>
      </c>
      <c r="BO1039">
        <v>1</v>
      </c>
      <c r="BP1039">
        <f t="shared" si="34"/>
        <v>4</v>
      </c>
      <c r="BQ1039">
        <f t="shared" si="35"/>
        <v>4</v>
      </c>
    </row>
    <row r="1040" spans="1:69" x14ac:dyDescent="0.3">
      <c r="A1040">
        <v>29013</v>
      </c>
      <c r="B1040" t="s">
        <v>296</v>
      </c>
      <c r="C1040" t="s">
        <v>101</v>
      </c>
      <c r="D1040">
        <v>29</v>
      </c>
      <c r="BL1040">
        <v>1</v>
      </c>
      <c r="BM1040">
        <v>1</v>
      </c>
      <c r="BN1040">
        <v>1</v>
      </c>
      <c r="BO1040">
        <v>1</v>
      </c>
      <c r="BP1040">
        <f t="shared" si="34"/>
        <v>4</v>
      </c>
      <c r="BQ1040">
        <f t="shared" si="35"/>
        <v>4</v>
      </c>
    </row>
    <row r="1041" spans="1:69" x14ac:dyDescent="0.3">
      <c r="A1041">
        <v>29097</v>
      </c>
      <c r="B1041" t="s">
        <v>118</v>
      </c>
      <c r="C1041" t="s">
        <v>101</v>
      </c>
      <c r="D1041">
        <v>29</v>
      </c>
      <c r="BL1041">
        <v>1</v>
      </c>
      <c r="BM1041">
        <v>1</v>
      </c>
      <c r="BN1041">
        <v>1</v>
      </c>
      <c r="BO1041">
        <v>1</v>
      </c>
      <c r="BP1041">
        <f t="shared" si="34"/>
        <v>4</v>
      </c>
      <c r="BQ1041">
        <f t="shared" si="35"/>
        <v>4</v>
      </c>
    </row>
    <row r="1042" spans="1:69" x14ac:dyDescent="0.3">
      <c r="A1042">
        <v>29101</v>
      </c>
      <c r="B1042" t="s">
        <v>295</v>
      </c>
      <c r="C1042" t="s">
        <v>101</v>
      </c>
      <c r="D1042">
        <v>29</v>
      </c>
      <c r="BL1042">
        <v>1</v>
      </c>
      <c r="BM1042">
        <v>1</v>
      </c>
      <c r="BN1042">
        <v>1</v>
      </c>
      <c r="BO1042">
        <v>1</v>
      </c>
      <c r="BP1042">
        <f t="shared" si="34"/>
        <v>4</v>
      </c>
      <c r="BQ1042">
        <f t="shared" si="35"/>
        <v>4</v>
      </c>
    </row>
    <row r="1043" spans="1:69" x14ac:dyDescent="0.3">
      <c r="A1043">
        <v>30081</v>
      </c>
      <c r="B1043" t="s">
        <v>293</v>
      </c>
      <c r="C1043" t="s">
        <v>98</v>
      </c>
      <c r="D1043">
        <v>30</v>
      </c>
      <c r="BL1043">
        <v>1</v>
      </c>
      <c r="BM1043">
        <v>1</v>
      </c>
      <c r="BN1043">
        <v>1</v>
      </c>
      <c r="BO1043">
        <v>1</v>
      </c>
      <c r="BP1043">
        <f t="shared" si="34"/>
        <v>4</v>
      </c>
      <c r="BQ1043">
        <f t="shared" si="35"/>
        <v>4</v>
      </c>
    </row>
    <row r="1044" spans="1:69" x14ac:dyDescent="0.3">
      <c r="A1044">
        <v>35025</v>
      </c>
      <c r="B1044" t="s">
        <v>292</v>
      </c>
      <c r="C1044" t="s">
        <v>19</v>
      </c>
      <c r="D1044">
        <v>35</v>
      </c>
      <c r="BL1044">
        <v>1</v>
      </c>
      <c r="BM1044">
        <v>1</v>
      </c>
      <c r="BN1044">
        <v>1</v>
      </c>
      <c r="BO1044">
        <v>1</v>
      </c>
      <c r="BP1044">
        <f t="shared" si="34"/>
        <v>4</v>
      </c>
      <c r="BQ1044">
        <f t="shared" si="35"/>
        <v>4</v>
      </c>
    </row>
    <row r="1045" spans="1:69" x14ac:dyDescent="0.3">
      <c r="A1045">
        <v>37077</v>
      </c>
      <c r="B1045" t="s">
        <v>289</v>
      </c>
      <c r="C1045" t="s">
        <v>17</v>
      </c>
      <c r="D1045">
        <v>37</v>
      </c>
      <c r="BL1045">
        <v>1</v>
      </c>
      <c r="BM1045">
        <v>1</v>
      </c>
      <c r="BN1045">
        <v>1</v>
      </c>
      <c r="BO1045">
        <v>1</v>
      </c>
      <c r="BP1045">
        <f t="shared" si="34"/>
        <v>4</v>
      </c>
      <c r="BQ1045">
        <f t="shared" si="35"/>
        <v>4</v>
      </c>
    </row>
    <row r="1046" spans="1:69" x14ac:dyDescent="0.3">
      <c r="A1046">
        <v>37105</v>
      </c>
      <c r="B1046" t="s">
        <v>287</v>
      </c>
      <c r="C1046" t="s">
        <v>17</v>
      </c>
      <c r="D1046">
        <v>37</v>
      </c>
      <c r="BL1046">
        <v>1</v>
      </c>
      <c r="BM1046">
        <v>1</v>
      </c>
      <c r="BN1046">
        <v>1</v>
      </c>
      <c r="BO1046">
        <v>1</v>
      </c>
      <c r="BP1046">
        <f t="shared" si="34"/>
        <v>4</v>
      </c>
      <c r="BQ1046">
        <f t="shared" si="35"/>
        <v>4</v>
      </c>
    </row>
    <row r="1047" spans="1:69" x14ac:dyDescent="0.3">
      <c r="A1047">
        <v>37165</v>
      </c>
      <c r="B1047" t="s">
        <v>286</v>
      </c>
      <c r="C1047" t="s">
        <v>17</v>
      </c>
      <c r="D1047">
        <v>37</v>
      </c>
      <c r="BL1047">
        <v>1</v>
      </c>
      <c r="BM1047">
        <v>1</v>
      </c>
      <c r="BN1047">
        <v>1</v>
      </c>
      <c r="BO1047">
        <v>1</v>
      </c>
      <c r="BP1047">
        <f t="shared" si="34"/>
        <v>4</v>
      </c>
      <c r="BQ1047">
        <f t="shared" si="35"/>
        <v>4</v>
      </c>
    </row>
    <row r="1048" spans="1:69" x14ac:dyDescent="0.3">
      <c r="A1048">
        <v>39043</v>
      </c>
      <c r="B1048" t="s">
        <v>285</v>
      </c>
      <c r="C1048" t="s">
        <v>84</v>
      </c>
      <c r="D1048">
        <v>39</v>
      </c>
      <c r="BL1048">
        <v>1</v>
      </c>
      <c r="BM1048">
        <v>1</v>
      </c>
      <c r="BN1048">
        <v>1</v>
      </c>
      <c r="BO1048">
        <v>1</v>
      </c>
      <c r="BP1048">
        <f t="shared" si="34"/>
        <v>4</v>
      </c>
      <c r="BQ1048">
        <f t="shared" si="35"/>
        <v>4</v>
      </c>
    </row>
    <row r="1049" spans="1:69" x14ac:dyDescent="0.3">
      <c r="A1049">
        <v>39053</v>
      </c>
      <c r="B1049" t="s">
        <v>284</v>
      </c>
      <c r="C1049" t="s">
        <v>84</v>
      </c>
      <c r="D1049">
        <v>39</v>
      </c>
      <c r="BL1049">
        <v>1</v>
      </c>
      <c r="BM1049">
        <v>1</v>
      </c>
      <c r="BN1049">
        <v>1</v>
      </c>
      <c r="BO1049">
        <v>1</v>
      </c>
      <c r="BP1049">
        <f t="shared" si="34"/>
        <v>4</v>
      </c>
      <c r="BQ1049">
        <f t="shared" si="35"/>
        <v>4</v>
      </c>
    </row>
    <row r="1050" spans="1:69" x14ac:dyDescent="0.3">
      <c r="A1050">
        <v>41033</v>
      </c>
      <c r="B1050" t="s">
        <v>282</v>
      </c>
      <c r="C1050" t="s">
        <v>13</v>
      </c>
      <c r="D1050">
        <v>41</v>
      </c>
      <c r="BL1050">
        <v>1</v>
      </c>
      <c r="BM1050">
        <v>1</v>
      </c>
      <c r="BN1050">
        <v>1</v>
      </c>
      <c r="BO1050">
        <v>1</v>
      </c>
      <c r="BP1050">
        <f t="shared" si="34"/>
        <v>4</v>
      </c>
      <c r="BQ1050">
        <f t="shared" si="35"/>
        <v>4</v>
      </c>
    </row>
    <row r="1051" spans="1:69" x14ac:dyDescent="0.3">
      <c r="A1051">
        <v>45029</v>
      </c>
      <c r="B1051" t="s">
        <v>280</v>
      </c>
      <c r="C1051" t="s">
        <v>12</v>
      </c>
      <c r="D1051">
        <v>45</v>
      </c>
      <c r="BL1051">
        <v>1</v>
      </c>
      <c r="BM1051">
        <v>1</v>
      </c>
      <c r="BN1051">
        <v>1</v>
      </c>
      <c r="BO1051">
        <v>1</v>
      </c>
      <c r="BP1051">
        <f t="shared" si="34"/>
        <v>4</v>
      </c>
      <c r="BQ1051">
        <f t="shared" si="35"/>
        <v>4</v>
      </c>
    </row>
    <row r="1052" spans="1:69" x14ac:dyDescent="0.3">
      <c r="A1052">
        <v>45033</v>
      </c>
      <c r="B1052" t="s">
        <v>279</v>
      </c>
      <c r="C1052" t="s">
        <v>12</v>
      </c>
      <c r="D1052">
        <v>45</v>
      </c>
      <c r="BL1052">
        <v>1</v>
      </c>
      <c r="BM1052">
        <v>1</v>
      </c>
      <c r="BN1052">
        <v>1</v>
      </c>
      <c r="BO1052">
        <v>1</v>
      </c>
      <c r="BP1052">
        <f t="shared" si="34"/>
        <v>4</v>
      </c>
      <c r="BQ1052">
        <f t="shared" si="35"/>
        <v>4</v>
      </c>
    </row>
    <row r="1053" spans="1:69" x14ac:dyDescent="0.3">
      <c r="A1053">
        <v>45037</v>
      </c>
      <c r="B1053" t="s">
        <v>278</v>
      </c>
      <c r="C1053" t="s">
        <v>12</v>
      </c>
      <c r="D1053">
        <v>45</v>
      </c>
      <c r="BL1053">
        <v>1</v>
      </c>
      <c r="BM1053">
        <v>1</v>
      </c>
      <c r="BN1053">
        <v>1</v>
      </c>
      <c r="BO1053">
        <v>1</v>
      </c>
      <c r="BP1053">
        <f t="shared" si="34"/>
        <v>4</v>
      </c>
      <c r="BQ1053">
        <f t="shared" si="35"/>
        <v>4</v>
      </c>
    </row>
    <row r="1054" spans="1:69" x14ac:dyDescent="0.3">
      <c r="A1054">
        <v>45071</v>
      </c>
      <c r="B1054" t="s">
        <v>276</v>
      </c>
      <c r="C1054" t="s">
        <v>12</v>
      </c>
      <c r="D1054">
        <v>45</v>
      </c>
      <c r="BL1054">
        <v>1</v>
      </c>
      <c r="BM1054">
        <v>1</v>
      </c>
      <c r="BN1054">
        <v>1</v>
      </c>
      <c r="BO1054">
        <v>1</v>
      </c>
      <c r="BP1054">
        <f t="shared" si="34"/>
        <v>4</v>
      </c>
      <c r="BQ1054">
        <f t="shared" si="35"/>
        <v>4</v>
      </c>
    </row>
    <row r="1055" spans="1:69" x14ac:dyDescent="0.3">
      <c r="A1055">
        <v>47029</v>
      </c>
      <c r="B1055" t="s">
        <v>274</v>
      </c>
      <c r="C1055" t="s">
        <v>65</v>
      </c>
      <c r="D1055">
        <v>47</v>
      </c>
      <c r="BL1055">
        <v>1</v>
      </c>
      <c r="BM1055">
        <v>1</v>
      </c>
      <c r="BN1055">
        <v>1</v>
      </c>
      <c r="BO1055">
        <v>1</v>
      </c>
      <c r="BP1055">
        <f t="shared" si="34"/>
        <v>4</v>
      </c>
      <c r="BQ1055">
        <f t="shared" si="35"/>
        <v>4</v>
      </c>
    </row>
    <row r="1056" spans="1:69" x14ac:dyDescent="0.3">
      <c r="A1056">
        <v>47145</v>
      </c>
      <c r="B1056" t="s">
        <v>270</v>
      </c>
      <c r="C1056" t="s">
        <v>65</v>
      </c>
      <c r="D1056">
        <v>47</v>
      </c>
      <c r="BL1056">
        <v>1</v>
      </c>
      <c r="BM1056">
        <v>1</v>
      </c>
      <c r="BN1056">
        <v>1</v>
      </c>
      <c r="BO1056">
        <v>1</v>
      </c>
      <c r="BP1056">
        <f t="shared" si="34"/>
        <v>4</v>
      </c>
      <c r="BQ1056">
        <f t="shared" si="35"/>
        <v>4</v>
      </c>
    </row>
    <row r="1057" spans="1:69" x14ac:dyDescent="0.3">
      <c r="A1057">
        <v>48329</v>
      </c>
      <c r="B1057" t="s">
        <v>267</v>
      </c>
      <c r="C1057" t="s">
        <v>49</v>
      </c>
      <c r="D1057">
        <v>48</v>
      </c>
      <c r="BL1057">
        <v>1</v>
      </c>
      <c r="BM1057">
        <v>1</v>
      </c>
      <c r="BN1057">
        <v>1</v>
      </c>
      <c r="BO1057">
        <v>1</v>
      </c>
      <c r="BP1057">
        <f t="shared" si="34"/>
        <v>4</v>
      </c>
      <c r="BQ1057">
        <f t="shared" si="35"/>
        <v>4</v>
      </c>
    </row>
    <row r="1058" spans="1:69" x14ac:dyDescent="0.3">
      <c r="A1058">
        <v>48359</v>
      </c>
      <c r="B1058" t="s">
        <v>266</v>
      </c>
      <c r="C1058" t="s">
        <v>49</v>
      </c>
      <c r="D1058">
        <v>48</v>
      </c>
      <c r="BL1058">
        <v>1</v>
      </c>
      <c r="BM1058">
        <v>1</v>
      </c>
      <c r="BN1058">
        <v>1</v>
      </c>
      <c r="BO1058">
        <v>1</v>
      </c>
      <c r="BP1058">
        <f t="shared" si="34"/>
        <v>4</v>
      </c>
      <c r="BQ1058">
        <f t="shared" si="35"/>
        <v>4</v>
      </c>
    </row>
    <row r="1059" spans="1:69" x14ac:dyDescent="0.3">
      <c r="A1059">
        <v>51009</v>
      </c>
      <c r="B1059" t="s">
        <v>265</v>
      </c>
      <c r="C1059" t="s">
        <v>43</v>
      </c>
      <c r="D1059">
        <v>51</v>
      </c>
      <c r="BD1059">
        <v>1</v>
      </c>
      <c r="BM1059">
        <v>1</v>
      </c>
      <c r="BN1059">
        <v>1</v>
      </c>
      <c r="BO1059">
        <v>1</v>
      </c>
      <c r="BP1059">
        <f t="shared" si="34"/>
        <v>4</v>
      </c>
      <c r="BQ1059">
        <f t="shared" si="35"/>
        <v>4</v>
      </c>
    </row>
    <row r="1060" spans="1:69" x14ac:dyDescent="0.3">
      <c r="A1060">
        <v>51019</v>
      </c>
      <c r="B1060" t="s">
        <v>264</v>
      </c>
      <c r="C1060" t="s">
        <v>43</v>
      </c>
      <c r="D1060">
        <v>51</v>
      </c>
      <c r="BD1060">
        <v>1</v>
      </c>
      <c r="BM1060">
        <v>1</v>
      </c>
      <c r="BN1060">
        <v>1</v>
      </c>
      <c r="BO1060">
        <v>1</v>
      </c>
      <c r="BP1060">
        <f t="shared" si="34"/>
        <v>4</v>
      </c>
      <c r="BQ1060">
        <f t="shared" si="35"/>
        <v>4</v>
      </c>
    </row>
    <row r="1061" spans="1:69" x14ac:dyDescent="0.3">
      <c r="A1061">
        <v>51065</v>
      </c>
      <c r="B1061" t="s">
        <v>263</v>
      </c>
      <c r="C1061" t="s">
        <v>43</v>
      </c>
      <c r="D1061">
        <v>51</v>
      </c>
      <c r="BD1061">
        <v>1</v>
      </c>
      <c r="BM1061">
        <v>1</v>
      </c>
      <c r="BN1061">
        <v>1</v>
      </c>
      <c r="BO1061">
        <v>1</v>
      </c>
      <c r="BP1061">
        <f t="shared" si="34"/>
        <v>4</v>
      </c>
      <c r="BQ1061">
        <f t="shared" si="35"/>
        <v>4</v>
      </c>
    </row>
    <row r="1062" spans="1:69" x14ac:dyDescent="0.3">
      <c r="A1062">
        <v>54079</v>
      </c>
      <c r="B1062" t="s">
        <v>241</v>
      </c>
      <c r="C1062" t="s">
        <v>10</v>
      </c>
      <c r="D1062">
        <v>54</v>
      </c>
      <c r="BL1062">
        <v>1</v>
      </c>
      <c r="BM1062">
        <v>1</v>
      </c>
      <c r="BN1062">
        <v>1</v>
      </c>
      <c r="BO1062">
        <v>1</v>
      </c>
      <c r="BP1062">
        <f t="shared" si="34"/>
        <v>4</v>
      </c>
      <c r="BQ1062">
        <f t="shared" si="35"/>
        <v>4</v>
      </c>
    </row>
    <row r="1063" spans="1:69" x14ac:dyDescent="0.3">
      <c r="B1063" t="s">
        <v>8</v>
      </c>
      <c r="C1063" t="s">
        <v>228</v>
      </c>
      <c r="D1063">
        <v>32</v>
      </c>
      <c r="BL1063">
        <v>2</v>
      </c>
      <c r="BM1063">
        <v>38</v>
      </c>
      <c r="BN1063">
        <v>67</v>
      </c>
      <c r="BP1063">
        <f t="shared" si="34"/>
        <v>107</v>
      </c>
      <c r="BQ1063">
        <f t="shared" si="35"/>
        <v>3</v>
      </c>
    </row>
    <row r="1064" spans="1:69" x14ac:dyDescent="0.3">
      <c r="A1064">
        <v>28105</v>
      </c>
      <c r="B1064" t="s">
        <v>540</v>
      </c>
      <c r="C1064" t="s">
        <v>22</v>
      </c>
      <c r="D1064">
        <v>28</v>
      </c>
      <c r="BM1064">
        <v>2</v>
      </c>
      <c r="BN1064">
        <v>5</v>
      </c>
      <c r="BO1064">
        <v>5</v>
      </c>
      <c r="BP1064">
        <f t="shared" si="34"/>
        <v>12</v>
      </c>
      <c r="BQ1064">
        <f t="shared" si="35"/>
        <v>3</v>
      </c>
    </row>
    <row r="1065" spans="1:69" x14ac:dyDescent="0.3">
      <c r="A1065">
        <v>36101</v>
      </c>
      <c r="B1065" t="s">
        <v>538</v>
      </c>
      <c r="C1065" t="s">
        <v>92</v>
      </c>
      <c r="D1065">
        <v>36</v>
      </c>
      <c r="BM1065">
        <v>3</v>
      </c>
      <c r="BN1065">
        <v>4</v>
      </c>
      <c r="BO1065">
        <v>5</v>
      </c>
      <c r="BP1065">
        <f t="shared" si="34"/>
        <v>12</v>
      </c>
      <c r="BQ1065">
        <f t="shared" si="35"/>
        <v>3</v>
      </c>
    </row>
    <row r="1066" spans="1:69" x14ac:dyDescent="0.3">
      <c r="A1066">
        <v>50021</v>
      </c>
      <c r="B1066" t="s">
        <v>510</v>
      </c>
      <c r="C1066" t="s">
        <v>47</v>
      </c>
      <c r="D1066">
        <v>50</v>
      </c>
      <c r="BM1066">
        <v>3</v>
      </c>
      <c r="BN1066">
        <v>3</v>
      </c>
      <c r="BO1066">
        <v>5</v>
      </c>
      <c r="BP1066">
        <f t="shared" si="34"/>
        <v>11</v>
      </c>
      <c r="BQ1066">
        <f t="shared" si="35"/>
        <v>3</v>
      </c>
    </row>
    <row r="1067" spans="1:69" x14ac:dyDescent="0.3">
      <c r="A1067">
        <v>2122</v>
      </c>
      <c r="B1067" t="s">
        <v>507</v>
      </c>
      <c r="C1067" t="s">
        <v>321</v>
      </c>
      <c r="D1067">
        <v>2</v>
      </c>
      <c r="BM1067">
        <v>3</v>
      </c>
      <c r="BN1067">
        <v>3</v>
      </c>
      <c r="BO1067">
        <v>4</v>
      </c>
      <c r="BP1067">
        <f t="shared" si="34"/>
        <v>10</v>
      </c>
      <c r="BQ1067">
        <f t="shared" si="35"/>
        <v>3</v>
      </c>
    </row>
    <row r="1068" spans="1:69" x14ac:dyDescent="0.3">
      <c r="A1068">
        <v>19171</v>
      </c>
      <c r="B1068" t="s">
        <v>498</v>
      </c>
      <c r="C1068" t="s">
        <v>33</v>
      </c>
      <c r="D1068">
        <v>19</v>
      </c>
      <c r="BM1068">
        <v>3</v>
      </c>
      <c r="BN1068">
        <v>3</v>
      </c>
      <c r="BO1068">
        <v>4</v>
      </c>
      <c r="BP1068">
        <f t="shared" si="34"/>
        <v>10</v>
      </c>
      <c r="BQ1068">
        <f t="shared" si="35"/>
        <v>3</v>
      </c>
    </row>
    <row r="1069" spans="1:69" x14ac:dyDescent="0.3">
      <c r="B1069" t="s">
        <v>8</v>
      </c>
      <c r="C1069" t="s">
        <v>98</v>
      </c>
      <c r="D1069">
        <v>30</v>
      </c>
      <c r="BH1069">
        <v>1</v>
      </c>
      <c r="BI1069">
        <v>4</v>
      </c>
      <c r="BJ1069">
        <v>5</v>
      </c>
      <c r="BP1069">
        <f t="shared" si="34"/>
        <v>10</v>
      </c>
      <c r="BQ1069">
        <f t="shared" si="35"/>
        <v>3</v>
      </c>
    </row>
    <row r="1070" spans="1:69" x14ac:dyDescent="0.3">
      <c r="A1070">
        <v>36053</v>
      </c>
      <c r="B1070" t="s">
        <v>68</v>
      </c>
      <c r="C1070" t="s">
        <v>92</v>
      </c>
      <c r="D1070">
        <v>36</v>
      </c>
      <c r="BM1070">
        <v>1</v>
      </c>
      <c r="BN1070">
        <v>4</v>
      </c>
      <c r="BO1070">
        <v>5</v>
      </c>
      <c r="BP1070">
        <f t="shared" si="34"/>
        <v>10</v>
      </c>
      <c r="BQ1070">
        <f t="shared" si="35"/>
        <v>3</v>
      </c>
    </row>
    <row r="1071" spans="1:69" x14ac:dyDescent="0.3">
      <c r="A1071">
        <v>37031</v>
      </c>
      <c r="B1071" t="s">
        <v>492</v>
      </c>
      <c r="C1071" t="s">
        <v>17</v>
      </c>
      <c r="D1071">
        <v>37</v>
      </c>
      <c r="BM1071">
        <v>2</v>
      </c>
      <c r="BN1071">
        <v>4</v>
      </c>
      <c r="BO1071">
        <v>4</v>
      </c>
      <c r="BP1071">
        <f t="shared" si="34"/>
        <v>10</v>
      </c>
      <c r="BQ1071">
        <f t="shared" si="35"/>
        <v>3</v>
      </c>
    </row>
    <row r="1072" spans="1:69" x14ac:dyDescent="0.3">
      <c r="A1072">
        <v>42107</v>
      </c>
      <c r="B1072" t="s">
        <v>471</v>
      </c>
      <c r="C1072" t="s">
        <v>74</v>
      </c>
      <c r="D1072">
        <v>42</v>
      </c>
      <c r="BM1072">
        <v>1</v>
      </c>
      <c r="BN1072">
        <v>3</v>
      </c>
      <c r="BO1072">
        <v>5</v>
      </c>
      <c r="BP1072">
        <f t="shared" si="34"/>
        <v>9</v>
      </c>
      <c r="BQ1072">
        <f t="shared" si="35"/>
        <v>3</v>
      </c>
    </row>
    <row r="1073" spans="1:69" x14ac:dyDescent="0.3">
      <c r="A1073">
        <v>48091</v>
      </c>
      <c r="B1073" t="s">
        <v>470</v>
      </c>
      <c r="C1073" t="s">
        <v>49</v>
      </c>
      <c r="D1073">
        <v>48</v>
      </c>
      <c r="BM1073">
        <v>1</v>
      </c>
      <c r="BN1073">
        <v>4</v>
      </c>
      <c r="BO1073">
        <v>4</v>
      </c>
      <c r="BP1073">
        <f t="shared" si="34"/>
        <v>9</v>
      </c>
      <c r="BQ1073">
        <f t="shared" si="35"/>
        <v>3</v>
      </c>
    </row>
    <row r="1074" spans="1:69" x14ac:dyDescent="0.3">
      <c r="A1074">
        <v>6055</v>
      </c>
      <c r="B1074" t="s">
        <v>433</v>
      </c>
      <c r="C1074" t="s">
        <v>255</v>
      </c>
      <c r="D1074">
        <v>6</v>
      </c>
      <c r="BM1074">
        <v>2</v>
      </c>
      <c r="BN1074">
        <v>2</v>
      </c>
      <c r="BO1074">
        <v>3</v>
      </c>
      <c r="BP1074">
        <f t="shared" si="34"/>
        <v>7</v>
      </c>
      <c r="BQ1074">
        <f t="shared" si="35"/>
        <v>3</v>
      </c>
    </row>
    <row r="1075" spans="1:69" x14ac:dyDescent="0.3">
      <c r="A1075">
        <v>6101</v>
      </c>
      <c r="B1075" t="s">
        <v>432</v>
      </c>
      <c r="C1075" t="s">
        <v>255</v>
      </c>
      <c r="D1075">
        <v>6</v>
      </c>
      <c r="BM1075">
        <v>1</v>
      </c>
      <c r="BN1075">
        <v>3</v>
      </c>
      <c r="BO1075">
        <v>3</v>
      </c>
      <c r="BP1075">
        <f t="shared" si="34"/>
        <v>7</v>
      </c>
      <c r="BQ1075">
        <f t="shared" si="35"/>
        <v>3</v>
      </c>
    </row>
    <row r="1076" spans="1:69" x14ac:dyDescent="0.3">
      <c r="A1076">
        <v>18105</v>
      </c>
      <c r="B1076" t="s">
        <v>127</v>
      </c>
      <c r="C1076" t="s">
        <v>34</v>
      </c>
      <c r="D1076">
        <v>18</v>
      </c>
      <c r="BM1076">
        <v>1</v>
      </c>
      <c r="BN1076">
        <v>3</v>
      </c>
      <c r="BO1076">
        <v>3</v>
      </c>
      <c r="BP1076">
        <f t="shared" si="34"/>
        <v>7</v>
      </c>
      <c r="BQ1076">
        <f t="shared" si="35"/>
        <v>3</v>
      </c>
    </row>
    <row r="1077" spans="1:69" x14ac:dyDescent="0.3">
      <c r="A1077">
        <v>18109</v>
      </c>
      <c r="B1077" t="s">
        <v>132</v>
      </c>
      <c r="C1077" t="s">
        <v>34</v>
      </c>
      <c r="D1077">
        <v>18</v>
      </c>
      <c r="BM1077">
        <v>1</v>
      </c>
      <c r="BN1077">
        <v>3</v>
      </c>
      <c r="BO1077">
        <v>3</v>
      </c>
      <c r="BP1077">
        <f t="shared" si="34"/>
        <v>7</v>
      </c>
      <c r="BQ1077">
        <f t="shared" si="35"/>
        <v>3</v>
      </c>
    </row>
    <row r="1078" spans="1:69" x14ac:dyDescent="0.3">
      <c r="A1078">
        <v>27079</v>
      </c>
      <c r="B1078" t="s">
        <v>423</v>
      </c>
      <c r="C1078" t="s">
        <v>183</v>
      </c>
      <c r="D1078">
        <v>27</v>
      </c>
      <c r="BM1078">
        <v>1</v>
      </c>
      <c r="BN1078">
        <v>1</v>
      </c>
      <c r="BO1078">
        <v>5</v>
      </c>
      <c r="BP1078">
        <f t="shared" si="34"/>
        <v>7</v>
      </c>
      <c r="BQ1078">
        <f t="shared" si="35"/>
        <v>3</v>
      </c>
    </row>
    <row r="1079" spans="1:69" x14ac:dyDescent="0.3">
      <c r="A1079">
        <v>28133</v>
      </c>
      <c r="B1079" t="s">
        <v>419</v>
      </c>
      <c r="C1079" t="s">
        <v>22</v>
      </c>
      <c r="D1079">
        <v>28</v>
      </c>
      <c r="BM1079">
        <v>2</v>
      </c>
      <c r="BN1079">
        <v>2</v>
      </c>
      <c r="BO1079">
        <v>3</v>
      </c>
      <c r="BP1079">
        <f t="shared" si="34"/>
        <v>7</v>
      </c>
      <c r="BQ1079">
        <f t="shared" si="35"/>
        <v>3</v>
      </c>
    </row>
    <row r="1080" spans="1:69" x14ac:dyDescent="0.3">
      <c r="A1080">
        <v>35045</v>
      </c>
      <c r="B1080" t="s">
        <v>213</v>
      </c>
      <c r="C1080" t="s">
        <v>19</v>
      </c>
      <c r="D1080">
        <v>35</v>
      </c>
      <c r="BM1080">
        <v>1</v>
      </c>
      <c r="BN1080">
        <v>3</v>
      </c>
      <c r="BO1080">
        <v>3</v>
      </c>
      <c r="BP1080">
        <f t="shared" si="34"/>
        <v>7</v>
      </c>
      <c r="BQ1080">
        <f t="shared" si="35"/>
        <v>3</v>
      </c>
    </row>
    <row r="1081" spans="1:69" x14ac:dyDescent="0.3">
      <c r="A1081">
        <v>39029</v>
      </c>
      <c r="B1081" t="s">
        <v>413</v>
      </c>
      <c r="C1081" t="s">
        <v>84</v>
      </c>
      <c r="D1081">
        <v>39</v>
      </c>
      <c r="BM1081">
        <v>2</v>
      </c>
      <c r="BN1081">
        <v>2</v>
      </c>
      <c r="BO1081">
        <v>3</v>
      </c>
      <c r="BP1081">
        <f t="shared" si="34"/>
        <v>7</v>
      </c>
      <c r="BQ1081">
        <f t="shared" si="35"/>
        <v>3</v>
      </c>
    </row>
    <row r="1082" spans="1:69" x14ac:dyDescent="0.3">
      <c r="A1082">
        <v>39133</v>
      </c>
      <c r="B1082" t="s">
        <v>412</v>
      </c>
      <c r="C1082" t="s">
        <v>84</v>
      </c>
      <c r="D1082">
        <v>39</v>
      </c>
      <c r="BM1082">
        <v>1</v>
      </c>
      <c r="BN1082">
        <v>2</v>
      </c>
      <c r="BO1082">
        <v>4</v>
      </c>
      <c r="BP1082">
        <f t="shared" si="34"/>
        <v>7</v>
      </c>
      <c r="BQ1082">
        <f t="shared" si="35"/>
        <v>3</v>
      </c>
    </row>
    <row r="1083" spans="1:69" x14ac:dyDescent="0.3">
      <c r="A1083">
        <v>5029</v>
      </c>
      <c r="B1083" t="s">
        <v>406</v>
      </c>
      <c r="C1083" t="s">
        <v>208</v>
      </c>
      <c r="D1083">
        <v>5</v>
      </c>
      <c r="BM1083">
        <v>1</v>
      </c>
      <c r="BN1083">
        <v>2</v>
      </c>
      <c r="BO1083">
        <v>3</v>
      </c>
      <c r="BP1083">
        <f t="shared" si="34"/>
        <v>6</v>
      </c>
      <c r="BQ1083">
        <f t="shared" si="35"/>
        <v>3</v>
      </c>
    </row>
    <row r="1084" spans="1:69" x14ac:dyDescent="0.3">
      <c r="A1084">
        <v>13035</v>
      </c>
      <c r="B1084" t="s">
        <v>401</v>
      </c>
      <c r="C1084" t="s">
        <v>128</v>
      </c>
      <c r="D1084">
        <v>13</v>
      </c>
      <c r="BM1084">
        <v>2</v>
      </c>
      <c r="BN1084">
        <v>2</v>
      </c>
      <c r="BO1084">
        <v>2</v>
      </c>
      <c r="BP1084">
        <f t="shared" si="34"/>
        <v>6</v>
      </c>
      <c r="BQ1084">
        <f t="shared" si="35"/>
        <v>3</v>
      </c>
    </row>
    <row r="1085" spans="1:69" x14ac:dyDescent="0.3">
      <c r="A1085">
        <v>19033</v>
      </c>
      <c r="B1085" t="s">
        <v>396</v>
      </c>
      <c r="C1085" t="s">
        <v>33</v>
      </c>
      <c r="D1085">
        <v>19</v>
      </c>
      <c r="BM1085">
        <v>2</v>
      </c>
      <c r="BN1085">
        <v>2</v>
      </c>
      <c r="BO1085">
        <v>2</v>
      </c>
      <c r="BP1085">
        <f t="shared" si="34"/>
        <v>6</v>
      </c>
      <c r="BQ1085">
        <f t="shared" si="35"/>
        <v>3</v>
      </c>
    </row>
    <row r="1086" spans="1:69" x14ac:dyDescent="0.3">
      <c r="A1086">
        <v>39019</v>
      </c>
      <c r="B1086" t="s">
        <v>378</v>
      </c>
      <c r="C1086" t="s">
        <v>84</v>
      </c>
      <c r="D1086">
        <v>39</v>
      </c>
      <c r="BM1086">
        <v>1</v>
      </c>
      <c r="BN1086">
        <v>2</v>
      </c>
      <c r="BO1086">
        <v>3</v>
      </c>
      <c r="BP1086">
        <f t="shared" si="34"/>
        <v>6</v>
      </c>
      <c r="BQ1086">
        <f t="shared" si="35"/>
        <v>3</v>
      </c>
    </row>
    <row r="1087" spans="1:69" x14ac:dyDescent="0.3">
      <c r="A1087">
        <v>42043</v>
      </c>
      <c r="B1087" t="s">
        <v>374</v>
      </c>
      <c r="C1087" t="s">
        <v>74</v>
      </c>
      <c r="D1087">
        <v>42</v>
      </c>
      <c r="BM1087">
        <v>1</v>
      </c>
      <c r="BN1087">
        <v>1</v>
      </c>
      <c r="BO1087">
        <v>4</v>
      </c>
      <c r="BP1087">
        <f t="shared" si="34"/>
        <v>6</v>
      </c>
      <c r="BQ1087">
        <f t="shared" si="35"/>
        <v>3</v>
      </c>
    </row>
    <row r="1088" spans="1:69" x14ac:dyDescent="0.3">
      <c r="A1088">
        <v>5027</v>
      </c>
      <c r="B1088" t="s">
        <v>219</v>
      </c>
      <c r="C1088" t="s">
        <v>208</v>
      </c>
      <c r="D1088">
        <v>5</v>
      </c>
      <c r="BM1088">
        <v>1</v>
      </c>
      <c r="BN1088">
        <v>2</v>
      </c>
      <c r="BO1088">
        <v>2</v>
      </c>
      <c r="BP1088">
        <f t="shared" si="34"/>
        <v>5</v>
      </c>
      <c r="BQ1088">
        <f t="shared" si="35"/>
        <v>3</v>
      </c>
    </row>
    <row r="1089" spans="1:69" x14ac:dyDescent="0.3">
      <c r="A1089">
        <v>5139</v>
      </c>
      <c r="B1089" t="s">
        <v>298</v>
      </c>
      <c r="C1089" t="s">
        <v>208</v>
      </c>
      <c r="D1089">
        <v>5</v>
      </c>
      <c r="BM1089">
        <v>1</v>
      </c>
      <c r="BN1089">
        <v>2</v>
      </c>
      <c r="BO1089">
        <v>2</v>
      </c>
      <c r="BP1089">
        <f t="shared" si="34"/>
        <v>5</v>
      </c>
      <c r="BQ1089">
        <f t="shared" si="35"/>
        <v>3</v>
      </c>
    </row>
    <row r="1090" spans="1:69" x14ac:dyDescent="0.3">
      <c r="A1090">
        <v>5147</v>
      </c>
      <c r="B1090" t="s">
        <v>363</v>
      </c>
      <c r="C1090" t="s">
        <v>208</v>
      </c>
      <c r="D1090">
        <v>5</v>
      </c>
      <c r="BM1090">
        <v>1</v>
      </c>
      <c r="BN1090">
        <v>2</v>
      </c>
      <c r="BO1090">
        <v>2</v>
      </c>
      <c r="BP1090">
        <f t="shared" si="34"/>
        <v>5</v>
      </c>
      <c r="BQ1090">
        <f t="shared" si="35"/>
        <v>3</v>
      </c>
    </row>
    <row r="1091" spans="1:69" x14ac:dyDescent="0.3">
      <c r="A1091">
        <v>18159</v>
      </c>
      <c r="B1091" t="s">
        <v>353</v>
      </c>
      <c r="C1091" t="s">
        <v>34</v>
      </c>
      <c r="D1091">
        <v>18</v>
      </c>
      <c r="BM1091">
        <v>1</v>
      </c>
      <c r="BN1091">
        <v>2</v>
      </c>
      <c r="BO1091">
        <v>2</v>
      </c>
      <c r="BP1091">
        <f t="shared" si="34"/>
        <v>5</v>
      </c>
      <c r="BQ1091">
        <f t="shared" si="35"/>
        <v>3</v>
      </c>
    </row>
    <row r="1092" spans="1:69" x14ac:dyDescent="0.3">
      <c r="A1092">
        <v>18175</v>
      </c>
      <c r="B1092" t="s">
        <v>25</v>
      </c>
      <c r="C1092" t="s">
        <v>34</v>
      </c>
      <c r="D1092">
        <v>18</v>
      </c>
      <c r="BM1092">
        <v>1</v>
      </c>
      <c r="BN1092">
        <v>2</v>
      </c>
      <c r="BO1092">
        <v>2</v>
      </c>
      <c r="BP1092">
        <f t="shared" si="34"/>
        <v>5</v>
      </c>
      <c r="BQ1092">
        <f t="shared" si="35"/>
        <v>3</v>
      </c>
    </row>
    <row r="1093" spans="1:69" x14ac:dyDescent="0.3">
      <c r="A1093">
        <v>22027</v>
      </c>
      <c r="B1093" t="s">
        <v>349</v>
      </c>
      <c r="C1093" t="s">
        <v>190</v>
      </c>
      <c r="D1093">
        <v>22</v>
      </c>
      <c r="BM1093">
        <v>1</v>
      </c>
      <c r="BN1093">
        <v>2</v>
      </c>
      <c r="BO1093">
        <v>2</v>
      </c>
      <c r="BP1093">
        <f t="shared" si="34"/>
        <v>5</v>
      </c>
      <c r="BQ1093">
        <f t="shared" si="35"/>
        <v>3</v>
      </c>
    </row>
    <row r="1094" spans="1:69" x14ac:dyDescent="0.3">
      <c r="A1094">
        <v>24015</v>
      </c>
      <c r="B1094" t="s">
        <v>347</v>
      </c>
      <c r="C1094" t="s">
        <v>110</v>
      </c>
      <c r="D1094">
        <v>24</v>
      </c>
      <c r="BM1094">
        <v>1</v>
      </c>
      <c r="BN1094">
        <v>1</v>
      </c>
      <c r="BO1094">
        <v>3</v>
      </c>
      <c r="BP1094">
        <f t="shared" ref="BP1094:BP1157" si="36">SUM(E1094:BO1094)</f>
        <v>5</v>
      </c>
      <c r="BQ1094">
        <f t="shared" ref="BQ1094:BQ1157" si="37">COUNTA(E1094:BO1094)</f>
        <v>3</v>
      </c>
    </row>
    <row r="1095" spans="1:69" x14ac:dyDescent="0.3">
      <c r="A1095">
        <v>28017</v>
      </c>
      <c r="B1095" t="s">
        <v>344</v>
      </c>
      <c r="C1095" t="s">
        <v>22</v>
      </c>
      <c r="D1095">
        <v>28</v>
      </c>
      <c r="BM1095">
        <v>1</v>
      </c>
      <c r="BN1095">
        <v>3</v>
      </c>
      <c r="BO1095">
        <v>1</v>
      </c>
      <c r="BP1095">
        <f t="shared" si="36"/>
        <v>5</v>
      </c>
      <c r="BQ1095">
        <f t="shared" si="37"/>
        <v>3</v>
      </c>
    </row>
    <row r="1096" spans="1:69" x14ac:dyDescent="0.3">
      <c r="A1096">
        <v>36023</v>
      </c>
      <c r="B1096" t="s">
        <v>337</v>
      </c>
      <c r="C1096" t="s">
        <v>92</v>
      </c>
      <c r="D1096">
        <v>36</v>
      </c>
      <c r="BM1096">
        <v>1</v>
      </c>
      <c r="BN1096">
        <v>2</v>
      </c>
      <c r="BO1096">
        <v>2</v>
      </c>
      <c r="BP1096">
        <f t="shared" si="36"/>
        <v>5</v>
      </c>
      <c r="BQ1096">
        <f t="shared" si="37"/>
        <v>3</v>
      </c>
    </row>
    <row r="1097" spans="1:69" x14ac:dyDescent="0.3">
      <c r="A1097">
        <v>39057</v>
      </c>
      <c r="B1097" t="s">
        <v>35</v>
      </c>
      <c r="C1097" t="s">
        <v>84</v>
      </c>
      <c r="D1097">
        <v>39</v>
      </c>
      <c r="BM1097">
        <v>1</v>
      </c>
      <c r="BN1097">
        <v>1</v>
      </c>
      <c r="BO1097">
        <v>3</v>
      </c>
      <c r="BP1097">
        <f t="shared" si="36"/>
        <v>5</v>
      </c>
      <c r="BQ1097">
        <f t="shared" si="37"/>
        <v>3</v>
      </c>
    </row>
    <row r="1098" spans="1:69" x14ac:dyDescent="0.3">
      <c r="A1098">
        <v>42093</v>
      </c>
      <c r="B1098" t="s">
        <v>332</v>
      </c>
      <c r="C1098" t="s">
        <v>74</v>
      </c>
      <c r="D1098">
        <v>42</v>
      </c>
      <c r="BM1098">
        <v>1</v>
      </c>
      <c r="BN1098">
        <v>1</v>
      </c>
      <c r="BO1098">
        <v>3</v>
      </c>
      <c r="BP1098">
        <f t="shared" si="36"/>
        <v>5</v>
      </c>
      <c r="BQ1098">
        <f t="shared" si="37"/>
        <v>3</v>
      </c>
    </row>
    <row r="1099" spans="1:69" x14ac:dyDescent="0.3">
      <c r="A1099">
        <v>1123</v>
      </c>
      <c r="B1099" t="s">
        <v>323</v>
      </c>
      <c r="C1099" t="s">
        <v>40</v>
      </c>
      <c r="D1099">
        <v>1</v>
      </c>
      <c r="BM1099">
        <v>1</v>
      </c>
      <c r="BN1099">
        <v>1</v>
      </c>
      <c r="BO1099">
        <v>2</v>
      </c>
      <c r="BP1099">
        <f t="shared" si="36"/>
        <v>4</v>
      </c>
      <c r="BQ1099">
        <f t="shared" si="37"/>
        <v>3</v>
      </c>
    </row>
    <row r="1100" spans="1:69" x14ac:dyDescent="0.3">
      <c r="A1100">
        <v>13069</v>
      </c>
      <c r="B1100" t="s">
        <v>318</v>
      </c>
      <c r="C1100" t="s">
        <v>128</v>
      </c>
      <c r="D1100">
        <v>13</v>
      </c>
      <c r="BM1100">
        <v>1</v>
      </c>
      <c r="BN1100">
        <v>1</v>
      </c>
      <c r="BO1100">
        <v>2</v>
      </c>
      <c r="BP1100">
        <f t="shared" si="36"/>
        <v>4</v>
      </c>
      <c r="BQ1100">
        <f t="shared" si="37"/>
        <v>3</v>
      </c>
    </row>
    <row r="1101" spans="1:69" x14ac:dyDescent="0.3">
      <c r="A1101">
        <v>19157</v>
      </c>
      <c r="B1101" t="s">
        <v>315</v>
      </c>
      <c r="C1101" t="s">
        <v>33</v>
      </c>
      <c r="D1101">
        <v>19</v>
      </c>
      <c r="BM1101">
        <v>1</v>
      </c>
      <c r="BN1101">
        <v>1</v>
      </c>
      <c r="BO1101">
        <v>2</v>
      </c>
      <c r="BP1101">
        <f t="shared" si="36"/>
        <v>4</v>
      </c>
      <c r="BQ1101">
        <f t="shared" si="37"/>
        <v>3</v>
      </c>
    </row>
    <row r="1102" spans="1:69" x14ac:dyDescent="0.3">
      <c r="A1102">
        <v>19193</v>
      </c>
      <c r="B1102" t="s">
        <v>314</v>
      </c>
      <c r="C1102" t="s">
        <v>33</v>
      </c>
      <c r="D1102">
        <v>19</v>
      </c>
      <c r="BM1102">
        <v>1</v>
      </c>
      <c r="BN1102">
        <v>2</v>
      </c>
      <c r="BO1102">
        <v>1</v>
      </c>
      <c r="BP1102">
        <f t="shared" si="36"/>
        <v>4</v>
      </c>
      <c r="BQ1102">
        <f t="shared" si="37"/>
        <v>3</v>
      </c>
    </row>
    <row r="1103" spans="1:69" x14ac:dyDescent="0.3">
      <c r="A1103">
        <v>24037</v>
      </c>
      <c r="B1103" t="s">
        <v>306</v>
      </c>
      <c r="C1103" t="s">
        <v>110</v>
      </c>
      <c r="D1103">
        <v>24</v>
      </c>
      <c r="BM1103">
        <v>1</v>
      </c>
      <c r="BN1103">
        <v>1</v>
      </c>
      <c r="BO1103">
        <v>2</v>
      </c>
      <c r="BP1103">
        <f t="shared" si="36"/>
        <v>4</v>
      </c>
      <c r="BQ1103">
        <f t="shared" si="37"/>
        <v>3</v>
      </c>
    </row>
    <row r="1104" spans="1:69" x14ac:dyDescent="0.3">
      <c r="A1104">
        <v>24043</v>
      </c>
      <c r="B1104" t="s">
        <v>25</v>
      </c>
      <c r="C1104" t="s">
        <v>110</v>
      </c>
      <c r="D1104">
        <v>24</v>
      </c>
      <c r="BM1104">
        <v>1</v>
      </c>
      <c r="BN1104">
        <v>1</v>
      </c>
      <c r="BO1104">
        <v>2</v>
      </c>
      <c r="BP1104">
        <f t="shared" si="36"/>
        <v>4</v>
      </c>
      <c r="BQ1104">
        <f t="shared" si="37"/>
        <v>3</v>
      </c>
    </row>
    <row r="1105" spans="1:69" x14ac:dyDescent="0.3">
      <c r="A1105">
        <v>28097</v>
      </c>
      <c r="B1105" t="s">
        <v>90</v>
      </c>
      <c r="C1105" t="s">
        <v>22</v>
      </c>
      <c r="D1105">
        <v>28</v>
      </c>
      <c r="BM1105">
        <v>1</v>
      </c>
      <c r="BN1105">
        <v>1</v>
      </c>
      <c r="BO1105">
        <v>2</v>
      </c>
      <c r="BP1105">
        <f t="shared" si="36"/>
        <v>4</v>
      </c>
      <c r="BQ1105">
        <f t="shared" si="37"/>
        <v>3</v>
      </c>
    </row>
    <row r="1106" spans="1:69" x14ac:dyDescent="0.3">
      <c r="A1106">
        <v>28123</v>
      </c>
      <c r="B1106" t="s">
        <v>238</v>
      </c>
      <c r="C1106" t="s">
        <v>22</v>
      </c>
      <c r="D1106">
        <v>28</v>
      </c>
      <c r="BM1106">
        <v>1</v>
      </c>
      <c r="BN1106">
        <v>1</v>
      </c>
      <c r="BO1106">
        <v>2</v>
      </c>
      <c r="BP1106">
        <f t="shared" si="36"/>
        <v>4</v>
      </c>
      <c r="BQ1106">
        <f t="shared" si="37"/>
        <v>3</v>
      </c>
    </row>
    <row r="1107" spans="1:69" x14ac:dyDescent="0.3">
      <c r="A1107">
        <v>29001</v>
      </c>
      <c r="B1107" t="s">
        <v>297</v>
      </c>
      <c r="C1107" t="s">
        <v>101</v>
      </c>
      <c r="D1107">
        <v>29</v>
      </c>
      <c r="BM1107">
        <v>1</v>
      </c>
      <c r="BN1107">
        <v>2</v>
      </c>
      <c r="BO1107">
        <v>1</v>
      </c>
      <c r="BP1107">
        <f t="shared" si="36"/>
        <v>4</v>
      </c>
      <c r="BQ1107">
        <f t="shared" si="37"/>
        <v>3</v>
      </c>
    </row>
    <row r="1108" spans="1:69" x14ac:dyDescent="0.3">
      <c r="A1108">
        <v>29157</v>
      </c>
      <c r="B1108" t="s">
        <v>271</v>
      </c>
      <c r="C1108" t="s">
        <v>101</v>
      </c>
      <c r="D1108">
        <v>29</v>
      </c>
      <c r="BM1108">
        <v>1</v>
      </c>
      <c r="BN1108">
        <v>1</v>
      </c>
      <c r="BO1108">
        <v>2</v>
      </c>
      <c r="BP1108">
        <f t="shared" si="36"/>
        <v>4</v>
      </c>
      <c r="BQ1108">
        <f t="shared" si="37"/>
        <v>3</v>
      </c>
    </row>
    <row r="1109" spans="1:69" x14ac:dyDescent="0.3">
      <c r="A1109">
        <v>29187</v>
      </c>
      <c r="B1109" t="s">
        <v>294</v>
      </c>
      <c r="C1109" t="s">
        <v>101</v>
      </c>
      <c r="D1109">
        <v>29</v>
      </c>
      <c r="BM1109">
        <v>1</v>
      </c>
      <c r="BN1109">
        <v>1</v>
      </c>
      <c r="BO1109">
        <v>2</v>
      </c>
      <c r="BP1109">
        <f t="shared" si="36"/>
        <v>4</v>
      </c>
      <c r="BQ1109">
        <f t="shared" si="37"/>
        <v>3</v>
      </c>
    </row>
    <row r="1110" spans="1:69" x14ac:dyDescent="0.3">
      <c r="A1110">
        <v>37089</v>
      </c>
      <c r="B1110" t="s">
        <v>288</v>
      </c>
      <c r="C1110" t="s">
        <v>17</v>
      </c>
      <c r="D1110">
        <v>37</v>
      </c>
      <c r="BM1110">
        <v>1</v>
      </c>
      <c r="BN1110">
        <v>1</v>
      </c>
      <c r="BO1110">
        <v>2</v>
      </c>
      <c r="BP1110">
        <f t="shared" si="36"/>
        <v>4</v>
      </c>
      <c r="BQ1110">
        <f t="shared" si="37"/>
        <v>3</v>
      </c>
    </row>
    <row r="1111" spans="1:69" x14ac:dyDescent="0.3">
      <c r="A1111">
        <v>39173</v>
      </c>
      <c r="B1111" t="s">
        <v>42</v>
      </c>
      <c r="C1111" t="s">
        <v>84</v>
      </c>
      <c r="D1111">
        <v>39</v>
      </c>
      <c r="BM1111">
        <v>1</v>
      </c>
      <c r="BN1111">
        <v>1</v>
      </c>
      <c r="BO1111">
        <v>2</v>
      </c>
      <c r="BP1111">
        <f t="shared" si="36"/>
        <v>4</v>
      </c>
      <c r="BQ1111">
        <f t="shared" si="37"/>
        <v>3</v>
      </c>
    </row>
    <row r="1112" spans="1:69" x14ac:dyDescent="0.3">
      <c r="A1112">
        <v>40103</v>
      </c>
      <c r="B1112" t="s">
        <v>283</v>
      </c>
      <c r="C1112" t="s">
        <v>14</v>
      </c>
      <c r="D1112">
        <v>40</v>
      </c>
      <c r="BM1112">
        <v>1</v>
      </c>
      <c r="BN1112">
        <v>1</v>
      </c>
      <c r="BO1112">
        <v>2</v>
      </c>
      <c r="BP1112">
        <f t="shared" si="36"/>
        <v>4</v>
      </c>
      <c r="BQ1112">
        <f t="shared" si="37"/>
        <v>3</v>
      </c>
    </row>
    <row r="1113" spans="1:69" x14ac:dyDescent="0.3">
      <c r="A1113">
        <v>42051</v>
      </c>
      <c r="B1113" t="s">
        <v>59</v>
      </c>
      <c r="C1113" t="s">
        <v>74</v>
      </c>
      <c r="D1113">
        <v>42</v>
      </c>
      <c r="BM1113">
        <v>1</v>
      </c>
      <c r="BN1113">
        <v>1</v>
      </c>
      <c r="BO1113">
        <v>2</v>
      </c>
      <c r="BP1113">
        <f t="shared" si="36"/>
        <v>4</v>
      </c>
      <c r="BQ1113">
        <f t="shared" si="37"/>
        <v>3</v>
      </c>
    </row>
    <row r="1114" spans="1:69" x14ac:dyDescent="0.3">
      <c r="A1114">
        <v>42085</v>
      </c>
      <c r="B1114" t="s">
        <v>281</v>
      </c>
      <c r="C1114" t="s">
        <v>74</v>
      </c>
      <c r="D1114">
        <v>42</v>
      </c>
      <c r="BM1114">
        <v>1</v>
      </c>
      <c r="BN1114">
        <v>1</v>
      </c>
      <c r="BO1114">
        <v>2</v>
      </c>
      <c r="BP1114">
        <f t="shared" si="36"/>
        <v>4</v>
      </c>
      <c r="BQ1114">
        <f t="shared" si="37"/>
        <v>3</v>
      </c>
    </row>
    <row r="1115" spans="1:69" x14ac:dyDescent="0.3">
      <c r="A1115">
        <v>45053</v>
      </c>
      <c r="B1115" t="s">
        <v>118</v>
      </c>
      <c r="C1115" t="s">
        <v>12</v>
      </c>
      <c r="D1115">
        <v>45</v>
      </c>
      <c r="BM1115">
        <v>1</v>
      </c>
      <c r="BN1115">
        <v>1</v>
      </c>
      <c r="BO1115">
        <v>2</v>
      </c>
      <c r="BP1115">
        <f t="shared" si="36"/>
        <v>4</v>
      </c>
      <c r="BQ1115">
        <f t="shared" si="37"/>
        <v>3</v>
      </c>
    </row>
    <row r="1116" spans="1:69" x14ac:dyDescent="0.3">
      <c r="A1116">
        <v>47053</v>
      </c>
      <c r="B1116" t="s">
        <v>198</v>
      </c>
      <c r="C1116" t="s">
        <v>65</v>
      </c>
      <c r="D1116">
        <v>47</v>
      </c>
      <c r="BM1116">
        <v>1</v>
      </c>
      <c r="BN1116">
        <v>1</v>
      </c>
      <c r="BO1116">
        <v>2</v>
      </c>
      <c r="BP1116">
        <f t="shared" si="36"/>
        <v>4</v>
      </c>
      <c r="BQ1116">
        <f t="shared" si="37"/>
        <v>3</v>
      </c>
    </row>
    <row r="1117" spans="1:69" x14ac:dyDescent="0.3">
      <c r="A1117">
        <v>47105</v>
      </c>
      <c r="B1117" t="s">
        <v>273</v>
      </c>
      <c r="C1117" t="s">
        <v>65</v>
      </c>
      <c r="D1117">
        <v>47</v>
      </c>
      <c r="BM1117">
        <v>1</v>
      </c>
      <c r="BN1117">
        <v>1</v>
      </c>
      <c r="BO1117">
        <v>2</v>
      </c>
      <c r="BP1117">
        <f t="shared" si="36"/>
        <v>4</v>
      </c>
      <c r="BQ1117">
        <f t="shared" si="37"/>
        <v>3</v>
      </c>
    </row>
    <row r="1118" spans="1:69" x14ac:dyDescent="0.3">
      <c r="A1118">
        <v>47107</v>
      </c>
      <c r="B1118" t="s">
        <v>272</v>
      </c>
      <c r="C1118" t="s">
        <v>65</v>
      </c>
      <c r="D1118">
        <v>47</v>
      </c>
      <c r="BM1118">
        <v>1</v>
      </c>
      <c r="BN1118">
        <v>1</v>
      </c>
      <c r="BO1118">
        <v>2</v>
      </c>
      <c r="BP1118">
        <f t="shared" si="36"/>
        <v>4</v>
      </c>
      <c r="BQ1118">
        <f t="shared" si="37"/>
        <v>3</v>
      </c>
    </row>
    <row r="1119" spans="1:69" x14ac:dyDescent="0.3">
      <c r="A1119">
        <v>47135</v>
      </c>
      <c r="B1119" t="s">
        <v>271</v>
      </c>
      <c r="C1119" t="s">
        <v>65</v>
      </c>
      <c r="D1119">
        <v>47</v>
      </c>
      <c r="BM1119">
        <v>1</v>
      </c>
      <c r="BN1119">
        <v>2</v>
      </c>
      <c r="BO1119">
        <v>1</v>
      </c>
      <c r="BP1119">
        <f t="shared" si="36"/>
        <v>4</v>
      </c>
      <c r="BQ1119">
        <f t="shared" si="37"/>
        <v>3</v>
      </c>
    </row>
    <row r="1120" spans="1:69" x14ac:dyDescent="0.3">
      <c r="A1120">
        <v>48071</v>
      </c>
      <c r="B1120" t="s">
        <v>269</v>
      </c>
      <c r="C1120" t="s">
        <v>49</v>
      </c>
      <c r="D1120">
        <v>48</v>
      </c>
      <c r="BM1120">
        <v>1</v>
      </c>
      <c r="BN1120">
        <v>1</v>
      </c>
      <c r="BO1120">
        <v>2</v>
      </c>
      <c r="BP1120">
        <f t="shared" si="36"/>
        <v>4</v>
      </c>
      <c r="BQ1120">
        <f t="shared" si="37"/>
        <v>3</v>
      </c>
    </row>
    <row r="1121" spans="1:69" x14ac:dyDescent="0.3">
      <c r="A1121">
        <v>53071</v>
      </c>
      <c r="B1121" t="s">
        <v>262</v>
      </c>
      <c r="C1121" t="s">
        <v>150</v>
      </c>
      <c r="D1121">
        <v>53</v>
      </c>
      <c r="BM1121">
        <v>1</v>
      </c>
      <c r="BN1121">
        <v>1</v>
      </c>
      <c r="BO1121">
        <v>2</v>
      </c>
      <c r="BP1121">
        <f t="shared" si="36"/>
        <v>4</v>
      </c>
      <c r="BQ1121">
        <f t="shared" si="37"/>
        <v>3</v>
      </c>
    </row>
    <row r="1122" spans="1:69" x14ac:dyDescent="0.3">
      <c r="A1122">
        <v>1059</v>
      </c>
      <c r="B1122" t="s">
        <v>29</v>
      </c>
      <c r="C1122" t="s">
        <v>40</v>
      </c>
      <c r="D1122">
        <v>1</v>
      </c>
      <c r="BM1122">
        <v>1</v>
      </c>
      <c r="BN1122">
        <v>1</v>
      </c>
      <c r="BO1122">
        <v>1</v>
      </c>
      <c r="BP1122">
        <f t="shared" si="36"/>
        <v>3</v>
      </c>
      <c r="BQ1122">
        <f t="shared" si="37"/>
        <v>3</v>
      </c>
    </row>
    <row r="1123" spans="1:69" x14ac:dyDescent="0.3">
      <c r="A1123">
        <v>1069</v>
      </c>
      <c r="B1123" t="s">
        <v>218</v>
      </c>
      <c r="C1123" t="s">
        <v>40</v>
      </c>
      <c r="D1123">
        <v>1</v>
      </c>
      <c r="BM1123">
        <v>1</v>
      </c>
      <c r="BN1123">
        <v>1</v>
      </c>
      <c r="BO1123">
        <v>1</v>
      </c>
      <c r="BP1123">
        <f t="shared" si="36"/>
        <v>3</v>
      </c>
      <c r="BQ1123">
        <f t="shared" si="37"/>
        <v>3</v>
      </c>
    </row>
    <row r="1124" spans="1:69" x14ac:dyDescent="0.3">
      <c r="A1124">
        <v>6047</v>
      </c>
      <c r="B1124" t="s">
        <v>256</v>
      </c>
      <c r="C1124" t="s">
        <v>255</v>
      </c>
      <c r="D1124">
        <v>6</v>
      </c>
      <c r="BM1124">
        <v>1</v>
      </c>
      <c r="BN1124">
        <v>1</v>
      </c>
      <c r="BO1124">
        <v>1</v>
      </c>
      <c r="BP1124">
        <f t="shared" si="36"/>
        <v>3</v>
      </c>
      <c r="BQ1124">
        <f t="shared" si="37"/>
        <v>3</v>
      </c>
    </row>
    <row r="1125" spans="1:69" x14ac:dyDescent="0.3">
      <c r="A1125">
        <v>13055</v>
      </c>
      <c r="B1125" t="s">
        <v>253</v>
      </c>
      <c r="C1125" t="s">
        <v>128</v>
      </c>
      <c r="D1125">
        <v>13</v>
      </c>
      <c r="BM1125">
        <v>1</v>
      </c>
      <c r="BN1125">
        <v>1</v>
      </c>
      <c r="BO1125">
        <v>1</v>
      </c>
      <c r="BP1125">
        <f t="shared" si="36"/>
        <v>3</v>
      </c>
      <c r="BQ1125">
        <f t="shared" si="37"/>
        <v>3</v>
      </c>
    </row>
    <row r="1126" spans="1:69" x14ac:dyDescent="0.3">
      <c r="A1126">
        <v>13065</v>
      </c>
      <c r="B1126" t="s">
        <v>252</v>
      </c>
      <c r="C1126" t="s">
        <v>128</v>
      </c>
      <c r="D1126">
        <v>13</v>
      </c>
      <c r="BM1126">
        <v>1</v>
      </c>
      <c r="BN1126">
        <v>1</v>
      </c>
      <c r="BO1126">
        <v>1</v>
      </c>
      <c r="BP1126">
        <f t="shared" si="36"/>
        <v>3</v>
      </c>
      <c r="BQ1126">
        <f t="shared" si="37"/>
        <v>3</v>
      </c>
    </row>
    <row r="1127" spans="1:69" x14ac:dyDescent="0.3">
      <c r="A1127">
        <v>13267</v>
      </c>
      <c r="B1127" t="s">
        <v>250</v>
      </c>
      <c r="C1127" t="s">
        <v>128</v>
      </c>
      <c r="D1127">
        <v>13</v>
      </c>
      <c r="BM1127">
        <v>1</v>
      </c>
      <c r="BN1127">
        <v>1</v>
      </c>
      <c r="BO1127">
        <v>1</v>
      </c>
      <c r="BP1127">
        <f t="shared" si="36"/>
        <v>3</v>
      </c>
      <c r="BQ1127">
        <f t="shared" si="37"/>
        <v>3</v>
      </c>
    </row>
    <row r="1128" spans="1:69" x14ac:dyDescent="0.3">
      <c r="A1128">
        <v>13289</v>
      </c>
      <c r="B1128" t="s">
        <v>249</v>
      </c>
      <c r="C1128" t="s">
        <v>128</v>
      </c>
      <c r="D1128">
        <v>13</v>
      </c>
      <c r="BM1128">
        <v>1</v>
      </c>
      <c r="BN1128">
        <v>1</v>
      </c>
      <c r="BO1128">
        <v>1</v>
      </c>
      <c r="BP1128">
        <f t="shared" si="36"/>
        <v>3</v>
      </c>
      <c r="BQ1128">
        <f t="shared" si="37"/>
        <v>3</v>
      </c>
    </row>
    <row r="1129" spans="1:69" x14ac:dyDescent="0.3">
      <c r="A1129">
        <v>16085</v>
      </c>
      <c r="B1129" t="s">
        <v>248</v>
      </c>
      <c r="C1129" t="s">
        <v>247</v>
      </c>
      <c r="D1129">
        <v>16</v>
      </c>
      <c r="BM1129">
        <v>1</v>
      </c>
      <c r="BN1129">
        <v>1</v>
      </c>
      <c r="BO1129">
        <v>1</v>
      </c>
      <c r="BP1129">
        <f t="shared" si="36"/>
        <v>3</v>
      </c>
      <c r="BQ1129">
        <f t="shared" si="37"/>
        <v>3</v>
      </c>
    </row>
    <row r="1130" spans="1:69" x14ac:dyDescent="0.3">
      <c r="A1130">
        <v>17085</v>
      </c>
      <c r="B1130" t="s">
        <v>246</v>
      </c>
      <c r="C1130" t="s">
        <v>36</v>
      </c>
      <c r="D1130">
        <v>17</v>
      </c>
      <c r="BM1130">
        <v>1</v>
      </c>
      <c r="BN1130">
        <v>1</v>
      </c>
      <c r="BO1130">
        <v>1</v>
      </c>
      <c r="BP1130">
        <f t="shared" si="36"/>
        <v>3</v>
      </c>
      <c r="BQ1130">
        <f t="shared" si="37"/>
        <v>3</v>
      </c>
    </row>
    <row r="1131" spans="1:69" x14ac:dyDescent="0.3">
      <c r="A1131">
        <v>17105</v>
      </c>
      <c r="B1131" t="s">
        <v>245</v>
      </c>
      <c r="C1131" t="s">
        <v>36</v>
      </c>
      <c r="D1131">
        <v>17</v>
      </c>
      <c r="BM1131">
        <v>1</v>
      </c>
      <c r="BN1131">
        <v>1</v>
      </c>
      <c r="BO1131">
        <v>1</v>
      </c>
      <c r="BP1131">
        <f t="shared" si="36"/>
        <v>3</v>
      </c>
      <c r="BQ1131">
        <f t="shared" si="37"/>
        <v>3</v>
      </c>
    </row>
    <row r="1132" spans="1:69" x14ac:dyDescent="0.3">
      <c r="A1132">
        <v>17161</v>
      </c>
      <c r="B1132" t="s">
        <v>244</v>
      </c>
      <c r="C1132" t="s">
        <v>36</v>
      </c>
      <c r="D1132">
        <v>17</v>
      </c>
      <c r="BM1132">
        <v>1</v>
      </c>
      <c r="BN1132">
        <v>1</v>
      </c>
      <c r="BO1132">
        <v>1</v>
      </c>
      <c r="BP1132">
        <f t="shared" si="36"/>
        <v>3</v>
      </c>
      <c r="BQ1132">
        <f t="shared" si="37"/>
        <v>3</v>
      </c>
    </row>
    <row r="1133" spans="1:69" x14ac:dyDescent="0.3">
      <c r="A1133">
        <v>17177</v>
      </c>
      <c r="B1133" t="s">
        <v>243</v>
      </c>
      <c r="C1133" t="s">
        <v>36</v>
      </c>
      <c r="D1133">
        <v>17</v>
      </c>
      <c r="BM1133">
        <v>1</v>
      </c>
      <c r="BN1133">
        <v>1</v>
      </c>
      <c r="BO1133">
        <v>1</v>
      </c>
      <c r="BP1133">
        <f t="shared" si="36"/>
        <v>3</v>
      </c>
      <c r="BQ1133">
        <f t="shared" si="37"/>
        <v>3</v>
      </c>
    </row>
    <row r="1134" spans="1:69" x14ac:dyDescent="0.3">
      <c r="A1134">
        <v>18037</v>
      </c>
      <c r="B1134" t="s">
        <v>242</v>
      </c>
      <c r="C1134" t="s">
        <v>34</v>
      </c>
      <c r="D1134">
        <v>18</v>
      </c>
      <c r="BM1134">
        <v>1</v>
      </c>
      <c r="BN1134">
        <v>1</v>
      </c>
      <c r="BO1134">
        <v>1</v>
      </c>
      <c r="BP1134">
        <f t="shared" si="36"/>
        <v>3</v>
      </c>
      <c r="BQ1134">
        <f t="shared" si="37"/>
        <v>3</v>
      </c>
    </row>
    <row r="1135" spans="1:69" x14ac:dyDescent="0.3">
      <c r="A1135">
        <v>18133</v>
      </c>
      <c r="B1135" t="s">
        <v>241</v>
      </c>
      <c r="C1135" t="s">
        <v>34</v>
      </c>
      <c r="D1135">
        <v>18</v>
      </c>
      <c r="BM1135">
        <v>1</v>
      </c>
      <c r="BN1135">
        <v>1</v>
      </c>
      <c r="BO1135">
        <v>1</v>
      </c>
      <c r="BP1135">
        <f t="shared" si="36"/>
        <v>3</v>
      </c>
      <c r="BQ1135">
        <f t="shared" si="37"/>
        <v>3</v>
      </c>
    </row>
    <row r="1136" spans="1:69" x14ac:dyDescent="0.3">
      <c r="A1136">
        <v>18137</v>
      </c>
      <c r="B1136" t="s">
        <v>240</v>
      </c>
      <c r="C1136" t="s">
        <v>34</v>
      </c>
      <c r="D1136">
        <v>18</v>
      </c>
      <c r="BM1136">
        <v>1</v>
      </c>
      <c r="BN1136">
        <v>1</v>
      </c>
      <c r="BO1136">
        <v>1</v>
      </c>
      <c r="BP1136">
        <f t="shared" si="36"/>
        <v>3</v>
      </c>
      <c r="BQ1136">
        <f t="shared" si="37"/>
        <v>3</v>
      </c>
    </row>
    <row r="1137" spans="1:69" x14ac:dyDescent="0.3">
      <c r="A1137">
        <v>19109</v>
      </c>
      <c r="B1137" t="s">
        <v>239</v>
      </c>
      <c r="C1137" t="s">
        <v>33</v>
      </c>
      <c r="D1137">
        <v>19</v>
      </c>
      <c r="BM1137">
        <v>1</v>
      </c>
      <c r="BN1137">
        <v>1</v>
      </c>
      <c r="BO1137">
        <v>1</v>
      </c>
      <c r="BP1137">
        <f t="shared" si="36"/>
        <v>3</v>
      </c>
      <c r="BQ1137">
        <f t="shared" si="37"/>
        <v>3</v>
      </c>
    </row>
    <row r="1138" spans="1:69" x14ac:dyDescent="0.3">
      <c r="A1138">
        <v>19163</v>
      </c>
      <c r="B1138" t="s">
        <v>238</v>
      </c>
      <c r="C1138" t="s">
        <v>33</v>
      </c>
      <c r="D1138">
        <v>19</v>
      </c>
      <c r="BM1138">
        <v>1</v>
      </c>
      <c r="BN1138">
        <v>1</v>
      </c>
      <c r="BO1138">
        <v>1</v>
      </c>
      <c r="BP1138">
        <f t="shared" si="36"/>
        <v>3</v>
      </c>
      <c r="BQ1138">
        <f t="shared" si="37"/>
        <v>3</v>
      </c>
    </row>
    <row r="1139" spans="1:69" x14ac:dyDescent="0.3">
      <c r="A1139">
        <v>19167</v>
      </c>
      <c r="B1139" t="s">
        <v>237</v>
      </c>
      <c r="C1139" t="s">
        <v>33</v>
      </c>
      <c r="D1139">
        <v>19</v>
      </c>
      <c r="BM1139">
        <v>1</v>
      </c>
      <c r="BN1139">
        <v>1</v>
      </c>
      <c r="BO1139">
        <v>1</v>
      </c>
      <c r="BP1139">
        <f t="shared" si="36"/>
        <v>3</v>
      </c>
      <c r="BQ1139">
        <f t="shared" si="37"/>
        <v>3</v>
      </c>
    </row>
    <row r="1140" spans="1:69" x14ac:dyDescent="0.3">
      <c r="A1140">
        <v>24011</v>
      </c>
      <c r="B1140" t="s">
        <v>234</v>
      </c>
      <c r="C1140" t="s">
        <v>110</v>
      </c>
      <c r="D1140">
        <v>24</v>
      </c>
      <c r="BM1140">
        <v>1</v>
      </c>
      <c r="BN1140">
        <v>1</v>
      </c>
      <c r="BO1140">
        <v>1</v>
      </c>
      <c r="BP1140">
        <f t="shared" si="36"/>
        <v>3</v>
      </c>
      <c r="BQ1140">
        <f t="shared" si="37"/>
        <v>3</v>
      </c>
    </row>
    <row r="1141" spans="1:69" x14ac:dyDescent="0.3">
      <c r="A1141">
        <v>24039</v>
      </c>
      <c r="B1141" t="s">
        <v>26</v>
      </c>
      <c r="C1141" t="s">
        <v>110</v>
      </c>
      <c r="D1141">
        <v>24</v>
      </c>
      <c r="BM1141">
        <v>1</v>
      </c>
      <c r="BN1141">
        <v>1</v>
      </c>
      <c r="BO1141">
        <v>1</v>
      </c>
      <c r="BP1141">
        <f t="shared" si="36"/>
        <v>3</v>
      </c>
      <c r="BQ1141">
        <f t="shared" si="37"/>
        <v>3</v>
      </c>
    </row>
    <row r="1142" spans="1:69" x14ac:dyDescent="0.3">
      <c r="A1142">
        <v>28137</v>
      </c>
      <c r="B1142" t="s">
        <v>231</v>
      </c>
      <c r="C1142" t="s">
        <v>22</v>
      </c>
      <c r="D1142">
        <v>28</v>
      </c>
      <c r="BM1142">
        <v>1</v>
      </c>
      <c r="BN1142">
        <v>1</v>
      </c>
      <c r="BO1142">
        <v>1</v>
      </c>
      <c r="BP1142">
        <f t="shared" si="36"/>
        <v>3</v>
      </c>
      <c r="BQ1142">
        <f t="shared" si="37"/>
        <v>3</v>
      </c>
    </row>
    <row r="1143" spans="1:69" x14ac:dyDescent="0.3">
      <c r="A1143">
        <v>29029</v>
      </c>
      <c r="B1143" t="s">
        <v>138</v>
      </c>
      <c r="C1143" t="s">
        <v>101</v>
      </c>
      <c r="D1143">
        <v>29</v>
      </c>
      <c r="BM1143">
        <v>1</v>
      </c>
      <c r="BN1143">
        <v>1</v>
      </c>
      <c r="BO1143">
        <v>1</v>
      </c>
      <c r="BP1143">
        <f t="shared" si="36"/>
        <v>3</v>
      </c>
      <c r="BQ1143">
        <f t="shared" si="37"/>
        <v>3</v>
      </c>
    </row>
    <row r="1144" spans="1:69" x14ac:dyDescent="0.3">
      <c r="A1144">
        <v>29135</v>
      </c>
      <c r="B1144" t="s">
        <v>229</v>
      </c>
      <c r="C1144" t="s">
        <v>101</v>
      </c>
      <c r="D1144">
        <v>29</v>
      </c>
      <c r="BM1144">
        <v>1</v>
      </c>
      <c r="BN1144">
        <v>1</v>
      </c>
      <c r="BO1144">
        <v>1</v>
      </c>
      <c r="BP1144">
        <f t="shared" si="36"/>
        <v>3</v>
      </c>
      <c r="BQ1144">
        <f t="shared" si="37"/>
        <v>3</v>
      </c>
    </row>
    <row r="1145" spans="1:69" x14ac:dyDescent="0.3">
      <c r="A1145">
        <v>33019</v>
      </c>
      <c r="B1145" t="s">
        <v>121</v>
      </c>
      <c r="C1145" t="s">
        <v>20</v>
      </c>
      <c r="D1145">
        <v>33</v>
      </c>
      <c r="BM1145">
        <v>1</v>
      </c>
      <c r="BN1145">
        <v>1</v>
      </c>
      <c r="BO1145">
        <v>1</v>
      </c>
      <c r="BP1145">
        <f t="shared" si="36"/>
        <v>3</v>
      </c>
      <c r="BQ1145">
        <f t="shared" si="37"/>
        <v>3</v>
      </c>
    </row>
    <row r="1146" spans="1:69" x14ac:dyDescent="0.3">
      <c r="A1146">
        <v>34033</v>
      </c>
      <c r="B1146" t="s">
        <v>227</v>
      </c>
      <c r="C1146" t="s">
        <v>226</v>
      </c>
      <c r="D1146">
        <v>34</v>
      </c>
      <c r="BM1146">
        <v>1</v>
      </c>
      <c r="BN1146">
        <v>1</v>
      </c>
      <c r="BO1146">
        <v>1</v>
      </c>
      <c r="BP1146">
        <f t="shared" si="36"/>
        <v>3</v>
      </c>
      <c r="BQ1146">
        <f t="shared" si="37"/>
        <v>3</v>
      </c>
    </row>
    <row r="1147" spans="1:69" x14ac:dyDescent="0.3">
      <c r="A1147">
        <v>36089</v>
      </c>
      <c r="B1147" t="s">
        <v>224</v>
      </c>
      <c r="C1147" t="s">
        <v>92</v>
      </c>
      <c r="D1147">
        <v>36</v>
      </c>
      <c r="BM1147">
        <v>1</v>
      </c>
      <c r="BN1147">
        <v>1</v>
      </c>
      <c r="BO1147">
        <v>1</v>
      </c>
      <c r="BP1147">
        <f t="shared" si="36"/>
        <v>3</v>
      </c>
      <c r="BQ1147">
        <f t="shared" si="37"/>
        <v>3</v>
      </c>
    </row>
    <row r="1148" spans="1:69" x14ac:dyDescent="0.3">
      <c r="A1148">
        <v>37059</v>
      </c>
      <c r="B1148" t="s">
        <v>223</v>
      </c>
      <c r="C1148" t="s">
        <v>17</v>
      </c>
      <c r="D1148">
        <v>37</v>
      </c>
      <c r="BM1148">
        <v>1</v>
      </c>
      <c r="BN1148">
        <v>1</v>
      </c>
      <c r="BO1148">
        <v>1</v>
      </c>
      <c r="BP1148">
        <f t="shared" si="36"/>
        <v>3</v>
      </c>
      <c r="BQ1148">
        <f t="shared" si="37"/>
        <v>3</v>
      </c>
    </row>
    <row r="1149" spans="1:69" x14ac:dyDescent="0.3">
      <c r="A1149">
        <v>39063</v>
      </c>
      <c r="B1149" t="s">
        <v>28</v>
      </c>
      <c r="C1149" t="s">
        <v>84</v>
      </c>
      <c r="D1149">
        <v>39</v>
      </c>
      <c r="BM1149">
        <v>1</v>
      </c>
      <c r="BN1149">
        <v>1</v>
      </c>
      <c r="BO1149">
        <v>1</v>
      </c>
      <c r="BP1149">
        <f t="shared" si="36"/>
        <v>3</v>
      </c>
      <c r="BQ1149">
        <f t="shared" si="37"/>
        <v>3</v>
      </c>
    </row>
    <row r="1150" spans="1:69" x14ac:dyDescent="0.3">
      <c r="A1150">
        <v>40101</v>
      </c>
      <c r="B1150" t="s">
        <v>220</v>
      </c>
      <c r="C1150" t="s">
        <v>14</v>
      </c>
      <c r="D1150">
        <v>40</v>
      </c>
      <c r="BM1150">
        <v>1</v>
      </c>
      <c r="BN1150">
        <v>1</v>
      </c>
      <c r="BO1150">
        <v>1</v>
      </c>
      <c r="BP1150">
        <f t="shared" si="36"/>
        <v>3</v>
      </c>
      <c r="BQ1150">
        <f t="shared" si="37"/>
        <v>3</v>
      </c>
    </row>
    <row r="1151" spans="1:69" x14ac:dyDescent="0.3">
      <c r="A1151">
        <v>42037</v>
      </c>
      <c r="B1151" t="s">
        <v>219</v>
      </c>
      <c r="C1151" t="s">
        <v>74</v>
      </c>
      <c r="D1151">
        <v>42</v>
      </c>
      <c r="BM1151">
        <v>1</v>
      </c>
      <c r="BN1151">
        <v>1</v>
      </c>
      <c r="BO1151">
        <v>1</v>
      </c>
      <c r="BP1151">
        <f t="shared" si="36"/>
        <v>3</v>
      </c>
      <c r="BQ1151">
        <f t="shared" si="37"/>
        <v>3</v>
      </c>
    </row>
    <row r="1152" spans="1:69" x14ac:dyDescent="0.3">
      <c r="A1152">
        <v>46013</v>
      </c>
      <c r="B1152" t="s">
        <v>126</v>
      </c>
      <c r="C1152" t="s">
        <v>11</v>
      </c>
      <c r="D1152">
        <v>46</v>
      </c>
      <c r="BM1152">
        <v>1</v>
      </c>
      <c r="BN1152">
        <v>1</v>
      </c>
      <c r="BO1152">
        <v>1</v>
      </c>
      <c r="BP1152">
        <f t="shared" si="36"/>
        <v>3</v>
      </c>
      <c r="BQ1152">
        <f t="shared" si="37"/>
        <v>3</v>
      </c>
    </row>
    <row r="1153" spans="1:69" x14ac:dyDescent="0.3">
      <c r="A1153">
        <v>47023</v>
      </c>
      <c r="B1153" t="s">
        <v>166</v>
      </c>
      <c r="C1153" t="s">
        <v>65</v>
      </c>
      <c r="D1153">
        <v>47</v>
      </c>
      <c r="BM1153">
        <v>1</v>
      </c>
      <c r="BN1153">
        <v>1</v>
      </c>
      <c r="BO1153">
        <v>1</v>
      </c>
      <c r="BP1153">
        <f t="shared" si="36"/>
        <v>3</v>
      </c>
      <c r="BQ1153">
        <f t="shared" si="37"/>
        <v>3</v>
      </c>
    </row>
    <row r="1154" spans="1:69" x14ac:dyDescent="0.3">
      <c r="A1154">
        <v>47051</v>
      </c>
      <c r="B1154" t="s">
        <v>29</v>
      </c>
      <c r="C1154" t="s">
        <v>65</v>
      </c>
      <c r="D1154">
        <v>47</v>
      </c>
      <c r="BM1154">
        <v>1</v>
      </c>
      <c r="BN1154">
        <v>1</v>
      </c>
      <c r="BO1154">
        <v>1</v>
      </c>
      <c r="BP1154">
        <f t="shared" si="36"/>
        <v>3</v>
      </c>
      <c r="BQ1154">
        <f t="shared" si="37"/>
        <v>3</v>
      </c>
    </row>
    <row r="1155" spans="1:69" x14ac:dyDescent="0.3">
      <c r="A1155">
        <v>47083</v>
      </c>
      <c r="B1155" t="s">
        <v>218</v>
      </c>
      <c r="C1155" t="s">
        <v>65</v>
      </c>
      <c r="D1155">
        <v>47</v>
      </c>
      <c r="BM1155">
        <v>1</v>
      </c>
      <c r="BN1155">
        <v>1</v>
      </c>
      <c r="BO1155">
        <v>1</v>
      </c>
      <c r="BP1155">
        <f t="shared" si="36"/>
        <v>3</v>
      </c>
      <c r="BQ1155">
        <f t="shared" si="37"/>
        <v>3</v>
      </c>
    </row>
    <row r="1156" spans="1:69" x14ac:dyDescent="0.3">
      <c r="A1156">
        <v>47115</v>
      </c>
      <c r="B1156" t="s">
        <v>182</v>
      </c>
      <c r="C1156" t="s">
        <v>65</v>
      </c>
      <c r="D1156">
        <v>47</v>
      </c>
      <c r="BM1156">
        <v>1</v>
      </c>
      <c r="BN1156">
        <v>1</v>
      </c>
      <c r="BO1156">
        <v>1</v>
      </c>
      <c r="BP1156">
        <f t="shared" si="36"/>
        <v>3</v>
      </c>
      <c r="BQ1156">
        <f t="shared" si="37"/>
        <v>3</v>
      </c>
    </row>
    <row r="1157" spans="1:69" x14ac:dyDescent="0.3">
      <c r="A1157">
        <v>48355</v>
      </c>
      <c r="B1157" t="s">
        <v>217</v>
      </c>
      <c r="C1157" t="s">
        <v>49</v>
      </c>
      <c r="D1157">
        <v>48</v>
      </c>
      <c r="BM1157">
        <v>1</v>
      </c>
      <c r="BN1157">
        <v>1</v>
      </c>
      <c r="BO1157">
        <v>1</v>
      </c>
      <c r="BP1157">
        <f t="shared" si="36"/>
        <v>3</v>
      </c>
      <c r="BQ1157">
        <f t="shared" si="37"/>
        <v>3</v>
      </c>
    </row>
    <row r="1158" spans="1:69" x14ac:dyDescent="0.3">
      <c r="A1158">
        <v>51163</v>
      </c>
      <c r="B1158" t="s">
        <v>216</v>
      </c>
      <c r="C1158" t="s">
        <v>43</v>
      </c>
      <c r="D1158">
        <v>51</v>
      </c>
      <c r="BD1158">
        <v>1</v>
      </c>
      <c r="BN1158">
        <v>1</v>
      </c>
      <c r="BO1158">
        <v>1</v>
      </c>
      <c r="BP1158">
        <f t="shared" ref="BP1158:BP1221" si="38">SUM(E1158:BO1158)</f>
        <v>3</v>
      </c>
      <c r="BQ1158">
        <f t="shared" ref="BQ1158:BQ1221" si="39">COUNTA(E1158:BO1158)</f>
        <v>3</v>
      </c>
    </row>
    <row r="1159" spans="1:69" x14ac:dyDescent="0.3">
      <c r="A1159">
        <v>51590</v>
      </c>
      <c r="B1159" t="s">
        <v>215</v>
      </c>
      <c r="C1159" t="s">
        <v>43</v>
      </c>
      <c r="D1159">
        <v>51</v>
      </c>
      <c r="BD1159">
        <v>1</v>
      </c>
      <c r="BN1159">
        <v>1</v>
      </c>
      <c r="BO1159">
        <v>1</v>
      </c>
      <c r="BP1159">
        <f t="shared" si="38"/>
        <v>3</v>
      </c>
      <c r="BQ1159">
        <f t="shared" si="39"/>
        <v>3</v>
      </c>
    </row>
    <row r="1160" spans="1:69" x14ac:dyDescent="0.3">
      <c r="A1160">
        <v>53055</v>
      </c>
      <c r="B1160" t="s">
        <v>213</v>
      </c>
      <c r="C1160" t="s">
        <v>150</v>
      </c>
      <c r="D1160">
        <v>53</v>
      </c>
      <c r="BM1160">
        <v>1</v>
      </c>
      <c r="BN1160">
        <v>1</v>
      </c>
      <c r="BO1160">
        <v>1</v>
      </c>
      <c r="BP1160">
        <f t="shared" si="38"/>
        <v>3</v>
      </c>
      <c r="BQ1160">
        <f t="shared" si="39"/>
        <v>3</v>
      </c>
    </row>
    <row r="1161" spans="1:69" x14ac:dyDescent="0.3">
      <c r="A1161">
        <v>53065</v>
      </c>
      <c r="B1161" t="s">
        <v>212</v>
      </c>
      <c r="C1161" t="s">
        <v>150</v>
      </c>
      <c r="D1161">
        <v>53</v>
      </c>
      <c r="BM1161">
        <v>1</v>
      </c>
      <c r="BN1161">
        <v>1</v>
      </c>
      <c r="BO1161">
        <v>1</v>
      </c>
      <c r="BP1161">
        <f t="shared" si="38"/>
        <v>3</v>
      </c>
      <c r="BQ1161">
        <f t="shared" si="39"/>
        <v>3</v>
      </c>
    </row>
    <row r="1162" spans="1:69" x14ac:dyDescent="0.3">
      <c r="B1162" t="s">
        <v>8</v>
      </c>
      <c r="C1162" t="s">
        <v>255</v>
      </c>
      <c r="D1162">
        <v>6</v>
      </c>
      <c r="BB1162">
        <v>16</v>
      </c>
      <c r="BC1162">
        <v>16</v>
      </c>
      <c r="BP1162">
        <f t="shared" si="38"/>
        <v>32</v>
      </c>
      <c r="BQ1162">
        <f t="shared" si="39"/>
        <v>2</v>
      </c>
    </row>
    <row r="1163" spans="1:69" x14ac:dyDescent="0.3">
      <c r="A1163">
        <v>37069</v>
      </c>
      <c r="B1163" t="s">
        <v>29</v>
      </c>
      <c r="C1163" t="s">
        <v>17</v>
      </c>
      <c r="D1163">
        <v>37</v>
      </c>
      <c r="BN1163">
        <v>4</v>
      </c>
      <c r="BO1163">
        <v>5</v>
      </c>
      <c r="BP1163">
        <f t="shared" si="38"/>
        <v>9</v>
      </c>
      <c r="BQ1163">
        <f t="shared" si="39"/>
        <v>2</v>
      </c>
    </row>
    <row r="1164" spans="1:69" x14ac:dyDescent="0.3">
      <c r="A1164">
        <v>35005</v>
      </c>
      <c r="B1164" t="s">
        <v>450</v>
      </c>
      <c r="C1164" t="s">
        <v>19</v>
      </c>
      <c r="D1164">
        <v>35</v>
      </c>
      <c r="BN1164">
        <v>4</v>
      </c>
      <c r="BO1164">
        <v>4</v>
      </c>
      <c r="BP1164">
        <f t="shared" si="38"/>
        <v>8</v>
      </c>
      <c r="BQ1164">
        <f t="shared" si="39"/>
        <v>2</v>
      </c>
    </row>
    <row r="1165" spans="1:69" x14ac:dyDescent="0.3">
      <c r="A1165">
        <v>8119</v>
      </c>
      <c r="B1165" t="s">
        <v>402</v>
      </c>
      <c r="C1165" t="s">
        <v>140</v>
      </c>
      <c r="D1165">
        <v>8</v>
      </c>
      <c r="BN1165">
        <v>3</v>
      </c>
      <c r="BO1165">
        <v>3</v>
      </c>
      <c r="BP1165">
        <f t="shared" si="38"/>
        <v>6</v>
      </c>
      <c r="BQ1165">
        <f t="shared" si="39"/>
        <v>2</v>
      </c>
    </row>
    <row r="1166" spans="1:69" x14ac:dyDescent="0.3">
      <c r="A1166">
        <v>24023</v>
      </c>
      <c r="B1166" t="s">
        <v>391</v>
      </c>
      <c r="C1166" t="s">
        <v>110</v>
      </c>
      <c r="D1166">
        <v>24</v>
      </c>
      <c r="BN1166">
        <v>3</v>
      </c>
      <c r="BO1166">
        <v>3</v>
      </c>
      <c r="BP1166">
        <f t="shared" si="38"/>
        <v>6</v>
      </c>
      <c r="BQ1166">
        <f t="shared" si="39"/>
        <v>2</v>
      </c>
    </row>
    <row r="1167" spans="1:69" x14ac:dyDescent="0.3">
      <c r="A1167">
        <v>26077</v>
      </c>
      <c r="B1167" t="s">
        <v>390</v>
      </c>
      <c r="C1167" t="s">
        <v>105</v>
      </c>
      <c r="D1167">
        <v>26</v>
      </c>
      <c r="BN1167">
        <v>3</v>
      </c>
      <c r="BO1167">
        <v>3</v>
      </c>
      <c r="BP1167">
        <f t="shared" si="38"/>
        <v>6</v>
      </c>
      <c r="BQ1167">
        <f t="shared" si="39"/>
        <v>2</v>
      </c>
    </row>
    <row r="1168" spans="1:69" x14ac:dyDescent="0.3">
      <c r="A1168">
        <v>31177</v>
      </c>
      <c r="B1168" t="s">
        <v>25</v>
      </c>
      <c r="C1168" t="s">
        <v>96</v>
      </c>
      <c r="D1168">
        <v>31</v>
      </c>
      <c r="BN1168">
        <v>2</v>
      </c>
      <c r="BO1168">
        <v>4</v>
      </c>
      <c r="BP1168">
        <f t="shared" si="38"/>
        <v>6</v>
      </c>
      <c r="BQ1168">
        <f t="shared" si="39"/>
        <v>2</v>
      </c>
    </row>
    <row r="1169" spans="1:69" x14ac:dyDescent="0.3">
      <c r="A1169">
        <v>2170</v>
      </c>
      <c r="B1169" t="s">
        <v>322</v>
      </c>
      <c r="C1169" t="s">
        <v>321</v>
      </c>
      <c r="D1169">
        <v>2</v>
      </c>
      <c r="BN1169">
        <v>2</v>
      </c>
      <c r="BO1169">
        <v>2</v>
      </c>
      <c r="BP1169">
        <f t="shared" si="38"/>
        <v>4</v>
      </c>
      <c r="BQ1169">
        <f t="shared" si="39"/>
        <v>2</v>
      </c>
    </row>
    <row r="1170" spans="1:69" x14ac:dyDescent="0.3">
      <c r="A1170">
        <v>8075</v>
      </c>
      <c r="B1170" t="s">
        <v>193</v>
      </c>
      <c r="C1170" t="s">
        <v>140</v>
      </c>
      <c r="D1170">
        <v>8</v>
      </c>
      <c r="BN1170">
        <v>2</v>
      </c>
      <c r="BO1170">
        <v>2</v>
      </c>
      <c r="BP1170">
        <f t="shared" si="38"/>
        <v>4</v>
      </c>
      <c r="BQ1170">
        <f t="shared" si="39"/>
        <v>2</v>
      </c>
    </row>
    <row r="1171" spans="1:69" x14ac:dyDescent="0.3">
      <c r="A1171">
        <v>19081</v>
      </c>
      <c r="B1171" t="s">
        <v>28</v>
      </c>
      <c r="C1171" t="s">
        <v>33</v>
      </c>
      <c r="D1171">
        <v>19</v>
      </c>
      <c r="BN1171">
        <v>2</v>
      </c>
      <c r="BO1171">
        <v>2</v>
      </c>
      <c r="BP1171">
        <f t="shared" si="38"/>
        <v>4</v>
      </c>
      <c r="BQ1171">
        <f t="shared" si="39"/>
        <v>2</v>
      </c>
    </row>
    <row r="1172" spans="1:69" x14ac:dyDescent="0.3">
      <c r="A1172">
        <v>20111</v>
      </c>
      <c r="B1172" t="s">
        <v>313</v>
      </c>
      <c r="C1172" t="s">
        <v>31</v>
      </c>
      <c r="D1172">
        <v>20</v>
      </c>
      <c r="BN1172">
        <v>2</v>
      </c>
      <c r="BO1172">
        <v>2</v>
      </c>
      <c r="BP1172">
        <f t="shared" si="38"/>
        <v>4</v>
      </c>
      <c r="BQ1172">
        <f t="shared" si="39"/>
        <v>2</v>
      </c>
    </row>
    <row r="1173" spans="1:69" x14ac:dyDescent="0.3">
      <c r="A1173">
        <v>22003</v>
      </c>
      <c r="B1173" t="s">
        <v>311</v>
      </c>
      <c r="C1173" t="s">
        <v>190</v>
      </c>
      <c r="D1173">
        <v>22</v>
      </c>
      <c r="BN1173">
        <v>2</v>
      </c>
      <c r="BO1173">
        <v>2</v>
      </c>
      <c r="BP1173">
        <f t="shared" si="38"/>
        <v>4</v>
      </c>
      <c r="BQ1173">
        <f t="shared" si="39"/>
        <v>2</v>
      </c>
    </row>
    <row r="1174" spans="1:69" x14ac:dyDescent="0.3">
      <c r="A1174">
        <v>22061</v>
      </c>
      <c r="B1174" t="s">
        <v>308</v>
      </c>
      <c r="C1174" t="s">
        <v>190</v>
      </c>
      <c r="D1174">
        <v>22</v>
      </c>
      <c r="BN1174">
        <v>2</v>
      </c>
      <c r="BO1174">
        <v>2</v>
      </c>
      <c r="BP1174">
        <f t="shared" si="38"/>
        <v>4</v>
      </c>
      <c r="BQ1174">
        <f t="shared" si="39"/>
        <v>2</v>
      </c>
    </row>
    <row r="1175" spans="1:69" x14ac:dyDescent="0.3">
      <c r="A1175">
        <v>22069</v>
      </c>
      <c r="B1175" t="s">
        <v>307</v>
      </c>
      <c r="C1175" t="s">
        <v>190</v>
      </c>
      <c r="D1175">
        <v>22</v>
      </c>
      <c r="BN1175">
        <v>2</v>
      </c>
      <c r="BO1175">
        <v>2</v>
      </c>
      <c r="BP1175">
        <f t="shared" si="38"/>
        <v>4</v>
      </c>
      <c r="BQ1175">
        <f t="shared" si="39"/>
        <v>2</v>
      </c>
    </row>
    <row r="1176" spans="1:69" x14ac:dyDescent="0.3">
      <c r="A1176">
        <v>26121</v>
      </c>
      <c r="B1176" t="s">
        <v>303</v>
      </c>
      <c r="C1176" t="s">
        <v>105</v>
      </c>
      <c r="D1176">
        <v>26</v>
      </c>
      <c r="BN1176">
        <v>1</v>
      </c>
      <c r="BO1176">
        <v>3</v>
      </c>
      <c r="BP1176">
        <f t="shared" si="38"/>
        <v>4</v>
      </c>
      <c r="BQ1176">
        <f t="shared" si="39"/>
        <v>2</v>
      </c>
    </row>
    <row r="1177" spans="1:69" x14ac:dyDescent="0.3">
      <c r="A1177">
        <v>36011</v>
      </c>
      <c r="B1177" t="s">
        <v>291</v>
      </c>
      <c r="C1177" t="s">
        <v>92</v>
      </c>
      <c r="D1177">
        <v>36</v>
      </c>
      <c r="BN1177">
        <v>2</v>
      </c>
      <c r="BO1177">
        <v>2</v>
      </c>
      <c r="BP1177">
        <f t="shared" si="38"/>
        <v>4</v>
      </c>
      <c r="BQ1177">
        <f t="shared" si="39"/>
        <v>2</v>
      </c>
    </row>
    <row r="1178" spans="1:69" x14ac:dyDescent="0.3">
      <c r="A1178">
        <v>45043</v>
      </c>
      <c r="B1178" t="s">
        <v>277</v>
      </c>
      <c r="C1178" t="s">
        <v>12</v>
      </c>
      <c r="D1178">
        <v>45</v>
      </c>
      <c r="BN1178">
        <v>2</v>
      </c>
      <c r="BO1178">
        <v>2</v>
      </c>
      <c r="BP1178">
        <f t="shared" si="38"/>
        <v>4</v>
      </c>
      <c r="BQ1178">
        <f t="shared" si="39"/>
        <v>2</v>
      </c>
    </row>
    <row r="1179" spans="1:69" x14ac:dyDescent="0.3">
      <c r="A1179">
        <v>45073</v>
      </c>
      <c r="B1179" t="s">
        <v>275</v>
      </c>
      <c r="C1179" t="s">
        <v>12</v>
      </c>
      <c r="D1179">
        <v>45</v>
      </c>
      <c r="BN1179">
        <v>2</v>
      </c>
      <c r="BO1179">
        <v>2</v>
      </c>
      <c r="BP1179">
        <f t="shared" si="38"/>
        <v>4</v>
      </c>
      <c r="BQ1179">
        <f t="shared" si="39"/>
        <v>2</v>
      </c>
    </row>
    <row r="1180" spans="1:69" x14ac:dyDescent="0.3">
      <c r="A1180">
        <v>48215</v>
      </c>
      <c r="B1180" t="s">
        <v>268</v>
      </c>
      <c r="C1180" t="s">
        <v>49</v>
      </c>
      <c r="D1180">
        <v>48</v>
      </c>
      <c r="BN1180">
        <v>2</v>
      </c>
      <c r="BO1180">
        <v>2</v>
      </c>
      <c r="BP1180">
        <f t="shared" si="38"/>
        <v>4</v>
      </c>
      <c r="BQ1180">
        <f t="shared" si="39"/>
        <v>2</v>
      </c>
    </row>
    <row r="1181" spans="1:69" x14ac:dyDescent="0.3">
      <c r="A1181">
        <v>53075</v>
      </c>
      <c r="B1181" t="s">
        <v>261</v>
      </c>
      <c r="C1181" t="s">
        <v>150</v>
      </c>
      <c r="D1181">
        <v>53</v>
      </c>
      <c r="BN1181">
        <v>2</v>
      </c>
      <c r="BO1181">
        <v>2</v>
      </c>
      <c r="BP1181">
        <f t="shared" si="38"/>
        <v>4</v>
      </c>
      <c r="BQ1181">
        <f t="shared" si="39"/>
        <v>2</v>
      </c>
    </row>
    <row r="1182" spans="1:69" x14ac:dyDescent="0.3">
      <c r="A1182">
        <v>55027</v>
      </c>
      <c r="B1182" t="s">
        <v>260</v>
      </c>
      <c r="C1182" t="s">
        <v>9</v>
      </c>
      <c r="D1182">
        <v>55</v>
      </c>
      <c r="BN1182">
        <v>2</v>
      </c>
      <c r="BO1182">
        <v>2</v>
      </c>
      <c r="BP1182">
        <f t="shared" si="38"/>
        <v>4</v>
      </c>
      <c r="BQ1182">
        <f t="shared" si="39"/>
        <v>2</v>
      </c>
    </row>
    <row r="1183" spans="1:69" x14ac:dyDescent="0.3">
      <c r="A1183">
        <v>21015</v>
      </c>
      <c r="B1183" t="s">
        <v>37</v>
      </c>
      <c r="C1183" t="s">
        <v>112</v>
      </c>
      <c r="D1183">
        <v>21</v>
      </c>
      <c r="BN1183">
        <v>1</v>
      </c>
      <c r="BO1183">
        <v>2</v>
      </c>
      <c r="BP1183">
        <f t="shared" si="38"/>
        <v>3</v>
      </c>
      <c r="BQ1183">
        <f t="shared" si="39"/>
        <v>2</v>
      </c>
    </row>
    <row r="1184" spans="1:69" x14ac:dyDescent="0.3">
      <c r="A1184">
        <v>21037</v>
      </c>
      <c r="B1184" t="s">
        <v>236</v>
      </c>
      <c r="C1184" t="s">
        <v>112</v>
      </c>
      <c r="D1184">
        <v>21</v>
      </c>
      <c r="BN1184">
        <v>1</v>
      </c>
      <c r="BO1184">
        <v>2</v>
      </c>
      <c r="BP1184">
        <f t="shared" si="38"/>
        <v>3</v>
      </c>
      <c r="BQ1184">
        <f t="shared" si="39"/>
        <v>2</v>
      </c>
    </row>
    <row r="1185" spans="1:69" x14ac:dyDescent="0.3">
      <c r="A1185">
        <v>22083</v>
      </c>
      <c r="B1185" t="s">
        <v>235</v>
      </c>
      <c r="C1185" t="s">
        <v>190</v>
      </c>
      <c r="D1185">
        <v>22</v>
      </c>
      <c r="BN1185">
        <v>2</v>
      </c>
      <c r="BO1185">
        <v>1</v>
      </c>
      <c r="BP1185">
        <f t="shared" si="38"/>
        <v>3</v>
      </c>
      <c r="BQ1185">
        <f t="shared" si="39"/>
        <v>2</v>
      </c>
    </row>
    <row r="1186" spans="1:69" x14ac:dyDescent="0.3">
      <c r="A1186">
        <v>26123</v>
      </c>
      <c r="B1186" t="s">
        <v>233</v>
      </c>
      <c r="C1186" t="s">
        <v>105</v>
      </c>
      <c r="D1186">
        <v>26</v>
      </c>
      <c r="BN1186">
        <v>1</v>
      </c>
      <c r="BO1186">
        <v>2</v>
      </c>
      <c r="BP1186">
        <f t="shared" si="38"/>
        <v>3</v>
      </c>
      <c r="BQ1186">
        <f t="shared" si="39"/>
        <v>2</v>
      </c>
    </row>
    <row r="1187" spans="1:69" x14ac:dyDescent="0.3">
      <c r="A1187">
        <v>28073</v>
      </c>
      <c r="B1187" t="s">
        <v>54</v>
      </c>
      <c r="C1187" t="s">
        <v>22</v>
      </c>
      <c r="D1187">
        <v>28</v>
      </c>
      <c r="BN1187">
        <v>1</v>
      </c>
      <c r="BO1187">
        <v>2</v>
      </c>
      <c r="BP1187">
        <f t="shared" si="38"/>
        <v>3</v>
      </c>
      <c r="BQ1187">
        <f t="shared" si="39"/>
        <v>2</v>
      </c>
    </row>
    <row r="1188" spans="1:69" x14ac:dyDescent="0.3">
      <c r="A1188">
        <v>28115</v>
      </c>
      <c r="B1188" t="s">
        <v>168</v>
      </c>
      <c r="C1188" t="s">
        <v>22</v>
      </c>
      <c r="D1188">
        <v>28</v>
      </c>
      <c r="BN1188">
        <v>1</v>
      </c>
      <c r="BO1188">
        <v>2</v>
      </c>
      <c r="BP1188">
        <f t="shared" si="38"/>
        <v>3</v>
      </c>
      <c r="BQ1188">
        <f t="shared" si="39"/>
        <v>2</v>
      </c>
    </row>
    <row r="1189" spans="1:69" x14ac:dyDescent="0.3">
      <c r="A1189">
        <v>28135</v>
      </c>
      <c r="B1189" t="s">
        <v>232</v>
      </c>
      <c r="C1189" t="s">
        <v>22</v>
      </c>
      <c r="D1189">
        <v>28</v>
      </c>
      <c r="BN1189">
        <v>1</v>
      </c>
      <c r="BO1189">
        <v>2</v>
      </c>
      <c r="BP1189">
        <f t="shared" si="38"/>
        <v>3</v>
      </c>
      <c r="BQ1189">
        <f t="shared" si="39"/>
        <v>2</v>
      </c>
    </row>
    <row r="1190" spans="1:69" x14ac:dyDescent="0.3">
      <c r="A1190">
        <v>29027</v>
      </c>
      <c r="B1190" t="s">
        <v>230</v>
      </c>
      <c r="C1190" t="s">
        <v>101</v>
      </c>
      <c r="D1190">
        <v>29</v>
      </c>
      <c r="BN1190">
        <v>1</v>
      </c>
      <c r="BO1190">
        <v>2</v>
      </c>
      <c r="BP1190">
        <f t="shared" si="38"/>
        <v>3</v>
      </c>
      <c r="BQ1190">
        <f t="shared" si="39"/>
        <v>2</v>
      </c>
    </row>
    <row r="1191" spans="1:69" x14ac:dyDescent="0.3">
      <c r="A1191">
        <v>32005</v>
      </c>
      <c r="B1191" t="s">
        <v>214</v>
      </c>
      <c r="C1191" t="s">
        <v>228</v>
      </c>
      <c r="D1191">
        <v>32</v>
      </c>
      <c r="BN1191">
        <v>1</v>
      </c>
      <c r="BO1191">
        <v>2</v>
      </c>
      <c r="BP1191">
        <f t="shared" si="38"/>
        <v>3</v>
      </c>
      <c r="BQ1191">
        <f t="shared" si="39"/>
        <v>2</v>
      </c>
    </row>
    <row r="1192" spans="1:69" x14ac:dyDescent="0.3">
      <c r="A1192">
        <v>36075</v>
      </c>
      <c r="B1192" t="s">
        <v>225</v>
      </c>
      <c r="C1192" t="s">
        <v>92</v>
      </c>
      <c r="D1192">
        <v>36</v>
      </c>
      <c r="BN1192">
        <v>1</v>
      </c>
      <c r="BO1192">
        <v>2</v>
      </c>
      <c r="BP1192">
        <f t="shared" si="38"/>
        <v>3</v>
      </c>
      <c r="BQ1192">
        <f t="shared" si="39"/>
        <v>2</v>
      </c>
    </row>
    <row r="1193" spans="1:69" x14ac:dyDescent="0.3">
      <c r="A1193">
        <v>37151</v>
      </c>
      <c r="B1193" t="s">
        <v>222</v>
      </c>
      <c r="C1193" t="s">
        <v>17</v>
      </c>
      <c r="D1193">
        <v>37</v>
      </c>
      <c r="BN1193">
        <v>1</v>
      </c>
      <c r="BO1193">
        <v>2</v>
      </c>
      <c r="BP1193">
        <f t="shared" si="38"/>
        <v>3</v>
      </c>
      <c r="BQ1193">
        <f t="shared" si="39"/>
        <v>2</v>
      </c>
    </row>
    <row r="1194" spans="1:69" x14ac:dyDescent="0.3">
      <c r="A1194">
        <v>37181</v>
      </c>
      <c r="B1194" t="s">
        <v>221</v>
      </c>
      <c r="C1194" t="s">
        <v>17</v>
      </c>
      <c r="D1194">
        <v>37</v>
      </c>
      <c r="BN1194">
        <v>1</v>
      </c>
      <c r="BO1194">
        <v>2</v>
      </c>
      <c r="BP1194">
        <f t="shared" si="38"/>
        <v>3</v>
      </c>
      <c r="BQ1194">
        <f t="shared" si="39"/>
        <v>2</v>
      </c>
    </row>
    <row r="1195" spans="1:69" x14ac:dyDescent="0.3">
      <c r="A1195">
        <v>39091</v>
      </c>
      <c r="B1195" t="s">
        <v>193</v>
      </c>
      <c r="C1195" t="s">
        <v>84</v>
      </c>
      <c r="D1195">
        <v>39</v>
      </c>
      <c r="BN1195">
        <v>1</v>
      </c>
      <c r="BO1195">
        <v>2</v>
      </c>
      <c r="BP1195">
        <f t="shared" si="38"/>
        <v>3</v>
      </c>
      <c r="BQ1195">
        <f t="shared" si="39"/>
        <v>2</v>
      </c>
    </row>
    <row r="1196" spans="1:69" x14ac:dyDescent="0.3">
      <c r="A1196">
        <v>53017</v>
      </c>
      <c r="B1196" t="s">
        <v>214</v>
      </c>
      <c r="C1196" t="s">
        <v>150</v>
      </c>
      <c r="D1196">
        <v>53</v>
      </c>
      <c r="BN1196">
        <v>1</v>
      </c>
      <c r="BO1196">
        <v>2</v>
      </c>
      <c r="BP1196">
        <f t="shared" si="38"/>
        <v>3</v>
      </c>
      <c r="BQ1196">
        <f t="shared" si="39"/>
        <v>2</v>
      </c>
    </row>
    <row r="1197" spans="1:69" x14ac:dyDescent="0.3">
      <c r="A1197">
        <v>13033</v>
      </c>
      <c r="B1197" t="s">
        <v>206</v>
      </c>
      <c r="C1197" t="s">
        <v>128</v>
      </c>
      <c r="D1197">
        <v>13</v>
      </c>
      <c r="BN1197">
        <v>1</v>
      </c>
      <c r="BO1197">
        <v>1</v>
      </c>
      <c r="BP1197">
        <f t="shared" si="38"/>
        <v>2</v>
      </c>
      <c r="BQ1197">
        <f t="shared" si="39"/>
        <v>2</v>
      </c>
    </row>
    <row r="1198" spans="1:69" x14ac:dyDescent="0.3">
      <c r="A1198">
        <v>13047</v>
      </c>
      <c r="B1198" t="s">
        <v>205</v>
      </c>
      <c r="C1198" t="s">
        <v>128</v>
      </c>
      <c r="D1198">
        <v>13</v>
      </c>
      <c r="BN1198">
        <v>1</v>
      </c>
      <c r="BO1198">
        <v>1</v>
      </c>
      <c r="BP1198">
        <f t="shared" si="38"/>
        <v>2</v>
      </c>
      <c r="BQ1198">
        <f t="shared" si="39"/>
        <v>2</v>
      </c>
    </row>
    <row r="1199" spans="1:69" x14ac:dyDescent="0.3">
      <c r="A1199">
        <v>13145</v>
      </c>
      <c r="B1199" t="s">
        <v>204</v>
      </c>
      <c r="C1199" t="s">
        <v>128</v>
      </c>
      <c r="D1199">
        <v>13</v>
      </c>
      <c r="BN1199">
        <v>1</v>
      </c>
      <c r="BO1199">
        <v>1</v>
      </c>
      <c r="BP1199">
        <f t="shared" si="38"/>
        <v>2</v>
      </c>
      <c r="BQ1199">
        <f t="shared" si="39"/>
        <v>2</v>
      </c>
    </row>
    <row r="1200" spans="1:69" x14ac:dyDescent="0.3">
      <c r="A1200">
        <v>13179</v>
      </c>
      <c r="B1200" t="s">
        <v>203</v>
      </c>
      <c r="C1200" t="s">
        <v>128</v>
      </c>
      <c r="D1200">
        <v>13</v>
      </c>
      <c r="BN1200">
        <v>1</v>
      </c>
      <c r="BO1200">
        <v>1</v>
      </c>
      <c r="BP1200">
        <f t="shared" si="38"/>
        <v>2</v>
      </c>
      <c r="BQ1200">
        <f t="shared" si="39"/>
        <v>2</v>
      </c>
    </row>
    <row r="1201" spans="1:69" x14ac:dyDescent="0.3">
      <c r="A1201">
        <v>13195</v>
      </c>
      <c r="B1201" t="s">
        <v>68</v>
      </c>
      <c r="C1201" t="s">
        <v>128</v>
      </c>
      <c r="D1201">
        <v>13</v>
      </c>
      <c r="BN1201">
        <v>1</v>
      </c>
      <c r="BO1201">
        <v>1</v>
      </c>
      <c r="BP1201">
        <f t="shared" si="38"/>
        <v>2</v>
      </c>
      <c r="BQ1201">
        <f t="shared" si="39"/>
        <v>2</v>
      </c>
    </row>
    <row r="1202" spans="1:69" x14ac:dyDescent="0.3">
      <c r="A1202">
        <v>13229</v>
      </c>
      <c r="B1202" t="s">
        <v>202</v>
      </c>
      <c r="C1202" t="s">
        <v>128</v>
      </c>
      <c r="D1202">
        <v>13</v>
      </c>
      <c r="BN1202">
        <v>1</v>
      </c>
      <c r="BO1202">
        <v>1</v>
      </c>
      <c r="BP1202">
        <f t="shared" si="38"/>
        <v>2</v>
      </c>
      <c r="BQ1202">
        <f t="shared" si="39"/>
        <v>2</v>
      </c>
    </row>
    <row r="1203" spans="1:69" x14ac:dyDescent="0.3">
      <c r="A1203">
        <v>13303</v>
      </c>
      <c r="B1203" t="s">
        <v>25</v>
      </c>
      <c r="C1203" t="s">
        <v>128</v>
      </c>
      <c r="D1203">
        <v>13</v>
      </c>
      <c r="BN1203">
        <v>1</v>
      </c>
      <c r="BO1203">
        <v>1</v>
      </c>
      <c r="BP1203">
        <f t="shared" si="38"/>
        <v>2</v>
      </c>
      <c r="BQ1203">
        <f t="shared" si="39"/>
        <v>2</v>
      </c>
    </row>
    <row r="1204" spans="1:69" x14ac:dyDescent="0.3">
      <c r="A1204">
        <v>17035</v>
      </c>
      <c r="B1204" t="s">
        <v>200</v>
      </c>
      <c r="C1204" t="s">
        <v>36</v>
      </c>
      <c r="D1204">
        <v>17</v>
      </c>
      <c r="BN1204">
        <v>1</v>
      </c>
      <c r="BO1204">
        <v>1</v>
      </c>
      <c r="BP1204">
        <f t="shared" si="38"/>
        <v>2</v>
      </c>
      <c r="BQ1204">
        <f t="shared" si="39"/>
        <v>2</v>
      </c>
    </row>
    <row r="1205" spans="1:69" x14ac:dyDescent="0.3">
      <c r="A1205">
        <v>19179</v>
      </c>
      <c r="B1205" t="s">
        <v>197</v>
      </c>
      <c r="C1205" t="s">
        <v>33</v>
      </c>
      <c r="D1205">
        <v>19</v>
      </c>
      <c r="BN1205">
        <v>1</v>
      </c>
      <c r="BO1205">
        <v>1</v>
      </c>
      <c r="BP1205">
        <f t="shared" si="38"/>
        <v>2</v>
      </c>
      <c r="BQ1205">
        <f t="shared" si="39"/>
        <v>2</v>
      </c>
    </row>
    <row r="1206" spans="1:69" x14ac:dyDescent="0.3">
      <c r="A1206">
        <v>20011</v>
      </c>
      <c r="B1206" t="s">
        <v>196</v>
      </c>
      <c r="C1206" t="s">
        <v>31</v>
      </c>
      <c r="D1206">
        <v>20</v>
      </c>
      <c r="BN1206">
        <v>1</v>
      </c>
      <c r="BO1206">
        <v>1</v>
      </c>
      <c r="BP1206">
        <f t="shared" si="38"/>
        <v>2</v>
      </c>
      <c r="BQ1206">
        <f t="shared" si="39"/>
        <v>2</v>
      </c>
    </row>
    <row r="1207" spans="1:69" x14ac:dyDescent="0.3">
      <c r="A1207">
        <v>20149</v>
      </c>
      <c r="B1207" t="s">
        <v>195</v>
      </c>
      <c r="C1207" t="s">
        <v>31</v>
      </c>
      <c r="D1207">
        <v>20</v>
      </c>
      <c r="BN1207">
        <v>1</v>
      </c>
      <c r="BO1207">
        <v>1</v>
      </c>
      <c r="BP1207">
        <f t="shared" si="38"/>
        <v>2</v>
      </c>
      <c r="BQ1207">
        <f t="shared" si="39"/>
        <v>2</v>
      </c>
    </row>
    <row r="1208" spans="1:69" x14ac:dyDescent="0.3">
      <c r="A1208">
        <v>22043</v>
      </c>
      <c r="B1208" t="s">
        <v>191</v>
      </c>
      <c r="C1208" t="s">
        <v>190</v>
      </c>
      <c r="D1208">
        <v>22</v>
      </c>
      <c r="BN1208">
        <v>1</v>
      </c>
      <c r="BO1208">
        <v>1</v>
      </c>
      <c r="BP1208">
        <f t="shared" si="38"/>
        <v>2</v>
      </c>
      <c r="BQ1208">
        <f t="shared" si="39"/>
        <v>2</v>
      </c>
    </row>
    <row r="1209" spans="1:69" x14ac:dyDescent="0.3">
      <c r="A1209">
        <v>23013</v>
      </c>
      <c r="B1209" t="s">
        <v>170</v>
      </c>
      <c r="C1209" t="s">
        <v>24</v>
      </c>
      <c r="D1209">
        <v>23</v>
      </c>
      <c r="BN1209">
        <v>1</v>
      </c>
      <c r="BO1209">
        <v>1</v>
      </c>
      <c r="BP1209">
        <f t="shared" si="38"/>
        <v>2</v>
      </c>
      <c r="BQ1209">
        <f t="shared" si="39"/>
        <v>2</v>
      </c>
    </row>
    <row r="1210" spans="1:69" x14ac:dyDescent="0.3">
      <c r="A1210">
        <v>24035</v>
      </c>
      <c r="B1210" t="s">
        <v>189</v>
      </c>
      <c r="C1210" t="s">
        <v>110</v>
      </c>
      <c r="D1210">
        <v>24</v>
      </c>
      <c r="BN1210">
        <v>1</v>
      </c>
      <c r="BO1210">
        <v>1</v>
      </c>
      <c r="BP1210">
        <f t="shared" si="38"/>
        <v>2</v>
      </c>
      <c r="BQ1210">
        <f t="shared" si="39"/>
        <v>2</v>
      </c>
    </row>
    <row r="1211" spans="1:69" x14ac:dyDescent="0.3">
      <c r="A1211">
        <v>26033</v>
      </c>
      <c r="B1211" t="s">
        <v>188</v>
      </c>
      <c r="C1211" t="s">
        <v>105</v>
      </c>
      <c r="D1211">
        <v>26</v>
      </c>
      <c r="BN1211">
        <v>1</v>
      </c>
      <c r="BO1211">
        <v>1</v>
      </c>
      <c r="BP1211">
        <f t="shared" si="38"/>
        <v>2</v>
      </c>
      <c r="BQ1211">
        <f t="shared" si="39"/>
        <v>2</v>
      </c>
    </row>
    <row r="1212" spans="1:69" x14ac:dyDescent="0.3">
      <c r="A1212">
        <v>27011</v>
      </c>
      <c r="B1212" t="s">
        <v>186</v>
      </c>
      <c r="C1212" t="s">
        <v>183</v>
      </c>
      <c r="D1212">
        <v>27</v>
      </c>
      <c r="BN1212">
        <v>1</v>
      </c>
      <c r="BO1212">
        <v>1</v>
      </c>
      <c r="BP1212">
        <f t="shared" si="38"/>
        <v>2</v>
      </c>
      <c r="BQ1212">
        <f t="shared" si="39"/>
        <v>2</v>
      </c>
    </row>
    <row r="1213" spans="1:69" x14ac:dyDescent="0.3">
      <c r="A1213">
        <v>27021</v>
      </c>
      <c r="B1213" t="s">
        <v>62</v>
      </c>
      <c r="C1213" t="s">
        <v>183</v>
      </c>
      <c r="D1213">
        <v>27</v>
      </c>
      <c r="BN1213">
        <v>1</v>
      </c>
      <c r="BO1213">
        <v>1</v>
      </c>
      <c r="BP1213">
        <f t="shared" si="38"/>
        <v>2</v>
      </c>
      <c r="BQ1213">
        <f t="shared" si="39"/>
        <v>2</v>
      </c>
    </row>
    <row r="1214" spans="1:69" x14ac:dyDescent="0.3">
      <c r="A1214">
        <v>27073</v>
      </c>
      <c r="B1214" t="s">
        <v>185</v>
      </c>
      <c r="C1214" t="s">
        <v>183</v>
      </c>
      <c r="D1214">
        <v>27</v>
      </c>
      <c r="BN1214">
        <v>1</v>
      </c>
      <c r="BO1214">
        <v>1</v>
      </c>
      <c r="BP1214">
        <f t="shared" si="38"/>
        <v>2</v>
      </c>
      <c r="BQ1214">
        <f t="shared" si="39"/>
        <v>2</v>
      </c>
    </row>
    <row r="1215" spans="1:69" x14ac:dyDescent="0.3">
      <c r="A1215">
        <v>27141</v>
      </c>
      <c r="B1215" t="s">
        <v>184</v>
      </c>
      <c r="C1215" t="s">
        <v>183</v>
      </c>
      <c r="D1215">
        <v>27</v>
      </c>
      <c r="BN1215">
        <v>1</v>
      </c>
      <c r="BO1215">
        <v>1</v>
      </c>
      <c r="BP1215">
        <f t="shared" si="38"/>
        <v>2</v>
      </c>
      <c r="BQ1215">
        <f t="shared" si="39"/>
        <v>2</v>
      </c>
    </row>
    <row r="1216" spans="1:69" x14ac:dyDescent="0.3">
      <c r="A1216">
        <v>28091</v>
      </c>
      <c r="B1216" t="s">
        <v>182</v>
      </c>
      <c r="C1216" t="s">
        <v>22</v>
      </c>
      <c r="D1216">
        <v>28</v>
      </c>
      <c r="BN1216">
        <v>1</v>
      </c>
      <c r="BO1216">
        <v>1</v>
      </c>
      <c r="BP1216">
        <f t="shared" si="38"/>
        <v>2</v>
      </c>
      <c r="BQ1216">
        <f t="shared" si="39"/>
        <v>2</v>
      </c>
    </row>
    <row r="1217" spans="1:69" x14ac:dyDescent="0.3">
      <c r="A1217">
        <v>29049</v>
      </c>
      <c r="B1217" t="s">
        <v>173</v>
      </c>
      <c r="C1217" t="s">
        <v>101</v>
      </c>
      <c r="D1217">
        <v>29</v>
      </c>
      <c r="BN1217">
        <v>1</v>
      </c>
      <c r="BO1217">
        <v>1</v>
      </c>
      <c r="BP1217">
        <f t="shared" si="38"/>
        <v>2</v>
      </c>
      <c r="BQ1217">
        <f t="shared" si="39"/>
        <v>2</v>
      </c>
    </row>
    <row r="1218" spans="1:69" x14ac:dyDescent="0.3">
      <c r="A1218">
        <v>29107</v>
      </c>
      <c r="B1218" t="s">
        <v>180</v>
      </c>
      <c r="C1218" t="s">
        <v>101</v>
      </c>
      <c r="D1218">
        <v>29</v>
      </c>
      <c r="BN1218">
        <v>1</v>
      </c>
      <c r="BO1218">
        <v>1</v>
      </c>
      <c r="BP1218">
        <f t="shared" si="38"/>
        <v>2</v>
      </c>
      <c r="BQ1218">
        <f t="shared" si="39"/>
        <v>2</v>
      </c>
    </row>
    <row r="1219" spans="1:69" x14ac:dyDescent="0.3">
      <c r="A1219">
        <v>29213</v>
      </c>
      <c r="B1219" t="s">
        <v>179</v>
      </c>
      <c r="C1219" t="s">
        <v>101</v>
      </c>
      <c r="D1219">
        <v>29</v>
      </c>
      <c r="BN1219">
        <v>1</v>
      </c>
      <c r="BO1219">
        <v>1</v>
      </c>
      <c r="BP1219">
        <f t="shared" si="38"/>
        <v>2</v>
      </c>
      <c r="BQ1219">
        <f t="shared" si="39"/>
        <v>2</v>
      </c>
    </row>
    <row r="1220" spans="1:69" x14ac:dyDescent="0.3">
      <c r="A1220">
        <v>31119</v>
      </c>
      <c r="B1220" t="s">
        <v>68</v>
      </c>
      <c r="C1220" t="s">
        <v>96</v>
      </c>
      <c r="D1220">
        <v>31</v>
      </c>
      <c r="BN1220">
        <v>1</v>
      </c>
      <c r="BO1220">
        <v>1</v>
      </c>
      <c r="BP1220">
        <f t="shared" si="38"/>
        <v>2</v>
      </c>
      <c r="BQ1220">
        <f t="shared" si="39"/>
        <v>2</v>
      </c>
    </row>
    <row r="1221" spans="1:69" x14ac:dyDescent="0.3">
      <c r="B1221" t="s">
        <v>8</v>
      </c>
      <c r="C1221" t="s">
        <v>20</v>
      </c>
      <c r="D1221">
        <v>33</v>
      </c>
      <c r="BK1221">
        <v>1</v>
      </c>
      <c r="BL1221">
        <v>1</v>
      </c>
      <c r="BP1221">
        <f t="shared" si="38"/>
        <v>2</v>
      </c>
      <c r="BQ1221">
        <f t="shared" si="39"/>
        <v>2</v>
      </c>
    </row>
    <row r="1222" spans="1:69" x14ac:dyDescent="0.3">
      <c r="A1222">
        <v>36077</v>
      </c>
      <c r="B1222" t="s">
        <v>177</v>
      </c>
      <c r="C1222" t="s">
        <v>92</v>
      </c>
      <c r="D1222">
        <v>36</v>
      </c>
      <c r="BN1222">
        <v>1</v>
      </c>
      <c r="BO1222">
        <v>1</v>
      </c>
      <c r="BP1222">
        <f t="shared" ref="BP1222:BP1285" si="40">SUM(E1222:BO1222)</f>
        <v>2</v>
      </c>
      <c r="BQ1222">
        <f t="shared" ref="BQ1222:BQ1285" si="41">COUNTA(E1222:BO1222)</f>
        <v>2</v>
      </c>
    </row>
    <row r="1223" spans="1:69" x14ac:dyDescent="0.3">
      <c r="A1223">
        <v>37127</v>
      </c>
      <c r="B1223" t="s">
        <v>176</v>
      </c>
      <c r="C1223" t="s">
        <v>17</v>
      </c>
      <c r="D1223">
        <v>37</v>
      </c>
      <c r="BN1223">
        <v>1</v>
      </c>
      <c r="BO1223">
        <v>1</v>
      </c>
      <c r="BP1223">
        <f t="shared" si="40"/>
        <v>2</v>
      </c>
      <c r="BQ1223">
        <f t="shared" si="41"/>
        <v>2</v>
      </c>
    </row>
    <row r="1224" spans="1:69" x14ac:dyDescent="0.3">
      <c r="A1224">
        <v>37155</v>
      </c>
      <c r="B1224" t="s">
        <v>175</v>
      </c>
      <c r="C1224" t="s">
        <v>17</v>
      </c>
      <c r="D1224">
        <v>37</v>
      </c>
      <c r="BN1224">
        <v>1</v>
      </c>
      <c r="BO1224">
        <v>1</v>
      </c>
      <c r="BP1224">
        <f t="shared" si="40"/>
        <v>2</v>
      </c>
      <c r="BQ1224">
        <f t="shared" si="41"/>
        <v>2</v>
      </c>
    </row>
    <row r="1225" spans="1:69" x14ac:dyDescent="0.3">
      <c r="A1225">
        <v>38099</v>
      </c>
      <c r="B1225" t="s">
        <v>174</v>
      </c>
      <c r="C1225" t="s">
        <v>16</v>
      </c>
      <c r="D1225">
        <v>38</v>
      </c>
      <c r="BN1225">
        <v>1</v>
      </c>
      <c r="BO1225">
        <v>1</v>
      </c>
      <c r="BP1225">
        <f t="shared" si="40"/>
        <v>2</v>
      </c>
      <c r="BQ1225">
        <f t="shared" si="41"/>
        <v>2</v>
      </c>
    </row>
    <row r="1226" spans="1:69" x14ac:dyDescent="0.3">
      <c r="B1226" t="s">
        <v>8</v>
      </c>
      <c r="C1226" t="s">
        <v>84</v>
      </c>
      <c r="D1226">
        <v>39</v>
      </c>
      <c r="BM1226">
        <v>1</v>
      </c>
      <c r="BN1226">
        <v>1</v>
      </c>
      <c r="BP1226">
        <f t="shared" si="40"/>
        <v>2</v>
      </c>
      <c r="BQ1226">
        <f t="shared" si="41"/>
        <v>2</v>
      </c>
    </row>
    <row r="1227" spans="1:69" x14ac:dyDescent="0.3">
      <c r="A1227">
        <v>39027</v>
      </c>
      <c r="B1227" t="s">
        <v>173</v>
      </c>
      <c r="C1227" t="s">
        <v>84</v>
      </c>
      <c r="D1227">
        <v>39</v>
      </c>
      <c r="BN1227">
        <v>1</v>
      </c>
      <c r="BO1227">
        <v>1</v>
      </c>
      <c r="BP1227">
        <f t="shared" si="40"/>
        <v>2</v>
      </c>
      <c r="BQ1227">
        <f t="shared" si="41"/>
        <v>2</v>
      </c>
    </row>
    <row r="1228" spans="1:69" x14ac:dyDescent="0.3">
      <c r="A1228">
        <v>39071</v>
      </c>
      <c r="B1228" t="s">
        <v>171</v>
      </c>
      <c r="C1228" t="s">
        <v>84</v>
      </c>
      <c r="D1228">
        <v>39</v>
      </c>
      <c r="BN1228">
        <v>1</v>
      </c>
      <c r="BO1228">
        <v>1</v>
      </c>
      <c r="BP1228">
        <f t="shared" si="40"/>
        <v>2</v>
      </c>
      <c r="BQ1228">
        <f t="shared" si="41"/>
        <v>2</v>
      </c>
    </row>
    <row r="1229" spans="1:69" x14ac:dyDescent="0.3">
      <c r="A1229">
        <v>39083</v>
      </c>
      <c r="B1229" t="s">
        <v>170</v>
      </c>
      <c r="C1229" t="s">
        <v>84</v>
      </c>
      <c r="D1229">
        <v>39</v>
      </c>
      <c r="BN1229">
        <v>1</v>
      </c>
      <c r="BO1229">
        <v>1</v>
      </c>
      <c r="BP1229">
        <f t="shared" si="40"/>
        <v>2</v>
      </c>
      <c r="BQ1229">
        <f t="shared" si="41"/>
        <v>2</v>
      </c>
    </row>
    <row r="1230" spans="1:69" x14ac:dyDescent="0.3">
      <c r="A1230">
        <v>39097</v>
      </c>
      <c r="B1230" t="s">
        <v>68</v>
      </c>
      <c r="C1230" t="s">
        <v>84</v>
      </c>
      <c r="D1230">
        <v>39</v>
      </c>
      <c r="BN1230">
        <v>1</v>
      </c>
      <c r="BO1230">
        <v>1</v>
      </c>
      <c r="BP1230">
        <f t="shared" si="40"/>
        <v>2</v>
      </c>
      <c r="BQ1230">
        <f t="shared" si="41"/>
        <v>2</v>
      </c>
    </row>
    <row r="1231" spans="1:69" x14ac:dyDescent="0.3">
      <c r="A1231">
        <v>39143</v>
      </c>
      <c r="B1231" t="s">
        <v>169</v>
      </c>
      <c r="C1231" t="s">
        <v>84</v>
      </c>
      <c r="D1231">
        <v>39</v>
      </c>
      <c r="BN1231">
        <v>1</v>
      </c>
      <c r="BO1231">
        <v>1</v>
      </c>
      <c r="BP1231">
        <f t="shared" si="40"/>
        <v>2</v>
      </c>
      <c r="BQ1231">
        <f t="shared" si="41"/>
        <v>2</v>
      </c>
    </row>
    <row r="1232" spans="1:69" x14ac:dyDescent="0.3">
      <c r="A1232">
        <v>40123</v>
      </c>
      <c r="B1232" t="s">
        <v>168</v>
      </c>
      <c r="C1232" t="s">
        <v>14</v>
      </c>
      <c r="D1232">
        <v>40</v>
      </c>
      <c r="BN1232">
        <v>1</v>
      </c>
      <c r="BO1232">
        <v>1</v>
      </c>
      <c r="BP1232">
        <f t="shared" si="40"/>
        <v>2</v>
      </c>
      <c r="BQ1232">
        <f t="shared" si="41"/>
        <v>2</v>
      </c>
    </row>
    <row r="1233" spans="1:69" x14ac:dyDescent="0.3">
      <c r="A1233">
        <v>42021</v>
      </c>
      <c r="B1233" t="s">
        <v>167</v>
      </c>
      <c r="C1233" t="s">
        <v>74</v>
      </c>
      <c r="D1233">
        <v>42</v>
      </c>
      <c r="BN1233">
        <v>1</v>
      </c>
      <c r="BO1233">
        <v>1</v>
      </c>
      <c r="BP1233">
        <f t="shared" si="40"/>
        <v>2</v>
      </c>
      <c r="BQ1233">
        <f t="shared" si="41"/>
        <v>2</v>
      </c>
    </row>
    <row r="1234" spans="1:69" x14ac:dyDescent="0.3">
      <c r="A1234">
        <v>45023</v>
      </c>
      <c r="B1234" t="s">
        <v>166</v>
      </c>
      <c r="C1234" t="s">
        <v>12</v>
      </c>
      <c r="D1234">
        <v>45</v>
      </c>
      <c r="BN1234">
        <v>1</v>
      </c>
      <c r="BO1234">
        <v>1</v>
      </c>
      <c r="BP1234">
        <f t="shared" si="40"/>
        <v>2</v>
      </c>
      <c r="BQ1234">
        <f t="shared" si="41"/>
        <v>2</v>
      </c>
    </row>
    <row r="1235" spans="1:69" x14ac:dyDescent="0.3">
      <c r="A1235">
        <v>46065</v>
      </c>
      <c r="B1235" t="s">
        <v>165</v>
      </c>
      <c r="C1235" t="s">
        <v>11</v>
      </c>
      <c r="D1235">
        <v>46</v>
      </c>
      <c r="BN1235">
        <v>1</v>
      </c>
      <c r="BO1235">
        <v>1</v>
      </c>
      <c r="BP1235">
        <f t="shared" si="40"/>
        <v>2</v>
      </c>
      <c r="BQ1235">
        <f t="shared" si="41"/>
        <v>2</v>
      </c>
    </row>
    <row r="1236" spans="1:69" x14ac:dyDescent="0.3">
      <c r="A1236">
        <v>46085</v>
      </c>
      <c r="B1236" t="s">
        <v>164</v>
      </c>
      <c r="C1236" t="s">
        <v>11</v>
      </c>
      <c r="D1236">
        <v>46</v>
      </c>
      <c r="BN1236">
        <v>1</v>
      </c>
      <c r="BO1236">
        <v>1</v>
      </c>
      <c r="BP1236">
        <f t="shared" si="40"/>
        <v>2</v>
      </c>
      <c r="BQ1236">
        <f t="shared" si="41"/>
        <v>2</v>
      </c>
    </row>
    <row r="1237" spans="1:69" x14ac:dyDescent="0.3">
      <c r="A1237">
        <v>47025</v>
      </c>
      <c r="B1237" t="s">
        <v>163</v>
      </c>
      <c r="C1237" t="s">
        <v>65</v>
      </c>
      <c r="D1237">
        <v>47</v>
      </c>
      <c r="BN1237">
        <v>1</v>
      </c>
      <c r="BO1237">
        <v>1</v>
      </c>
      <c r="BP1237">
        <f t="shared" si="40"/>
        <v>2</v>
      </c>
      <c r="BQ1237">
        <f t="shared" si="41"/>
        <v>2</v>
      </c>
    </row>
    <row r="1238" spans="1:69" x14ac:dyDescent="0.3">
      <c r="A1238">
        <v>47041</v>
      </c>
      <c r="B1238" t="s">
        <v>162</v>
      </c>
      <c r="C1238" t="s">
        <v>65</v>
      </c>
      <c r="D1238">
        <v>47</v>
      </c>
      <c r="BN1238">
        <v>1</v>
      </c>
      <c r="BO1238">
        <v>1</v>
      </c>
      <c r="BP1238">
        <f t="shared" si="40"/>
        <v>2</v>
      </c>
      <c r="BQ1238">
        <f t="shared" si="41"/>
        <v>2</v>
      </c>
    </row>
    <row r="1239" spans="1:69" x14ac:dyDescent="0.3">
      <c r="A1239">
        <v>47071</v>
      </c>
      <c r="B1239" t="s">
        <v>161</v>
      </c>
      <c r="C1239" t="s">
        <v>65</v>
      </c>
      <c r="D1239">
        <v>47</v>
      </c>
      <c r="BN1239">
        <v>1</v>
      </c>
      <c r="BO1239">
        <v>1</v>
      </c>
      <c r="BP1239">
        <f t="shared" si="40"/>
        <v>2</v>
      </c>
      <c r="BQ1239">
        <f t="shared" si="41"/>
        <v>2</v>
      </c>
    </row>
    <row r="1240" spans="1:69" x14ac:dyDescent="0.3">
      <c r="A1240">
        <v>47103</v>
      </c>
      <c r="B1240" t="s">
        <v>160</v>
      </c>
      <c r="C1240" t="s">
        <v>65</v>
      </c>
      <c r="D1240">
        <v>47</v>
      </c>
      <c r="BN1240">
        <v>1</v>
      </c>
      <c r="BO1240">
        <v>1</v>
      </c>
      <c r="BP1240">
        <f t="shared" si="40"/>
        <v>2</v>
      </c>
      <c r="BQ1240">
        <f t="shared" si="41"/>
        <v>2</v>
      </c>
    </row>
    <row r="1241" spans="1:69" x14ac:dyDescent="0.3">
      <c r="A1241">
        <v>48145</v>
      </c>
      <c r="B1241" t="s">
        <v>158</v>
      </c>
      <c r="C1241" t="s">
        <v>49</v>
      </c>
      <c r="D1241">
        <v>48</v>
      </c>
      <c r="BN1241">
        <v>1</v>
      </c>
      <c r="BO1241">
        <v>1</v>
      </c>
      <c r="BP1241">
        <f t="shared" si="40"/>
        <v>2</v>
      </c>
      <c r="BQ1241">
        <f t="shared" si="41"/>
        <v>2</v>
      </c>
    </row>
    <row r="1242" spans="1:69" x14ac:dyDescent="0.3">
      <c r="A1242">
        <v>48323</v>
      </c>
      <c r="B1242" t="s">
        <v>155</v>
      </c>
      <c r="C1242" t="s">
        <v>49</v>
      </c>
      <c r="D1242">
        <v>48</v>
      </c>
      <c r="BN1242">
        <v>1</v>
      </c>
      <c r="BO1242">
        <v>1</v>
      </c>
      <c r="BP1242">
        <f t="shared" si="40"/>
        <v>2</v>
      </c>
      <c r="BQ1242">
        <f t="shared" si="41"/>
        <v>2</v>
      </c>
    </row>
    <row r="1243" spans="1:69" x14ac:dyDescent="0.3">
      <c r="A1243">
        <v>48367</v>
      </c>
      <c r="B1243" t="s">
        <v>154</v>
      </c>
      <c r="C1243" t="s">
        <v>49</v>
      </c>
      <c r="D1243">
        <v>48</v>
      </c>
      <c r="BN1243">
        <v>1</v>
      </c>
      <c r="BO1243">
        <v>1</v>
      </c>
      <c r="BP1243">
        <f t="shared" si="40"/>
        <v>2</v>
      </c>
      <c r="BQ1243">
        <f t="shared" si="41"/>
        <v>2</v>
      </c>
    </row>
    <row r="1244" spans="1:69" x14ac:dyDescent="0.3">
      <c r="A1244">
        <v>53001</v>
      </c>
      <c r="B1244" t="s">
        <v>151</v>
      </c>
      <c r="C1244" t="s">
        <v>150</v>
      </c>
      <c r="D1244">
        <v>53</v>
      </c>
      <c r="BN1244">
        <v>1</v>
      </c>
      <c r="BO1244">
        <v>1</v>
      </c>
      <c r="BP1244">
        <f t="shared" si="40"/>
        <v>2</v>
      </c>
      <c r="BQ1244">
        <f t="shared" si="41"/>
        <v>2</v>
      </c>
    </row>
    <row r="1245" spans="1:69" x14ac:dyDescent="0.3">
      <c r="B1245" t="s">
        <v>8</v>
      </c>
      <c r="C1245" t="s">
        <v>522</v>
      </c>
      <c r="D1245">
        <v>15</v>
      </c>
      <c r="BO1245">
        <v>14</v>
      </c>
      <c r="BP1245">
        <f t="shared" si="40"/>
        <v>14</v>
      </c>
      <c r="BQ1245">
        <f t="shared" si="41"/>
        <v>1</v>
      </c>
    </row>
    <row r="1246" spans="1:69" x14ac:dyDescent="0.3">
      <c r="A1246">
        <v>18031</v>
      </c>
      <c r="B1246" t="s">
        <v>398</v>
      </c>
      <c r="C1246" t="s">
        <v>34</v>
      </c>
      <c r="D1246">
        <v>18</v>
      </c>
      <c r="BO1246">
        <v>6</v>
      </c>
      <c r="BP1246">
        <f t="shared" si="40"/>
        <v>6</v>
      </c>
      <c r="BQ1246">
        <f t="shared" si="41"/>
        <v>1</v>
      </c>
    </row>
    <row r="1247" spans="1:69" x14ac:dyDescent="0.3">
      <c r="A1247">
        <v>37021</v>
      </c>
      <c r="B1247" t="s">
        <v>336</v>
      </c>
      <c r="C1247" t="s">
        <v>17</v>
      </c>
      <c r="D1247">
        <v>37</v>
      </c>
      <c r="BO1247">
        <v>5</v>
      </c>
      <c r="BP1247">
        <f t="shared" si="40"/>
        <v>5</v>
      </c>
      <c r="BQ1247">
        <f t="shared" si="41"/>
        <v>1</v>
      </c>
    </row>
    <row r="1248" spans="1:69" x14ac:dyDescent="0.3">
      <c r="A1248">
        <v>13205</v>
      </c>
      <c r="B1248" t="s">
        <v>312</v>
      </c>
      <c r="C1248" t="s">
        <v>128</v>
      </c>
      <c r="D1248">
        <v>13</v>
      </c>
      <c r="BO1248">
        <v>4</v>
      </c>
      <c r="BP1248">
        <f t="shared" si="40"/>
        <v>4</v>
      </c>
      <c r="BQ1248">
        <f t="shared" si="41"/>
        <v>1</v>
      </c>
    </row>
    <row r="1249" spans="1:69" x14ac:dyDescent="0.3">
      <c r="A1249">
        <v>29099</v>
      </c>
      <c r="B1249" t="s">
        <v>100</v>
      </c>
      <c r="C1249" t="s">
        <v>101</v>
      </c>
      <c r="D1249">
        <v>29</v>
      </c>
      <c r="BO1249">
        <v>4</v>
      </c>
      <c r="BP1249">
        <f t="shared" si="40"/>
        <v>4</v>
      </c>
      <c r="BQ1249">
        <f t="shared" si="41"/>
        <v>1</v>
      </c>
    </row>
    <row r="1250" spans="1:69" x14ac:dyDescent="0.3">
      <c r="A1250">
        <v>37039</v>
      </c>
      <c r="B1250" t="s">
        <v>290</v>
      </c>
      <c r="C1250" t="s">
        <v>17</v>
      </c>
      <c r="D1250">
        <v>37</v>
      </c>
      <c r="BO1250">
        <v>4</v>
      </c>
      <c r="BP1250">
        <f t="shared" si="40"/>
        <v>4</v>
      </c>
      <c r="BQ1250">
        <f t="shared" si="41"/>
        <v>1</v>
      </c>
    </row>
    <row r="1251" spans="1:69" x14ac:dyDescent="0.3">
      <c r="A1251">
        <v>5057</v>
      </c>
      <c r="B1251" t="s">
        <v>259</v>
      </c>
      <c r="C1251" t="s">
        <v>208</v>
      </c>
      <c r="D1251">
        <v>5</v>
      </c>
      <c r="BO1251">
        <v>3</v>
      </c>
      <c r="BP1251">
        <f t="shared" si="40"/>
        <v>3</v>
      </c>
      <c r="BQ1251">
        <f t="shared" si="41"/>
        <v>1</v>
      </c>
    </row>
    <row r="1252" spans="1:69" x14ac:dyDescent="0.3">
      <c r="A1252">
        <v>5137</v>
      </c>
      <c r="B1252" t="s">
        <v>258</v>
      </c>
      <c r="C1252" t="s">
        <v>208</v>
      </c>
      <c r="D1252">
        <v>5</v>
      </c>
      <c r="BO1252">
        <v>3</v>
      </c>
      <c r="BP1252">
        <f t="shared" si="40"/>
        <v>3</v>
      </c>
      <c r="BQ1252">
        <f t="shared" si="41"/>
        <v>1</v>
      </c>
    </row>
    <row r="1253" spans="1:69" x14ac:dyDescent="0.3">
      <c r="A1253">
        <v>5145</v>
      </c>
      <c r="B1253" t="s">
        <v>257</v>
      </c>
      <c r="C1253" t="s">
        <v>208</v>
      </c>
      <c r="D1253">
        <v>5</v>
      </c>
      <c r="BO1253">
        <v>3</v>
      </c>
      <c r="BP1253">
        <f t="shared" si="40"/>
        <v>3</v>
      </c>
      <c r="BQ1253">
        <f t="shared" si="41"/>
        <v>1</v>
      </c>
    </row>
    <row r="1254" spans="1:69" x14ac:dyDescent="0.3">
      <c r="A1254">
        <v>13007</v>
      </c>
      <c r="B1254" t="s">
        <v>254</v>
      </c>
      <c r="C1254" t="s">
        <v>128</v>
      </c>
      <c r="D1254">
        <v>13</v>
      </c>
      <c r="BO1254">
        <v>3</v>
      </c>
      <c r="BP1254">
        <f t="shared" si="40"/>
        <v>3</v>
      </c>
      <c r="BQ1254">
        <f t="shared" si="41"/>
        <v>1</v>
      </c>
    </row>
    <row r="1255" spans="1:69" x14ac:dyDescent="0.3">
      <c r="A1255">
        <v>13081</v>
      </c>
      <c r="B1255" t="s">
        <v>251</v>
      </c>
      <c r="C1255" t="s">
        <v>128</v>
      </c>
      <c r="D1255">
        <v>13</v>
      </c>
      <c r="BO1255">
        <v>3</v>
      </c>
      <c r="BP1255">
        <f t="shared" si="40"/>
        <v>3</v>
      </c>
      <c r="BQ1255">
        <f t="shared" si="41"/>
        <v>1</v>
      </c>
    </row>
    <row r="1256" spans="1:69" x14ac:dyDescent="0.3">
      <c r="B1256" t="s">
        <v>8</v>
      </c>
      <c r="C1256" t="s">
        <v>14</v>
      </c>
      <c r="D1256">
        <v>40</v>
      </c>
      <c r="BE1256">
        <v>3</v>
      </c>
      <c r="BP1256">
        <f t="shared" si="40"/>
        <v>3</v>
      </c>
      <c r="BQ1256">
        <f t="shared" si="41"/>
        <v>1</v>
      </c>
    </row>
    <row r="1257" spans="1:69" x14ac:dyDescent="0.3">
      <c r="A1257">
        <v>54033</v>
      </c>
      <c r="B1257" t="s">
        <v>211</v>
      </c>
      <c r="C1257" t="s">
        <v>10</v>
      </c>
      <c r="D1257">
        <v>54</v>
      </c>
      <c r="BO1257">
        <v>3</v>
      </c>
      <c r="BP1257">
        <f t="shared" si="40"/>
        <v>3</v>
      </c>
      <c r="BQ1257">
        <f t="shared" si="41"/>
        <v>1</v>
      </c>
    </row>
    <row r="1258" spans="1:69" x14ac:dyDescent="0.3">
      <c r="A1258">
        <v>1103</v>
      </c>
      <c r="B1258" t="s">
        <v>132</v>
      </c>
      <c r="C1258" t="s">
        <v>40</v>
      </c>
      <c r="D1258">
        <v>1</v>
      </c>
      <c r="BO1258">
        <v>2</v>
      </c>
      <c r="BP1258">
        <f t="shared" si="40"/>
        <v>2</v>
      </c>
      <c r="BQ1258">
        <f t="shared" si="41"/>
        <v>1</v>
      </c>
    </row>
    <row r="1259" spans="1:69" x14ac:dyDescent="0.3">
      <c r="A1259">
        <v>5037</v>
      </c>
      <c r="B1259" t="s">
        <v>210</v>
      </c>
      <c r="C1259" t="s">
        <v>208</v>
      </c>
      <c r="D1259">
        <v>5</v>
      </c>
      <c r="BO1259">
        <v>2</v>
      </c>
      <c r="BP1259">
        <f t="shared" si="40"/>
        <v>2</v>
      </c>
      <c r="BQ1259">
        <f t="shared" si="41"/>
        <v>1</v>
      </c>
    </row>
    <row r="1260" spans="1:69" x14ac:dyDescent="0.3">
      <c r="A1260">
        <v>5059</v>
      </c>
      <c r="B1260" t="s">
        <v>209</v>
      </c>
      <c r="C1260" t="s">
        <v>208</v>
      </c>
      <c r="D1260">
        <v>5</v>
      </c>
      <c r="BO1260">
        <v>2</v>
      </c>
      <c r="BP1260">
        <f t="shared" si="40"/>
        <v>2</v>
      </c>
      <c r="BQ1260">
        <f t="shared" si="41"/>
        <v>1</v>
      </c>
    </row>
    <row r="1261" spans="1:69" x14ac:dyDescent="0.3">
      <c r="A1261">
        <v>13029</v>
      </c>
      <c r="B1261" t="s">
        <v>207</v>
      </c>
      <c r="C1261" t="s">
        <v>128</v>
      </c>
      <c r="D1261">
        <v>13</v>
      </c>
      <c r="BO1261">
        <v>2</v>
      </c>
      <c r="BP1261">
        <f t="shared" si="40"/>
        <v>2</v>
      </c>
      <c r="BQ1261">
        <f t="shared" si="41"/>
        <v>1</v>
      </c>
    </row>
    <row r="1262" spans="1:69" x14ac:dyDescent="0.3">
      <c r="A1262">
        <v>13253</v>
      </c>
      <c r="B1262" t="s">
        <v>201</v>
      </c>
      <c r="C1262" t="s">
        <v>128</v>
      </c>
      <c r="D1262">
        <v>13</v>
      </c>
      <c r="BO1262">
        <v>2</v>
      </c>
      <c r="BP1262">
        <f t="shared" si="40"/>
        <v>2</v>
      </c>
      <c r="BQ1262">
        <f t="shared" si="41"/>
        <v>1</v>
      </c>
    </row>
    <row r="1263" spans="1:69" x14ac:dyDescent="0.3">
      <c r="A1263">
        <v>13257</v>
      </c>
      <c r="B1263" t="s">
        <v>15</v>
      </c>
      <c r="C1263" t="s">
        <v>128</v>
      </c>
      <c r="D1263">
        <v>13</v>
      </c>
      <c r="BO1263">
        <v>2</v>
      </c>
      <c r="BP1263">
        <f t="shared" si="40"/>
        <v>2</v>
      </c>
      <c r="BQ1263">
        <f t="shared" si="41"/>
        <v>1</v>
      </c>
    </row>
    <row r="1264" spans="1:69" x14ac:dyDescent="0.3">
      <c r="A1264">
        <v>18029</v>
      </c>
      <c r="B1264" t="s">
        <v>199</v>
      </c>
      <c r="C1264" t="s">
        <v>34</v>
      </c>
      <c r="D1264">
        <v>18</v>
      </c>
      <c r="BO1264">
        <v>2</v>
      </c>
      <c r="BP1264">
        <f t="shared" si="40"/>
        <v>2</v>
      </c>
      <c r="BQ1264">
        <f t="shared" si="41"/>
        <v>1</v>
      </c>
    </row>
    <row r="1265" spans="1:69" x14ac:dyDescent="0.3">
      <c r="A1265">
        <v>18051</v>
      </c>
      <c r="B1265" t="s">
        <v>198</v>
      </c>
      <c r="C1265" t="s">
        <v>34</v>
      </c>
      <c r="D1265">
        <v>18</v>
      </c>
      <c r="BO1265">
        <v>2</v>
      </c>
      <c r="BP1265">
        <f t="shared" si="40"/>
        <v>2</v>
      </c>
      <c r="BQ1265">
        <f t="shared" si="41"/>
        <v>1</v>
      </c>
    </row>
    <row r="1266" spans="1:69" x14ac:dyDescent="0.3">
      <c r="A1266">
        <v>21003</v>
      </c>
      <c r="B1266" t="s">
        <v>194</v>
      </c>
      <c r="C1266" t="s">
        <v>112</v>
      </c>
      <c r="D1266">
        <v>21</v>
      </c>
      <c r="BO1266">
        <v>2</v>
      </c>
      <c r="BP1266">
        <f t="shared" si="40"/>
        <v>2</v>
      </c>
      <c r="BQ1266">
        <f t="shared" si="41"/>
        <v>1</v>
      </c>
    </row>
    <row r="1267" spans="1:69" x14ac:dyDescent="0.3">
      <c r="A1267">
        <v>21141</v>
      </c>
      <c r="B1267" t="s">
        <v>193</v>
      </c>
      <c r="C1267" t="s">
        <v>112</v>
      </c>
      <c r="D1267">
        <v>21</v>
      </c>
      <c r="BO1267">
        <v>2</v>
      </c>
      <c r="BP1267">
        <f t="shared" si="40"/>
        <v>2</v>
      </c>
      <c r="BQ1267">
        <f t="shared" si="41"/>
        <v>1</v>
      </c>
    </row>
    <row r="1268" spans="1:69" x14ac:dyDescent="0.3">
      <c r="A1268">
        <v>21145</v>
      </c>
      <c r="B1268" t="s">
        <v>192</v>
      </c>
      <c r="C1268" t="s">
        <v>112</v>
      </c>
      <c r="D1268">
        <v>21</v>
      </c>
      <c r="BO1268">
        <v>2</v>
      </c>
      <c r="BP1268">
        <f t="shared" si="40"/>
        <v>2</v>
      </c>
      <c r="BQ1268">
        <f t="shared" si="41"/>
        <v>1</v>
      </c>
    </row>
    <row r="1269" spans="1:69" x14ac:dyDescent="0.3">
      <c r="A1269">
        <v>26073</v>
      </c>
      <c r="B1269" t="s">
        <v>187</v>
      </c>
      <c r="C1269" t="s">
        <v>105</v>
      </c>
      <c r="D1269">
        <v>26</v>
      </c>
      <c r="BO1269">
        <v>2</v>
      </c>
      <c r="BP1269">
        <f t="shared" si="40"/>
        <v>2</v>
      </c>
      <c r="BQ1269">
        <f t="shared" si="41"/>
        <v>1</v>
      </c>
    </row>
    <row r="1270" spans="1:69" x14ac:dyDescent="0.3">
      <c r="A1270">
        <v>29047</v>
      </c>
      <c r="B1270" t="s">
        <v>181</v>
      </c>
      <c r="C1270" t="s">
        <v>101</v>
      </c>
      <c r="D1270">
        <v>29</v>
      </c>
      <c r="BO1270">
        <v>2</v>
      </c>
      <c r="BP1270">
        <f t="shared" si="40"/>
        <v>2</v>
      </c>
      <c r="BQ1270">
        <f t="shared" si="41"/>
        <v>1</v>
      </c>
    </row>
    <row r="1271" spans="1:69" x14ac:dyDescent="0.3">
      <c r="A1271">
        <v>31047</v>
      </c>
      <c r="B1271" t="s">
        <v>178</v>
      </c>
      <c r="C1271" t="s">
        <v>96</v>
      </c>
      <c r="D1271">
        <v>31</v>
      </c>
      <c r="BI1271">
        <v>2</v>
      </c>
      <c r="BP1271">
        <f t="shared" si="40"/>
        <v>2</v>
      </c>
      <c r="BQ1271">
        <f t="shared" si="41"/>
        <v>1</v>
      </c>
    </row>
    <row r="1272" spans="1:69" x14ac:dyDescent="0.3">
      <c r="A1272">
        <v>39045</v>
      </c>
      <c r="B1272" t="s">
        <v>172</v>
      </c>
      <c r="C1272" t="s">
        <v>84</v>
      </c>
      <c r="D1272">
        <v>39</v>
      </c>
      <c r="BO1272">
        <v>2</v>
      </c>
      <c r="BP1272">
        <f t="shared" si="40"/>
        <v>2</v>
      </c>
      <c r="BQ1272">
        <f t="shared" si="41"/>
        <v>1</v>
      </c>
    </row>
    <row r="1273" spans="1:69" x14ac:dyDescent="0.3">
      <c r="A1273">
        <v>48133</v>
      </c>
      <c r="B1273" t="s">
        <v>159</v>
      </c>
      <c r="C1273" t="s">
        <v>49</v>
      </c>
      <c r="D1273">
        <v>48</v>
      </c>
      <c r="BO1273">
        <v>2</v>
      </c>
      <c r="BP1273">
        <f t="shared" si="40"/>
        <v>2</v>
      </c>
      <c r="BQ1273">
        <f t="shared" si="41"/>
        <v>1</v>
      </c>
    </row>
    <row r="1274" spans="1:69" x14ac:dyDescent="0.3">
      <c r="A1274">
        <v>48185</v>
      </c>
      <c r="B1274" t="s">
        <v>157</v>
      </c>
      <c r="C1274" t="s">
        <v>49</v>
      </c>
      <c r="D1274">
        <v>48</v>
      </c>
      <c r="BO1274">
        <v>2</v>
      </c>
      <c r="BP1274">
        <f t="shared" si="40"/>
        <v>2</v>
      </c>
      <c r="BQ1274">
        <f t="shared" si="41"/>
        <v>1</v>
      </c>
    </row>
    <row r="1275" spans="1:69" x14ac:dyDescent="0.3">
      <c r="A1275">
        <v>48257</v>
      </c>
      <c r="B1275" t="s">
        <v>156</v>
      </c>
      <c r="C1275" t="s">
        <v>49</v>
      </c>
      <c r="D1275">
        <v>48</v>
      </c>
      <c r="BO1275">
        <v>2</v>
      </c>
      <c r="BP1275">
        <f t="shared" si="40"/>
        <v>2</v>
      </c>
      <c r="BQ1275">
        <f t="shared" si="41"/>
        <v>1</v>
      </c>
    </row>
    <row r="1276" spans="1:69" x14ac:dyDescent="0.3">
      <c r="A1276">
        <v>50015</v>
      </c>
      <c r="B1276" t="s">
        <v>153</v>
      </c>
      <c r="C1276" t="s">
        <v>47</v>
      </c>
      <c r="D1276">
        <v>50</v>
      </c>
      <c r="BO1276">
        <v>2</v>
      </c>
      <c r="BP1276">
        <f t="shared" si="40"/>
        <v>2</v>
      </c>
      <c r="BQ1276">
        <f t="shared" si="41"/>
        <v>1</v>
      </c>
    </row>
    <row r="1277" spans="1:69" x14ac:dyDescent="0.3">
      <c r="A1277">
        <v>50019</v>
      </c>
      <c r="B1277" t="s">
        <v>152</v>
      </c>
      <c r="C1277" t="s">
        <v>47</v>
      </c>
      <c r="D1277">
        <v>50</v>
      </c>
      <c r="BO1277">
        <v>2</v>
      </c>
      <c r="BP1277">
        <f t="shared" si="40"/>
        <v>2</v>
      </c>
      <c r="BQ1277">
        <f t="shared" si="41"/>
        <v>1</v>
      </c>
    </row>
    <row r="1278" spans="1:69" x14ac:dyDescent="0.3">
      <c r="A1278">
        <v>54003</v>
      </c>
      <c r="B1278" t="s">
        <v>149</v>
      </c>
      <c r="C1278" t="s">
        <v>10</v>
      </c>
      <c r="D1278">
        <v>54</v>
      </c>
      <c r="BO1278">
        <v>2</v>
      </c>
      <c r="BP1278">
        <f t="shared" si="40"/>
        <v>2</v>
      </c>
      <c r="BQ1278">
        <f t="shared" si="41"/>
        <v>1</v>
      </c>
    </row>
    <row r="1279" spans="1:69" x14ac:dyDescent="0.3">
      <c r="A1279">
        <v>1001</v>
      </c>
      <c r="B1279" t="s">
        <v>148</v>
      </c>
      <c r="C1279" t="s">
        <v>40</v>
      </c>
      <c r="D1279">
        <v>1</v>
      </c>
      <c r="BO1279">
        <v>1</v>
      </c>
      <c r="BP1279">
        <f t="shared" si="40"/>
        <v>1</v>
      </c>
      <c r="BQ1279">
        <f t="shared" si="41"/>
        <v>1</v>
      </c>
    </row>
    <row r="1280" spans="1:69" x14ac:dyDescent="0.3">
      <c r="A1280">
        <v>4003</v>
      </c>
      <c r="B1280" t="s">
        <v>147</v>
      </c>
      <c r="C1280" t="s">
        <v>145</v>
      </c>
      <c r="D1280">
        <v>4</v>
      </c>
      <c r="BO1280">
        <v>1</v>
      </c>
      <c r="BP1280">
        <f t="shared" si="40"/>
        <v>1</v>
      </c>
      <c r="BQ1280">
        <f t="shared" si="41"/>
        <v>1</v>
      </c>
    </row>
    <row r="1281" spans="1:69" x14ac:dyDescent="0.3">
      <c r="A1281">
        <v>4023</v>
      </c>
      <c r="B1281" t="s">
        <v>146</v>
      </c>
      <c r="C1281" t="s">
        <v>145</v>
      </c>
      <c r="D1281">
        <v>4</v>
      </c>
      <c r="BO1281">
        <v>1</v>
      </c>
      <c r="BP1281">
        <f t="shared" si="40"/>
        <v>1</v>
      </c>
      <c r="BQ1281">
        <f t="shared" si="41"/>
        <v>1</v>
      </c>
    </row>
    <row r="1282" spans="1:69" x14ac:dyDescent="0.3">
      <c r="A1282">
        <v>8029</v>
      </c>
      <c r="B1282" t="s">
        <v>144</v>
      </c>
      <c r="C1282" t="s">
        <v>140</v>
      </c>
      <c r="D1282">
        <v>8</v>
      </c>
      <c r="BO1282">
        <v>1</v>
      </c>
      <c r="BP1282">
        <f t="shared" si="40"/>
        <v>1</v>
      </c>
      <c r="BQ1282">
        <f t="shared" si="41"/>
        <v>1</v>
      </c>
    </row>
    <row r="1283" spans="1:69" x14ac:dyDescent="0.3">
      <c r="A1283">
        <v>8043</v>
      </c>
      <c r="B1283" t="s">
        <v>143</v>
      </c>
      <c r="C1283" t="s">
        <v>140</v>
      </c>
      <c r="D1283">
        <v>8</v>
      </c>
      <c r="BO1283">
        <v>1</v>
      </c>
      <c r="BP1283">
        <f t="shared" si="40"/>
        <v>1</v>
      </c>
      <c r="BQ1283">
        <f t="shared" si="41"/>
        <v>1</v>
      </c>
    </row>
    <row r="1284" spans="1:69" x14ac:dyDescent="0.3">
      <c r="A1284">
        <v>8055</v>
      </c>
      <c r="B1284" t="s">
        <v>142</v>
      </c>
      <c r="C1284" t="s">
        <v>140</v>
      </c>
      <c r="D1284">
        <v>8</v>
      </c>
      <c r="BO1284">
        <v>1</v>
      </c>
      <c r="BP1284">
        <f t="shared" si="40"/>
        <v>1</v>
      </c>
      <c r="BQ1284">
        <f t="shared" si="41"/>
        <v>1</v>
      </c>
    </row>
    <row r="1285" spans="1:69" x14ac:dyDescent="0.3">
      <c r="A1285">
        <v>8067</v>
      </c>
      <c r="B1285" t="s">
        <v>141</v>
      </c>
      <c r="C1285" t="s">
        <v>140</v>
      </c>
      <c r="D1285">
        <v>8</v>
      </c>
      <c r="BO1285">
        <v>1</v>
      </c>
      <c r="BP1285">
        <f t="shared" si="40"/>
        <v>1</v>
      </c>
      <c r="BQ1285">
        <f t="shared" si="41"/>
        <v>1</v>
      </c>
    </row>
    <row r="1286" spans="1:69" x14ac:dyDescent="0.3">
      <c r="A1286">
        <v>13017</v>
      </c>
      <c r="B1286" t="s">
        <v>139</v>
      </c>
      <c r="C1286" t="s">
        <v>128</v>
      </c>
      <c r="D1286">
        <v>13</v>
      </c>
      <c r="BO1286">
        <v>1</v>
      </c>
      <c r="BP1286">
        <f t="shared" ref="BP1286:BP1349" si="42">SUM(E1286:BO1286)</f>
        <v>1</v>
      </c>
      <c r="BQ1286">
        <f t="shared" ref="BQ1286:BQ1349" si="43">COUNTA(E1286:BO1286)</f>
        <v>1</v>
      </c>
    </row>
    <row r="1287" spans="1:69" x14ac:dyDescent="0.3">
      <c r="A1287">
        <v>13039</v>
      </c>
      <c r="B1287" t="s">
        <v>138</v>
      </c>
      <c r="C1287" t="s">
        <v>128</v>
      </c>
      <c r="D1287">
        <v>13</v>
      </c>
      <c r="BO1287">
        <v>1</v>
      </c>
      <c r="BP1287">
        <f t="shared" si="42"/>
        <v>1</v>
      </c>
      <c r="BQ1287">
        <f t="shared" si="43"/>
        <v>1</v>
      </c>
    </row>
    <row r="1288" spans="1:69" x14ac:dyDescent="0.3">
      <c r="A1288">
        <v>13071</v>
      </c>
      <c r="B1288" t="s">
        <v>137</v>
      </c>
      <c r="C1288" t="s">
        <v>128</v>
      </c>
      <c r="D1288">
        <v>13</v>
      </c>
      <c r="BO1288">
        <v>1</v>
      </c>
      <c r="BP1288">
        <f t="shared" si="42"/>
        <v>1</v>
      </c>
      <c r="BQ1288">
        <f t="shared" si="43"/>
        <v>1</v>
      </c>
    </row>
    <row r="1289" spans="1:69" x14ac:dyDescent="0.3">
      <c r="A1289">
        <v>13111</v>
      </c>
      <c r="B1289" t="s">
        <v>136</v>
      </c>
      <c r="C1289" t="s">
        <v>128</v>
      </c>
      <c r="D1289">
        <v>13</v>
      </c>
      <c r="BO1289">
        <v>1</v>
      </c>
      <c r="BP1289">
        <f t="shared" si="42"/>
        <v>1</v>
      </c>
      <c r="BQ1289">
        <f t="shared" si="43"/>
        <v>1</v>
      </c>
    </row>
    <row r="1290" spans="1:69" x14ac:dyDescent="0.3">
      <c r="A1290">
        <v>13133</v>
      </c>
      <c r="B1290" t="s">
        <v>35</v>
      </c>
      <c r="C1290" t="s">
        <v>128</v>
      </c>
      <c r="D1290">
        <v>13</v>
      </c>
      <c r="BO1290">
        <v>1</v>
      </c>
      <c r="BP1290">
        <f t="shared" si="42"/>
        <v>1</v>
      </c>
      <c r="BQ1290">
        <f t="shared" si="43"/>
        <v>1</v>
      </c>
    </row>
    <row r="1291" spans="1:69" x14ac:dyDescent="0.3">
      <c r="A1291">
        <v>13155</v>
      </c>
      <c r="B1291" t="s">
        <v>135</v>
      </c>
      <c r="C1291" t="s">
        <v>128</v>
      </c>
      <c r="D1291">
        <v>13</v>
      </c>
      <c r="BO1291">
        <v>1</v>
      </c>
      <c r="BP1291">
        <f t="shared" si="42"/>
        <v>1</v>
      </c>
      <c r="BQ1291">
        <f t="shared" si="43"/>
        <v>1</v>
      </c>
    </row>
    <row r="1292" spans="1:69" x14ac:dyDescent="0.3">
      <c r="A1292">
        <v>13159</v>
      </c>
      <c r="B1292" t="s">
        <v>118</v>
      </c>
      <c r="C1292" t="s">
        <v>128</v>
      </c>
      <c r="D1292">
        <v>13</v>
      </c>
      <c r="BO1292">
        <v>1</v>
      </c>
      <c r="BP1292">
        <f t="shared" si="42"/>
        <v>1</v>
      </c>
      <c r="BQ1292">
        <f t="shared" si="43"/>
        <v>1</v>
      </c>
    </row>
    <row r="1293" spans="1:69" x14ac:dyDescent="0.3">
      <c r="A1293">
        <v>13193</v>
      </c>
      <c r="B1293" t="s">
        <v>134</v>
      </c>
      <c r="C1293" t="s">
        <v>128</v>
      </c>
      <c r="D1293">
        <v>13</v>
      </c>
      <c r="BO1293">
        <v>1</v>
      </c>
      <c r="BP1293">
        <f t="shared" si="42"/>
        <v>1</v>
      </c>
      <c r="BQ1293">
        <f t="shared" si="43"/>
        <v>1</v>
      </c>
    </row>
    <row r="1294" spans="1:69" x14ac:dyDescent="0.3">
      <c r="A1294">
        <v>13199</v>
      </c>
      <c r="B1294" t="s">
        <v>133</v>
      </c>
      <c r="C1294" t="s">
        <v>128</v>
      </c>
      <c r="D1294">
        <v>13</v>
      </c>
      <c r="BO1294">
        <v>1</v>
      </c>
      <c r="BP1294">
        <f t="shared" si="42"/>
        <v>1</v>
      </c>
      <c r="BQ1294">
        <f t="shared" si="43"/>
        <v>1</v>
      </c>
    </row>
    <row r="1295" spans="1:69" x14ac:dyDescent="0.3">
      <c r="A1295">
        <v>13211</v>
      </c>
      <c r="B1295" t="s">
        <v>132</v>
      </c>
      <c r="C1295" t="s">
        <v>128</v>
      </c>
      <c r="D1295">
        <v>13</v>
      </c>
      <c r="BO1295">
        <v>1</v>
      </c>
      <c r="BP1295">
        <f t="shared" si="42"/>
        <v>1</v>
      </c>
      <c r="BQ1295">
        <f t="shared" si="43"/>
        <v>1</v>
      </c>
    </row>
    <row r="1296" spans="1:69" x14ac:dyDescent="0.3">
      <c r="A1296">
        <v>13235</v>
      </c>
      <c r="B1296" t="s">
        <v>131</v>
      </c>
      <c r="C1296" t="s">
        <v>128</v>
      </c>
      <c r="D1296">
        <v>13</v>
      </c>
      <c r="BO1296">
        <v>1</v>
      </c>
      <c r="BP1296">
        <f t="shared" si="42"/>
        <v>1</v>
      </c>
      <c r="BQ1296">
        <f t="shared" si="43"/>
        <v>1</v>
      </c>
    </row>
    <row r="1297" spans="1:69" x14ac:dyDescent="0.3">
      <c r="A1297">
        <v>13271</v>
      </c>
      <c r="B1297" t="s">
        <v>130</v>
      </c>
      <c r="C1297" t="s">
        <v>128</v>
      </c>
      <c r="D1297">
        <v>13</v>
      </c>
      <c r="BO1297">
        <v>1</v>
      </c>
      <c r="BP1297">
        <f t="shared" si="42"/>
        <v>1</v>
      </c>
      <c r="BQ1297">
        <f t="shared" si="43"/>
        <v>1</v>
      </c>
    </row>
    <row r="1298" spans="1:69" x14ac:dyDescent="0.3">
      <c r="A1298">
        <v>13297</v>
      </c>
      <c r="B1298" t="s">
        <v>129</v>
      </c>
      <c r="C1298" t="s">
        <v>128</v>
      </c>
      <c r="D1298">
        <v>13</v>
      </c>
      <c r="BO1298">
        <v>1</v>
      </c>
      <c r="BP1298">
        <f t="shared" si="42"/>
        <v>1</v>
      </c>
      <c r="BQ1298">
        <f t="shared" si="43"/>
        <v>1</v>
      </c>
    </row>
    <row r="1299" spans="1:69" x14ac:dyDescent="0.3">
      <c r="A1299">
        <v>17063</v>
      </c>
      <c r="B1299" t="s">
        <v>69</v>
      </c>
      <c r="C1299" t="s">
        <v>36</v>
      </c>
      <c r="D1299">
        <v>17</v>
      </c>
      <c r="BO1299">
        <v>1</v>
      </c>
      <c r="BP1299">
        <f t="shared" si="42"/>
        <v>1</v>
      </c>
      <c r="BQ1299">
        <f t="shared" si="43"/>
        <v>1</v>
      </c>
    </row>
    <row r="1300" spans="1:69" x14ac:dyDescent="0.3">
      <c r="A1300">
        <v>17133</v>
      </c>
      <c r="B1300" t="s">
        <v>127</v>
      </c>
      <c r="C1300" t="s">
        <v>36</v>
      </c>
      <c r="D1300">
        <v>17</v>
      </c>
      <c r="BO1300">
        <v>1</v>
      </c>
      <c r="BP1300">
        <f t="shared" si="42"/>
        <v>1</v>
      </c>
      <c r="BQ1300">
        <f t="shared" si="43"/>
        <v>1</v>
      </c>
    </row>
    <row r="1301" spans="1:69" x14ac:dyDescent="0.3">
      <c r="A1301">
        <v>18013</v>
      </c>
      <c r="B1301" t="s">
        <v>126</v>
      </c>
      <c r="C1301" t="s">
        <v>34</v>
      </c>
      <c r="D1301">
        <v>18</v>
      </c>
      <c r="BO1301">
        <v>1</v>
      </c>
      <c r="BP1301">
        <f t="shared" si="42"/>
        <v>1</v>
      </c>
      <c r="BQ1301">
        <f t="shared" si="43"/>
        <v>1</v>
      </c>
    </row>
    <row r="1302" spans="1:69" x14ac:dyDescent="0.3">
      <c r="A1302">
        <v>18071</v>
      </c>
      <c r="B1302" t="s">
        <v>91</v>
      </c>
      <c r="C1302" t="s">
        <v>34</v>
      </c>
      <c r="D1302">
        <v>18</v>
      </c>
      <c r="BO1302">
        <v>1</v>
      </c>
      <c r="BP1302">
        <f t="shared" si="42"/>
        <v>1</v>
      </c>
      <c r="BQ1302">
        <f t="shared" si="43"/>
        <v>1</v>
      </c>
    </row>
    <row r="1303" spans="1:69" x14ac:dyDescent="0.3">
      <c r="A1303">
        <v>18093</v>
      </c>
      <c r="B1303" t="s">
        <v>125</v>
      </c>
      <c r="C1303" t="s">
        <v>34</v>
      </c>
      <c r="D1303">
        <v>18</v>
      </c>
      <c r="BO1303">
        <v>1</v>
      </c>
      <c r="BP1303">
        <f t="shared" si="42"/>
        <v>1</v>
      </c>
      <c r="BQ1303">
        <f t="shared" si="43"/>
        <v>1</v>
      </c>
    </row>
    <row r="1304" spans="1:69" x14ac:dyDescent="0.3">
      <c r="A1304">
        <v>18107</v>
      </c>
      <c r="B1304" t="s">
        <v>90</v>
      </c>
      <c r="C1304" t="s">
        <v>34</v>
      </c>
      <c r="D1304">
        <v>18</v>
      </c>
      <c r="BO1304">
        <v>1</v>
      </c>
      <c r="BP1304">
        <f t="shared" si="42"/>
        <v>1</v>
      </c>
      <c r="BQ1304">
        <f t="shared" si="43"/>
        <v>1</v>
      </c>
    </row>
    <row r="1305" spans="1:69" x14ac:dyDescent="0.3">
      <c r="A1305">
        <v>18115</v>
      </c>
      <c r="B1305" t="s">
        <v>124</v>
      </c>
      <c r="C1305" t="s">
        <v>34</v>
      </c>
      <c r="D1305">
        <v>18</v>
      </c>
      <c r="BO1305">
        <v>1</v>
      </c>
      <c r="BP1305">
        <f t="shared" si="42"/>
        <v>1</v>
      </c>
      <c r="BQ1305">
        <f t="shared" si="43"/>
        <v>1</v>
      </c>
    </row>
    <row r="1306" spans="1:69" x14ac:dyDescent="0.3">
      <c r="A1306">
        <v>18127</v>
      </c>
      <c r="B1306" t="s">
        <v>123</v>
      </c>
      <c r="C1306" t="s">
        <v>34</v>
      </c>
      <c r="D1306">
        <v>18</v>
      </c>
      <c r="BO1306">
        <v>1</v>
      </c>
      <c r="BP1306">
        <f t="shared" si="42"/>
        <v>1</v>
      </c>
      <c r="BQ1306">
        <f t="shared" si="43"/>
        <v>1</v>
      </c>
    </row>
    <row r="1307" spans="1:69" x14ac:dyDescent="0.3">
      <c r="A1307">
        <v>18149</v>
      </c>
      <c r="B1307" t="s">
        <v>122</v>
      </c>
      <c r="C1307" t="s">
        <v>34</v>
      </c>
      <c r="D1307">
        <v>18</v>
      </c>
      <c r="BO1307">
        <v>1</v>
      </c>
      <c r="BP1307">
        <f t="shared" si="42"/>
        <v>1</v>
      </c>
      <c r="BQ1307">
        <f t="shared" si="43"/>
        <v>1</v>
      </c>
    </row>
    <row r="1308" spans="1:69" x14ac:dyDescent="0.3">
      <c r="A1308">
        <v>18153</v>
      </c>
      <c r="B1308" t="s">
        <v>121</v>
      </c>
      <c r="C1308" t="s">
        <v>34</v>
      </c>
      <c r="D1308">
        <v>18</v>
      </c>
      <c r="BO1308">
        <v>1</v>
      </c>
      <c r="BP1308">
        <f t="shared" si="42"/>
        <v>1</v>
      </c>
      <c r="BQ1308">
        <f t="shared" si="43"/>
        <v>1</v>
      </c>
    </row>
    <row r="1309" spans="1:69" x14ac:dyDescent="0.3">
      <c r="A1309">
        <v>18173</v>
      </c>
      <c r="B1309" t="s">
        <v>120</v>
      </c>
      <c r="C1309" t="s">
        <v>34</v>
      </c>
      <c r="D1309">
        <v>18</v>
      </c>
      <c r="BO1309">
        <v>1</v>
      </c>
      <c r="BP1309">
        <f t="shared" si="42"/>
        <v>1</v>
      </c>
      <c r="BQ1309">
        <f t="shared" si="43"/>
        <v>1</v>
      </c>
    </row>
    <row r="1310" spans="1:69" x14ac:dyDescent="0.3">
      <c r="A1310">
        <v>19031</v>
      </c>
      <c r="B1310" t="s">
        <v>119</v>
      </c>
      <c r="C1310" t="s">
        <v>33</v>
      </c>
      <c r="D1310">
        <v>19</v>
      </c>
      <c r="BO1310">
        <v>1</v>
      </c>
      <c r="BP1310">
        <f t="shared" si="42"/>
        <v>1</v>
      </c>
      <c r="BQ1310">
        <f t="shared" si="43"/>
        <v>1</v>
      </c>
    </row>
    <row r="1311" spans="1:69" x14ac:dyDescent="0.3">
      <c r="A1311">
        <v>19099</v>
      </c>
      <c r="B1311" t="s">
        <v>118</v>
      </c>
      <c r="C1311" t="s">
        <v>33</v>
      </c>
      <c r="D1311">
        <v>19</v>
      </c>
      <c r="BO1311">
        <v>1</v>
      </c>
      <c r="BP1311">
        <f t="shared" si="42"/>
        <v>1</v>
      </c>
      <c r="BQ1311">
        <f t="shared" si="43"/>
        <v>1</v>
      </c>
    </row>
    <row r="1312" spans="1:69" x14ac:dyDescent="0.3">
      <c r="A1312">
        <v>19181</v>
      </c>
      <c r="B1312" t="s">
        <v>117</v>
      </c>
      <c r="C1312" t="s">
        <v>33</v>
      </c>
      <c r="D1312">
        <v>19</v>
      </c>
      <c r="BO1312">
        <v>1</v>
      </c>
      <c r="BP1312">
        <f t="shared" si="42"/>
        <v>1</v>
      </c>
      <c r="BQ1312">
        <f t="shared" si="43"/>
        <v>1</v>
      </c>
    </row>
    <row r="1313" spans="1:69" x14ac:dyDescent="0.3">
      <c r="A1313">
        <v>20043</v>
      </c>
      <c r="B1313" t="s">
        <v>116</v>
      </c>
      <c r="C1313" t="s">
        <v>31</v>
      </c>
      <c r="D1313">
        <v>20</v>
      </c>
      <c r="BO1313">
        <v>1</v>
      </c>
      <c r="BP1313">
        <f t="shared" si="42"/>
        <v>1</v>
      </c>
      <c r="BQ1313">
        <f t="shared" si="43"/>
        <v>1</v>
      </c>
    </row>
    <row r="1314" spans="1:69" x14ac:dyDescent="0.3">
      <c r="A1314">
        <v>20207</v>
      </c>
      <c r="B1314" t="s">
        <v>115</v>
      </c>
      <c r="C1314" t="s">
        <v>31</v>
      </c>
      <c r="D1314">
        <v>20</v>
      </c>
      <c r="BO1314">
        <v>1</v>
      </c>
      <c r="BP1314">
        <f t="shared" si="42"/>
        <v>1</v>
      </c>
      <c r="BQ1314">
        <f t="shared" si="43"/>
        <v>1</v>
      </c>
    </row>
    <row r="1315" spans="1:69" x14ac:dyDescent="0.3">
      <c r="A1315">
        <v>21177</v>
      </c>
      <c r="B1315" t="s">
        <v>114</v>
      </c>
      <c r="C1315" t="s">
        <v>112</v>
      </c>
      <c r="D1315">
        <v>21</v>
      </c>
      <c r="BO1315">
        <v>1</v>
      </c>
      <c r="BP1315">
        <f t="shared" si="42"/>
        <v>1</v>
      </c>
      <c r="BQ1315">
        <f t="shared" si="43"/>
        <v>1</v>
      </c>
    </row>
    <row r="1316" spans="1:69" x14ac:dyDescent="0.3">
      <c r="A1316">
        <v>21213</v>
      </c>
      <c r="B1316" t="s">
        <v>113</v>
      </c>
      <c r="C1316" t="s">
        <v>112</v>
      </c>
      <c r="D1316">
        <v>21</v>
      </c>
      <c r="BO1316">
        <v>1</v>
      </c>
      <c r="BP1316">
        <f t="shared" si="42"/>
        <v>1</v>
      </c>
      <c r="BQ1316">
        <f t="shared" si="43"/>
        <v>1</v>
      </c>
    </row>
    <row r="1317" spans="1:69" x14ac:dyDescent="0.3">
      <c r="A1317">
        <v>23027</v>
      </c>
      <c r="B1317" t="s">
        <v>111</v>
      </c>
      <c r="C1317" t="s">
        <v>24</v>
      </c>
      <c r="D1317">
        <v>23</v>
      </c>
      <c r="BO1317">
        <v>1</v>
      </c>
      <c r="BP1317">
        <f t="shared" si="42"/>
        <v>1</v>
      </c>
      <c r="BQ1317">
        <f t="shared" si="43"/>
        <v>1</v>
      </c>
    </row>
    <row r="1318" spans="1:69" x14ac:dyDescent="0.3">
      <c r="B1318" t="s">
        <v>8</v>
      </c>
      <c r="C1318" t="s">
        <v>110</v>
      </c>
      <c r="D1318">
        <v>24</v>
      </c>
      <c r="BN1318">
        <v>1</v>
      </c>
      <c r="BP1318">
        <f t="shared" si="42"/>
        <v>1</v>
      </c>
      <c r="BQ1318">
        <f t="shared" si="43"/>
        <v>1</v>
      </c>
    </row>
    <row r="1319" spans="1:69" x14ac:dyDescent="0.3">
      <c r="A1319">
        <v>26059</v>
      </c>
      <c r="B1319" t="s">
        <v>109</v>
      </c>
      <c r="C1319" t="s">
        <v>105</v>
      </c>
      <c r="D1319">
        <v>26</v>
      </c>
      <c r="BO1319">
        <v>1</v>
      </c>
      <c r="BP1319">
        <f t="shared" si="42"/>
        <v>1</v>
      </c>
      <c r="BQ1319">
        <f t="shared" si="43"/>
        <v>1</v>
      </c>
    </row>
    <row r="1320" spans="1:69" x14ac:dyDescent="0.3">
      <c r="A1320">
        <v>26079</v>
      </c>
      <c r="B1320" t="s">
        <v>108</v>
      </c>
      <c r="C1320" t="s">
        <v>105</v>
      </c>
      <c r="D1320">
        <v>26</v>
      </c>
      <c r="BO1320">
        <v>1</v>
      </c>
      <c r="BP1320">
        <f t="shared" si="42"/>
        <v>1</v>
      </c>
      <c r="BQ1320">
        <f t="shared" si="43"/>
        <v>1</v>
      </c>
    </row>
    <row r="1321" spans="1:69" x14ac:dyDescent="0.3">
      <c r="A1321">
        <v>26087</v>
      </c>
      <c r="B1321" t="s">
        <v>107</v>
      </c>
      <c r="C1321" t="s">
        <v>105</v>
      </c>
      <c r="D1321">
        <v>26</v>
      </c>
      <c r="BO1321">
        <v>1</v>
      </c>
      <c r="BP1321">
        <f t="shared" si="42"/>
        <v>1</v>
      </c>
      <c r="BQ1321">
        <f t="shared" si="43"/>
        <v>1</v>
      </c>
    </row>
    <row r="1322" spans="1:69" x14ac:dyDescent="0.3">
      <c r="A1322">
        <v>26101</v>
      </c>
      <c r="B1322" t="s">
        <v>106</v>
      </c>
      <c r="C1322" t="s">
        <v>105</v>
      </c>
      <c r="D1322">
        <v>26</v>
      </c>
      <c r="BO1322">
        <v>1</v>
      </c>
      <c r="BP1322">
        <f t="shared" si="42"/>
        <v>1</v>
      </c>
      <c r="BQ1322">
        <f t="shared" si="43"/>
        <v>1</v>
      </c>
    </row>
    <row r="1323" spans="1:69" x14ac:dyDescent="0.3">
      <c r="B1323" t="s">
        <v>8</v>
      </c>
      <c r="C1323" t="s">
        <v>22</v>
      </c>
      <c r="D1323">
        <v>28</v>
      </c>
      <c r="BM1323">
        <v>1</v>
      </c>
      <c r="BP1323">
        <f t="shared" si="42"/>
        <v>1</v>
      </c>
      <c r="BQ1323">
        <f t="shared" si="43"/>
        <v>1</v>
      </c>
    </row>
    <row r="1324" spans="1:69" x14ac:dyDescent="0.3">
      <c r="A1324">
        <v>28101</v>
      </c>
      <c r="B1324" t="s">
        <v>104</v>
      </c>
      <c r="C1324" t="s">
        <v>22</v>
      </c>
      <c r="D1324">
        <v>28</v>
      </c>
      <c r="BO1324">
        <v>1</v>
      </c>
      <c r="BP1324">
        <f t="shared" si="42"/>
        <v>1</v>
      </c>
      <c r="BQ1324">
        <f t="shared" si="43"/>
        <v>1</v>
      </c>
    </row>
    <row r="1325" spans="1:69" x14ac:dyDescent="0.3">
      <c r="A1325">
        <v>28103</v>
      </c>
      <c r="B1325" t="s">
        <v>103</v>
      </c>
      <c r="C1325" t="s">
        <v>22</v>
      </c>
      <c r="D1325">
        <v>28</v>
      </c>
      <c r="BO1325">
        <v>1</v>
      </c>
      <c r="BP1325">
        <f t="shared" si="42"/>
        <v>1</v>
      </c>
      <c r="BQ1325">
        <f t="shared" si="43"/>
        <v>1</v>
      </c>
    </row>
    <row r="1326" spans="1:69" x14ac:dyDescent="0.3">
      <c r="A1326">
        <v>29071</v>
      </c>
      <c r="B1326" t="s">
        <v>29</v>
      </c>
      <c r="C1326" t="s">
        <v>101</v>
      </c>
      <c r="D1326">
        <v>29</v>
      </c>
      <c r="BO1326">
        <v>1</v>
      </c>
      <c r="BP1326">
        <f t="shared" si="42"/>
        <v>1</v>
      </c>
      <c r="BQ1326">
        <f t="shared" si="43"/>
        <v>1</v>
      </c>
    </row>
    <row r="1327" spans="1:69" x14ac:dyDescent="0.3">
      <c r="A1327">
        <v>29155</v>
      </c>
      <c r="B1327" t="s">
        <v>102</v>
      </c>
      <c r="C1327" t="s">
        <v>101</v>
      </c>
      <c r="D1327">
        <v>29</v>
      </c>
      <c r="BO1327">
        <v>1</v>
      </c>
      <c r="BP1327">
        <f t="shared" si="42"/>
        <v>1</v>
      </c>
      <c r="BQ1327">
        <f t="shared" si="43"/>
        <v>1</v>
      </c>
    </row>
    <row r="1328" spans="1:69" x14ac:dyDescent="0.3">
      <c r="A1328">
        <v>30043</v>
      </c>
      <c r="B1328" t="s">
        <v>100</v>
      </c>
      <c r="C1328" t="s">
        <v>98</v>
      </c>
      <c r="D1328">
        <v>30</v>
      </c>
      <c r="BO1328">
        <v>1</v>
      </c>
      <c r="BP1328">
        <f t="shared" si="42"/>
        <v>1</v>
      </c>
      <c r="BQ1328">
        <f t="shared" si="43"/>
        <v>1</v>
      </c>
    </row>
    <row r="1329" spans="1:69" x14ac:dyDescent="0.3">
      <c r="A1329">
        <v>30047</v>
      </c>
      <c r="B1329" t="s">
        <v>99</v>
      </c>
      <c r="C1329" t="s">
        <v>98</v>
      </c>
      <c r="D1329">
        <v>30</v>
      </c>
      <c r="BB1329">
        <v>1</v>
      </c>
      <c r="BP1329">
        <f t="shared" si="42"/>
        <v>1</v>
      </c>
      <c r="BQ1329">
        <f t="shared" si="43"/>
        <v>1</v>
      </c>
    </row>
    <row r="1330" spans="1:69" x14ac:dyDescent="0.3">
      <c r="A1330">
        <v>31155</v>
      </c>
      <c r="B1330" t="s">
        <v>97</v>
      </c>
      <c r="C1330" t="s">
        <v>96</v>
      </c>
      <c r="D1330">
        <v>31</v>
      </c>
      <c r="BO1330">
        <v>1</v>
      </c>
      <c r="BP1330">
        <f t="shared" si="42"/>
        <v>1</v>
      </c>
      <c r="BQ1330">
        <f t="shared" si="43"/>
        <v>1</v>
      </c>
    </row>
    <row r="1331" spans="1:69" x14ac:dyDescent="0.3">
      <c r="A1331">
        <v>35006</v>
      </c>
      <c r="B1331" t="s">
        <v>95</v>
      </c>
      <c r="C1331" t="s">
        <v>19</v>
      </c>
      <c r="D1331">
        <v>35</v>
      </c>
      <c r="BO1331">
        <v>1</v>
      </c>
      <c r="BP1331">
        <f t="shared" si="42"/>
        <v>1</v>
      </c>
      <c r="BQ1331">
        <f t="shared" si="43"/>
        <v>1</v>
      </c>
    </row>
    <row r="1332" spans="1:69" x14ac:dyDescent="0.3">
      <c r="A1332">
        <v>35009</v>
      </c>
      <c r="B1332" t="s">
        <v>94</v>
      </c>
      <c r="C1332" t="s">
        <v>19</v>
      </c>
      <c r="D1332">
        <v>35</v>
      </c>
      <c r="BO1332">
        <v>1</v>
      </c>
      <c r="BP1332">
        <f t="shared" si="42"/>
        <v>1</v>
      </c>
      <c r="BQ1332">
        <f t="shared" si="43"/>
        <v>1</v>
      </c>
    </row>
    <row r="1333" spans="1:69" x14ac:dyDescent="0.3">
      <c r="A1333">
        <v>36015</v>
      </c>
      <c r="B1333" t="s">
        <v>93</v>
      </c>
      <c r="C1333" t="s">
        <v>92</v>
      </c>
      <c r="D1333">
        <v>36</v>
      </c>
      <c r="BO1333">
        <v>1</v>
      </c>
      <c r="BP1333">
        <f t="shared" si="42"/>
        <v>1</v>
      </c>
      <c r="BQ1333">
        <f t="shared" si="43"/>
        <v>1</v>
      </c>
    </row>
    <row r="1334" spans="1:69" x14ac:dyDescent="0.3">
      <c r="A1334">
        <v>37099</v>
      </c>
      <c r="B1334" t="s">
        <v>91</v>
      </c>
      <c r="C1334" t="s">
        <v>17</v>
      </c>
      <c r="D1334">
        <v>37</v>
      </c>
      <c r="BO1334">
        <v>1</v>
      </c>
      <c r="BP1334">
        <f t="shared" si="42"/>
        <v>1</v>
      </c>
      <c r="BQ1334">
        <f t="shared" si="43"/>
        <v>1</v>
      </c>
    </row>
    <row r="1335" spans="1:69" x14ac:dyDescent="0.3">
      <c r="A1335">
        <v>37123</v>
      </c>
      <c r="B1335" t="s">
        <v>90</v>
      </c>
      <c r="C1335" t="s">
        <v>17</v>
      </c>
      <c r="D1335">
        <v>37</v>
      </c>
      <c r="BO1335">
        <v>1</v>
      </c>
      <c r="BP1335">
        <f t="shared" si="42"/>
        <v>1</v>
      </c>
      <c r="BQ1335">
        <f t="shared" si="43"/>
        <v>1</v>
      </c>
    </row>
    <row r="1336" spans="1:69" x14ac:dyDescent="0.3">
      <c r="A1336">
        <v>37167</v>
      </c>
      <c r="B1336" t="s">
        <v>89</v>
      </c>
      <c r="C1336" t="s">
        <v>17</v>
      </c>
      <c r="D1336">
        <v>37</v>
      </c>
      <c r="BO1336">
        <v>1</v>
      </c>
      <c r="BP1336">
        <f t="shared" si="42"/>
        <v>1</v>
      </c>
      <c r="BQ1336">
        <f t="shared" si="43"/>
        <v>1</v>
      </c>
    </row>
    <row r="1337" spans="1:69" x14ac:dyDescent="0.3">
      <c r="A1337">
        <v>37175</v>
      </c>
      <c r="B1337" t="s">
        <v>88</v>
      </c>
      <c r="C1337" t="s">
        <v>17</v>
      </c>
      <c r="D1337">
        <v>37</v>
      </c>
      <c r="BO1337">
        <v>1</v>
      </c>
      <c r="BP1337">
        <f t="shared" si="42"/>
        <v>1</v>
      </c>
      <c r="BQ1337">
        <f t="shared" si="43"/>
        <v>1</v>
      </c>
    </row>
    <row r="1338" spans="1:69" x14ac:dyDescent="0.3">
      <c r="A1338">
        <v>38025</v>
      </c>
      <c r="B1338" t="s">
        <v>87</v>
      </c>
      <c r="C1338" t="s">
        <v>16</v>
      </c>
      <c r="D1338">
        <v>38</v>
      </c>
      <c r="BO1338">
        <v>1</v>
      </c>
      <c r="BP1338">
        <f t="shared" si="42"/>
        <v>1</v>
      </c>
      <c r="BQ1338">
        <f t="shared" si="43"/>
        <v>1</v>
      </c>
    </row>
    <row r="1339" spans="1:69" x14ac:dyDescent="0.3">
      <c r="A1339">
        <v>39021</v>
      </c>
      <c r="B1339" t="s">
        <v>86</v>
      </c>
      <c r="C1339" t="s">
        <v>84</v>
      </c>
      <c r="D1339">
        <v>39</v>
      </c>
      <c r="BO1339">
        <v>1</v>
      </c>
      <c r="BP1339">
        <f t="shared" si="42"/>
        <v>1</v>
      </c>
      <c r="BQ1339">
        <f t="shared" si="43"/>
        <v>1</v>
      </c>
    </row>
    <row r="1340" spans="1:69" x14ac:dyDescent="0.3">
      <c r="A1340">
        <v>39033</v>
      </c>
      <c r="B1340" t="s">
        <v>85</v>
      </c>
      <c r="C1340" t="s">
        <v>84</v>
      </c>
      <c r="D1340">
        <v>39</v>
      </c>
      <c r="BO1340">
        <v>1</v>
      </c>
      <c r="BP1340">
        <f t="shared" si="42"/>
        <v>1</v>
      </c>
      <c r="BQ1340">
        <f t="shared" si="43"/>
        <v>1</v>
      </c>
    </row>
    <row r="1341" spans="1:69" x14ac:dyDescent="0.3">
      <c r="A1341">
        <v>39167</v>
      </c>
      <c r="B1341" t="s">
        <v>25</v>
      </c>
      <c r="C1341" t="s">
        <v>84</v>
      </c>
      <c r="D1341">
        <v>39</v>
      </c>
      <c r="BO1341">
        <v>1</v>
      </c>
      <c r="BP1341">
        <f t="shared" si="42"/>
        <v>1</v>
      </c>
      <c r="BQ1341">
        <f t="shared" si="43"/>
        <v>1</v>
      </c>
    </row>
    <row r="1342" spans="1:69" x14ac:dyDescent="0.3">
      <c r="A1342">
        <v>40097</v>
      </c>
      <c r="B1342" t="s">
        <v>83</v>
      </c>
      <c r="C1342" t="s">
        <v>14</v>
      </c>
      <c r="D1342">
        <v>40</v>
      </c>
      <c r="BO1342">
        <v>1</v>
      </c>
      <c r="BP1342">
        <f t="shared" si="42"/>
        <v>1</v>
      </c>
      <c r="BQ1342">
        <f t="shared" si="43"/>
        <v>1</v>
      </c>
    </row>
    <row r="1343" spans="1:69" x14ac:dyDescent="0.3">
      <c r="A1343">
        <v>40145</v>
      </c>
      <c r="B1343" t="s">
        <v>82</v>
      </c>
      <c r="C1343" t="s">
        <v>14</v>
      </c>
      <c r="D1343">
        <v>40</v>
      </c>
      <c r="BO1343">
        <v>1</v>
      </c>
      <c r="BP1343">
        <f t="shared" si="42"/>
        <v>1</v>
      </c>
      <c r="BQ1343">
        <f t="shared" si="43"/>
        <v>1</v>
      </c>
    </row>
    <row r="1344" spans="1:69" x14ac:dyDescent="0.3">
      <c r="A1344">
        <v>41007</v>
      </c>
      <c r="B1344" t="s">
        <v>81</v>
      </c>
      <c r="C1344" t="s">
        <v>13</v>
      </c>
      <c r="D1344">
        <v>41</v>
      </c>
      <c r="BO1344">
        <v>1</v>
      </c>
      <c r="BP1344">
        <f t="shared" si="42"/>
        <v>1</v>
      </c>
      <c r="BQ1344">
        <f t="shared" si="43"/>
        <v>1</v>
      </c>
    </row>
    <row r="1345" spans="1:69" x14ac:dyDescent="0.3">
      <c r="A1345">
        <v>41027</v>
      </c>
      <c r="B1345" t="s">
        <v>80</v>
      </c>
      <c r="C1345" t="s">
        <v>13</v>
      </c>
      <c r="D1345">
        <v>41</v>
      </c>
      <c r="BO1345">
        <v>1</v>
      </c>
      <c r="BP1345">
        <f t="shared" si="42"/>
        <v>1</v>
      </c>
      <c r="BQ1345">
        <f t="shared" si="43"/>
        <v>1</v>
      </c>
    </row>
    <row r="1346" spans="1:69" x14ac:dyDescent="0.3">
      <c r="B1346" t="s">
        <v>8</v>
      </c>
      <c r="C1346" t="s">
        <v>74</v>
      </c>
      <c r="D1346">
        <v>42</v>
      </c>
      <c r="BL1346">
        <v>1</v>
      </c>
      <c r="BP1346">
        <f t="shared" si="42"/>
        <v>1</v>
      </c>
      <c r="BQ1346">
        <f t="shared" si="43"/>
        <v>1</v>
      </c>
    </row>
    <row r="1347" spans="1:69" x14ac:dyDescent="0.3">
      <c r="A1347">
        <v>42005</v>
      </c>
      <c r="B1347" t="s">
        <v>79</v>
      </c>
      <c r="C1347" t="s">
        <v>74</v>
      </c>
      <c r="D1347">
        <v>42</v>
      </c>
      <c r="BO1347">
        <v>1</v>
      </c>
      <c r="BP1347">
        <f t="shared" si="42"/>
        <v>1</v>
      </c>
      <c r="BQ1347">
        <f t="shared" si="43"/>
        <v>1</v>
      </c>
    </row>
    <row r="1348" spans="1:69" x14ac:dyDescent="0.3">
      <c r="A1348">
        <v>42015</v>
      </c>
      <c r="B1348" t="s">
        <v>78</v>
      </c>
      <c r="C1348" t="s">
        <v>74</v>
      </c>
      <c r="D1348">
        <v>42</v>
      </c>
      <c r="BO1348">
        <v>1</v>
      </c>
      <c r="BP1348">
        <f t="shared" si="42"/>
        <v>1</v>
      </c>
      <c r="BQ1348">
        <f t="shared" si="43"/>
        <v>1</v>
      </c>
    </row>
    <row r="1349" spans="1:69" x14ac:dyDescent="0.3">
      <c r="A1349">
        <v>42025</v>
      </c>
      <c r="B1349" t="s">
        <v>77</v>
      </c>
      <c r="C1349" t="s">
        <v>74</v>
      </c>
      <c r="D1349">
        <v>42</v>
      </c>
      <c r="BO1349">
        <v>1</v>
      </c>
      <c r="BP1349">
        <f t="shared" si="42"/>
        <v>1</v>
      </c>
      <c r="BQ1349">
        <f t="shared" si="43"/>
        <v>1</v>
      </c>
    </row>
    <row r="1350" spans="1:69" x14ac:dyDescent="0.3">
      <c r="A1350">
        <v>42033</v>
      </c>
      <c r="B1350" t="s">
        <v>76</v>
      </c>
      <c r="C1350" t="s">
        <v>74</v>
      </c>
      <c r="D1350">
        <v>42</v>
      </c>
      <c r="BO1350">
        <v>1</v>
      </c>
      <c r="BP1350">
        <f t="shared" ref="BP1350:BP1408" si="44">SUM(E1350:BO1350)</f>
        <v>1</v>
      </c>
      <c r="BQ1350">
        <f t="shared" ref="BQ1350:BQ1408" si="45">COUNTA(E1350:BO1350)</f>
        <v>1</v>
      </c>
    </row>
    <row r="1351" spans="1:69" x14ac:dyDescent="0.3">
      <c r="A1351">
        <v>42067</v>
      </c>
      <c r="B1351" t="s">
        <v>75</v>
      </c>
      <c r="C1351" t="s">
        <v>74</v>
      </c>
      <c r="D1351">
        <v>42</v>
      </c>
      <c r="BO1351">
        <v>1</v>
      </c>
      <c r="BP1351">
        <f t="shared" si="44"/>
        <v>1</v>
      </c>
      <c r="BQ1351">
        <f t="shared" si="45"/>
        <v>1</v>
      </c>
    </row>
    <row r="1352" spans="1:69" x14ac:dyDescent="0.3">
      <c r="A1352">
        <v>42111</v>
      </c>
      <c r="B1352" t="s">
        <v>26</v>
      </c>
      <c r="C1352" t="s">
        <v>74</v>
      </c>
      <c r="D1352">
        <v>42</v>
      </c>
      <c r="BO1352">
        <v>1</v>
      </c>
      <c r="BP1352">
        <f t="shared" si="44"/>
        <v>1</v>
      </c>
      <c r="BQ1352">
        <f t="shared" si="45"/>
        <v>1</v>
      </c>
    </row>
    <row r="1353" spans="1:69" x14ac:dyDescent="0.3">
      <c r="A1353">
        <v>45025</v>
      </c>
      <c r="B1353" t="s">
        <v>73</v>
      </c>
      <c r="C1353" t="s">
        <v>12</v>
      </c>
      <c r="D1353">
        <v>45</v>
      </c>
      <c r="BO1353">
        <v>1</v>
      </c>
      <c r="BP1353">
        <f t="shared" si="44"/>
        <v>1</v>
      </c>
      <c r="BQ1353">
        <f t="shared" si="45"/>
        <v>1</v>
      </c>
    </row>
    <row r="1354" spans="1:69" x14ac:dyDescent="0.3">
      <c r="A1354">
        <v>45069</v>
      </c>
      <c r="B1354" t="s">
        <v>72</v>
      </c>
      <c r="C1354" t="s">
        <v>12</v>
      </c>
      <c r="D1354">
        <v>45</v>
      </c>
      <c r="BO1354">
        <v>1</v>
      </c>
      <c r="BP1354">
        <f t="shared" si="44"/>
        <v>1</v>
      </c>
      <c r="BQ1354">
        <f t="shared" si="45"/>
        <v>1</v>
      </c>
    </row>
    <row r="1355" spans="1:69" x14ac:dyDescent="0.3">
      <c r="A1355">
        <v>46011</v>
      </c>
      <c r="B1355" t="s">
        <v>71</v>
      </c>
      <c r="C1355" t="s">
        <v>11</v>
      </c>
      <c r="D1355">
        <v>46</v>
      </c>
      <c r="BO1355">
        <v>1</v>
      </c>
      <c r="BP1355">
        <f t="shared" si="44"/>
        <v>1</v>
      </c>
      <c r="BQ1355">
        <f t="shared" si="45"/>
        <v>1</v>
      </c>
    </row>
    <row r="1356" spans="1:69" x14ac:dyDescent="0.3">
      <c r="A1356">
        <v>46029</v>
      </c>
      <c r="B1356" t="s">
        <v>70</v>
      </c>
      <c r="C1356" t="s">
        <v>11</v>
      </c>
      <c r="D1356">
        <v>46</v>
      </c>
      <c r="BO1356">
        <v>1</v>
      </c>
      <c r="BP1356">
        <f t="shared" si="44"/>
        <v>1</v>
      </c>
      <c r="BQ1356">
        <f t="shared" si="45"/>
        <v>1</v>
      </c>
    </row>
    <row r="1357" spans="1:69" x14ac:dyDescent="0.3">
      <c r="A1357">
        <v>47061</v>
      </c>
      <c r="B1357" t="s">
        <v>69</v>
      </c>
      <c r="C1357" t="s">
        <v>65</v>
      </c>
      <c r="D1357">
        <v>47</v>
      </c>
      <c r="BO1357">
        <v>1</v>
      </c>
      <c r="BP1357">
        <f t="shared" si="44"/>
        <v>1</v>
      </c>
      <c r="BQ1357">
        <f t="shared" si="45"/>
        <v>1</v>
      </c>
    </row>
    <row r="1358" spans="1:69" x14ac:dyDescent="0.3">
      <c r="A1358">
        <v>47113</v>
      </c>
      <c r="B1358" t="s">
        <v>68</v>
      </c>
      <c r="C1358" t="s">
        <v>65</v>
      </c>
      <c r="D1358">
        <v>47</v>
      </c>
      <c r="BO1358">
        <v>1</v>
      </c>
      <c r="BP1358">
        <f t="shared" si="44"/>
        <v>1</v>
      </c>
      <c r="BQ1358">
        <f t="shared" si="45"/>
        <v>1</v>
      </c>
    </row>
    <row r="1359" spans="1:69" x14ac:dyDescent="0.3">
      <c r="A1359">
        <v>47133</v>
      </c>
      <c r="B1359" t="s">
        <v>67</v>
      </c>
      <c r="C1359" t="s">
        <v>65</v>
      </c>
      <c r="D1359">
        <v>47</v>
      </c>
      <c r="BO1359">
        <v>1</v>
      </c>
      <c r="BP1359">
        <f t="shared" si="44"/>
        <v>1</v>
      </c>
      <c r="BQ1359">
        <f t="shared" si="45"/>
        <v>1</v>
      </c>
    </row>
    <row r="1360" spans="1:69" x14ac:dyDescent="0.3">
      <c r="A1360">
        <v>47183</v>
      </c>
      <c r="B1360" t="s">
        <v>66</v>
      </c>
      <c r="C1360" t="s">
        <v>65</v>
      </c>
      <c r="D1360">
        <v>47</v>
      </c>
      <c r="BN1360">
        <v>1</v>
      </c>
      <c r="BP1360">
        <f t="shared" si="44"/>
        <v>1</v>
      </c>
      <c r="BQ1360">
        <f t="shared" si="45"/>
        <v>1</v>
      </c>
    </row>
    <row r="1361" spans="1:69" x14ac:dyDescent="0.3">
      <c r="A1361">
        <v>48031</v>
      </c>
      <c r="B1361" t="s">
        <v>64</v>
      </c>
      <c r="C1361" t="s">
        <v>49</v>
      </c>
      <c r="D1361">
        <v>48</v>
      </c>
      <c r="BO1361">
        <v>1</v>
      </c>
      <c r="BP1361">
        <f t="shared" si="44"/>
        <v>1</v>
      </c>
      <c r="BQ1361">
        <f t="shared" si="45"/>
        <v>1</v>
      </c>
    </row>
    <row r="1362" spans="1:69" x14ac:dyDescent="0.3">
      <c r="A1362">
        <v>48053</v>
      </c>
      <c r="B1362" t="s">
        <v>63</v>
      </c>
      <c r="C1362" t="s">
        <v>49</v>
      </c>
      <c r="D1362">
        <v>48</v>
      </c>
      <c r="BO1362">
        <v>1</v>
      </c>
      <c r="BP1362">
        <f t="shared" si="44"/>
        <v>1</v>
      </c>
      <c r="BQ1362">
        <f t="shared" si="45"/>
        <v>1</v>
      </c>
    </row>
    <row r="1363" spans="1:69" x14ac:dyDescent="0.3">
      <c r="A1363">
        <v>48067</v>
      </c>
      <c r="B1363" t="s">
        <v>62</v>
      </c>
      <c r="C1363" t="s">
        <v>49</v>
      </c>
      <c r="D1363">
        <v>48</v>
      </c>
      <c r="BO1363">
        <v>1</v>
      </c>
      <c r="BP1363">
        <f t="shared" si="44"/>
        <v>1</v>
      </c>
      <c r="BQ1363">
        <f t="shared" si="45"/>
        <v>1</v>
      </c>
    </row>
    <row r="1364" spans="1:69" x14ac:dyDescent="0.3">
      <c r="A1364">
        <v>48099</v>
      </c>
      <c r="B1364" t="s">
        <v>61</v>
      </c>
      <c r="C1364" t="s">
        <v>49</v>
      </c>
      <c r="D1364">
        <v>48</v>
      </c>
      <c r="BO1364">
        <v>1</v>
      </c>
      <c r="BP1364">
        <f t="shared" si="44"/>
        <v>1</v>
      </c>
      <c r="BQ1364">
        <f t="shared" si="45"/>
        <v>1</v>
      </c>
    </row>
    <row r="1365" spans="1:69" x14ac:dyDescent="0.3">
      <c r="A1365">
        <v>48143</v>
      </c>
      <c r="B1365" t="s">
        <v>60</v>
      </c>
      <c r="C1365" t="s">
        <v>49</v>
      </c>
      <c r="D1365">
        <v>48</v>
      </c>
      <c r="BO1365">
        <v>1</v>
      </c>
      <c r="BP1365">
        <f t="shared" si="44"/>
        <v>1</v>
      </c>
      <c r="BQ1365">
        <f t="shared" si="45"/>
        <v>1</v>
      </c>
    </row>
    <row r="1366" spans="1:69" x14ac:dyDescent="0.3">
      <c r="A1366">
        <v>48149</v>
      </c>
      <c r="B1366" t="s">
        <v>59</v>
      </c>
      <c r="C1366" t="s">
        <v>49</v>
      </c>
      <c r="D1366">
        <v>48</v>
      </c>
      <c r="BO1366">
        <v>1</v>
      </c>
      <c r="BP1366">
        <f t="shared" si="44"/>
        <v>1</v>
      </c>
      <c r="BQ1366">
        <f t="shared" si="45"/>
        <v>1</v>
      </c>
    </row>
    <row r="1367" spans="1:69" x14ac:dyDescent="0.3">
      <c r="A1367">
        <v>48181</v>
      </c>
      <c r="B1367" t="s">
        <v>58</v>
      </c>
      <c r="C1367" t="s">
        <v>49</v>
      </c>
      <c r="D1367">
        <v>48</v>
      </c>
      <c r="BO1367">
        <v>1</v>
      </c>
      <c r="BP1367">
        <f t="shared" si="44"/>
        <v>1</v>
      </c>
      <c r="BQ1367">
        <f t="shared" si="45"/>
        <v>1</v>
      </c>
    </row>
    <row r="1368" spans="1:69" x14ac:dyDescent="0.3">
      <c r="A1368">
        <v>48183</v>
      </c>
      <c r="B1368" t="s">
        <v>57</v>
      </c>
      <c r="C1368" t="s">
        <v>49</v>
      </c>
      <c r="D1368">
        <v>48</v>
      </c>
      <c r="BO1368">
        <v>1</v>
      </c>
      <c r="BP1368">
        <f t="shared" si="44"/>
        <v>1</v>
      </c>
      <c r="BQ1368">
        <f t="shared" si="45"/>
        <v>1</v>
      </c>
    </row>
    <row r="1369" spans="1:69" x14ac:dyDescent="0.3">
      <c r="A1369">
        <v>48223</v>
      </c>
      <c r="B1369" t="s">
        <v>56</v>
      </c>
      <c r="C1369" t="s">
        <v>49</v>
      </c>
      <c r="D1369">
        <v>48</v>
      </c>
      <c r="BO1369">
        <v>1</v>
      </c>
      <c r="BP1369">
        <f t="shared" si="44"/>
        <v>1</v>
      </c>
      <c r="BQ1369">
        <f t="shared" si="45"/>
        <v>1</v>
      </c>
    </row>
    <row r="1370" spans="1:69" x14ac:dyDescent="0.3">
      <c r="A1370">
        <v>48231</v>
      </c>
      <c r="B1370" t="s">
        <v>55</v>
      </c>
      <c r="C1370" t="s">
        <v>49</v>
      </c>
      <c r="D1370">
        <v>48</v>
      </c>
      <c r="BO1370">
        <v>1</v>
      </c>
      <c r="BP1370">
        <f t="shared" si="44"/>
        <v>1</v>
      </c>
      <c r="BQ1370">
        <f t="shared" si="45"/>
        <v>1</v>
      </c>
    </row>
    <row r="1371" spans="1:69" x14ac:dyDescent="0.3">
      <c r="A1371">
        <v>48277</v>
      </c>
      <c r="B1371" t="s">
        <v>54</v>
      </c>
      <c r="C1371" t="s">
        <v>49</v>
      </c>
      <c r="D1371">
        <v>48</v>
      </c>
      <c r="BO1371">
        <v>1</v>
      </c>
      <c r="BP1371">
        <f t="shared" si="44"/>
        <v>1</v>
      </c>
      <c r="BQ1371">
        <f t="shared" si="45"/>
        <v>1</v>
      </c>
    </row>
    <row r="1372" spans="1:69" x14ac:dyDescent="0.3">
      <c r="A1372">
        <v>48293</v>
      </c>
      <c r="B1372" t="s">
        <v>53</v>
      </c>
      <c r="C1372" t="s">
        <v>49</v>
      </c>
      <c r="D1372">
        <v>48</v>
      </c>
      <c r="BO1372">
        <v>1</v>
      </c>
      <c r="BP1372">
        <f t="shared" si="44"/>
        <v>1</v>
      </c>
      <c r="BQ1372">
        <f t="shared" si="45"/>
        <v>1</v>
      </c>
    </row>
    <row r="1373" spans="1:69" x14ac:dyDescent="0.3">
      <c r="A1373">
        <v>48395</v>
      </c>
      <c r="B1373" t="s">
        <v>52</v>
      </c>
      <c r="C1373" t="s">
        <v>49</v>
      </c>
      <c r="D1373">
        <v>48</v>
      </c>
      <c r="BO1373">
        <v>1</v>
      </c>
      <c r="BP1373">
        <f t="shared" si="44"/>
        <v>1</v>
      </c>
      <c r="BQ1373">
        <f t="shared" si="45"/>
        <v>1</v>
      </c>
    </row>
    <row r="1374" spans="1:69" x14ac:dyDescent="0.3">
      <c r="A1374">
        <v>48451</v>
      </c>
      <c r="B1374" t="s">
        <v>51</v>
      </c>
      <c r="C1374" t="s">
        <v>49</v>
      </c>
      <c r="D1374">
        <v>48</v>
      </c>
      <c r="BO1374">
        <v>1</v>
      </c>
      <c r="BP1374">
        <f t="shared" si="44"/>
        <v>1</v>
      </c>
      <c r="BQ1374">
        <f t="shared" si="45"/>
        <v>1</v>
      </c>
    </row>
    <row r="1375" spans="1:69" x14ac:dyDescent="0.3">
      <c r="A1375">
        <v>48459</v>
      </c>
      <c r="B1375" t="s">
        <v>50</v>
      </c>
      <c r="C1375" t="s">
        <v>49</v>
      </c>
      <c r="D1375">
        <v>48</v>
      </c>
      <c r="BO1375">
        <v>1</v>
      </c>
      <c r="BP1375">
        <f t="shared" si="44"/>
        <v>1</v>
      </c>
      <c r="BQ1375">
        <f t="shared" si="45"/>
        <v>1</v>
      </c>
    </row>
    <row r="1376" spans="1:69" x14ac:dyDescent="0.3">
      <c r="A1376">
        <v>50005</v>
      </c>
      <c r="B1376" t="s">
        <v>48</v>
      </c>
      <c r="C1376" t="s">
        <v>47</v>
      </c>
      <c r="D1376">
        <v>50</v>
      </c>
      <c r="BO1376">
        <v>1</v>
      </c>
      <c r="BP1376">
        <f t="shared" si="44"/>
        <v>1</v>
      </c>
      <c r="BQ1376">
        <f t="shared" si="45"/>
        <v>1</v>
      </c>
    </row>
    <row r="1377" spans="1:69" x14ac:dyDescent="0.3">
      <c r="A1377">
        <v>51083</v>
      </c>
      <c r="B1377" t="s">
        <v>46</v>
      </c>
      <c r="C1377" t="s">
        <v>43</v>
      </c>
      <c r="D1377">
        <v>51</v>
      </c>
      <c r="BO1377">
        <v>1</v>
      </c>
      <c r="BP1377">
        <f t="shared" si="44"/>
        <v>1</v>
      </c>
      <c r="BQ1377">
        <f t="shared" si="45"/>
        <v>1</v>
      </c>
    </row>
    <row r="1378" spans="1:69" x14ac:dyDescent="0.3">
      <c r="A1378">
        <v>51550</v>
      </c>
      <c r="B1378" t="s">
        <v>45</v>
      </c>
      <c r="C1378" t="s">
        <v>43</v>
      </c>
      <c r="D1378">
        <v>51</v>
      </c>
      <c r="BO1378">
        <v>1</v>
      </c>
      <c r="BP1378">
        <f t="shared" si="44"/>
        <v>1</v>
      </c>
      <c r="BQ1378">
        <f t="shared" si="45"/>
        <v>1</v>
      </c>
    </row>
    <row r="1379" spans="1:69" x14ac:dyDescent="0.3">
      <c r="A1379">
        <v>51630</v>
      </c>
      <c r="B1379" t="s">
        <v>44</v>
      </c>
      <c r="C1379" t="s">
        <v>43</v>
      </c>
      <c r="D1379">
        <v>51</v>
      </c>
      <c r="BD1379">
        <v>1</v>
      </c>
      <c r="BP1379">
        <f t="shared" si="44"/>
        <v>1</v>
      </c>
      <c r="BQ1379">
        <f t="shared" si="45"/>
        <v>1</v>
      </c>
    </row>
    <row r="1380" spans="1:69" x14ac:dyDescent="0.3">
      <c r="A1380">
        <v>54107</v>
      </c>
      <c r="B1380" t="s">
        <v>42</v>
      </c>
      <c r="C1380" t="s">
        <v>10</v>
      </c>
      <c r="D1380">
        <v>54</v>
      </c>
      <c r="BO1380">
        <v>1</v>
      </c>
      <c r="BP1380">
        <f t="shared" si="44"/>
        <v>1</v>
      </c>
      <c r="BQ1380">
        <f t="shared" si="45"/>
        <v>1</v>
      </c>
    </row>
    <row r="1381" spans="1:69" x14ac:dyDescent="0.3">
      <c r="A1381">
        <v>56037</v>
      </c>
      <c r="B1381" t="s">
        <v>41</v>
      </c>
      <c r="C1381" t="s">
        <v>7</v>
      </c>
      <c r="D1381">
        <v>56</v>
      </c>
      <c r="BO1381">
        <v>1</v>
      </c>
      <c r="BP1381">
        <f t="shared" si="44"/>
        <v>1</v>
      </c>
      <c r="BQ1381">
        <f t="shared" si="45"/>
        <v>1</v>
      </c>
    </row>
    <row r="1382" spans="1:69" x14ac:dyDescent="0.3">
      <c r="B1382" t="s">
        <v>8</v>
      </c>
      <c r="C1382" t="s">
        <v>40</v>
      </c>
      <c r="D1382">
        <v>1</v>
      </c>
      <c r="BP1382">
        <f t="shared" si="44"/>
        <v>0</v>
      </c>
      <c r="BQ1382">
        <f t="shared" si="45"/>
        <v>0</v>
      </c>
    </row>
    <row r="1383" spans="1:69" x14ac:dyDescent="0.3">
      <c r="B1383" t="s">
        <v>8</v>
      </c>
      <c r="C1383" t="s">
        <v>39</v>
      </c>
      <c r="D1383">
        <v>9</v>
      </c>
      <c r="BP1383">
        <f t="shared" si="44"/>
        <v>0</v>
      </c>
      <c r="BQ1383">
        <f t="shared" si="45"/>
        <v>0</v>
      </c>
    </row>
    <row r="1384" spans="1:69" x14ac:dyDescent="0.3">
      <c r="B1384" t="s">
        <v>8</v>
      </c>
      <c r="C1384" t="s">
        <v>38</v>
      </c>
      <c r="D1384">
        <v>10</v>
      </c>
      <c r="BP1384">
        <f t="shared" si="44"/>
        <v>0</v>
      </c>
      <c r="BQ1384">
        <f t="shared" si="45"/>
        <v>0</v>
      </c>
    </row>
    <row r="1385" spans="1:69" x14ac:dyDescent="0.3">
      <c r="A1385">
        <v>17007</v>
      </c>
      <c r="B1385" t="s">
        <v>37</v>
      </c>
      <c r="C1385" t="s">
        <v>36</v>
      </c>
      <c r="D1385">
        <v>17</v>
      </c>
      <c r="BP1385">
        <f t="shared" si="44"/>
        <v>0</v>
      </c>
      <c r="BQ1385">
        <f t="shared" si="45"/>
        <v>0</v>
      </c>
    </row>
    <row r="1386" spans="1:69" x14ac:dyDescent="0.3">
      <c r="B1386" t="s">
        <v>8</v>
      </c>
      <c r="C1386" t="s">
        <v>34</v>
      </c>
      <c r="D1386">
        <v>18</v>
      </c>
      <c r="BP1386">
        <f t="shared" si="44"/>
        <v>0</v>
      </c>
      <c r="BQ1386">
        <f t="shared" si="45"/>
        <v>0</v>
      </c>
    </row>
    <row r="1387" spans="1:69" x14ac:dyDescent="0.3">
      <c r="A1387">
        <v>18055</v>
      </c>
      <c r="B1387" t="s">
        <v>35</v>
      </c>
      <c r="C1387" t="s">
        <v>34</v>
      </c>
      <c r="D1387">
        <v>18</v>
      </c>
      <c r="BP1387">
        <f t="shared" si="44"/>
        <v>0</v>
      </c>
      <c r="BQ1387">
        <f t="shared" si="45"/>
        <v>0</v>
      </c>
    </row>
    <row r="1388" spans="1:69" x14ac:dyDescent="0.3">
      <c r="B1388" t="s">
        <v>8</v>
      </c>
      <c r="C1388" t="s">
        <v>33</v>
      </c>
      <c r="D1388">
        <v>19</v>
      </c>
      <c r="BP1388">
        <f t="shared" si="44"/>
        <v>0</v>
      </c>
      <c r="BQ1388">
        <f t="shared" si="45"/>
        <v>0</v>
      </c>
    </row>
    <row r="1389" spans="1:69" x14ac:dyDescent="0.3">
      <c r="B1389" t="s">
        <v>8</v>
      </c>
      <c r="C1389" t="s">
        <v>31</v>
      </c>
      <c r="D1389">
        <v>20</v>
      </c>
      <c r="BP1389">
        <f t="shared" si="44"/>
        <v>0</v>
      </c>
      <c r="BQ1389">
        <f t="shared" si="45"/>
        <v>0</v>
      </c>
    </row>
    <row r="1390" spans="1:69" x14ac:dyDescent="0.3">
      <c r="A1390">
        <v>20161</v>
      </c>
      <c r="B1390" t="s">
        <v>32</v>
      </c>
      <c r="C1390" t="s">
        <v>31</v>
      </c>
      <c r="D1390">
        <v>20</v>
      </c>
      <c r="BP1390">
        <f t="shared" si="44"/>
        <v>0</v>
      </c>
      <c r="BQ1390">
        <f t="shared" si="45"/>
        <v>0</v>
      </c>
    </row>
    <row r="1391" spans="1:69" x14ac:dyDescent="0.3">
      <c r="A1391">
        <v>23003</v>
      </c>
      <c r="B1391" t="s">
        <v>30</v>
      </c>
      <c r="C1391" t="s">
        <v>24</v>
      </c>
      <c r="D1391">
        <v>23</v>
      </c>
      <c r="BP1391">
        <f t="shared" si="44"/>
        <v>0</v>
      </c>
      <c r="BQ1391">
        <f t="shared" si="45"/>
        <v>0</v>
      </c>
    </row>
    <row r="1392" spans="1:69" x14ac:dyDescent="0.3">
      <c r="A1392">
        <v>23007</v>
      </c>
      <c r="B1392" t="s">
        <v>29</v>
      </c>
      <c r="C1392" t="s">
        <v>24</v>
      </c>
      <c r="D1392">
        <v>23</v>
      </c>
      <c r="BP1392">
        <f t="shared" si="44"/>
        <v>0</v>
      </c>
      <c r="BQ1392">
        <f t="shared" si="45"/>
        <v>0</v>
      </c>
    </row>
    <row r="1393" spans="1:69" x14ac:dyDescent="0.3">
      <c r="A1393">
        <v>23009</v>
      </c>
      <c r="B1393" t="s">
        <v>28</v>
      </c>
      <c r="C1393" t="s">
        <v>24</v>
      </c>
      <c r="D1393">
        <v>23</v>
      </c>
      <c r="BP1393">
        <f t="shared" si="44"/>
        <v>0</v>
      </c>
      <c r="BQ1393">
        <f t="shared" si="45"/>
        <v>0</v>
      </c>
    </row>
    <row r="1394" spans="1:69" x14ac:dyDescent="0.3">
      <c r="A1394">
        <v>23021</v>
      </c>
      <c r="B1394" t="s">
        <v>27</v>
      </c>
      <c r="C1394" t="s">
        <v>24</v>
      </c>
      <c r="D1394">
        <v>23</v>
      </c>
      <c r="BP1394">
        <f t="shared" si="44"/>
        <v>0</v>
      </c>
      <c r="BQ1394">
        <f t="shared" si="45"/>
        <v>0</v>
      </c>
    </row>
    <row r="1395" spans="1:69" x14ac:dyDescent="0.3">
      <c r="A1395">
        <v>23025</v>
      </c>
      <c r="B1395" t="s">
        <v>26</v>
      </c>
      <c r="C1395" t="s">
        <v>24</v>
      </c>
      <c r="D1395">
        <v>23</v>
      </c>
      <c r="BP1395">
        <f t="shared" si="44"/>
        <v>0</v>
      </c>
      <c r="BQ1395">
        <f t="shared" si="45"/>
        <v>0</v>
      </c>
    </row>
    <row r="1396" spans="1:69" x14ac:dyDescent="0.3">
      <c r="A1396">
        <v>23029</v>
      </c>
      <c r="B1396" t="s">
        <v>25</v>
      </c>
      <c r="C1396" t="s">
        <v>24</v>
      </c>
      <c r="D1396">
        <v>23</v>
      </c>
      <c r="BP1396">
        <f t="shared" si="44"/>
        <v>0</v>
      </c>
      <c r="BQ1396">
        <f t="shared" si="45"/>
        <v>0</v>
      </c>
    </row>
    <row r="1397" spans="1:69" x14ac:dyDescent="0.3">
      <c r="A1397">
        <v>28019</v>
      </c>
      <c r="B1397" t="s">
        <v>23</v>
      </c>
      <c r="C1397" t="s">
        <v>22</v>
      </c>
      <c r="D1397">
        <v>28</v>
      </c>
      <c r="BP1397">
        <f t="shared" si="44"/>
        <v>0</v>
      </c>
      <c r="BQ1397">
        <f t="shared" si="45"/>
        <v>0</v>
      </c>
    </row>
    <row r="1398" spans="1:69" x14ac:dyDescent="0.3">
      <c r="A1398">
        <v>33007</v>
      </c>
      <c r="B1398" t="s">
        <v>21</v>
      </c>
      <c r="C1398" t="s">
        <v>20</v>
      </c>
      <c r="D1398">
        <v>33</v>
      </c>
      <c r="BP1398">
        <f t="shared" si="44"/>
        <v>0</v>
      </c>
      <c r="BQ1398">
        <f t="shared" si="45"/>
        <v>0</v>
      </c>
    </row>
    <row r="1399" spans="1:69" x14ac:dyDescent="0.3">
      <c r="B1399" t="s">
        <v>8</v>
      </c>
      <c r="C1399" t="s">
        <v>19</v>
      </c>
      <c r="D1399">
        <v>35</v>
      </c>
      <c r="BP1399">
        <f t="shared" si="44"/>
        <v>0</v>
      </c>
      <c r="BQ1399">
        <f t="shared" si="45"/>
        <v>0</v>
      </c>
    </row>
    <row r="1400" spans="1:69" x14ac:dyDescent="0.3">
      <c r="A1400">
        <v>37045</v>
      </c>
      <c r="B1400" t="s">
        <v>18</v>
      </c>
      <c r="C1400" t="s">
        <v>17</v>
      </c>
      <c r="D1400">
        <v>37</v>
      </c>
      <c r="BP1400">
        <f t="shared" si="44"/>
        <v>0</v>
      </c>
      <c r="BQ1400">
        <f t="shared" si="45"/>
        <v>0</v>
      </c>
    </row>
    <row r="1401" spans="1:69" x14ac:dyDescent="0.3">
      <c r="B1401" t="s">
        <v>8</v>
      </c>
      <c r="C1401" t="s">
        <v>16</v>
      </c>
      <c r="D1401">
        <v>38</v>
      </c>
      <c r="BP1401">
        <f t="shared" si="44"/>
        <v>0</v>
      </c>
      <c r="BQ1401">
        <f t="shared" si="45"/>
        <v>0</v>
      </c>
    </row>
    <row r="1402" spans="1:69" x14ac:dyDescent="0.3">
      <c r="A1402">
        <v>40137</v>
      </c>
      <c r="B1402" t="s">
        <v>15</v>
      </c>
      <c r="C1402" t="s">
        <v>14</v>
      </c>
      <c r="D1402">
        <v>40</v>
      </c>
      <c r="BP1402">
        <f t="shared" si="44"/>
        <v>0</v>
      </c>
      <c r="BQ1402">
        <f t="shared" si="45"/>
        <v>0</v>
      </c>
    </row>
    <row r="1403" spans="1:69" x14ac:dyDescent="0.3">
      <c r="B1403" t="s">
        <v>8</v>
      </c>
      <c r="C1403" t="s">
        <v>13</v>
      </c>
      <c r="D1403">
        <v>41</v>
      </c>
      <c r="BP1403">
        <f t="shared" si="44"/>
        <v>0</v>
      </c>
      <c r="BQ1403">
        <f t="shared" si="45"/>
        <v>0</v>
      </c>
    </row>
    <row r="1404" spans="1:69" x14ac:dyDescent="0.3">
      <c r="B1404" t="s">
        <v>8</v>
      </c>
      <c r="C1404" t="s">
        <v>12</v>
      </c>
      <c r="D1404">
        <v>45</v>
      </c>
      <c r="BP1404">
        <f t="shared" si="44"/>
        <v>0</v>
      </c>
      <c r="BQ1404">
        <f t="shared" si="45"/>
        <v>0</v>
      </c>
    </row>
    <row r="1405" spans="1:69" x14ac:dyDescent="0.3">
      <c r="B1405" t="s">
        <v>8</v>
      </c>
      <c r="C1405" t="s">
        <v>11</v>
      </c>
      <c r="D1405">
        <v>46</v>
      </c>
      <c r="BP1405">
        <f t="shared" si="44"/>
        <v>0</v>
      </c>
      <c r="BQ1405">
        <f t="shared" si="45"/>
        <v>0</v>
      </c>
    </row>
    <row r="1406" spans="1:69" x14ac:dyDescent="0.3">
      <c r="B1406" t="s">
        <v>8</v>
      </c>
      <c r="C1406" t="s">
        <v>10</v>
      </c>
      <c r="D1406">
        <v>54</v>
      </c>
      <c r="BP1406">
        <f t="shared" si="44"/>
        <v>0</v>
      </c>
      <c r="BQ1406">
        <f t="shared" si="45"/>
        <v>0</v>
      </c>
    </row>
    <row r="1407" spans="1:69" x14ac:dyDescent="0.3">
      <c r="B1407" t="s">
        <v>8</v>
      </c>
      <c r="C1407" t="s">
        <v>9</v>
      </c>
      <c r="D1407">
        <v>55</v>
      </c>
      <c r="BP1407">
        <f t="shared" si="44"/>
        <v>0</v>
      </c>
      <c r="BQ1407">
        <f t="shared" si="45"/>
        <v>0</v>
      </c>
    </row>
    <row r="1408" spans="1:69" x14ac:dyDescent="0.3">
      <c r="B1408" t="s">
        <v>8</v>
      </c>
      <c r="C1408" t="s">
        <v>7</v>
      </c>
      <c r="D1408">
        <v>56</v>
      </c>
      <c r="BP1408">
        <f t="shared" si="44"/>
        <v>0</v>
      </c>
      <c r="BQ1408">
        <f t="shared" si="45"/>
        <v>0</v>
      </c>
    </row>
  </sheetData>
  <sortState ref="A6:BQ1408">
    <sortCondition descending="1" ref="BQ6:BQ1408"/>
    <sortCondition descending="1" ref="BP6:BP1408"/>
  </sortState>
  <conditionalFormatting sqref="E6:BO1408 E3:BO3">
    <cfRule type="cellIs" dxfId="4" priority="1" operator="greaterThan">
      <formula>500</formula>
    </cfRule>
    <cfRule type="cellIs" dxfId="3" priority="2" operator="greaterThan">
      <formula>200</formula>
    </cfRule>
    <cfRule type="cellIs" dxfId="2" priority="3" operator="greaterThan">
      <formula>50</formula>
    </cfRule>
    <cfRule type="cellIs" dxfId="1" priority="4" operator="greaterThan">
      <formula>10</formula>
    </cfRule>
    <cfRule type="cellIs" dxfId="0" priority="5" operator="greaterThan">
      <formula>0</formula>
    </cfRule>
  </conditionalFormatting>
  <hyperlinks>
    <hyperlink ref="A1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5"/>
  <sheetViews>
    <sheetView zoomScale="130" zoomScaleNormal="130" workbookViewId="0">
      <selection activeCell="G8" sqref="G8"/>
    </sheetView>
  </sheetViews>
  <sheetFormatPr defaultRowHeight="14.4" x14ac:dyDescent="0.3"/>
  <cols>
    <col min="1" max="1" width="6.6640625" bestFit="1" customWidth="1"/>
    <col min="2" max="2" width="13.33203125" customWidth="1"/>
    <col min="3" max="5" width="12.88671875" customWidth="1"/>
    <col min="6" max="6" width="9.21875" bestFit="1" customWidth="1"/>
    <col min="7" max="7" width="12.21875" bestFit="1" customWidth="1"/>
  </cols>
  <sheetData>
    <row r="2" spans="1:8" x14ac:dyDescent="0.3">
      <c r="A2" t="s">
        <v>1101</v>
      </c>
      <c r="C2" s="26">
        <f>AVERAGE(C36:C45)</f>
        <v>79483.899999999994</v>
      </c>
      <c r="D2" s="26">
        <f>AVERAGE(D36:D45)</f>
        <v>1420.1</v>
      </c>
      <c r="G2" s="35">
        <v>3.2352876226944156</v>
      </c>
    </row>
    <row r="3" spans="1:8" x14ac:dyDescent="0.3">
      <c r="G3" s="27">
        <v>79483.899999999994</v>
      </c>
      <c r="H3" t="s">
        <v>1100</v>
      </c>
    </row>
    <row r="4" spans="1:8" x14ac:dyDescent="0.3">
      <c r="G4" s="36">
        <v>1420</v>
      </c>
      <c r="H4" t="s">
        <v>1110</v>
      </c>
    </row>
    <row r="6" spans="1:8" ht="43.2" x14ac:dyDescent="0.3">
      <c r="A6" s="19" t="s">
        <v>1089</v>
      </c>
      <c r="B6" s="19" t="s">
        <v>1096</v>
      </c>
      <c r="C6" s="19" t="s">
        <v>1103</v>
      </c>
      <c r="D6" s="19" t="s">
        <v>1102</v>
      </c>
      <c r="E6" s="19" t="s">
        <v>1104</v>
      </c>
      <c r="F6" s="19" t="s">
        <v>1109</v>
      </c>
      <c r="G6" s="19" t="s">
        <v>1111</v>
      </c>
    </row>
    <row r="7" spans="1:8" x14ac:dyDescent="0.3">
      <c r="A7" s="31">
        <f>+'Global Status'!A6</f>
        <v>50</v>
      </c>
      <c r="B7" s="2">
        <f>+'Global Status'!I6</f>
        <v>32778</v>
      </c>
      <c r="C7" s="32">
        <f>+'Global Status'!L6</f>
        <v>4105</v>
      </c>
      <c r="D7" s="32"/>
      <c r="E7" s="25"/>
    </row>
    <row r="8" spans="1:8" x14ac:dyDescent="0.3">
      <c r="A8" s="31">
        <f>+'Global Status'!A7</f>
        <v>51</v>
      </c>
      <c r="B8" s="2">
        <f>+'Global Status'!I7</f>
        <v>37364</v>
      </c>
      <c r="C8" s="32">
        <f>+'Global Status'!L7</f>
        <v>4589</v>
      </c>
      <c r="D8" s="28">
        <f>+'Global Status'!U7</f>
        <v>484</v>
      </c>
      <c r="E8" s="30">
        <f>+D8/$G$3</f>
        <v>6.0892834901156087E-3</v>
      </c>
      <c r="F8" s="34">
        <f>$G$2*$G$4*(A8-A7)/$G$3</f>
        <v>5.7799232602150509E-2</v>
      </c>
      <c r="G8" s="33">
        <f>+$G$3*TANH(F8)</f>
        <v>4588.9993268596336</v>
      </c>
    </row>
    <row r="9" spans="1:8" x14ac:dyDescent="0.3">
      <c r="A9" s="31">
        <f>+'Global Status'!A8</f>
        <v>52</v>
      </c>
      <c r="B9" s="2">
        <f>+'Global Status'!I8</f>
        <v>44279</v>
      </c>
      <c r="C9" s="32">
        <f>+'Global Status'!L8</f>
        <v>6915</v>
      </c>
      <c r="D9" s="28">
        <f>+'Global Status'!U8</f>
        <v>2326</v>
      </c>
      <c r="E9" s="30">
        <f t="shared" ref="E9:E45" si="0">D9/C9</f>
        <v>0.33637020968908171</v>
      </c>
      <c r="F9" s="34">
        <f t="shared" ref="F9:F45" si="1">$G$2*$G$4*(A9-A8)/$G$3</f>
        <v>5.7799232602150509E-2</v>
      </c>
      <c r="G9" s="33">
        <f t="shared" ref="G9:G45" si="2">+$G$3*TANH(F9)</f>
        <v>4588.9993268596336</v>
      </c>
    </row>
    <row r="10" spans="1:8" x14ac:dyDescent="0.3">
      <c r="A10" s="31">
        <f>+'Global Status'!A9</f>
        <v>53</v>
      </c>
      <c r="B10" s="2">
        <f>+'Global Status'!I9</f>
        <v>51767</v>
      </c>
      <c r="C10" s="32">
        <f>+'Global Status'!L9</f>
        <v>7488</v>
      </c>
      <c r="D10" s="28">
        <f>+'Global Status'!U9</f>
        <v>573</v>
      </c>
      <c r="E10" s="30">
        <f t="shared" si="0"/>
        <v>7.6522435897435903E-2</v>
      </c>
      <c r="F10" s="34">
        <f t="shared" si="1"/>
        <v>5.7799232602150509E-2</v>
      </c>
      <c r="G10" s="33">
        <f t="shared" si="2"/>
        <v>4588.9993268596336</v>
      </c>
    </row>
    <row r="11" spans="1:8" x14ac:dyDescent="0.3">
      <c r="A11" s="31">
        <f>+'Global Status'!A10</f>
        <v>54</v>
      </c>
      <c r="B11" s="2">
        <f>+'Global Status'!I10</f>
        <v>61513</v>
      </c>
      <c r="C11" s="32">
        <f>+'Global Status'!L10</f>
        <v>9746</v>
      </c>
      <c r="D11" s="28">
        <f>+'Global Status'!U10</f>
        <v>2258</v>
      </c>
      <c r="E11" s="30">
        <f t="shared" si="0"/>
        <v>0.23168479376154319</v>
      </c>
      <c r="F11" s="34">
        <f t="shared" si="1"/>
        <v>5.7799232602150509E-2</v>
      </c>
      <c r="G11" s="33">
        <f t="shared" si="2"/>
        <v>4588.9993268596336</v>
      </c>
    </row>
    <row r="12" spans="1:8" x14ac:dyDescent="0.3">
      <c r="A12" s="31">
        <f>+'Global Status'!A11</f>
        <v>55</v>
      </c>
      <c r="B12" s="2">
        <f>+'Global Status'!I11</f>
        <v>72469</v>
      </c>
      <c r="C12" s="32">
        <f>+'Global Status'!L11</f>
        <v>10955</v>
      </c>
      <c r="D12" s="28">
        <f>+'Global Status'!U11</f>
        <v>1209</v>
      </c>
      <c r="E12" s="30">
        <f t="shared" si="0"/>
        <v>0.11036056595162026</v>
      </c>
      <c r="F12" s="34">
        <f t="shared" si="1"/>
        <v>5.7799232602150509E-2</v>
      </c>
      <c r="G12" s="33">
        <f t="shared" si="2"/>
        <v>4588.9993268596336</v>
      </c>
    </row>
    <row r="13" spans="1:8" x14ac:dyDescent="0.3">
      <c r="A13" s="31">
        <f>+'Global Status'!A12</f>
        <v>56</v>
      </c>
      <c r="B13" s="2">
        <f>+'Global Status'!I12</f>
        <v>167515</v>
      </c>
      <c r="C13" s="32">
        <f>+'Global Status'!L12</f>
        <v>13903</v>
      </c>
      <c r="D13" s="28">
        <f>+'Global Status'!U12</f>
        <v>2948</v>
      </c>
      <c r="E13" s="30">
        <f t="shared" si="0"/>
        <v>0.21204056678414732</v>
      </c>
      <c r="F13" s="34">
        <f t="shared" si="1"/>
        <v>5.7799232602150509E-2</v>
      </c>
      <c r="G13" s="33">
        <f t="shared" si="2"/>
        <v>4588.9993268596336</v>
      </c>
    </row>
    <row r="14" spans="1:8" x14ac:dyDescent="0.3">
      <c r="A14" s="31">
        <f>+'Global Status'!A13</f>
        <v>57</v>
      </c>
      <c r="B14" s="2">
        <f>+'Global Status'!I13</f>
        <v>179111</v>
      </c>
      <c r="C14" s="32">
        <f>+'Global Status'!L13</f>
        <v>11525</v>
      </c>
      <c r="D14" s="28">
        <f>+'Global Status'!U13</f>
        <v>-2378</v>
      </c>
      <c r="E14" s="30">
        <f t="shared" si="0"/>
        <v>-0.20633405639913233</v>
      </c>
      <c r="F14" s="34">
        <f t="shared" si="1"/>
        <v>5.7799232602150509E-2</v>
      </c>
      <c r="G14" s="33">
        <f t="shared" si="2"/>
        <v>4588.9993268596336</v>
      </c>
    </row>
    <row r="15" spans="1:8" x14ac:dyDescent="0.3">
      <c r="A15" s="31">
        <f>+'Global Status'!A14</f>
        <v>58</v>
      </c>
      <c r="B15" s="2">
        <f>+'Global Status'!I14</f>
        <v>191127</v>
      </c>
      <c r="C15" s="32">
        <f>+'Global Status'!L14</f>
        <v>15123</v>
      </c>
      <c r="D15" s="28">
        <f>+'Global Status'!U14</f>
        <v>3598</v>
      </c>
      <c r="E15" s="30">
        <f t="shared" si="0"/>
        <v>0.23791575745553131</v>
      </c>
      <c r="F15" s="34">
        <f t="shared" si="1"/>
        <v>5.7799232602150509E-2</v>
      </c>
      <c r="G15" s="33">
        <f t="shared" si="2"/>
        <v>4588.9993268596336</v>
      </c>
    </row>
    <row r="16" spans="1:8" x14ac:dyDescent="0.3">
      <c r="A16" s="31">
        <f>+'Global Status'!A15</f>
        <v>59</v>
      </c>
      <c r="B16" s="2">
        <f>+'Global Status'!I15</f>
        <v>209839</v>
      </c>
      <c r="C16" s="32">
        <f>+'Global Status'!L15</f>
        <v>16556</v>
      </c>
      <c r="D16" s="28">
        <f>+'Global Status'!U15</f>
        <v>1433</v>
      </c>
      <c r="E16" s="30">
        <f t="shared" si="0"/>
        <v>8.6554723363131192E-2</v>
      </c>
      <c r="F16" s="34">
        <f t="shared" si="1"/>
        <v>5.7799232602150509E-2</v>
      </c>
      <c r="G16" s="33">
        <f t="shared" si="2"/>
        <v>4588.9993268596336</v>
      </c>
    </row>
    <row r="17" spans="1:7" x14ac:dyDescent="0.3">
      <c r="A17" s="31">
        <f>+'Global Status'!A16</f>
        <v>60</v>
      </c>
      <c r="B17" s="2">
        <f>+'Global Status'!I16</f>
        <v>234073</v>
      </c>
      <c r="C17" s="32">
        <f>+'Global Status'!L16</f>
        <v>24247</v>
      </c>
      <c r="D17" s="28">
        <f>+'Global Status'!U16</f>
        <v>7691</v>
      </c>
      <c r="E17" s="30">
        <f t="shared" si="0"/>
        <v>0.31719387965521506</v>
      </c>
      <c r="F17" s="34">
        <f t="shared" si="1"/>
        <v>5.7799232602150509E-2</v>
      </c>
      <c r="G17" s="33">
        <f t="shared" si="2"/>
        <v>4588.9993268596336</v>
      </c>
    </row>
    <row r="18" spans="1:7" x14ac:dyDescent="0.3">
      <c r="A18" s="31">
        <f>+'Global Status'!A17</f>
        <v>61</v>
      </c>
      <c r="B18" s="2">
        <f>+'Global Status'!I17</f>
        <v>266073</v>
      </c>
      <c r="C18" s="32">
        <f>+'Global Status'!L17</f>
        <v>32000</v>
      </c>
      <c r="D18" s="28">
        <f>+'Global Status'!U17</f>
        <v>7753</v>
      </c>
      <c r="E18" s="30">
        <f t="shared" si="0"/>
        <v>0.24228125</v>
      </c>
      <c r="F18" s="34">
        <f t="shared" si="1"/>
        <v>5.7799232602150509E-2</v>
      </c>
      <c r="G18" s="33">
        <f t="shared" si="2"/>
        <v>4588.9993268596336</v>
      </c>
    </row>
    <row r="19" spans="1:7" x14ac:dyDescent="0.3">
      <c r="A19" s="31">
        <f>+'Global Status'!A18</f>
        <v>62</v>
      </c>
      <c r="B19" s="2">
        <f>+'Global Status'!I18</f>
        <v>292142</v>
      </c>
      <c r="C19" s="32">
        <f>+'Global Status'!L18</f>
        <v>26069</v>
      </c>
      <c r="D19" s="28">
        <f>+'Global Status'!U18</f>
        <v>-5931</v>
      </c>
      <c r="E19" s="30">
        <f t="shared" si="0"/>
        <v>-0.22751160382062988</v>
      </c>
      <c r="F19" s="34">
        <f t="shared" si="1"/>
        <v>5.7799232602150509E-2</v>
      </c>
      <c r="G19" s="33">
        <f t="shared" si="2"/>
        <v>4588.9993268596336</v>
      </c>
    </row>
    <row r="20" spans="1:7" x14ac:dyDescent="0.3">
      <c r="A20" s="31">
        <f>+'Global Status'!A19</f>
        <v>63</v>
      </c>
      <c r="B20" s="2">
        <f>+'Global Status'!I19</f>
        <v>332930</v>
      </c>
      <c r="C20" s="32">
        <f>+'Global Status'!L19</f>
        <v>40788</v>
      </c>
      <c r="D20" s="28">
        <f>+'Global Status'!U19</f>
        <v>14719</v>
      </c>
      <c r="E20" s="30">
        <f t="shared" si="0"/>
        <v>0.36086594096302832</v>
      </c>
      <c r="F20" s="34">
        <f t="shared" si="1"/>
        <v>5.7799232602150509E-2</v>
      </c>
      <c r="G20" s="33">
        <f t="shared" si="2"/>
        <v>4588.9993268596336</v>
      </c>
    </row>
    <row r="21" spans="1:7" x14ac:dyDescent="0.3">
      <c r="A21" s="31">
        <f>+'Global Status'!A20</f>
        <v>64</v>
      </c>
      <c r="B21" s="2">
        <f>+'Global Status'!I20</f>
        <v>372755</v>
      </c>
      <c r="C21" s="32">
        <f>+'Global Status'!L20</f>
        <v>39825</v>
      </c>
      <c r="D21" s="28">
        <f>+'Global Status'!U20</f>
        <v>-963</v>
      </c>
      <c r="E21" s="30">
        <f t="shared" si="0"/>
        <v>-2.4180790960451979E-2</v>
      </c>
      <c r="F21" s="34">
        <f t="shared" si="1"/>
        <v>5.7799232602150509E-2</v>
      </c>
      <c r="G21" s="33">
        <f t="shared" si="2"/>
        <v>4588.9993268596336</v>
      </c>
    </row>
    <row r="22" spans="1:7" x14ac:dyDescent="0.3">
      <c r="A22" s="31">
        <f>+'Global Status'!A21</f>
        <v>65</v>
      </c>
      <c r="B22" s="2">
        <f>+'Global Status'!I21</f>
        <v>413467</v>
      </c>
      <c r="C22" s="32">
        <f>+'Global Status'!L21</f>
        <v>40712</v>
      </c>
      <c r="D22" s="28">
        <f>+'Global Status'!U21</f>
        <v>887</v>
      </c>
      <c r="E22" s="30">
        <f t="shared" si="0"/>
        <v>2.1787188052662606E-2</v>
      </c>
      <c r="F22" s="34">
        <f t="shared" si="1"/>
        <v>5.7799232602150509E-2</v>
      </c>
      <c r="G22" s="33">
        <f t="shared" si="2"/>
        <v>4588.9993268596336</v>
      </c>
    </row>
    <row r="23" spans="1:7" x14ac:dyDescent="0.3">
      <c r="A23" s="31">
        <f>+'Global Status'!A22</f>
        <v>66</v>
      </c>
      <c r="B23" s="2">
        <f>+'Global Status'!I22</f>
        <v>462684</v>
      </c>
      <c r="C23" s="32">
        <f>+'Global Status'!L22</f>
        <v>49219</v>
      </c>
      <c r="D23" s="28">
        <f>+'Global Status'!U22</f>
        <v>8507</v>
      </c>
      <c r="E23" s="30">
        <f t="shared" si="0"/>
        <v>0.17283975700440887</v>
      </c>
      <c r="F23" s="34">
        <f t="shared" si="1"/>
        <v>5.7799232602150509E-2</v>
      </c>
      <c r="G23" s="33">
        <f t="shared" si="2"/>
        <v>4588.9993268596336</v>
      </c>
    </row>
    <row r="24" spans="1:7" x14ac:dyDescent="0.3">
      <c r="A24" s="31">
        <f>+'Global Status'!A23</f>
        <v>67</v>
      </c>
      <c r="B24" s="2">
        <f>+'Global Status'!I23</f>
        <v>509164</v>
      </c>
      <c r="C24" s="32">
        <f>+'Global Status'!L23</f>
        <v>46484</v>
      </c>
      <c r="D24" s="28">
        <f>+'Global Status'!U23</f>
        <v>-2735</v>
      </c>
      <c r="E24" s="30">
        <f t="shared" si="0"/>
        <v>-5.8837449444970311E-2</v>
      </c>
      <c r="F24" s="34">
        <f t="shared" si="1"/>
        <v>5.7799232602150509E-2</v>
      </c>
      <c r="G24" s="33">
        <f t="shared" si="2"/>
        <v>4588.9993268596336</v>
      </c>
    </row>
    <row r="25" spans="1:7" x14ac:dyDescent="0.3">
      <c r="A25" s="31">
        <f>+'Global Status'!A24</f>
        <v>68</v>
      </c>
      <c r="B25" s="2">
        <f>+'Global Status'!I24</f>
        <v>570968</v>
      </c>
      <c r="C25" s="32">
        <f>+'Global Status'!L24</f>
        <v>62514</v>
      </c>
      <c r="D25" s="28">
        <f>+'Global Status'!U24</f>
        <v>16030</v>
      </c>
      <c r="E25" s="30">
        <f t="shared" si="0"/>
        <v>0.25642256134625846</v>
      </c>
      <c r="F25" s="34">
        <f t="shared" si="1"/>
        <v>5.7799232602150509E-2</v>
      </c>
      <c r="G25" s="33">
        <f t="shared" si="2"/>
        <v>4588.9993268596336</v>
      </c>
    </row>
    <row r="26" spans="1:7" x14ac:dyDescent="0.3">
      <c r="A26" s="31">
        <f>+'Global Status'!A25</f>
        <v>69</v>
      </c>
      <c r="B26" s="2">
        <f>+'Global Status'!I25</f>
        <v>634835</v>
      </c>
      <c r="C26" s="32">
        <f>+'Global Status'!L25</f>
        <v>63159</v>
      </c>
      <c r="D26" s="28">
        <f>+'Global Status'!U25</f>
        <v>645</v>
      </c>
      <c r="E26" s="30">
        <f t="shared" si="0"/>
        <v>1.0212321284377523E-2</v>
      </c>
      <c r="F26" s="34">
        <f t="shared" si="1"/>
        <v>5.7799232602150509E-2</v>
      </c>
      <c r="G26" s="33">
        <f t="shared" si="2"/>
        <v>4588.9993268596336</v>
      </c>
    </row>
    <row r="27" spans="1:7" x14ac:dyDescent="0.3">
      <c r="A27" s="31">
        <f>+'Global Status'!A26</f>
        <v>70</v>
      </c>
      <c r="B27" s="2">
        <f>+'Global Status'!I26</f>
        <v>693282</v>
      </c>
      <c r="C27" s="32">
        <f>+'Global Status'!L26</f>
        <v>58469</v>
      </c>
      <c r="D27" s="28">
        <f>+'Global Status'!U26</f>
        <v>-4690</v>
      </c>
      <c r="E27" s="30">
        <f t="shared" si="0"/>
        <v>-8.0213446441704153E-2</v>
      </c>
      <c r="F27" s="34">
        <f t="shared" si="1"/>
        <v>5.7799232602150509E-2</v>
      </c>
      <c r="G27" s="33">
        <f t="shared" si="2"/>
        <v>4588.9993268596336</v>
      </c>
    </row>
    <row r="28" spans="1:7" x14ac:dyDescent="0.3">
      <c r="A28" s="31">
        <f>+'Global Status'!A27</f>
        <v>71</v>
      </c>
      <c r="B28" s="2">
        <f>+'Global Status'!I27</f>
        <v>750890</v>
      </c>
      <c r="C28" s="32">
        <f>+'Global Status'!L27</f>
        <v>57610</v>
      </c>
      <c r="D28" s="28">
        <f>+'Global Status'!U27</f>
        <v>-859</v>
      </c>
      <c r="E28" s="30">
        <f t="shared" si="0"/>
        <v>-1.4910605797604582E-2</v>
      </c>
      <c r="F28" s="34">
        <f t="shared" si="1"/>
        <v>5.7799232602150509E-2</v>
      </c>
      <c r="G28" s="33">
        <f t="shared" si="2"/>
        <v>4588.9993268596336</v>
      </c>
    </row>
    <row r="29" spans="1:7" x14ac:dyDescent="0.3">
      <c r="A29" s="31">
        <f>+'Global Status'!A28</f>
        <v>72</v>
      </c>
      <c r="B29" s="2">
        <f>+'Global Status'!I28</f>
        <v>823626</v>
      </c>
      <c r="C29" s="32">
        <f>+'Global Status'!L28</f>
        <v>72736</v>
      </c>
      <c r="D29" s="28">
        <f>+'Global Status'!U28</f>
        <v>15126</v>
      </c>
      <c r="E29" s="30">
        <f t="shared" si="0"/>
        <v>0.20795754509458864</v>
      </c>
      <c r="F29" s="34">
        <f t="shared" si="1"/>
        <v>5.7799232602150509E-2</v>
      </c>
      <c r="G29" s="33">
        <f t="shared" si="2"/>
        <v>4588.9993268596336</v>
      </c>
    </row>
    <row r="30" spans="1:7" x14ac:dyDescent="0.3">
      <c r="A30" s="31">
        <f>+'Global Status'!A29</f>
        <v>73</v>
      </c>
      <c r="B30" s="2">
        <f>+'Global Status'!I29</f>
        <v>896450</v>
      </c>
      <c r="C30" s="32">
        <f>+'Global Status'!L29</f>
        <v>72839</v>
      </c>
      <c r="D30" s="28">
        <f>+'Global Status'!U29</f>
        <v>103</v>
      </c>
      <c r="E30" s="30">
        <f t="shared" si="0"/>
        <v>1.4140776232512801E-3</v>
      </c>
      <c r="F30" s="34">
        <f t="shared" si="1"/>
        <v>5.7799232602150509E-2</v>
      </c>
      <c r="G30" s="33">
        <f t="shared" si="2"/>
        <v>4588.9993268596336</v>
      </c>
    </row>
    <row r="31" spans="1:7" x14ac:dyDescent="0.3">
      <c r="A31" s="31">
        <f>+'Global Status'!A30</f>
        <v>74</v>
      </c>
      <c r="B31" s="2">
        <f>+'Global Status'!I30</f>
        <v>972303</v>
      </c>
      <c r="C31" s="32">
        <f>+'Global Status'!L30</f>
        <v>75853</v>
      </c>
      <c r="D31" s="28">
        <f>+'Global Status'!U30</f>
        <v>3014</v>
      </c>
      <c r="E31" s="30">
        <f t="shared" si="0"/>
        <v>3.9734750108763005E-2</v>
      </c>
      <c r="F31" s="34">
        <f t="shared" si="1"/>
        <v>5.7799232602150509E-2</v>
      </c>
      <c r="G31" s="33">
        <f t="shared" si="2"/>
        <v>4588.9993268596336</v>
      </c>
    </row>
    <row r="32" spans="1:7" x14ac:dyDescent="0.3">
      <c r="A32" s="31">
        <f>+'Global Status'!A31</f>
        <v>75</v>
      </c>
      <c r="B32" s="2">
        <f>+'Global Status'!I31</f>
        <v>1051697</v>
      </c>
      <c r="C32" s="32">
        <f>+'Global Status'!L31</f>
        <v>79394</v>
      </c>
      <c r="D32" s="28">
        <f>+'Global Status'!U31</f>
        <v>3541</v>
      </c>
      <c r="E32" s="30">
        <f t="shared" si="0"/>
        <v>4.4600347633322414E-2</v>
      </c>
      <c r="F32" s="34">
        <f t="shared" si="1"/>
        <v>5.7799232602150509E-2</v>
      </c>
      <c r="G32" s="33">
        <f t="shared" si="2"/>
        <v>4588.9993268596336</v>
      </c>
    </row>
    <row r="33" spans="1:7" x14ac:dyDescent="0.3">
      <c r="A33" s="31">
        <f>+'Global Status'!A32</f>
        <v>76</v>
      </c>
      <c r="B33" s="2">
        <f>+'Global Status'!I32</f>
        <v>1133758</v>
      </c>
      <c r="C33" s="32">
        <f>+'Global Status'!L32</f>
        <v>82061</v>
      </c>
      <c r="D33" s="28">
        <f>+'Global Status'!U32</f>
        <v>2667</v>
      </c>
      <c r="E33" s="30">
        <f t="shared" si="0"/>
        <v>3.2500213255992491E-2</v>
      </c>
      <c r="F33" s="34">
        <f t="shared" si="1"/>
        <v>5.7799232602150509E-2</v>
      </c>
      <c r="G33" s="33">
        <f t="shared" si="2"/>
        <v>4588.9993268596336</v>
      </c>
    </row>
    <row r="34" spans="1:7" x14ac:dyDescent="0.3">
      <c r="A34" s="31">
        <f>+'Global Status'!A33</f>
        <v>77</v>
      </c>
      <c r="B34" s="2">
        <f>+'Global Status'!I33</f>
        <v>1210956</v>
      </c>
      <c r="C34" s="32">
        <f>+'Global Status'!L33</f>
        <v>77200</v>
      </c>
      <c r="D34" s="28">
        <f>+'Global Status'!U33</f>
        <v>-4861</v>
      </c>
      <c r="E34" s="30">
        <f t="shared" si="0"/>
        <v>-6.2966321243523318E-2</v>
      </c>
      <c r="F34" s="34">
        <f t="shared" si="1"/>
        <v>5.7799232602150509E-2</v>
      </c>
      <c r="G34" s="33">
        <f t="shared" si="2"/>
        <v>4588.9993268596336</v>
      </c>
    </row>
    <row r="35" spans="1:7" x14ac:dyDescent="0.3">
      <c r="A35" s="31">
        <f>+'Global Status'!A34</f>
        <v>78</v>
      </c>
      <c r="B35" s="2">
        <f>+'Global Status'!I34</f>
        <v>1279722</v>
      </c>
      <c r="C35" s="32">
        <f>+'Global Status'!L34</f>
        <v>68766</v>
      </c>
      <c r="D35" s="28">
        <f>+'Global Status'!U34</f>
        <v>-8434</v>
      </c>
      <c r="E35" s="30">
        <f t="shared" si="0"/>
        <v>-0.12264782014367566</v>
      </c>
      <c r="F35" s="34">
        <f t="shared" si="1"/>
        <v>5.7799232602150509E-2</v>
      </c>
      <c r="G35" s="33">
        <f t="shared" si="2"/>
        <v>4588.9993268596336</v>
      </c>
    </row>
    <row r="36" spans="1:7" x14ac:dyDescent="0.3">
      <c r="A36" s="31">
        <f>+'Global Status'!A35</f>
        <v>79</v>
      </c>
      <c r="B36" s="2">
        <f>+'Global Status'!I35</f>
        <v>1353361</v>
      </c>
      <c r="C36" s="32">
        <f>+'Global Status'!L35</f>
        <v>73639</v>
      </c>
      <c r="D36" s="28">
        <f>+'Global Status'!U35</f>
        <v>4873</v>
      </c>
      <c r="E36" s="30">
        <f t="shared" si="0"/>
        <v>6.6174174011053924E-2</v>
      </c>
      <c r="F36" s="34">
        <f t="shared" si="1"/>
        <v>5.7799232602150509E-2</v>
      </c>
      <c r="G36" s="33">
        <f t="shared" si="2"/>
        <v>4588.9993268596336</v>
      </c>
    </row>
    <row r="37" spans="1:7" x14ac:dyDescent="0.3">
      <c r="A37" s="31">
        <f>+'Global Status'!A36</f>
        <v>80</v>
      </c>
      <c r="B37" s="2">
        <f>+'Global Status'!I36</f>
        <v>1436198</v>
      </c>
      <c r="C37" s="32">
        <f>+'Global Status'!L36</f>
        <v>82837</v>
      </c>
      <c r="D37" s="28">
        <f>+'Global Status'!U36</f>
        <v>9198</v>
      </c>
      <c r="E37" s="30">
        <f t="shared" si="0"/>
        <v>0.11103733838743557</v>
      </c>
      <c r="F37" s="34">
        <f t="shared" si="1"/>
        <v>5.7799232602150509E-2</v>
      </c>
      <c r="G37" s="33">
        <f t="shared" si="2"/>
        <v>4588.9993268596336</v>
      </c>
    </row>
    <row r="38" spans="1:7" x14ac:dyDescent="0.3">
      <c r="A38" s="31">
        <f>+'Global Status'!A37</f>
        <v>81</v>
      </c>
      <c r="B38" s="2">
        <f>+'Global Status'!I37</f>
        <v>1521252</v>
      </c>
      <c r="C38" s="32">
        <f>+'Global Status'!L37</f>
        <v>85054</v>
      </c>
      <c r="D38" s="28">
        <f>+'Global Status'!U37</f>
        <v>2217</v>
      </c>
      <c r="E38" s="30">
        <f t="shared" si="0"/>
        <v>2.6065793495896723E-2</v>
      </c>
      <c r="F38" s="34">
        <f t="shared" si="1"/>
        <v>5.7799232602150509E-2</v>
      </c>
      <c r="G38" s="33">
        <f t="shared" si="2"/>
        <v>4588.9993268596336</v>
      </c>
    </row>
    <row r="39" spans="1:7" x14ac:dyDescent="0.3">
      <c r="A39" s="31">
        <f>+'Global Status'!A38</f>
        <v>82</v>
      </c>
      <c r="B39" s="2">
        <f>+'Global Status'!I38</f>
        <v>1610909</v>
      </c>
      <c r="C39" s="32">
        <f>+'Global Status'!L38</f>
        <v>89657</v>
      </c>
      <c r="D39" s="28">
        <f>+'Global Status'!U38</f>
        <v>4603</v>
      </c>
      <c r="E39" s="30">
        <f t="shared" si="0"/>
        <v>5.1340107297812777E-2</v>
      </c>
      <c r="F39" s="34">
        <f t="shared" si="1"/>
        <v>5.7799232602150509E-2</v>
      </c>
      <c r="G39" s="33">
        <f t="shared" si="2"/>
        <v>4588.9993268596336</v>
      </c>
    </row>
    <row r="40" spans="1:7" x14ac:dyDescent="0.3">
      <c r="A40" s="31">
        <f>+'Global Status'!A39</f>
        <v>83</v>
      </c>
      <c r="B40" s="2">
        <f>+'Global Status'!I39</f>
        <v>1696588</v>
      </c>
      <c r="C40" s="32">
        <f>+'Global Status'!L39</f>
        <v>85679</v>
      </c>
      <c r="D40" s="28">
        <f>+'Global Status'!U39</f>
        <v>-3978</v>
      </c>
      <c r="E40" s="30">
        <f t="shared" si="0"/>
        <v>-4.6429113318316041E-2</v>
      </c>
      <c r="F40" s="34">
        <f t="shared" si="1"/>
        <v>5.7799232602150509E-2</v>
      </c>
      <c r="G40" s="33">
        <f t="shared" si="2"/>
        <v>4588.9993268596336</v>
      </c>
    </row>
    <row r="41" spans="1:7" x14ac:dyDescent="0.3">
      <c r="A41" s="31">
        <f>+'Global Status'!A40</f>
        <v>84</v>
      </c>
      <c r="B41" s="2">
        <f>+'Global Status'!I40</f>
        <v>1773084</v>
      </c>
      <c r="C41" s="32">
        <f>+'Global Status'!L40</f>
        <v>76498</v>
      </c>
      <c r="D41" s="28">
        <f>+'Global Status'!U40</f>
        <v>-9181</v>
      </c>
      <c r="E41" s="30">
        <f t="shared" si="0"/>
        <v>-0.12001620957410651</v>
      </c>
      <c r="F41" s="34">
        <f t="shared" si="1"/>
        <v>5.7799232602150509E-2</v>
      </c>
      <c r="G41" s="33">
        <f t="shared" si="2"/>
        <v>4588.9993268596336</v>
      </c>
    </row>
    <row r="42" spans="1:7" x14ac:dyDescent="0.3">
      <c r="A42" s="31">
        <f>+'Global Status'!A41</f>
        <v>85</v>
      </c>
      <c r="B42" s="2">
        <f>+'Global Status'!I41</f>
        <v>1844863</v>
      </c>
      <c r="C42" s="32">
        <f>+'Global Status'!L41</f>
        <v>71779</v>
      </c>
      <c r="D42" s="28">
        <f>+'Global Status'!U41</f>
        <v>-4719</v>
      </c>
      <c r="E42" s="30">
        <f t="shared" si="0"/>
        <v>-6.5743462572618733E-2</v>
      </c>
      <c r="F42" s="34">
        <f t="shared" si="1"/>
        <v>5.7799232602150509E-2</v>
      </c>
      <c r="G42" s="33">
        <f t="shared" si="2"/>
        <v>4588.9993268596336</v>
      </c>
    </row>
    <row r="43" spans="1:7" x14ac:dyDescent="0.3">
      <c r="A43" s="31">
        <f>+'Global Status'!A42</f>
        <v>86</v>
      </c>
      <c r="B43" s="2">
        <f>+'Global Status'!I42</f>
        <v>1914916</v>
      </c>
      <c r="C43" s="32">
        <f>+'Global Status'!L42</f>
        <v>70082</v>
      </c>
      <c r="D43" s="28">
        <f>+'Global Status'!U42</f>
        <v>-1697</v>
      </c>
      <c r="E43" s="30">
        <f t="shared" si="0"/>
        <v>-2.4214491595559488E-2</v>
      </c>
      <c r="F43" s="34">
        <f t="shared" si="1"/>
        <v>5.7799232602150509E-2</v>
      </c>
      <c r="G43" s="33">
        <f t="shared" si="2"/>
        <v>4588.9993268596336</v>
      </c>
    </row>
    <row r="44" spans="1:7" x14ac:dyDescent="0.3">
      <c r="A44" s="31">
        <f>+'Global Status'!A43</f>
        <v>87</v>
      </c>
      <c r="B44" s="2">
        <f>+'Global Status'!I43</f>
        <v>1991562</v>
      </c>
      <c r="C44" s="32">
        <f>+'Global Status'!L43</f>
        <v>76647</v>
      </c>
      <c r="D44" s="28">
        <f>+'Global Status'!U43</f>
        <v>6565</v>
      </c>
      <c r="E44" s="30">
        <f t="shared" si="0"/>
        <v>8.5652406486881411E-2</v>
      </c>
      <c r="F44" s="34">
        <f t="shared" si="1"/>
        <v>5.7799232602150509E-2</v>
      </c>
      <c r="G44" s="33">
        <f t="shared" si="2"/>
        <v>4588.9993268596336</v>
      </c>
    </row>
    <row r="45" spans="1:7" x14ac:dyDescent="0.3">
      <c r="A45" s="31">
        <f>+'Global Status'!A44</f>
        <v>88</v>
      </c>
      <c r="B45" s="2">
        <f>+'Global Status'!I44</f>
        <v>2074529</v>
      </c>
      <c r="C45" s="32">
        <f>+'Global Status'!L44</f>
        <v>82967</v>
      </c>
      <c r="D45" s="28">
        <f>+'Global Status'!U44</f>
        <v>6320</v>
      </c>
      <c r="E45" s="30">
        <f t="shared" si="0"/>
        <v>7.6174864705244261E-2</v>
      </c>
      <c r="F45" s="34">
        <f t="shared" si="1"/>
        <v>5.7799232602150509E-2</v>
      </c>
      <c r="G45" s="33">
        <f t="shared" si="2"/>
        <v>4588.9993268596336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8"/>
  <sheetViews>
    <sheetView zoomScale="130" zoomScaleNormal="130" workbookViewId="0">
      <selection activeCell="M16" sqref="M16"/>
    </sheetView>
  </sheetViews>
  <sheetFormatPr defaultRowHeight="14.4" x14ac:dyDescent="0.3"/>
  <cols>
    <col min="1" max="1" width="13.33203125" customWidth="1"/>
    <col min="7" max="7" width="10.88671875" bestFit="1" customWidth="1"/>
    <col min="9" max="9" width="10.77734375" customWidth="1"/>
    <col min="12" max="12" width="12" customWidth="1"/>
    <col min="13" max="13" width="13.6640625" bestFit="1" customWidth="1"/>
  </cols>
  <sheetData>
    <row r="3" spans="1:13" x14ac:dyDescent="0.3">
      <c r="A3" t="s">
        <v>1127</v>
      </c>
      <c r="B3" t="s">
        <v>1128</v>
      </c>
      <c r="C3" t="s">
        <v>1129</v>
      </c>
      <c r="D3" t="s">
        <v>1130</v>
      </c>
    </row>
    <row r="4" spans="1:13" x14ac:dyDescent="0.3">
      <c r="A4" t="s">
        <v>1131</v>
      </c>
      <c r="B4" t="s">
        <v>1132</v>
      </c>
    </row>
    <row r="5" spans="1:13" x14ac:dyDescent="0.3">
      <c r="A5" t="s">
        <v>1133</v>
      </c>
      <c r="B5" t="s">
        <v>1134</v>
      </c>
    </row>
    <row r="6" spans="1:13" x14ac:dyDescent="0.3">
      <c r="A6" t="s">
        <v>1135</v>
      </c>
      <c r="B6" t="s">
        <v>1136</v>
      </c>
      <c r="H6" t="s">
        <v>1149</v>
      </c>
    </row>
    <row r="7" spans="1:13" x14ac:dyDescent="0.3">
      <c r="A7" t="s">
        <v>1137</v>
      </c>
      <c r="B7" s="55">
        <v>24555</v>
      </c>
      <c r="C7" s="55">
        <v>654798</v>
      </c>
      <c r="D7" s="55">
        <v>54962</v>
      </c>
      <c r="E7" s="55">
        <v>11070</v>
      </c>
      <c r="F7" s="55">
        <v>5571</v>
      </c>
      <c r="G7" s="55">
        <v>327167434</v>
      </c>
      <c r="H7" s="1">
        <f>(G7/1000000)</f>
        <v>327.16743400000001</v>
      </c>
      <c r="I7" s="62">
        <f>+B7/H7</f>
        <v>75.053313527531586</v>
      </c>
      <c r="L7" s="63">
        <v>7.7999999999999996E-3</v>
      </c>
      <c r="M7">
        <v>100</v>
      </c>
    </row>
    <row r="8" spans="1:13" x14ac:dyDescent="0.3">
      <c r="A8" t="s">
        <v>1138</v>
      </c>
      <c r="B8">
        <v>0</v>
      </c>
      <c r="C8" s="55">
        <v>3430</v>
      </c>
      <c r="D8">
        <v>31</v>
      </c>
      <c r="E8">
        <v>0</v>
      </c>
      <c r="F8">
        <v>11</v>
      </c>
      <c r="G8" s="55">
        <v>3848208</v>
      </c>
      <c r="H8" s="1">
        <f t="shared" ref="H8:H18" si="0">(G8/1000000)</f>
        <v>3.8482080000000001</v>
      </c>
      <c r="I8" s="61">
        <f t="shared" ref="I8:I18" si="1">+B8/H8</f>
        <v>0</v>
      </c>
    </row>
    <row r="9" spans="1:13" x14ac:dyDescent="0.3">
      <c r="A9" t="s">
        <v>1139</v>
      </c>
      <c r="B9">
        <v>2</v>
      </c>
      <c r="C9">
        <v>670</v>
      </c>
      <c r="D9">
        <v>32</v>
      </c>
      <c r="E9">
        <v>2</v>
      </c>
      <c r="F9">
        <v>28</v>
      </c>
      <c r="G9" s="55">
        <v>15962067</v>
      </c>
      <c r="H9" s="1">
        <f t="shared" si="0"/>
        <v>15.962066999999999</v>
      </c>
      <c r="I9" s="61">
        <f t="shared" si="1"/>
        <v>0.12529705582616588</v>
      </c>
      <c r="L9" s="62">
        <f>L7*(M9/M7)</f>
        <v>78</v>
      </c>
      <c r="M9" s="25">
        <v>1000000</v>
      </c>
    </row>
    <row r="10" spans="1:13" x14ac:dyDescent="0.3">
      <c r="A10" t="s">
        <v>1140</v>
      </c>
      <c r="B10">
        <v>1</v>
      </c>
      <c r="C10">
        <v>979</v>
      </c>
      <c r="D10">
        <v>34</v>
      </c>
      <c r="E10">
        <v>0</v>
      </c>
      <c r="F10">
        <v>39</v>
      </c>
      <c r="G10" s="55">
        <v>41075169</v>
      </c>
      <c r="H10" s="1">
        <f t="shared" si="0"/>
        <v>41.075169000000002</v>
      </c>
      <c r="I10" s="61">
        <f t="shared" si="1"/>
        <v>2.4345608900598802E-2</v>
      </c>
    </row>
    <row r="11" spans="1:13" x14ac:dyDescent="0.3">
      <c r="A11" t="s">
        <v>1141</v>
      </c>
      <c r="B11">
        <v>22</v>
      </c>
      <c r="C11" s="55">
        <v>5814</v>
      </c>
      <c r="D11">
        <v>120</v>
      </c>
      <c r="E11">
        <v>11</v>
      </c>
      <c r="F11">
        <v>39</v>
      </c>
      <c r="G11" s="55">
        <v>42970800</v>
      </c>
      <c r="H11" s="1">
        <f t="shared" si="0"/>
        <v>42.970799999999997</v>
      </c>
      <c r="I11" s="61">
        <f t="shared" si="1"/>
        <v>0.51197557411079153</v>
      </c>
    </row>
    <row r="12" spans="1:13" x14ac:dyDescent="0.3">
      <c r="A12" t="s">
        <v>1142</v>
      </c>
      <c r="B12">
        <v>194</v>
      </c>
      <c r="C12" s="55">
        <v>12355</v>
      </c>
      <c r="D12">
        <v>392</v>
      </c>
      <c r="E12">
        <v>80</v>
      </c>
      <c r="F12">
        <v>125</v>
      </c>
      <c r="G12" s="55">
        <v>45697774</v>
      </c>
      <c r="H12" s="1">
        <f t="shared" si="0"/>
        <v>45.697774000000003</v>
      </c>
      <c r="I12" s="61">
        <f t="shared" si="1"/>
        <v>4.2452833698201573</v>
      </c>
    </row>
    <row r="13" spans="1:13" x14ac:dyDescent="0.3">
      <c r="A13" s="65" t="s">
        <v>1143</v>
      </c>
      <c r="B13">
        <v>479</v>
      </c>
      <c r="C13" s="55">
        <v>17775</v>
      </c>
      <c r="D13">
        <v>865</v>
      </c>
      <c r="E13">
        <v>186</v>
      </c>
      <c r="F13">
        <v>197</v>
      </c>
      <c r="G13" s="55">
        <v>41277888</v>
      </c>
      <c r="H13" s="1">
        <f t="shared" si="0"/>
        <v>41.277887999999997</v>
      </c>
      <c r="I13" s="64">
        <f t="shared" si="1"/>
        <v>11.604275877680564</v>
      </c>
      <c r="J13" s="61">
        <f>+I13/$I$13</f>
        <v>1</v>
      </c>
    </row>
    <row r="14" spans="1:13" x14ac:dyDescent="0.3">
      <c r="A14" t="s">
        <v>1144</v>
      </c>
      <c r="B14" s="55">
        <v>1316</v>
      </c>
      <c r="C14" s="55">
        <v>34436</v>
      </c>
      <c r="D14" s="55">
        <v>2265</v>
      </c>
      <c r="E14">
        <v>539</v>
      </c>
      <c r="F14">
        <v>486</v>
      </c>
      <c r="G14" s="55">
        <v>41631699</v>
      </c>
      <c r="H14" s="1">
        <f t="shared" si="0"/>
        <v>41.631698999999998</v>
      </c>
      <c r="I14" s="61">
        <f t="shared" si="1"/>
        <v>31.610528314013802</v>
      </c>
      <c r="J14" s="61">
        <f t="shared" ref="J14:J18" si="2">+I14/$I$13</f>
        <v>2.7240414350035294</v>
      </c>
    </row>
    <row r="15" spans="1:13" x14ac:dyDescent="0.3">
      <c r="A15" t="s">
        <v>1145</v>
      </c>
      <c r="B15" s="55">
        <v>3124</v>
      </c>
      <c r="C15" s="55">
        <v>82866</v>
      </c>
      <c r="D15" s="55">
        <v>6606</v>
      </c>
      <c r="E15" s="55">
        <v>1358</v>
      </c>
      <c r="F15" s="55">
        <v>1026</v>
      </c>
      <c r="G15" s="55">
        <v>42272636</v>
      </c>
      <c r="H15" s="1">
        <f t="shared" si="0"/>
        <v>42.272635999999999</v>
      </c>
      <c r="I15" s="61">
        <f t="shared" si="1"/>
        <v>73.901234831913484</v>
      </c>
      <c r="J15" s="61">
        <f t="shared" si="2"/>
        <v>6.3684486314267712</v>
      </c>
    </row>
    <row r="16" spans="1:13" x14ac:dyDescent="0.3">
      <c r="A16" t="s">
        <v>1146</v>
      </c>
      <c r="B16" s="55">
        <v>5376</v>
      </c>
      <c r="C16" s="55">
        <v>129025</v>
      </c>
      <c r="D16" s="55">
        <v>11432</v>
      </c>
      <c r="E16" s="55">
        <v>2368</v>
      </c>
      <c r="F16" s="55">
        <v>1223</v>
      </c>
      <c r="G16" s="55">
        <v>30492316</v>
      </c>
      <c r="H16" s="1">
        <f t="shared" si="0"/>
        <v>30.492315999999999</v>
      </c>
      <c r="I16" s="61">
        <f t="shared" si="1"/>
        <v>176.30671281250005</v>
      </c>
      <c r="J16" s="61">
        <f t="shared" si="2"/>
        <v>15.19325416518276</v>
      </c>
    </row>
    <row r="17" spans="1:10" x14ac:dyDescent="0.3">
      <c r="A17" t="s">
        <v>1147</v>
      </c>
      <c r="B17" s="55">
        <v>6773</v>
      </c>
      <c r="C17" s="55">
        <v>162006</v>
      </c>
      <c r="D17" s="55">
        <v>15190</v>
      </c>
      <c r="E17" s="55">
        <v>3145</v>
      </c>
      <c r="F17" s="55">
        <v>1234</v>
      </c>
      <c r="G17" s="55">
        <v>15394374</v>
      </c>
      <c r="H17" s="1">
        <f t="shared" si="0"/>
        <v>15.394373999999999</v>
      </c>
      <c r="I17" s="61">
        <f t="shared" si="1"/>
        <v>439.96592521397753</v>
      </c>
      <c r="J17" s="61">
        <f t="shared" si="2"/>
        <v>37.914121471396534</v>
      </c>
    </row>
    <row r="18" spans="1:10" x14ac:dyDescent="0.3">
      <c r="A18" t="s">
        <v>1148</v>
      </c>
      <c r="B18" s="55">
        <v>7268</v>
      </c>
      <c r="C18" s="55">
        <v>205442</v>
      </c>
      <c r="D18" s="55">
        <v>17995</v>
      </c>
      <c r="E18" s="55">
        <v>3381</v>
      </c>
      <c r="F18" s="55">
        <v>1163</v>
      </c>
      <c r="G18" s="55">
        <v>6544503</v>
      </c>
      <c r="H18" s="1">
        <f t="shared" si="0"/>
        <v>6.5445029999999997</v>
      </c>
      <c r="I18" s="61">
        <f t="shared" si="1"/>
        <v>1110.5503351438604</v>
      </c>
      <c r="J18" s="61">
        <f t="shared" si="2"/>
        <v>95.701821195053711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workbookViewId="0">
      <selection activeCell="N41" sqref="N41"/>
    </sheetView>
  </sheetViews>
  <sheetFormatPr defaultRowHeight="14.4" x14ac:dyDescent="0.3"/>
  <cols>
    <col min="3" max="3" width="17.33203125" bestFit="1" customWidth="1"/>
    <col min="4" max="4" width="42.5546875" bestFit="1" customWidth="1"/>
    <col min="5" max="5" width="12.44140625" style="43" customWidth="1"/>
    <col min="6" max="6" width="11" style="43" customWidth="1"/>
  </cols>
  <sheetData>
    <row r="1" spans="1:14" x14ac:dyDescent="0.3">
      <c r="A1" t="s">
        <v>1242</v>
      </c>
      <c r="B1" t="s">
        <v>1120</v>
      </c>
      <c r="C1" t="s">
        <v>1022</v>
      </c>
      <c r="D1" t="s">
        <v>1241</v>
      </c>
      <c r="E1" s="43" t="s">
        <v>1240</v>
      </c>
      <c r="F1" s="43" t="s">
        <v>1239</v>
      </c>
      <c r="G1" t="s">
        <v>1238</v>
      </c>
      <c r="H1" t="s">
        <v>1129</v>
      </c>
      <c r="I1" t="s">
        <v>1237</v>
      </c>
      <c r="J1" t="s">
        <v>1236</v>
      </c>
      <c r="K1" t="s">
        <v>1235</v>
      </c>
      <c r="L1" t="s">
        <v>1234</v>
      </c>
      <c r="M1" t="s">
        <v>1233</v>
      </c>
      <c r="N1" t="s">
        <v>1232</v>
      </c>
    </row>
    <row r="2" spans="1:14" x14ac:dyDescent="0.3">
      <c r="A2" t="s">
        <v>1155</v>
      </c>
      <c r="B2" t="s">
        <v>1224</v>
      </c>
      <c r="C2" t="s">
        <v>1153</v>
      </c>
      <c r="D2" t="s">
        <v>1231</v>
      </c>
      <c r="E2" s="66">
        <v>43832</v>
      </c>
      <c r="F2" s="43" t="s">
        <v>1151</v>
      </c>
      <c r="G2" s="55">
        <v>24555</v>
      </c>
      <c r="H2" s="55">
        <v>654798</v>
      </c>
      <c r="I2">
        <v>0.96</v>
      </c>
      <c r="J2" s="55">
        <v>54962</v>
      </c>
      <c r="K2" s="55">
        <v>11070</v>
      </c>
      <c r="L2" s="55">
        <v>5571</v>
      </c>
      <c r="M2" s="55">
        <v>73358</v>
      </c>
    </row>
    <row r="3" spans="1:14" x14ac:dyDescent="0.3">
      <c r="A3" t="s">
        <v>1155</v>
      </c>
      <c r="B3" t="s">
        <v>1224</v>
      </c>
      <c r="C3" t="s">
        <v>1153</v>
      </c>
      <c r="D3" t="s">
        <v>1223</v>
      </c>
      <c r="E3" s="66">
        <v>43832</v>
      </c>
      <c r="F3" s="66">
        <v>43832</v>
      </c>
      <c r="G3">
        <v>0</v>
      </c>
      <c r="H3" s="55">
        <v>57146</v>
      </c>
      <c r="I3">
        <v>0.96</v>
      </c>
      <c r="J3" s="55">
        <v>3680</v>
      </c>
      <c r="K3">
        <v>0</v>
      </c>
      <c r="L3">
        <v>465</v>
      </c>
      <c r="M3" s="55">
        <v>4145</v>
      </c>
    </row>
    <row r="4" spans="1:14" x14ac:dyDescent="0.3">
      <c r="A4" t="s">
        <v>1155</v>
      </c>
      <c r="B4" t="s">
        <v>1224</v>
      </c>
      <c r="C4" t="s">
        <v>1153</v>
      </c>
      <c r="D4" t="s">
        <v>1223</v>
      </c>
      <c r="E4" s="66">
        <v>44045</v>
      </c>
      <c r="F4" s="66">
        <v>44045</v>
      </c>
      <c r="G4">
        <v>0</v>
      </c>
      <c r="H4" s="55">
        <v>57284</v>
      </c>
      <c r="I4">
        <v>0.96</v>
      </c>
      <c r="J4" s="55">
        <v>3646</v>
      </c>
      <c r="K4">
        <v>0</v>
      </c>
      <c r="L4">
        <v>491</v>
      </c>
      <c r="M4" s="55">
        <v>4137</v>
      </c>
    </row>
    <row r="5" spans="1:14" x14ac:dyDescent="0.3">
      <c r="A5" t="s">
        <v>1155</v>
      </c>
      <c r="B5" t="s">
        <v>1224</v>
      </c>
      <c r="C5" t="s">
        <v>1153</v>
      </c>
      <c r="D5" t="s">
        <v>1223</v>
      </c>
      <c r="E5" s="43" t="s">
        <v>1230</v>
      </c>
      <c r="F5" s="43" t="s">
        <v>1230</v>
      </c>
      <c r="G5">
        <v>0</v>
      </c>
      <c r="H5" s="55">
        <v>56499</v>
      </c>
      <c r="I5">
        <v>0.96</v>
      </c>
      <c r="J5" s="55">
        <v>3668</v>
      </c>
      <c r="K5">
        <v>0</v>
      </c>
      <c r="L5">
        <v>511</v>
      </c>
      <c r="M5" s="55">
        <v>4179</v>
      </c>
    </row>
    <row r="6" spans="1:14" x14ac:dyDescent="0.3">
      <c r="A6" t="s">
        <v>1155</v>
      </c>
      <c r="B6" t="s">
        <v>1224</v>
      </c>
      <c r="C6" t="s">
        <v>1153</v>
      </c>
      <c r="D6" t="s">
        <v>1223</v>
      </c>
      <c r="E6" s="43" t="s">
        <v>1229</v>
      </c>
      <c r="F6" s="43" t="s">
        <v>1229</v>
      </c>
      <c r="G6">
        <v>0</v>
      </c>
      <c r="H6" s="55">
        <v>56259</v>
      </c>
      <c r="I6">
        <v>0.97</v>
      </c>
      <c r="J6" s="55">
        <v>3528</v>
      </c>
      <c r="K6">
        <v>0</v>
      </c>
      <c r="L6">
        <v>529</v>
      </c>
      <c r="M6" s="55">
        <v>4057</v>
      </c>
    </row>
    <row r="7" spans="1:14" x14ac:dyDescent="0.3">
      <c r="A7" t="s">
        <v>1155</v>
      </c>
      <c r="B7" t="s">
        <v>1224</v>
      </c>
      <c r="C7" t="s">
        <v>1153</v>
      </c>
      <c r="D7" t="s">
        <v>1223</v>
      </c>
      <c r="E7" s="43" t="s">
        <v>1228</v>
      </c>
      <c r="F7" s="43" t="s">
        <v>1228</v>
      </c>
      <c r="G7">
        <v>5</v>
      </c>
      <c r="H7" s="55">
        <v>55972</v>
      </c>
      <c r="I7">
        <v>0.97</v>
      </c>
      <c r="J7" s="55">
        <v>3563</v>
      </c>
      <c r="K7">
        <v>3</v>
      </c>
      <c r="L7">
        <v>604</v>
      </c>
      <c r="M7" s="55">
        <v>4169</v>
      </c>
    </row>
    <row r="8" spans="1:14" x14ac:dyDescent="0.3">
      <c r="A8" t="s">
        <v>1155</v>
      </c>
      <c r="B8" t="s">
        <v>1224</v>
      </c>
      <c r="C8" t="s">
        <v>1153</v>
      </c>
      <c r="D8" t="s">
        <v>1223</v>
      </c>
      <c r="E8" s="66">
        <v>44015</v>
      </c>
      <c r="F8" s="66">
        <v>44015</v>
      </c>
      <c r="G8">
        <v>21</v>
      </c>
      <c r="H8" s="55">
        <v>55516</v>
      </c>
      <c r="I8">
        <v>0.96</v>
      </c>
      <c r="J8" s="55">
        <v>3677</v>
      </c>
      <c r="K8">
        <v>12</v>
      </c>
      <c r="L8">
        <v>579</v>
      </c>
      <c r="M8" s="55">
        <v>4264</v>
      </c>
    </row>
    <row r="9" spans="1:14" x14ac:dyDescent="0.3">
      <c r="A9" t="s">
        <v>1155</v>
      </c>
      <c r="B9" t="s">
        <v>1224</v>
      </c>
      <c r="C9" t="s">
        <v>1153</v>
      </c>
      <c r="D9" t="s">
        <v>1223</v>
      </c>
      <c r="E9" s="43" t="s">
        <v>1227</v>
      </c>
      <c r="F9" s="43" t="s">
        <v>1227</v>
      </c>
      <c r="G9">
        <v>49</v>
      </c>
      <c r="H9" s="55">
        <v>53529</v>
      </c>
      <c r="I9">
        <v>0.94</v>
      </c>
      <c r="J9" s="55">
        <v>3642</v>
      </c>
      <c r="K9">
        <v>25</v>
      </c>
      <c r="L9">
        <v>569</v>
      </c>
      <c r="M9" s="55">
        <v>4234</v>
      </c>
    </row>
    <row r="10" spans="1:14" x14ac:dyDescent="0.3">
      <c r="A10" t="s">
        <v>1155</v>
      </c>
      <c r="B10" t="s">
        <v>1224</v>
      </c>
      <c r="C10" t="s">
        <v>1153</v>
      </c>
      <c r="D10" t="s">
        <v>1223</v>
      </c>
      <c r="E10" s="43" t="s">
        <v>1226</v>
      </c>
      <c r="F10" s="43" t="s">
        <v>1226</v>
      </c>
      <c r="G10">
        <v>478</v>
      </c>
      <c r="H10" s="55">
        <v>53437</v>
      </c>
      <c r="I10">
        <v>0.94</v>
      </c>
      <c r="J10" s="55">
        <v>4096</v>
      </c>
      <c r="K10">
        <v>221</v>
      </c>
      <c r="L10">
        <v>489</v>
      </c>
      <c r="M10" s="55">
        <v>4835</v>
      </c>
    </row>
    <row r="11" spans="1:14" x14ac:dyDescent="0.3">
      <c r="A11" t="s">
        <v>1155</v>
      </c>
      <c r="B11" t="s">
        <v>1224</v>
      </c>
      <c r="C11" t="s">
        <v>1153</v>
      </c>
      <c r="D11" t="s">
        <v>1223</v>
      </c>
      <c r="E11" s="43" t="s">
        <v>1225</v>
      </c>
      <c r="F11" s="43" t="s">
        <v>1225</v>
      </c>
      <c r="G11" s="55">
        <v>2569</v>
      </c>
      <c r="H11" s="55">
        <v>56273</v>
      </c>
      <c r="I11">
        <v>1</v>
      </c>
      <c r="J11" s="55">
        <v>5482</v>
      </c>
      <c r="K11" s="55">
        <v>1187</v>
      </c>
      <c r="L11">
        <v>391</v>
      </c>
      <c r="M11" s="55">
        <v>7211</v>
      </c>
    </row>
    <row r="12" spans="1:14" x14ac:dyDescent="0.3">
      <c r="A12" t="s">
        <v>1155</v>
      </c>
      <c r="B12" t="s">
        <v>1224</v>
      </c>
      <c r="C12" t="s">
        <v>1153</v>
      </c>
      <c r="D12" t="s">
        <v>1223</v>
      </c>
      <c r="E12" s="66">
        <v>43925</v>
      </c>
      <c r="F12" s="66">
        <v>43925</v>
      </c>
      <c r="G12" s="55">
        <v>7383</v>
      </c>
      <c r="H12" s="55">
        <v>61261</v>
      </c>
      <c r="I12">
        <v>1.0900000000000001</v>
      </c>
      <c r="J12" s="55">
        <v>8221</v>
      </c>
      <c r="K12" s="55">
        <v>3591</v>
      </c>
      <c r="L12">
        <v>412</v>
      </c>
      <c r="M12" s="55">
        <v>12224</v>
      </c>
    </row>
    <row r="13" spans="1:14" x14ac:dyDescent="0.3">
      <c r="A13" t="s">
        <v>1155</v>
      </c>
      <c r="B13" t="s">
        <v>1224</v>
      </c>
      <c r="C13" t="s">
        <v>1153</v>
      </c>
      <c r="D13" t="s">
        <v>1223</v>
      </c>
      <c r="E13" s="66">
        <v>44139</v>
      </c>
      <c r="F13" s="66">
        <v>44139</v>
      </c>
      <c r="G13" s="55">
        <v>9958</v>
      </c>
      <c r="H13" s="55">
        <v>58378</v>
      </c>
      <c r="I13">
        <v>1.03</v>
      </c>
      <c r="J13" s="55">
        <v>8160</v>
      </c>
      <c r="K13" s="55">
        <v>4373</v>
      </c>
      <c r="L13">
        <v>394</v>
      </c>
      <c r="M13" s="55">
        <v>13838</v>
      </c>
    </row>
    <row r="14" spans="1:14" x14ac:dyDescent="0.3">
      <c r="A14" t="s">
        <v>1155</v>
      </c>
      <c r="B14" t="s">
        <v>1224</v>
      </c>
      <c r="C14" t="s">
        <v>1153</v>
      </c>
      <c r="D14" t="s">
        <v>1223</v>
      </c>
      <c r="E14" s="43" t="s">
        <v>1151</v>
      </c>
      <c r="F14" s="43" t="s">
        <v>1151</v>
      </c>
      <c r="G14" s="55">
        <v>4092</v>
      </c>
      <c r="H14" s="55">
        <v>33244</v>
      </c>
      <c r="I14">
        <v>0.62</v>
      </c>
      <c r="J14" s="55">
        <v>3599</v>
      </c>
      <c r="K14" s="55">
        <v>1658</v>
      </c>
      <c r="L14">
        <v>137</v>
      </c>
      <c r="M14" s="55">
        <v>6065</v>
      </c>
    </row>
    <row r="15" spans="1:14" x14ac:dyDescent="0.3">
      <c r="A15" t="s">
        <v>1155</v>
      </c>
      <c r="B15" t="s">
        <v>1222</v>
      </c>
      <c r="C15" t="s">
        <v>1153</v>
      </c>
      <c r="D15" t="s">
        <v>1137</v>
      </c>
      <c r="E15" s="66">
        <v>43832</v>
      </c>
      <c r="F15" s="43" t="s">
        <v>1151</v>
      </c>
      <c r="G15" s="55">
        <v>24555</v>
      </c>
      <c r="H15" s="55">
        <v>654798</v>
      </c>
      <c r="I15">
        <v>0.96</v>
      </c>
      <c r="J15" s="55">
        <v>54962</v>
      </c>
      <c r="K15" s="55">
        <v>11070</v>
      </c>
      <c r="L15" s="55">
        <v>5571</v>
      </c>
    </row>
    <row r="16" spans="1:14" x14ac:dyDescent="0.3">
      <c r="A16" t="s">
        <v>1155</v>
      </c>
      <c r="B16" t="s">
        <v>1222</v>
      </c>
      <c r="C16" t="s">
        <v>1153</v>
      </c>
      <c r="D16" t="s">
        <v>1138</v>
      </c>
      <c r="E16" s="66">
        <v>43832</v>
      </c>
      <c r="F16" s="43" t="s">
        <v>1151</v>
      </c>
      <c r="G16">
        <v>0</v>
      </c>
      <c r="H16" s="55">
        <v>3430</v>
      </c>
      <c r="I16">
        <v>0.96</v>
      </c>
      <c r="J16">
        <v>31</v>
      </c>
      <c r="K16">
        <v>0</v>
      </c>
      <c r="L16">
        <v>11</v>
      </c>
    </row>
    <row r="17" spans="1:16" x14ac:dyDescent="0.3">
      <c r="A17" t="s">
        <v>1155</v>
      </c>
      <c r="B17" t="s">
        <v>1222</v>
      </c>
      <c r="C17" t="s">
        <v>1153</v>
      </c>
      <c r="D17" t="s">
        <v>1139</v>
      </c>
      <c r="E17" s="66">
        <v>43832</v>
      </c>
      <c r="F17" s="43" t="s">
        <v>1151</v>
      </c>
      <c r="G17">
        <v>2</v>
      </c>
      <c r="H17">
        <v>670</v>
      </c>
      <c r="I17">
        <v>0.96</v>
      </c>
      <c r="J17">
        <v>32</v>
      </c>
      <c r="K17">
        <v>2</v>
      </c>
      <c r="L17">
        <v>28</v>
      </c>
    </row>
    <row r="18" spans="1:16" x14ac:dyDescent="0.3">
      <c r="A18" t="s">
        <v>1155</v>
      </c>
      <c r="B18" t="s">
        <v>1222</v>
      </c>
      <c r="C18" t="s">
        <v>1153</v>
      </c>
      <c r="D18" t="s">
        <v>1140</v>
      </c>
      <c r="E18" s="66">
        <v>43832</v>
      </c>
      <c r="F18" s="43" t="s">
        <v>1151</v>
      </c>
      <c r="G18">
        <v>1</v>
      </c>
      <c r="H18">
        <v>979</v>
      </c>
      <c r="I18">
        <v>0.96</v>
      </c>
      <c r="J18">
        <v>34</v>
      </c>
      <c r="K18">
        <v>0</v>
      </c>
      <c r="L18">
        <v>39</v>
      </c>
    </row>
    <row r="19" spans="1:16" x14ac:dyDescent="0.3">
      <c r="A19" t="s">
        <v>1155</v>
      </c>
      <c r="B19" t="s">
        <v>1222</v>
      </c>
      <c r="C19" t="s">
        <v>1153</v>
      </c>
      <c r="D19" t="s">
        <v>1141</v>
      </c>
      <c r="E19" s="66">
        <v>43832</v>
      </c>
      <c r="F19" s="43" t="s">
        <v>1151</v>
      </c>
      <c r="G19">
        <v>22</v>
      </c>
      <c r="H19" s="55">
        <v>5814</v>
      </c>
      <c r="I19">
        <v>0.96</v>
      </c>
      <c r="J19">
        <v>120</v>
      </c>
      <c r="K19">
        <v>11</v>
      </c>
      <c r="L19">
        <v>39</v>
      </c>
    </row>
    <row r="20" spans="1:16" x14ac:dyDescent="0.3">
      <c r="A20" t="s">
        <v>1155</v>
      </c>
      <c r="B20" t="s">
        <v>1222</v>
      </c>
      <c r="C20" t="s">
        <v>1153</v>
      </c>
      <c r="D20" t="s">
        <v>1142</v>
      </c>
      <c r="E20" s="66">
        <v>43832</v>
      </c>
      <c r="F20" s="43" t="s">
        <v>1151</v>
      </c>
      <c r="G20">
        <v>194</v>
      </c>
      <c r="H20" s="55">
        <v>12355</v>
      </c>
      <c r="I20">
        <v>0.96</v>
      </c>
      <c r="J20">
        <v>392</v>
      </c>
      <c r="K20">
        <v>80</v>
      </c>
      <c r="L20">
        <v>125</v>
      </c>
    </row>
    <row r="21" spans="1:16" x14ac:dyDescent="0.3">
      <c r="A21" t="s">
        <v>1155</v>
      </c>
      <c r="B21" t="s">
        <v>1222</v>
      </c>
      <c r="C21" t="s">
        <v>1153</v>
      </c>
      <c r="D21" t="s">
        <v>1143</v>
      </c>
      <c r="E21" s="66">
        <v>43832</v>
      </c>
      <c r="F21" s="43" t="s">
        <v>1151</v>
      </c>
      <c r="G21">
        <v>479</v>
      </c>
      <c r="H21" s="55">
        <v>17775</v>
      </c>
      <c r="I21">
        <v>0.96</v>
      </c>
      <c r="J21">
        <v>865</v>
      </c>
      <c r="K21">
        <v>186</v>
      </c>
      <c r="L21">
        <v>197</v>
      </c>
    </row>
    <row r="22" spans="1:16" x14ac:dyDescent="0.3">
      <c r="A22" t="s">
        <v>1155</v>
      </c>
      <c r="B22" t="s">
        <v>1222</v>
      </c>
      <c r="C22" t="s">
        <v>1153</v>
      </c>
      <c r="D22" t="s">
        <v>1144</v>
      </c>
      <c r="E22" s="66">
        <v>43832</v>
      </c>
      <c r="F22" s="43" t="s">
        <v>1151</v>
      </c>
      <c r="G22" s="55">
        <v>1316</v>
      </c>
      <c r="H22" s="55">
        <v>34436</v>
      </c>
      <c r="I22">
        <v>0.96</v>
      </c>
      <c r="J22" s="55">
        <v>2265</v>
      </c>
      <c r="K22">
        <v>539</v>
      </c>
      <c r="L22">
        <v>486</v>
      </c>
    </row>
    <row r="23" spans="1:16" x14ac:dyDescent="0.3">
      <c r="A23" t="s">
        <v>1155</v>
      </c>
      <c r="B23" t="s">
        <v>1222</v>
      </c>
      <c r="C23" t="s">
        <v>1153</v>
      </c>
      <c r="D23" t="s">
        <v>1145</v>
      </c>
      <c r="E23" s="66">
        <v>43832</v>
      </c>
      <c r="F23" s="43" t="s">
        <v>1151</v>
      </c>
      <c r="G23" s="55">
        <v>3124</v>
      </c>
      <c r="H23" s="55">
        <v>82866</v>
      </c>
      <c r="I23">
        <v>0.96</v>
      </c>
      <c r="J23" s="55">
        <v>6606</v>
      </c>
      <c r="K23" s="55">
        <v>1358</v>
      </c>
      <c r="L23" s="55">
        <v>1026</v>
      </c>
    </row>
    <row r="24" spans="1:16" x14ac:dyDescent="0.3">
      <c r="A24" t="s">
        <v>1155</v>
      </c>
      <c r="B24" t="s">
        <v>1222</v>
      </c>
      <c r="C24" t="s">
        <v>1153</v>
      </c>
      <c r="D24" t="s">
        <v>1146</v>
      </c>
      <c r="E24" s="66">
        <v>43832</v>
      </c>
      <c r="F24" s="43" t="s">
        <v>1151</v>
      </c>
      <c r="G24" s="55">
        <v>5376</v>
      </c>
      <c r="H24" s="55">
        <v>129025</v>
      </c>
      <c r="I24">
        <v>0.96</v>
      </c>
      <c r="J24" s="55">
        <v>11432</v>
      </c>
      <c r="K24" s="55">
        <v>2368</v>
      </c>
      <c r="L24" s="55">
        <v>1223</v>
      </c>
    </row>
    <row r="25" spans="1:16" x14ac:dyDescent="0.3">
      <c r="A25" t="s">
        <v>1155</v>
      </c>
      <c r="B25" t="s">
        <v>1222</v>
      </c>
      <c r="C25" t="s">
        <v>1153</v>
      </c>
      <c r="D25" t="s">
        <v>1147</v>
      </c>
      <c r="E25" s="66">
        <v>43832</v>
      </c>
      <c r="F25" s="43" t="s">
        <v>1151</v>
      </c>
      <c r="G25" s="55">
        <v>6773</v>
      </c>
      <c r="H25" s="55">
        <v>162006</v>
      </c>
      <c r="I25">
        <v>0.96</v>
      </c>
      <c r="J25" s="55">
        <v>15190</v>
      </c>
      <c r="K25" s="55">
        <v>3145</v>
      </c>
      <c r="L25" s="55">
        <v>1234</v>
      </c>
    </row>
    <row r="26" spans="1:16" x14ac:dyDescent="0.3">
      <c r="A26" t="s">
        <v>1155</v>
      </c>
      <c r="B26" t="s">
        <v>1222</v>
      </c>
      <c r="C26" t="s">
        <v>1153</v>
      </c>
      <c r="D26" t="s">
        <v>1148</v>
      </c>
      <c r="E26" s="66">
        <v>43832</v>
      </c>
      <c r="F26" s="43" t="s">
        <v>1151</v>
      </c>
      <c r="G26" s="55">
        <v>7268</v>
      </c>
      <c r="H26" s="55">
        <v>205442</v>
      </c>
      <c r="I26">
        <v>0.96</v>
      </c>
      <c r="J26" s="55">
        <v>17995</v>
      </c>
      <c r="K26" s="55">
        <v>3381</v>
      </c>
      <c r="L26" s="55">
        <v>1163</v>
      </c>
    </row>
    <row r="27" spans="1:16" x14ac:dyDescent="0.3">
      <c r="A27" t="s">
        <v>1155</v>
      </c>
      <c r="B27" t="s">
        <v>1169</v>
      </c>
      <c r="C27" t="s">
        <v>1153</v>
      </c>
      <c r="D27" t="s">
        <v>1221</v>
      </c>
      <c r="E27" s="66">
        <v>43832</v>
      </c>
      <c r="F27" s="43" t="s">
        <v>1151</v>
      </c>
      <c r="G27" s="55">
        <v>24555</v>
      </c>
      <c r="H27" s="55">
        <v>654798</v>
      </c>
      <c r="I27">
        <v>0.96</v>
      </c>
      <c r="J27" s="55">
        <v>54962</v>
      </c>
      <c r="K27" s="55">
        <v>11070</v>
      </c>
      <c r="L27" s="55">
        <v>5571</v>
      </c>
    </row>
    <row r="28" spans="1:16" x14ac:dyDescent="0.3">
      <c r="A28" t="s">
        <v>1155</v>
      </c>
      <c r="B28" t="s">
        <v>1169</v>
      </c>
      <c r="C28" t="s">
        <v>1220</v>
      </c>
      <c r="D28" t="s">
        <v>1220</v>
      </c>
      <c r="E28" s="66">
        <v>43832</v>
      </c>
      <c r="F28" s="43" t="s">
        <v>1151</v>
      </c>
      <c r="G28">
        <v>113</v>
      </c>
      <c r="H28" s="55">
        <v>11553</v>
      </c>
      <c r="I28">
        <v>0.9</v>
      </c>
      <c r="J28">
        <v>714</v>
      </c>
      <c r="K28">
        <v>34</v>
      </c>
      <c r="L28">
        <v>83</v>
      </c>
    </row>
    <row r="29" spans="1:16" x14ac:dyDescent="0.3">
      <c r="A29" t="s">
        <v>1155</v>
      </c>
      <c r="B29" t="s">
        <v>1169</v>
      </c>
      <c r="C29" t="s">
        <v>1219</v>
      </c>
      <c r="D29" t="s">
        <v>1219</v>
      </c>
      <c r="E29" s="66">
        <v>43832</v>
      </c>
      <c r="F29" s="43" t="s">
        <v>1151</v>
      </c>
      <c r="H29">
        <v>789</v>
      </c>
      <c r="I29">
        <v>0.78</v>
      </c>
      <c r="J29">
        <v>37</v>
      </c>
      <c r="P29" t="s">
        <v>1170</v>
      </c>
    </row>
    <row r="30" spans="1:16" x14ac:dyDescent="0.3">
      <c r="A30" t="s">
        <v>1155</v>
      </c>
      <c r="B30" t="s">
        <v>1169</v>
      </c>
      <c r="C30" t="s">
        <v>1218</v>
      </c>
      <c r="D30" t="s">
        <v>1218</v>
      </c>
      <c r="E30" s="66">
        <v>43832</v>
      </c>
      <c r="F30" s="43" t="s">
        <v>1151</v>
      </c>
      <c r="G30">
        <v>156</v>
      </c>
      <c r="H30" s="55">
        <v>14756</v>
      </c>
      <c r="I30">
        <v>1.01</v>
      </c>
      <c r="J30" s="55">
        <v>1034</v>
      </c>
      <c r="K30">
        <v>85</v>
      </c>
      <c r="L30">
        <v>103</v>
      </c>
    </row>
    <row r="31" spans="1:16" x14ac:dyDescent="0.3">
      <c r="A31" t="s">
        <v>1155</v>
      </c>
      <c r="B31" t="s">
        <v>1169</v>
      </c>
      <c r="C31" t="s">
        <v>1217</v>
      </c>
      <c r="D31" t="s">
        <v>1217</v>
      </c>
      <c r="E31" s="66">
        <v>43832</v>
      </c>
      <c r="F31" s="43" t="s">
        <v>1151</v>
      </c>
      <c r="G31">
        <v>19</v>
      </c>
      <c r="H31" s="55">
        <v>7245</v>
      </c>
      <c r="I31">
        <v>0.94</v>
      </c>
      <c r="J31">
        <v>485</v>
      </c>
      <c r="L31">
        <v>66</v>
      </c>
      <c r="P31" t="s">
        <v>1170</v>
      </c>
    </row>
    <row r="32" spans="1:16" x14ac:dyDescent="0.3">
      <c r="A32" t="s">
        <v>1155</v>
      </c>
      <c r="B32" t="s">
        <v>1169</v>
      </c>
      <c r="C32" t="s">
        <v>1216</v>
      </c>
      <c r="D32" t="s">
        <v>1216</v>
      </c>
      <c r="E32" s="66">
        <v>43832</v>
      </c>
      <c r="F32" s="43" t="s">
        <v>1151</v>
      </c>
      <c r="G32">
        <v>813</v>
      </c>
      <c r="H32" s="55">
        <v>64633</v>
      </c>
      <c r="I32">
        <v>0.97</v>
      </c>
      <c r="J32" s="55">
        <v>5437</v>
      </c>
      <c r="K32">
        <v>450</v>
      </c>
      <c r="L32">
        <v>541</v>
      </c>
    </row>
    <row r="33" spans="1:16" x14ac:dyDescent="0.3">
      <c r="A33" t="s">
        <v>1155</v>
      </c>
      <c r="B33" t="s">
        <v>1169</v>
      </c>
      <c r="C33" t="s">
        <v>1215</v>
      </c>
      <c r="D33" t="s">
        <v>1215</v>
      </c>
      <c r="E33" s="66">
        <v>43832</v>
      </c>
      <c r="F33" s="43" t="s">
        <v>1151</v>
      </c>
      <c r="G33">
        <v>392</v>
      </c>
      <c r="H33" s="55">
        <v>9936</v>
      </c>
      <c r="I33">
        <v>1.03</v>
      </c>
      <c r="J33">
        <v>838</v>
      </c>
      <c r="K33">
        <v>243</v>
      </c>
      <c r="L33">
        <v>90</v>
      </c>
    </row>
    <row r="34" spans="1:16" x14ac:dyDescent="0.3">
      <c r="A34" t="s">
        <v>1155</v>
      </c>
      <c r="B34" t="s">
        <v>1169</v>
      </c>
      <c r="C34" t="s">
        <v>1214</v>
      </c>
      <c r="D34" t="s">
        <v>1214</v>
      </c>
      <c r="E34" s="66">
        <v>43832</v>
      </c>
      <c r="F34" s="43" t="s">
        <v>1151</v>
      </c>
      <c r="H34">
        <v>461</v>
      </c>
      <c r="I34">
        <v>0</v>
      </c>
      <c r="J34">
        <v>29</v>
      </c>
      <c r="K34">
        <v>0</v>
      </c>
      <c r="P34" t="s">
        <v>1170</v>
      </c>
    </row>
    <row r="35" spans="1:16" x14ac:dyDescent="0.3">
      <c r="A35" t="s">
        <v>1155</v>
      </c>
      <c r="B35" t="s">
        <v>1169</v>
      </c>
      <c r="C35" t="s">
        <v>1213</v>
      </c>
      <c r="D35" t="s">
        <v>1213</v>
      </c>
      <c r="E35" s="66">
        <v>43832</v>
      </c>
      <c r="F35" s="43" t="s">
        <v>1151</v>
      </c>
      <c r="G35">
        <v>28</v>
      </c>
      <c r="H35" s="55">
        <v>1939</v>
      </c>
      <c r="I35">
        <v>0.77</v>
      </c>
      <c r="J35">
        <v>108</v>
      </c>
      <c r="K35">
        <v>14</v>
      </c>
      <c r="L35">
        <v>14</v>
      </c>
    </row>
    <row r="36" spans="1:16" x14ac:dyDescent="0.3">
      <c r="A36" t="s">
        <v>1155</v>
      </c>
      <c r="B36" t="s">
        <v>1169</v>
      </c>
      <c r="C36" t="s">
        <v>1212</v>
      </c>
      <c r="D36" t="s">
        <v>1212</v>
      </c>
      <c r="E36" s="66">
        <v>43832</v>
      </c>
      <c r="F36" s="43" t="s">
        <v>1151</v>
      </c>
      <c r="G36">
        <v>44</v>
      </c>
      <c r="H36" s="55">
        <v>1331</v>
      </c>
      <c r="I36">
        <v>0.89</v>
      </c>
      <c r="J36">
        <v>146</v>
      </c>
      <c r="K36">
        <v>44</v>
      </c>
      <c r="P36" t="s">
        <v>1170</v>
      </c>
    </row>
    <row r="37" spans="1:16" x14ac:dyDescent="0.3">
      <c r="A37" t="s">
        <v>1155</v>
      </c>
      <c r="B37" t="s">
        <v>1169</v>
      </c>
      <c r="C37" t="s">
        <v>1211</v>
      </c>
      <c r="D37" t="s">
        <v>1211</v>
      </c>
      <c r="E37" s="66">
        <v>43832</v>
      </c>
      <c r="F37" s="43" t="s">
        <v>1151</v>
      </c>
      <c r="G37">
        <v>674</v>
      </c>
      <c r="H37" s="55">
        <v>50784</v>
      </c>
      <c r="I37">
        <v>0.99</v>
      </c>
      <c r="J37" s="55">
        <v>3640</v>
      </c>
      <c r="K37">
        <v>370</v>
      </c>
      <c r="L37">
        <v>277</v>
      </c>
    </row>
    <row r="38" spans="1:16" x14ac:dyDescent="0.3">
      <c r="A38" t="s">
        <v>1155</v>
      </c>
      <c r="B38" t="s">
        <v>1169</v>
      </c>
      <c r="C38" t="s">
        <v>1210</v>
      </c>
      <c r="D38" t="s">
        <v>1210</v>
      </c>
      <c r="E38" s="66">
        <v>43832</v>
      </c>
      <c r="F38" s="43" t="s">
        <v>1151</v>
      </c>
      <c r="G38">
        <v>335</v>
      </c>
      <c r="H38" s="55">
        <v>18158</v>
      </c>
      <c r="I38">
        <v>0.88</v>
      </c>
      <c r="J38" s="55">
        <v>1167</v>
      </c>
      <c r="K38">
        <v>165</v>
      </c>
      <c r="L38">
        <v>91</v>
      </c>
    </row>
    <row r="39" spans="1:16" x14ac:dyDescent="0.3">
      <c r="A39" t="s">
        <v>1155</v>
      </c>
      <c r="B39" t="s">
        <v>1169</v>
      </c>
      <c r="C39" t="s">
        <v>1209</v>
      </c>
      <c r="D39" t="s">
        <v>1209</v>
      </c>
      <c r="E39" s="66">
        <v>43832</v>
      </c>
      <c r="F39" s="43" t="s">
        <v>1151</v>
      </c>
      <c r="H39" s="55">
        <v>2656</v>
      </c>
      <c r="I39">
        <v>0.92</v>
      </c>
      <c r="J39">
        <v>182</v>
      </c>
      <c r="L39">
        <v>18</v>
      </c>
      <c r="P39" t="s">
        <v>1170</v>
      </c>
    </row>
    <row r="40" spans="1:16" x14ac:dyDescent="0.3">
      <c r="A40" t="s">
        <v>1155</v>
      </c>
      <c r="B40" t="s">
        <v>1169</v>
      </c>
      <c r="C40" t="s">
        <v>1208</v>
      </c>
      <c r="D40" t="s">
        <v>1208</v>
      </c>
      <c r="E40" s="66">
        <v>43832</v>
      </c>
      <c r="F40" s="43" t="s">
        <v>1151</v>
      </c>
      <c r="G40">
        <v>38</v>
      </c>
      <c r="H40" s="55">
        <v>3393</v>
      </c>
      <c r="I40">
        <v>0.97</v>
      </c>
      <c r="J40">
        <v>185</v>
      </c>
      <c r="K40">
        <v>11</v>
      </c>
      <c r="L40">
        <v>24</v>
      </c>
    </row>
    <row r="41" spans="1:16" x14ac:dyDescent="0.3">
      <c r="A41" t="s">
        <v>1155</v>
      </c>
      <c r="B41" t="s">
        <v>1169</v>
      </c>
      <c r="C41" t="s">
        <v>1207</v>
      </c>
      <c r="D41" t="s">
        <v>1207</v>
      </c>
      <c r="E41" s="66">
        <v>43832</v>
      </c>
      <c r="F41" s="43" t="s">
        <v>1151</v>
      </c>
      <c r="G41">
        <v>748</v>
      </c>
      <c r="H41" s="55">
        <v>26345</v>
      </c>
      <c r="I41">
        <v>1.03</v>
      </c>
      <c r="J41" s="55">
        <v>2269</v>
      </c>
      <c r="K41">
        <v>428</v>
      </c>
      <c r="L41">
        <v>167</v>
      </c>
    </row>
    <row r="42" spans="1:16" x14ac:dyDescent="0.3">
      <c r="A42" t="s">
        <v>1155</v>
      </c>
      <c r="B42" t="s">
        <v>1169</v>
      </c>
      <c r="C42" t="s">
        <v>1206</v>
      </c>
      <c r="D42" t="s">
        <v>1206</v>
      </c>
      <c r="E42" s="66">
        <v>43832</v>
      </c>
      <c r="F42" s="43" t="s">
        <v>1151</v>
      </c>
      <c r="G42">
        <v>238</v>
      </c>
      <c r="H42" s="55">
        <v>15292</v>
      </c>
      <c r="I42">
        <v>0.92</v>
      </c>
      <c r="J42" s="55">
        <v>1299</v>
      </c>
      <c r="K42">
        <v>133</v>
      </c>
      <c r="L42">
        <v>118</v>
      </c>
    </row>
    <row r="43" spans="1:16" x14ac:dyDescent="0.3">
      <c r="A43" t="s">
        <v>1155</v>
      </c>
      <c r="B43" t="s">
        <v>1169</v>
      </c>
      <c r="C43" t="s">
        <v>1205</v>
      </c>
      <c r="D43" t="s">
        <v>1205</v>
      </c>
      <c r="E43" s="66">
        <v>43832</v>
      </c>
      <c r="F43" s="43" t="s">
        <v>1151</v>
      </c>
      <c r="G43">
        <v>48</v>
      </c>
      <c r="H43" s="55">
        <v>6906</v>
      </c>
      <c r="I43">
        <v>0.94</v>
      </c>
      <c r="J43">
        <v>493</v>
      </c>
      <c r="K43">
        <v>12</v>
      </c>
      <c r="L43">
        <v>78</v>
      </c>
    </row>
    <row r="44" spans="1:16" x14ac:dyDescent="0.3">
      <c r="A44" t="s">
        <v>1155</v>
      </c>
      <c r="B44" t="s">
        <v>1169</v>
      </c>
      <c r="C44" t="s">
        <v>1204</v>
      </c>
      <c r="D44" t="s">
        <v>1204</v>
      </c>
      <c r="E44" s="66">
        <v>43832</v>
      </c>
      <c r="F44" s="43" t="s">
        <v>1151</v>
      </c>
      <c r="G44">
        <v>39</v>
      </c>
      <c r="H44" s="55">
        <v>6041</v>
      </c>
      <c r="I44">
        <v>0.92</v>
      </c>
      <c r="J44">
        <v>407</v>
      </c>
      <c r="K44">
        <v>17</v>
      </c>
      <c r="L44">
        <v>85</v>
      </c>
    </row>
    <row r="45" spans="1:16" x14ac:dyDescent="0.3">
      <c r="A45" t="s">
        <v>1155</v>
      </c>
      <c r="B45" t="s">
        <v>1169</v>
      </c>
      <c r="C45" t="s">
        <v>1203</v>
      </c>
      <c r="D45" t="s">
        <v>1203</v>
      </c>
      <c r="E45" s="66">
        <v>43832</v>
      </c>
      <c r="F45" s="43" t="s">
        <v>1151</v>
      </c>
      <c r="G45">
        <v>70</v>
      </c>
      <c r="H45" s="55">
        <v>9957</v>
      </c>
      <c r="I45">
        <v>0.84</v>
      </c>
      <c r="J45">
        <v>885</v>
      </c>
      <c r="K45">
        <v>45</v>
      </c>
      <c r="L45">
        <v>83</v>
      </c>
    </row>
    <row r="46" spans="1:16" x14ac:dyDescent="0.3">
      <c r="A46" t="s">
        <v>1155</v>
      </c>
      <c r="B46" t="s">
        <v>1169</v>
      </c>
      <c r="C46" t="s">
        <v>1202</v>
      </c>
      <c r="D46" t="s">
        <v>1202</v>
      </c>
      <c r="E46" s="66">
        <v>43832</v>
      </c>
      <c r="F46" s="43" t="s">
        <v>1151</v>
      </c>
      <c r="G46">
        <v>538</v>
      </c>
      <c r="H46" s="55">
        <v>10099</v>
      </c>
      <c r="I46">
        <v>0.91</v>
      </c>
      <c r="J46">
        <v>668</v>
      </c>
      <c r="K46">
        <v>219</v>
      </c>
      <c r="L46">
        <v>60</v>
      </c>
    </row>
    <row r="47" spans="1:16" x14ac:dyDescent="0.3">
      <c r="A47" t="s">
        <v>1155</v>
      </c>
      <c r="B47" t="s">
        <v>1169</v>
      </c>
      <c r="C47" t="s">
        <v>1201</v>
      </c>
      <c r="D47" t="s">
        <v>1201</v>
      </c>
      <c r="E47" s="66">
        <v>43832</v>
      </c>
      <c r="F47" s="43" t="s">
        <v>1151</v>
      </c>
      <c r="G47">
        <v>26</v>
      </c>
      <c r="H47" s="55">
        <v>3562</v>
      </c>
      <c r="I47">
        <v>0.99</v>
      </c>
      <c r="J47">
        <v>302</v>
      </c>
      <c r="K47">
        <v>10</v>
      </c>
      <c r="L47">
        <v>30</v>
      </c>
    </row>
    <row r="48" spans="1:16" x14ac:dyDescent="0.3">
      <c r="A48" t="s">
        <v>1155</v>
      </c>
      <c r="B48" t="s">
        <v>1169</v>
      </c>
      <c r="C48" t="s">
        <v>1200</v>
      </c>
      <c r="D48" t="s">
        <v>1200</v>
      </c>
      <c r="E48" s="66">
        <v>43832</v>
      </c>
      <c r="F48" s="43" t="s">
        <v>1151</v>
      </c>
      <c r="G48">
        <v>444</v>
      </c>
      <c r="H48" s="55">
        <v>12494</v>
      </c>
      <c r="I48">
        <v>1.02</v>
      </c>
      <c r="J48" s="55">
        <v>1100</v>
      </c>
      <c r="K48">
        <v>198</v>
      </c>
      <c r="L48">
        <v>104</v>
      </c>
    </row>
    <row r="49" spans="1:14" x14ac:dyDescent="0.3">
      <c r="A49" t="s">
        <v>1155</v>
      </c>
      <c r="B49" t="s">
        <v>1169</v>
      </c>
      <c r="C49" t="s">
        <v>1199</v>
      </c>
      <c r="D49" t="s">
        <v>1199</v>
      </c>
      <c r="E49" s="66">
        <v>43832</v>
      </c>
      <c r="F49" s="43" t="s">
        <v>1151</v>
      </c>
      <c r="G49" s="55">
        <v>1016</v>
      </c>
      <c r="H49" s="55">
        <v>15550</v>
      </c>
      <c r="I49">
        <v>1.05</v>
      </c>
      <c r="J49" s="55">
        <v>1638</v>
      </c>
      <c r="K49">
        <v>402</v>
      </c>
      <c r="L49">
        <v>148</v>
      </c>
    </row>
    <row r="50" spans="1:14" x14ac:dyDescent="0.3">
      <c r="A50" t="s">
        <v>1155</v>
      </c>
      <c r="B50" t="s">
        <v>1169</v>
      </c>
      <c r="C50" t="s">
        <v>1198</v>
      </c>
      <c r="D50" t="s">
        <v>1198</v>
      </c>
      <c r="E50" s="66">
        <v>43832</v>
      </c>
      <c r="F50" s="43" t="s">
        <v>1151</v>
      </c>
      <c r="G50" s="55">
        <v>1264</v>
      </c>
      <c r="H50" s="55">
        <v>24499</v>
      </c>
      <c r="I50">
        <v>1.03</v>
      </c>
      <c r="J50" s="55">
        <v>2188</v>
      </c>
      <c r="K50">
        <v>597</v>
      </c>
      <c r="L50">
        <v>214</v>
      </c>
    </row>
    <row r="51" spans="1:14" x14ac:dyDescent="0.3">
      <c r="A51" t="s">
        <v>1155</v>
      </c>
      <c r="B51" t="s">
        <v>1169</v>
      </c>
      <c r="C51" t="s">
        <v>1197</v>
      </c>
      <c r="D51" t="s">
        <v>1197</v>
      </c>
      <c r="E51" s="66">
        <v>43832</v>
      </c>
      <c r="F51" s="43" t="s">
        <v>1151</v>
      </c>
      <c r="G51">
        <v>100</v>
      </c>
      <c r="H51" s="55">
        <v>10496</v>
      </c>
      <c r="I51">
        <v>0.99</v>
      </c>
      <c r="J51">
        <v>762</v>
      </c>
      <c r="K51">
        <v>41</v>
      </c>
      <c r="L51">
        <v>111</v>
      </c>
    </row>
    <row r="52" spans="1:14" x14ac:dyDescent="0.3">
      <c r="A52" t="s">
        <v>1155</v>
      </c>
      <c r="B52" t="s">
        <v>1169</v>
      </c>
      <c r="C52" t="s">
        <v>1196</v>
      </c>
      <c r="D52" t="s">
        <v>1196</v>
      </c>
      <c r="E52" s="66">
        <v>43832</v>
      </c>
      <c r="F52" s="43" t="s">
        <v>1151</v>
      </c>
      <c r="G52">
        <v>117</v>
      </c>
      <c r="H52" s="55">
        <v>7408</v>
      </c>
      <c r="I52">
        <v>0.97</v>
      </c>
      <c r="J52">
        <v>644</v>
      </c>
      <c r="K52">
        <v>57</v>
      </c>
      <c r="L52">
        <v>51</v>
      </c>
    </row>
    <row r="53" spans="1:14" x14ac:dyDescent="0.3">
      <c r="A53" t="s">
        <v>1155</v>
      </c>
      <c r="B53" t="s">
        <v>1169</v>
      </c>
      <c r="C53" t="s">
        <v>1195</v>
      </c>
      <c r="D53" t="s">
        <v>1195</v>
      </c>
      <c r="E53" s="66">
        <v>43832</v>
      </c>
      <c r="F53" s="43" t="s">
        <v>1151</v>
      </c>
      <c r="G53">
        <v>117</v>
      </c>
      <c r="H53" s="55">
        <v>14006</v>
      </c>
      <c r="I53">
        <v>0.89</v>
      </c>
      <c r="J53">
        <v>878</v>
      </c>
      <c r="K53">
        <v>50</v>
      </c>
      <c r="L53">
        <v>166</v>
      </c>
    </row>
    <row r="54" spans="1:14" x14ac:dyDescent="0.3">
      <c r="A54" t="s">
        <v>1155</v>
      </c>
      <c r="B54" t="s">
        <v>1169</v>
      </c>
      <c r="C54" t="s">
        <v>1194</v>
      </c>
      <c r="D54" t="s">
        <v>1194</v>
      </c>
      <c r="E54" s="66">
        <v>43832</v>
      </c>
      <c r="F54" s="43" t="s">
        <v>1151</v>
      </c>
      <c r="H54" s="55">
        <v>2248</v>
      </c>
      <c r="I54">
        <v>0.9</v>
      </c>
      <c r="J54">
        <v>132</v>
      </c>
      <c r="L54">
        <v>32</v>
      </c>
      <c r="N54" t="s">
        <v>1170</v>
      </c>
    </row>
    <row r="55" spans="1:14" x14ac:dyDescent="0.3">
      <c r="A55" t="s">
        <v>1155</v>
      </c>
      <c r="B55" t="s">
        <v>1169</v>
      </c>
      <c r="C55" t="s">
        <v>1193</v>
      </c>
      <c r="D55" t="s">
        <v>1193</v>
      </c>
      <c r="E55" s="66">
        <v>43832</v>
      </c>
      <c r="F55" s="43" t="s">
        <v>1151</v>
      </c>
      <c r="G55">
        <v>21</v>
      </c>
      <c r="H55" s="55">
        <v>3696</v>
      </c>
      <c r="I55">
        <v>0.9</v>
      </c>
      <c r="J55">
        <v>285</v>
      </c>
      <c r="L55">
        <v>27</v>
      </c>
      <c r="N55" t="s">
        <v>1170</v>
      </c>
    </row>
    <row r="56" spans="1:14" x14ac:dyDescent="0.3">
      <c r="A56" t="s">
        <v>1155</v>
      </c>
      <c r="B56" t="s">
        <v>1169</v>
      </c>
      <c r="C56" t="s">
        <v>1192</v>
      </c>
      <c r="D56" t="s">
        <v>1192</v>
      </c>
      <c r="E56" s="66">
        <v>43832</v>
      </c>
      <c r="F56" s="43" t="s">
        <v>1151</v>
      </c>
      <c r="G56">
        <v>99</v>
      </c>
      <c r="H56" s="55">
        <v>6003</v>
      </c>
      <c r="I56">
        <v>0.95</v>
      </c>
      <c r="J56">
        <v>484</v>
      </c>
      <c r="K56">
        <v>80</v>
      </c>
      <c r="L56">
        <v>35</v>
      </c>
    </row>
    <row r="57" spans="1:14" x14ac:dyDescent="0.3">
      <c r="A57" t="s">
        <v>1155</v>
      </c>
      <c r="B57" t="s">
        <v>1169</v>
      </c>
      <c r="C57" t="s">
        <v>1191</v>
      </c>
      <c r="D57" t="s">
        <v>1191</v>
      </c>
      <c r="E57" s="66">
        <v>43832</v>
      </c>
      <c r="F57" s="43" t="s">
        <v>1151</v>
      </c>
      <c r="G57">
        <v>42</v>
      </c>
      <c r="H57" s="55">
        <v>2974</v>
      </c>
      <c r="I57">
        <v>0.99</v>
      </c>
      <c r="J57">
        <v>203</v>
      </c>
      <c r="K57">
        <v>15</v>
      </c>
      <c r="L57">
        <v>29</v>
      </c>
    </row>
    <row r="58" spans="1:14" x14ac:dyDescent="0.3">
      <c r="A58" t="s">
        <v>1155</v>
      </c>
      <c r="B58" t="s">
        <v>1169</v>
      </c>
      <c r="C58" t="s">
        <v>1190</v>
      </c>
      <c r="D58" t="s">
        <v>1190</v>
      </c>
      <c r="E58" s="66">
        <v>43832</v>
      </c>
      <c r="F58" s="43" t="s">
        <v>1151</v>
      </c>
      <c r="G58" s="55">
        <v>3018</v>
      </c>
      <c r="H58" s="55">
        <v>22310</v>
      </c>
      <c r="I58">
        <v>1.23</v>
      </c>
      <c r="J58" s="55">
        <v>3031</v>
      </c>
      <c r="K58" s="55">
        <v>1549</v>
      </c>
      <c r="L58">
        <v>102</v>
      </c>
    </row>
    <row r="59" spans="1:14" x14ac:dyDescent="0.3">
      <c r="A59" t="s">
        <v>1155</v>
      </c>
      <c r="B59" t="s">
        <v>1169</v>
      </c>
      <c r="C59" t="s">
        <v>1189</v>
      </c>
      <c r="D59" t="s">
        <v>1189</v>
      </c>
      <c r="E59" s="66">
        <v>43832</v>
      </c>
      <c r="F59" s="43" t="s">
        <v>1151</v>
      </c>
      <c r="G59">
        <v>28</v>
      </c>
      <c r="H59" s="55">
        <v>4003</v>
      </c>
      <c r="I59">
        <v>0.85</v>
      </c>
      <c r="J59">
        <v>281</v>
      </c>
      <c r="K59">
        <v>20</v>
      </c>
      <c r="L59">
        <v>25</v>
      </c>
    </row>
    <row r="60" spans="1:14" x14ac:dyDescent="0.3">
      <c r="A60" t="s">
        <v>1155</v>
      </c>
      <c r="B60" t="s">
        <v>1169</v>
      </c>
      <c r="C60" t="s">
        <v>1188</v>
      </c>
      <c r="D60" t="s">
        <v>1188</v>
      </c>
      <c r="E60" s="66">
        <v>43832</v>
      </c>
      <c r="F60" s="43" t="s">
        <v>1151</v>
      </c>
      <c r="G60" s="55">
        <v>3567</v>
      </c>
      <c r="H60" s="55">
        <v>28773</v>
      </c>
      <c r="I60">
        <v>1.18</v>
      </c>
      <c r="J60" s="55">
        <v>4246</v>
      </c>
      <c r="K60" s="55">
        <v>1889</v>
      </c>
      <c r="L60">
        <v>185</v>
      </c>
    </row>
    <row r="61" spans="1:14" x14ac:dyDescent="0.3">
      <c r="A61" t="s">
        <v>1155</v>
      </c>
      <c r="B61" t="s">
        <v>1169</v>
      </c>
      <c r="C61" t="s">
        <v>1017</v>
      </c>
      <c r="D61" t="s">
        <v>1017</v>
      </c>
      <c r="E61" s="66">
        <v>43832</v>
      </c>
      <c r="F61" s="43" t="s">
        <v>1151</v>
      </c>
      <c r="G61" s="55">
        <v>8073</v>
      </c>
      <c r="H61" s="55">
        <v>25978</v>
      </c>
      <c r="I61">
        <v>1.98</v>
      </c>
      <c r="J61" s="55">
        <v>4741</v>
      </c>
      <c r="K61" s="55">
        <v>2913</v>
      </c>
      <c r="L61">
        <v>726</v>
      </c>
    </row>
    <row r="62" spans="1:14" x14ac:dyDescent="0.3">
      <c r="A62" t="s">
        <v>1155</v>
      </c>
      <c r="B62" t="s">
        <v>1169</v>
      </c>
      <c r="C62" t="s">
        <v>1187</v>
      </c>
      <c r="D62" t="s">
        <v>1187</v>
      </c>
      <c r="E62" s="66">
        <v>43832</v>
      </c>
      <c r="F62" s="43" t="s">
        <v>1151</v>
      </c>
      <c r="G62">
        <v>0</v>
      </c>
      <c r="H62" s="55">
        <v>9131</v>
      </c>
      <c r="I62">
        <v>0.38</v>
      </c>
      <c r="J62">
        <v>557</v>
      </c>
      <c r="K62">
        <v>0</v>
      </c>
      <c r="L62">
        <v>107</v>
      </c>
    </row>
    <row r="63" spans="1:14" x14ac:dyDescent="0.3">
      <c r="A63" t="s">
        <v>1155</v>
      </c>
      <c r="B63" t="s">
        <v>1169</v>
      </c>
      <c r="C63" t="s">
        <v>1186</v>
      </c>
      <c r="D63" t="s">
        <v>1186</v>
      </c>
      <c r="E63" s="66">
        <v>43832</v>
      </c>
      <c r="F63" s="43" t="s">
        <v>1151</v>
      </c>
      <c r="H63" s="55">
        <v>1504</v>
      </c>
      <c r="I63">
        <v>0.86</v>
      </c>
      <c r="J63">
        <v>135</v>
      </c>
      <c r="L63">
        <v>18</v>
      </c>
      <c r="N63" t="s">
        <v>1170</v>
      </c>
    </row>
    <row r="64" spans="1:14" x14ac:dyDescent="0.3">
      <c r="A64" t="s">
        <v>1155</v>
      </c>
      <c r="B64" t="s">
        <v>1169</v>
      </c>
      <c r="C64" t="s">
        <v>1185</v>
      </c>
      <c r="D64" t="s">
        <v>1185</v>
      </c>
      <c r="E64" s="66">
        <v>43832</v>
      </c>
      <c r="F64" s="43" t="s">
        <v>1151</v>
      </c>
      <c r="G64">
        <v>168</v>
      </c>
      <c r="H64" s="55">
        <v>24258</v>
      </c>
      <c r="I64">
        <v>0.8</v>
      </c>
      <c r="J64" s="55">
        <v>1382</v>
      </c>
      <c r="K64">
        <v>73</v>
      </c>
      <c r="L64">
        <v>217</v>
      </c>
    </row>
    <row r="65" spans="1:14" x14ac:dyDescent="0.3">
      <c r="A65" t="s">
        <v>1155</v>
      </c>
      <c r="B65" t="s">
        <v>1169</v>
      </c>
      <c r="C65" t="s">
        <v>1184</v>
      </c>
      <c r="D65" t="s">
        <v>1184</v>
      </c>
      <c r="E65" s="66">
        <v>43832</v>
      </c>
      <c r="F65" s="43" t="s">
        <v>1151</v>
      </c>
      <c r="G65">
        <v>74</v>
      </c>
      <c r="H65" s="55">
        <v>8163</v>
      </c>
      <c r="I65">
        <v>0.83</v>
      </c>
      <c r="J65">
        <v>717</v>
      </c>
      <c r="K65">
        <v>29</v>
      </c>
      <c r="L65">
        <v>88</v>
      </c>
    </row>
    <row r="66" spans="1:14" x14ac:dyDescent="0.3">
      <c r="A66" t="s">
        <v>1155</v>
      </c>
      <c r="B66" t="s">
        <v>1169</v>
      </c>
      <c r="C66" t="s">
        <v>1183</v>
      </c>
      <c r="D66" t="s">
        <v>1183</v>
      </c>
      <c r="E66" s="66">
        <v>43832</v>
      </c>
      <c r="F66" s="43" t="s">
        <v>1151</v>
      </c>
      <c r="G66">
        <v>58</v>
      </c>
      <c r="H66" s="55">
        <v>7804</v>
      </c>
      <c r="I66">
        <v>0.88</v>
      </c>
      <c r="J66">
        <v>417</v>
      </c>
      <c r="K66">
        <v>25</v>
      </c>
      <c r="L66">
        <v>56</v>
      </c>
    </row>
    <row r="67" spans="1:14" x14ac:dyDescent="0.3">
      <c r="A67" t="s">
        <v>1155</v>
      </c>
      <c r="B67" t="s">
        <v>1169</v>
      </c>
      <c r="C67" t="s">
        <v>1182</v>
      </c>
      <c r="D67" t="s">
        <v>1182</v>
      </c>
      <c r="E67" s="66">
        <v>43832</v>
      </c>
      <c r="F67" s="43" t="s">
        <v>1151</v>
      </c>
      <c r="G67">
        <v>690</v>
      </c>
      <c r="H67" s="55">
        <v>25641</v>
      </c>
      <c r="I67">
        <v>0.77</v>
      </c>
      <c r="J67" s="55">
        <v>1794</v>
      </c>
      <c r="K67">
        <v>297</v>
      </c>
      <c r="L67">
        <v>173</v>
      </c>
    </row>
    <row r="68" spans="1:14" x14ac:dyDescent="0.3">
      <c r="A68" t="s">
        <v>1155</v>
      </c>
      <c r="B68" t="s">
        <v>1169</v>
      </c>
      <c r="C68" t="s">
        <v>1181</v>
      </c>
      <c r="D68" t="s">
        <v>1181</v>
      </c>
      <c r="E68" s="66">
        <v>43832</v>
      </c>
      <c r="F68" s="43" t="s">
        <v>1151</v>
      </c>
      <c r="G68">
        <v>31</v>
      </c>
      <c r="H68" s="55">
        <v>2075</v>
      </c>
      <c r="I68">
        <v>0.8</v>
      </c>
      <c r="J68">
        <v>108</v>
      </c>
      <c r="L68">
        <v>23</v>
      </c>
      <c r="N68" t="s">
        <v>1170</v>
      </c>
    </row>
    <row r="69" spans="1:14" x14ac:dyDescent="0.3">
      <c r="A69" t="s">
        <v>1155</v>
      </c>
      <c r="B69" t="s">
        <v>1169</v>
      </c>
      <c r="C69" t="s">
        <v>1180</v>
      </c>
      <c r="D69" t="s">
        <v>1180</v>
      </c>
      <c r="E69" s="66">
        <v>43832</v>
      </c>
      <c r="F69" s="43" t="s">
        <v>1151</v>
      </c>
      <c r="G69">
        <v>103</v>
      </c>
      <c r="H69" s="55">
        <v>12063</v>
      </c>
      <c r="I69">
        <v>1</v>
      </c>
      <c r="J69">
        <v>720</v>
      </c>
      <c r="K69">
        <v>43</v>
      </c>
      <c r="L69">
        <v>90</v>
      </c>
    </row>
    <row r="70" spans="1:14" x14ac:dyDescent="0.3">
      <c r="A70" t="s">
        <v>1155</v>
      </c>
      <c r="B70" t="s">
        <v>1169</v>
      </c>
      <c r="C70" t="s">
        <v>1179</v>
      </c>
      <c r="D70" t="s">
        <v>1179</v>
      </c>
      <c r="E70" s="66">
        <v>43832</v>
      </c>
      <c r="F70" s="43" t="s">
        <v>1151</v>
      </c>
      <c r="H70" s="55">
        <v>1814</v>
      </c>
      <c r="I70">
        <v>0.9</v>
      </c>
      <c r="J70">
        <v>143</v>
      </c>
      <c r="L70">
        <v>21</v>
      </c>
      <c r="N70" t="s">
        <v>1170</v>
      </c>
    </row>
    <row r="71" spans="1:14" x14ac:dyDescent="0.3">
      <c r="A71" t="s">
        <v>1155</v>
      </c>
      <c r="B71" t="s">
        <v>1169</v>
      </c>
      <c r="C71" t="s">
        <v>1178</v>
      </c>
      <c r="D71" t="s">
        <v>1178</v>
      </c>
      <c r="E71" s="66">
        <v>43832</v>
      </c>
      <c r="F71" s="43" t="s">
        <v>1151</v>
      </c>
      <c r="G71">
        <v>107</v>
      </c>
      <c r="H71" s="55">
        <v>17104</v>
      </c>
      <c r="I71">
        <v>0.95</v>
      </c>
      <c r="J71" s="55">
        <v>1289</v>
      </c>
      <c r="K71">
        <v>53</v>
      </c>
      <c r="L71">
        <v>117</v>
      </c>
    </row>
    <row r="72" spans="1:14" x14ac:dyDescent="0.3">
      <c r="A72" t="s">
        <v>1155</v>
      </c>
      <c r="B72" t="s">
        <v>1169</v>
      </c>
      <c r="C72" t="s">
        <v>1177</v>
      </c>
      <c r="D72" t="s">
        <v>1177</v>
      </c>
      <c r="E72" s="66">
        <v>43832</v>
      </c>
      <c r="F72" s="43" t="s">
        <v>1151</v>
      </c>
      <c r="G72">
        <v>256</v>
      </c>
      <c r="H72" s="55">
        <v>44867</v>
      </c>
      <c r="I72">
        <v>0.92</v>
      </c>
      <c r="J72" s="55">
        <v>3274</v>
      </c>
      <c r="K72">
        <v>92</v>
      </c>
      <c r="L72">
        <v>306</v>
      </c>
    </row>
    <row r="73" spans="1:14" x14ac:dyDescent="0.3">
      <c r="A73" t="s">
        <v>1155</v>
      </c>
      <c r="B73" t="s">
        <v>1169</v>
      </c>
      <c r="C73" t="s">
        <v>1176</v>
      </c>
      <c r="D73" t="s">
        <v>1176</v>
      </c>
      <c r="E73" s="66">
        <v>43832</v>
      </c>
      <c r="F73" s="43" t="s">
        <v>1151</v>
      </c>
      <c r="G73">
        <v>18</v>
      </c>
      <c r="H73" s="55">
        <v>4427</v>
      </c>
      <c r="I73">
        <v>0.93</v>
      </c>
      <c r="J73">
        <v>262</v>
      </c>
      <c r="L73">
        <v>38</v>
      </c>
      <c r="N73" t="s">
        <v>1170</v>
      </c>
    </row>
    <row r="74" spans="1:14" x14ac:dyDescent="0.3">
      <c r="A74" t="s">
        <v>1155</v>
      </c>
      <c r="B74" t="s">
        <v>1169</v>
      </c>
      <c r="C74" t="s">
        <v>1175</v>
      </c>
      <c r="D74" t="s">
        <v>1175</v>
      </c>
      <c r="E74" s="66">
        <v>43832</v>
      </c>
      <c r="F74" s="43" t="s">
        <v>1151</v>
      </c>
      <c r="G74">
        <v>35</v>
      </c>
      <c r="H74" s="55">
        <v>1461</v>
      </c>
      <c r="I74">
        <v>1.01</v>
      </c>
      <c r="J74">
        <v>99</v>
      </c>
      <c r="L74">
        <v>15</v>
      </c>
      <c r="N74" t="s">
        <v>1170</v>
      </c>
    </row>
    <row r="75" spans="1:14" x14ac:dyDescent="0.3">
      <c r="A75" t="s">
        <v>1155</v>
      </c>
      <c r="B75" t="s">
        <v>1169</v>
      </c>
      <c r="C75" t="s">
        <v>1174</v>
      </c>
      <c r="D75" t="s">
        <v>1174</v>
      </c>
      <c r="E75" s="66">
        <v>43832</v>
      </c>
      <c r="F75" s="43" t="s">
        <v>1151</v>
      </c>
      <c r="G75">
        <v>131</v>
      </c>
      <c r="H75" s="55">
        <v>16252</v>
      </c>
      <c r="I75">
        <v>0.97</v>
      </c>
      <c r="J75">
        <v>864</v>
      </c>
      <c r="K75">
        <v>48</v>
      </c>
      <c r="L75">
        <v>98</v>
      </c>
    </row>
    <row r="76" spans="1:14" x14ac:dyDescent="0.3">
      <c r="A76" t="s">
        <v>1155</v>
      </c>
      <c r="B76" t="s">
        <v>1169</v>
      </c>
      <c r="C76" t="s">
        <v>995</v>
      </c>
      <c r="D76" t="s">
        <v>995</v>
      </c>
      <c r="E76" s="66">
        <v>43832</v>
      </c>
      <c r="F76" s="43" t="s">
        <v>1151</v>
      </c>
      <c r="G76">
        <v>463</v>
      </c>
      <c r="H76" s="55">
        <v>13384</v>
      </c>
      <c r="I76">
        <v>0.97</v>
      </c>
      <c r="J76" s="55">
        <v>1109</v>
      </c>
      <c r="K76">
        <v>250</v>
      </c>
      <c r="L76">
        <v>96</v>
      </c>
    </row>
    <row r="77" spans="1:14" x14ac:dyDescent="0.3">
      <c r="A77" t="s">
        <v>1155</v>
      </c>
      <c r="B77" t="s">
        <v>1169</v>
      </c>
      <c r="C77" t="s">
        <v>1173</v>
      </c>
      <c r="D77" t="s">
        <v>1173</v>
      </c>
      <c r="E77" s="66">
        <v>43832</v>
      </c>
      <c r="F77" s="43" t="s">
        <v>1151</v>
      </c>
      <c r="H77" s="55">
        <v>4647</v>
      </c>
      <c r="I77">
        <v>0.84</v>
      </c>
      <c r="J77">
        <v>332</v>
      </c>
      <c r="K77">
        <v>0</v>
      </c>
      <c r="L77">
        <v>56</v>
      </c>
      <c r="N77" t="s">
        <v>1170</v>
      </c>
    </row>
    <row r="78" spans="1:14" x14ac:dyDescent="0.3">
      <c r="A78" t="s">
        <v>1155</v>
      </c>
      <c r="B78" t="s">
        <v>1169</v>
      </c>
      <c r="C78" t="s">
        <v>1172</v>
      </c>
      <c r="D78" t="s">
        <v>1172</v>
      </c>
      <c r="E78" s="66">
        <v>43832</v>
      </c>
      <c r="F78" s="43" t="s">
        <v>1151</v>
      </c>
      <c r="G78">
        <v>159</v>
      </c>
      <c r="H78" s="55">
        <v>12869</v>
      </c>
      <c r="I78">
        <v>1</v>
      </c>
      <c r="J78">
        <v>739</v>
      </c>
      <c r="K78">
        <v>26</v>
      </c>
      <c r="L78">
        <v>142</v>
      </c>
    </row>
    <row r="79" spans="1:14" x14ac:dyDescent="0.3">
      <c r="A79" t="s">
        <v>1155</v>
      </c>
      <c r="B79" t="s">
        <v>1169</v>
      </c>
      <c r="C79" t="s">
        <v>1171</v>
      </c>
      <c r="D79" t="s">
        <v>1171</v>
      </c>
      <c r="E79" s="66">
        <v>43832</v>
      </c>
      <c r="F79" s="43" t="s">
        <v>1151</v>
      </c>
      <c r="H79" s="55">
        <v>1060</v>
      </c>
      <c r="I79">
        <v>0.97</v>
      </c>
      <c r="J79">
        <v>83</v>
      </c>
      <c r="K79">
        <v>0</v>
      </c>
      <c r="N79" t="s">
        <v>1170</v>
      </c>
    </row>
    <row r="80" spans="1:14" x14ac:dyDescent="0.3">
      <c r="A80" t="s">
        <v>1155</v>
      </c>
      <c r="B80" t="s">
        <v>1169</v>
      </c>
      <c r="C80" t="s">
        <v>1168</v>
      </c>
      <c r="D80" t="s">
        <v>1168</v>
      </c>
      <c r="E80" s="66">
        <v>43832</v>
      </c>
      <c r="F80" s="43" t="s">
        <v>1151</v>
      </c>
      <c r="G80">
        <v>52</v>
      </c>
      <c r="H80" s="55">
        <v>4732</v>
      </c>
      <c r="I80">
        <v>0.68</v>
      </c>
      <c r="J80">
        <v>664</v>
      </c>
      <c r="K80">
        <v>27</v>
      </c>
      <c r="L80">
        <v>28</v>
      </c>
    </row>
    <row r="81" spans="1:12" x14ac:dyDescent="0.3">
      <c r="E81" s="66"/>
      <c r="H81" s="55"/>
    </row>
    <row r="82" spans="1:12" x14ac:dyDescent="0.3">
      <c r="A82" t="s">
        <v>1155</v>
      </c>
      <c r="B82" t="s">
        <v>1164</v>
      </c>
      <c r="C82" t="s">
        <v>1153</v>
      </c>
      <c r="D82" t="s">
        <v>1167</v>
      </c>
      <c r="E82" s="66">
        <v>43832</v>
      </c>
      <c r="F82" s="43" t="s">
        <v>1151</v>
      </c>
      <c r="G82" s="55">
        <v>24555</v>
      </c>
      <c r="H82" s="55">
        <v>654798</v>
      </c>
      <c r="I82">
        <v>0.96</v>
      </c>
      <c r="J82" s="55">
        <v>54962</v>
      </c>
      <c r="K82" s="55">
        <v>11070</v>
      </c>
      <c r="L82" s="55">
        <v>5571</v>
      </c>
    </row>
    <row r="83" spans="1:12" x14ac:dyDescent="0.3">
      <c r="A83" t="s">
        <v>1155</v>
      </c>
      <c r="B83" t="s">
        <v>1164</v>
      </c>
      <c r="C83" t="s">
        <v>1153</v>
      </c>
      <c r="D83" t="s">
        <v>1166</v>
      </c>
      <c r="E83" s="66">
        <v>43832</v>
      </c>
      <c r="F83" s="43" t="s">
        <v>1151</v>
      </c>
      <c r="G83" s="55">
        <v>14179</v>
      </c>
      <c r="H83" s="55">
        <v>337853</v>
      </c>
      <c r="I83">
        <v>0.96</v>
      </c>
      <c r="J83" s="55">
        <v>29350</v>
      </c>
      <c r="K83" s="55">
        <v>6400</v>
      </c>
      <c r="L83" s="55">
        <v>2847</v>
      </c>
    </row>
    <row r="84" spans="1:12" x14ac:dyDescent="0.3">
      <c r="A84" t="s">
        <v>1155</v>
      </c>
      <c r="B84" t="s">
        <v>1164</v>
      </c>
      <c r="C84" t="s">
        <v>1153</v>
      </c>
      <c r="D84" t="s">
        <v>1165</v>
      </c>
      <c r="E84" s="66">
        <v>43832</v>
      </c>
      <c r="F84" s="43" t="s">
        <v>1151</v>
      </c>
      <c r="G84" s="55">
        <v>10375</v>
      </c>
      <c r="H84" s="55">
        <v>316922</v>
      </c>
      <c r="I84">
        <v>0.96</v>
      </c>
      <c r="J84" s="55">
        <v>25611</v>
      </c>
      <c r="K84" s="55">
        <v>4669</v>
      </c>
      <c r="L84" s="55">
        <v>2724</v>
      </c>
    </row>
    <row r="85" spans="1:12" x14ac:dyDescent="0.3">
      <c r="A85" t="s">
        <v>1155</v>
      </c>
      <c r="B85" t="s">
        <v>1164</v>
      </c>
      <c r="C85" t="s">
        <v>1153</v>
      </c>
      <c r="D85" t="s">
        <v>1163</v>
      </c>
      <c r="E85" s="66">
        <v>43832</v>
      </c>
      <c r="F85" s="43" t="s">
        <v>1151</v>
      </c>
      <c r="G85">
        <v>1</v>
      </c>
      <c r="H85">
        <v>23</v>
      </c>
      <c r="I85">
        <v>0.96</v>
      </c>
      <c r="J85">
        <v>1</v>
      </c>
      <c r="K85">
        <v>1</v>
      </c>
      <c r="L85">
        <v>0</v>
      </c>
    </row>
    <row r="86" spans="1:12" x14ac:dyDescent="0.3">
      <c r="A86" t="s">
        <v>1155</v>
      </c>
      <c r="B86" t="s">
        <v>1154</v>
      </c>
      <c r="C86" t="s">
        <v>1153</v>
      </c>
      <c r="D86" t="s">
        <v>1018</v>
      </c>
      <c r="E86" s="66">
        <v>43832</v>
      </c>
      <c r="F86" s="43" t="s">
        <v>1151</v>
      </c>
      <c r="G86" s="55">
        <v>24555</v>
      </c>
      <c r="H86" s="55">
        <v>654798</v>
      </c>
      <c r="I86">
        <v>0.96</v>
      </c>
      <c r="J86" s="55">
        <v>54962</v>
      </c>
      <c r="K86" s="55">
        <v>11070</v>
      </c>
      <c r="L86" s="55">
        <v>5571</v>
      </c>
    </row>
    <row r="87" spans="1:12" x14ac:dyDescent="0.3">
      <c r="A87" t="s">
        <v>1155</v>
      </c>
      <c r="B87" t="s">
        <v>1154</v>
      </c>
      <c r="C87" t="s">
        <v>1153</v>
      </c>
      <c r="D87" t="s">
        <v>1162</v>
      </c>
      <c r="E87" s="66">
        <v>43832</v>
      </c>
      <c r="F87" s="43" t="s">
        <v>1151</v>
      </c>
      <c r="G87" s="55">
        <v>17063</v>
      </c>
      <c r="H87" s="55">
        <v>188203</v>
      </c>
      <c r="I87">
        <v>0.96</v>
      </c>
      <c r="J87" s="55">
        <v>37560</v>
      </c>
      <c r="K87" s="55">
        <v>8821</v>
      </c>
      <c r="L87" s="55">
        <v>3528</v>
      </c>
    </row>
    <row r="88" spans="1:12" x14ac:dyDescent="0.3">
      <c r="A88" t="s">
        <v>1155</v>
      </c>
      <c r="B88" t="s">
        <v>1154</v>
      </c>
      <c r="C88" t="s">
        <v>1153</v>
      </c>
      <c r="D88" t="s">
        <v>1161</v>
      </c>
      <c r="E88" s="66">
        <v>43832</v>
      </c>
      <c r="F88" s="43" t="s">
        <v>1151</v>
      </c>
      <c r="G88" s="55">
        <v>1286</v>
      </c>
      <c r="H88" s="55">
        <v>39037</v>
      </c>
      <c r="I88">
        <v>0.96</v>
      </c>
      <c r="J88" s="55">
        <v>2121</v>
      </c>
      <c r="K88">
        <v>480</v>
      </c>
      <c r="L88">
        <v>178</v>
      </c>
    </row>
    <row r="89" spans="1:12" x14ac:dyDescent="0.3">
      <c r="A89" t="s">
        <v>1155</v>
      </c>
      <c r="B89" t="s">
        <v>1154</v>
      </c>
      <c r="C89" t="s">
        <v>1153</v>
      </c>
      <c r="D89" t="s">
        <v>1160</v>
      </c>
      <c r="E89" s="66">
        <v>43832</v>
      </c>
      <c r="F89" s="43" t="s">
        <v>1151</v>
      </c>
      <c r="G89">
        <v>28</v>
      </c>
      <c r="H89" s="55">
        <v>1735</v>
      </c>
      <c r="I89">
        <v>0.96</v>
      </c>
      <c r="J89">
        <v>43</v>
      </c>
      <c r="K89">
        <v>9</v>
      </c>
      <c r="L89">
        <v>11</v>
      </c>
    </row>
    <row r="90" spans="1:12" x14ac:dyDescent="0.3">
      <c r="A90" t="s">
        <v>1155</v>
      </c>
      <c r="B90" t="s">
        <v>1154</v>
      </c>
      <c r="C90" t="s">
        <v>1153</v>
      </c>
      <c r="D90" t="s">
        <v>1159</v>
      </c>
      <c r="E90" s="66">
        <v>43832</v>
      </c>
      <c r="F90" s="43" t="s">
        <v>1151</v>
      </c>
      <c r="G90" s="55">
        <v>1831</v>
      </c>
      <c r="H90" s="55">
        <v>211307</v>
      </c>
      <c r="I90">
        <v>0.96</v>
      </c>
      <c r="J90" s="55">
        <v>4203</v>
      </c>
      <c r="K90">
        <v>244</v>
      </c>
      <c r="L90" s="55">
        <v>1063</v>
      </c>
    </row>
    <row r="91" spans="1:12" x14ac:dyDescent="0.3">
      <c r="A91" t="s">
        <v>1155</v>
      </c>
      <c r="B91" t="s">
        <v>1154</v>
      </c>
      <c r="C91" t="s">
        <v>1153</v>
      </c>
      <c r="D91" t="s">
        <v>1158</v>
      </c>
      <c r="E91" s="66">
        <v>43832</v>
      </c>
      <c r="F91" s="43" t="s">
        <v>1151</v>
      </c>
      <c r="G91">
        <v>286</v>
      </c>
      <c r="H91" s="55">
        <v>46927</v>
      </c>
      <c r="I91">
        <v>0.96</v>
      </c>
      <c r="J91" s="55">
        <v>2824</v>
      </c>
      <c r="K91">
        <v>138</v>
      </c>
      <c r="L91">
        <v>285</v>
      </c>
    </row>
    <row r="92" spans="1:12" x14ac:dyDescent="0.3">
      <c r="A92" t="s">
        <v>1155</v>
      </c>
      <c r="B92" t="s">
        <v>1154</v>
      </c>
      <c r="C92" t="s">
        <v>1153</v>
      </c>
      <c r="D92" t="s">
        <v>1157</v>
      </c>
      <c r="E92" s="66">
        <v>43832</v>
      </c>
      <c r="F92" s="43" t="s">
        <v>1151</v>
      </c>
      <c r="G92" s="55">
        <v>3818</v>
      </c>
      <c r="H92" s="55">
        <v>126350</v>
      </c>
      <c r="I92">
        <v>0.96</v>
      </c>
      <c r="J92" s="55">
        <v>7317</v>
      </c>
      <c r="K92" s="55">
        <v>1303</v>
      </c>
      <c r="L92">
        <v>431</v>
      </c>
    </row>
    <row r="93" spans="1:12" x14ac:dyDescent="0.3">
      <c r="A93" t="s">
        <v>1155</v>
      </c>
      <c r="B93" t="s">
        <v>1154</v>
      </c>
      <c r="C93" t="s">
        <v>1153</v>
      </c>
      <c r="D93" t="s">
        <v>1156</v>
      </c>
      <c r="E93" s="66">
        <v>43832</v>
      </c>
      <c r="F93" s="43" t="s">
        <v>1151</v>
      </c>
      <c r="G93">
        <v>240</v>
      </c>
      <c r="H93" s="55">
        <v>41119</v>
      </c>
      <c r="I93">
        <v>0.96</v>
      </c>
      <c r="J93">
        <v>880</v>
      </c>
      <c r="K93">
        <v>73</v>
      </c>
      <c r="L93">
        <v>75</v>
      </c>
    </row>
    <row r="94" spans="1:12" x14ac:dyDescent="0.3">
      <c r="A94" t="s">
        <v>1155</v>
      </c>
      <c r="B94" t="s">
        <v>1154</v>
      </c>
      <c r="C94" t="s">
        <v>1153</v>
      </c>
      <c r="D94" t="s">
        <v>1152</v>
      </c>
      <c r="E94" s="66">
        <v>43832</v>
      </c>
      <c r="F94" s="43" t="s">
        <v>1151</v>
      </c>
      <c r="G94">
        <v>3</v>
      </c>
      <c r="H94">
        <v>120</v>
      </c>
      <c r="I94">
        <v>0.96</v>
      </c>
      <c r="J94">
        <v>14</v>
      </c>
      <c r="K94">
        <v>2</v>
      </c>
      <c r="L9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Global Status</vt:lpstr>
      <vt:lpstr>Pie Charts</vt:lpstr>
      <vt:lpstr>Phase</vt:lpstr>
      <vt:lpstr>Normal Logistic</vt:lpstr>
      <vt:lpstr>USA Counties</vt:lpstr>
      <vt:lpstr>Terminal</vt:lpstr>
      <vt:lpstr>CDC Deaths</vt:lpstr>
      <vt:lpstr>Provisional_Death_CDC</vt:lpstr>
      <vt:lpstr>Phase!DeathsPerInfected</vt:lpstr>
      <vt:lpstr>DeathsPerUntreated</vt:lpstr>
      <vt:lpstr>Phase!Peak_Day</vt:lpstr>
      <vt:lpstr>Phase!Speed</vt:lpstr>
      <vt:lpstr>Phase!Total_Cases</vt:lpstr>
      <vt:lpstr>WorldPop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Collins</dc:creator>
  <cp:lastModifiedBy>Richard Collins</cp:lastModifiedBy>
  <dcterms:created xsi:type="dcterms:W3CDTF">2020-03-25T22:03:33Z</dcterms:created>
  <dcterms:modified xsi:type="dcterms:W3CDTF">2020-05-04T23:13:08Z</dcterms:modified>
</cp:coreProperties>
</file>