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Pie Charts" sheetId="4" r:id="rId2"/>
    <sheet name="Phase" sheetId="9" r:id="rId3"/>
    <sheet name="Normal Logistic" sheetId="7" r:id="rId4"/>
    <sheet name="USA Counties" sheetId="2" r:id="rId5"/>
    <sheet name="Terminal" sheetId="3" r:id="rId6"/>
    <sheet name="CDC Deaths" sheetId="5" r:id="rId7"/>
    <sheet name="Provisional_Death_CDC" sheetId="6" r:id="rId8"/>
  </sheets>
  <definedNames>
    <definedName name="DeathsPerInfected" localSheetId="2">Phase!$E$15</definedName>
    <definedName name="DeathsPerUntreated">Phase!$E$8</definedName>
    <definedName name="Peak_Day" localSheetId="2">Phase!$C$16</definedName>
    <definedName name="solver_adj" localSheetId="0" hidden="1">'Global Status'!$AL$20:$AP$20</definedName>
    <definedName name="solver_adj" localSheetId="3" hidden="1">'Normal Logistic'!$I$1:$I$3</definedName>
    <definedName name="solver_adj" localSheetId="2" hidden="1">Phase!$F$15:$F$17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0" hidden="1">2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0" hidden="1">'Global Status'!$O$1</definedName>
    <definedName name="solver_opt" localSheetId="3" hidden="1">'Normal Logistic'!$I$4</definedName>
    <definedName name="solver_opt" localSheetId="2" hidden="1">Phase!$F$18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3" hidden="1">3</definedName>
    <definedName name="solver_ver" localSheetId="2" hidden="1">3</definedName>
    <definedName name="Speed" localSheetId="2">Phase!$C$17</definedName>
    <definedName name="Total_Cases" localSheetId="2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9" l="1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D63" i="9" l="1"/>
  <c r="A60" i="9"/>
  <c r="D60" i="9" s="1"/>
  <c r="A65" i="9"/>
  <c r="A59" i="9" l="1"/>
  <c r="D59" i="9" s="1"/>
  <c r="A66" i="9"/>
  <c r="A67" i="9" s="1"/>
  <c r="D65" i="9"/>
  <c r="A58" i="9" l="1"/>
  <c r="D58" i="9" s="1"/>
  <c r="D67" i="9"/>
  <c r="D66" i="9"/>
  <c r="A68" i="9"/>
  <c r="A57" i="9" l="1"/>
  <c r="D68" i="9"/>
  <c r="D57" i="9"/>
  <c r="A56" i="9"/>
  <c r="A69" i="9"/>
  <c r="D69" i="9" l="1"/>
  <c r="D56" i="9"/>
  <c r="A55" i="9"/>
  <c r="A70" i="9"/>
  <c r="D70" i="9" l="1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D54" i="9" l="1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D53" i="9" l="1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D52" i="9" l="1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D74" i="9" l="1"/>
  <c r="D51" i="9"/>
  <c r="A50" i="9"/>
  <c r="A75" i="9"/>
  <c r="D4" i="7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D75" i="9" l="1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D49" i="9" l="1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D77" i="9" l="1"/>
  <c r="D48" i="9"/>
  <c r="A47" i="9"/>
  <c r="A78" i="9"/>
  <c r="C80" i="4"/>
  <c r="E3" i="1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D78" i="9" l="1"/>
  <c r="D47" i="9"/>
  <c r="A46" i="9"/>
  <c r="A79" i="9"/>
  <c r="E54" i="1"/>
  <c r="D54" i="1" s="1"/>
  <c r="E57" i="1"/>
  <c r="D57" i="1" s="1"/>
  <c r="B45" i="4"/>
  <c r="B47" i="4" s="1"/>
  <c r="BB22" i="1"/>
  <c r="V47" i="1"/>
  <c r="V48" i="1"/>
  <c r="V49" i="1"/>
  <c r="D79" i="9" l="1"/>
  <c r="D46" i="9"/>
  <c r="A45" i="9"/>
  <c r="A80" i="9"/>
  <c r="BC21" i="1"/>
  <c r="AX21" i="1"/>
  <c r="AW21" i="1"/>
  <c r="BA21" i="1" s="1"/>
  <c r="AV21" i="1"/>
  <c r="AZ21" i="1" s="1"/>
  <c r="AU21" i="1"/>
  <c r="AY21" i="1" s="1"/>
  <c r="D45" i="9" l="1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D81" i="9" l="1"/>
  <c r="D44" i="9"/>
  <c r="A43" i="9"/>
  <c r="A82" i="9"/>
  <c r="M7" i="1"/>
  <c r="O7" i="1"/>
  <c r="K8" i="1"/>
  <c r="D43" i="9" l="1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D83" i="9" l="1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A40" i="9" l="1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D85" i="9" l="1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E6" i="1" s="1"/>
  <c r="D6" i="1" s="1"/>
  <c r="V6" i="1"/>
  <c r="S7" i="1"/>
  <c r="P7" i="1" s="1"/>
  <c r="Q7" i="1"/>
  <c r="E7" i="1" s="1"/>
  <c r="D7" i="1" s="1"/>
  <c r="V7" i="1"/>
  <c r="S8" i="1"/>
  <c r="P8" i="1" s="1"/>
  <c r="Q8" i="1"/>
  <c r="E8" i="1" s="1"/>
  <c r="D8" i="1" s="1"/>
  <c r="V8" i="1"/>
  <c r="S9" i="1"/>
  <c r="P9" i="1" s="1"/>
  <c r="Q9" i="1"/>
  <c r="E9" i="1" s="1"/>
  <c r="D9" i="1" s="1"/>
  <c r="V9" i="1"/>
  <c r="N10" i="1"/>
  <c r="R10" i="1" s="1"/>
  <c r="H44" i="1"/>
  <c r="A38" i="9" l="1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D87" i="9" l="1"/>
  <c r="A37" i="9"/>
  <c r="D38" i="9"/>
  <c r="A88" i="9"/>
  <c r="M13" i="1"/>
  <c r="O13" i="1"/>
  <c r="R3" i="1"/>
  <c r="K14" i="1"/>
  <c r="Q43" i="1"/>
  <c r="D88" i="9" l="1"/>
  <c r="A36" i="9"/>
  <c r="D37" i="9"/>
  <c r="A89" i="9"/>
  <c r="M14" i="1"/>
  <c r="O14" i="1"/>
  <c r="K15" i="1"/>
  <c r="V43" i="1"/>
  <c r="H43" i="1"/>
  <c r="A35" i="9" l="1"/>
  <c r="D36" i="9"/>
  <c r="D89" i="9"/>
  <c r="A90" i="9"/>
  <c r="M15" i="1"/>
  <c r="O15" i="1"/>
  <c r="K16" i="1"/>
  <c r="V25" i="1"/>
  <c r="V40" i="1"/>
  <c r="V41" i="1"/>
  <c r="V42" i="1"/>
  <c r="H42" i="1"/>
  <c r="D90" i="9" l="1"/>
  <c r="A34" i="9"/>
  <c r="D35" i="9"/>
  <c r="A91" i="9"/>
  <c r="M16" i="1"/>
  <c r="O16" i="1"/>
  <c r="K17" i="1"/>
  <c r="H41" i="1"/>
  <c r="D91" i="9" l="1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A32" i="9" l="1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D93" i="9" l="1"/>
  <c r="A31" i="9"/>
  <c r="D32" i="9"/>
  <c r="A94" i="9"/>
  <c r="M19" i="1"/>
  <c r="O19" i="1"/>
  <c r="K20" i="1"/>
  <c r="S39" i="1"/>
  <c r="D94" i="9" l="1"/>
  <c r="A30" i="9"/>
  <c r="D31" i="9"/>
  <c r="A95" i="9"/>
  <c r="M20" i="1"/>
  <c r="O20" i="1"/>
  <c r="K21" i="1"/>
  <c r="CQ4" i="1"/>
  <c r="V34" i="1"/>
  <c r="V39" i="1"/>
  <c r="A29" i="9" l="1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D96" i="9" l="1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D97" i="9" l="1"/>
  <c r="A27" i="9"/>
  <c r="D28" i="9"/>
  <c r="A98" i="9"/>
  <c r="M23" i="1"/>
  <c r="O23" i="1"/>
  <c r="K24" i="1"/>
  <c r="S3" i="1"/>
  <c r="D98" i="9" l="1"/>
  <c r="A26" i="9"/>
  <c r="D27" i="9"/>
  <c r="A99" i="9"/>
  <c r="M24" i="1"/>
  <c r="O24" i="1"/>
  <c r="K25" i="1"/>
  <c r="P3" i="1"/>
  <c r="S10" i="1"/>
  <c r="P10" i="1" s="1"/>
  <c r="Q10" i="1"/>
  <c r="E10" i="1" s="1"/>
  <c r="D10" i="1" s="1"/>
  <c r="S11" i="1"/>
  <c r="P11" i="1" s="1"/>
  <c r="Q11" i="1"/>
  <c r="E11" i="1" s="1"/>
  <c r="D11" i="1" s="1"/>
  <c r="S12" i="1"/>
  <c r="P12" i="1" s="1"/>
  <c r="Q12" i="1"/>
  <c r="E12" i="1" s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E17" i="1" s="1"/>
  <c r="Q18" i="1"/>
  <c r="E18" i="1" s="1"/>
  <c r="Q19" i="1"/>
  <c r="E19" i="1" s="1"/>
  <c r="Q20" i="1"/>
  <c r="E20" i="1" s="1"/>
  <c r="Q21" i="1"/>
  <c r="E21" i="1" s="1"/>
  <c r="Q23" i="1"/>
  <c r="E23" i="1" s="1"/>
  <c r="Q24" i="1"/>
  <c r="E24" i="1" s="1"/>
  <c r="D24" i="1" s="1"/>
  <c r="A25" i="9" l="1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E13" i="1" s="1"/>
  <c r="D13" i="1" s="1"/>
  <c r="S13" i="1"/>
  <c r="P13" i="1" s="1"/>
  <c r="D100" i="9" l="1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D101" i="9" l="1"/>
  <c r="A102" i="9"/>
  <c r="M27" i="1"/>
  <c r="O27" i="1"/>
  <c r="K28" i="1"/>
  <c r="Q14" i="1"/>
  <c r="E14" i="1" s="1"/>
  <c r="D14" i="1" s="1"/>
  <c r="Q15" i="1"/>
  <c r="E15" i="1" s="1"/>
  <c r="D15" i="1" s="1"/>
  <c r="Q16" i="1"/>
  <c r="E16" i="1" s="1"/>
  <c r="D16" i="1" s="1"/>
  <c r="Q22" i="1"/>
  <c r="E22" i="1" s="1"/>
  <c r="D102" i="9" l="1"/>
  <c r="A103" i="9"/>
  <c r="F40" i="1"/>
  <c r="D22" i="1"/>
  <c r="F33" i="1"/>
  <c r="F34" i="1"/>
  <c r="F32" i="1"/>
  <c r="M28" i="1"/>
  <c r="O28" i="1"/>
  <c r="K29" i="1"/>
  <c r="Q25" i="1"/>
  <c r="E25" i="1" s="1"/>
  <c r="D25" i="1" s="1"/>
  <c r="D103" i="9" l="1"/>
  <c r="A104" i="9"/>
  <c r="O29" i="1"/>
  <c r="M29" i="1"/>
  <c r="K30" i="1"/>
  <c r="F43" i="1"/>
  <c r="G25" i="1"/>
  <c r="Q26" i="1"/>
  <c r="E26" i="1" s="1"/>
  <c r="D26" i="1" s="1"/>
  <c r="S25" i="1"/>
  <c r="P25" i="1" s="1"/>
  <c r="D104" i="9" l="1"/>
  <c r="A105" i="9"/>
  <c r="O30" i="1"/>
  <c r="M30" i="1"/>
  <c r="K31" i="1"/>
  <c r="G26" i="1"/>
  <c r="F44" i="1"/>
  <c r="S26" i="1"/>
  <c r="P26" i="1" s="1"/>
  <c r="Q27" i="1"/>
  <c r="E27" i="1" s="1"/>
  <c r="D27" i="1" s="1"/>
  <c r="D105" i="9" l="1"/>
  <c r="A106" i="9"/>
  <c r="O31" i="1"/>
  <c r="M31" i="1"/>
  <c r="K32" i="1"/>
  <c r="F45" i="1"/>
  <c r="G27" i="1"/>
  <c r="S27" i="1"/>
  <c r="P27" i="1" s="1"/>
  <c r="S28" i="1"/>
  <c r="P28" i="1" s="1"/>
  <c r="D106" i="9" l="1"/>
  <c r="A107" i="9"/>
  <c r="O32" i="1"/>
  <c r="M32" i="1"/>
  <c r="K33" i="1"/>
  <c r="Q28" i="1"/>
  <c r="E28" i="1" s="1"/>
  <c r="D28" i="1" s="1"/>
  <c r="D107" i="9" l="1"/>
  <c r="A108" i="9"/>
  <c r="M33" i="1"/>
  <c r="O33" i="1"/>
  <c r="K34" i="1"/>
  <c r="G28" i="1"/>
  <c r="F46" i="1"/>
  <c r="S29" i="1"/>
  <c r="P29" i="1" s="1"/>
  <c r="Q29" i="1"/>
  <c r="E29" i="1" s="1"/>
  <c r="D29" i="1" s="1"/>
  <c r="D108" i="9" l="1"/>
  <c r="A109" i="9"/>
  <c r="O34" i="1"/>
  <c r="M34" i="1"/>
  <c r="K35" i="1"/>
  <c r="G29" i="1"/>
  <c r="F47" i="1"/>
  <c r="Q30" i="1"/>
  <c r="E30" i="1" s="1"/>
  <c r="D30" i="1" s="1"/>
  <c r="D109" i="9" l="1"/>
  <c r="A110" i="9"/>
  <c r="O35" i="1"/>
  <c r="M35" i="1"/>
  <c r="K36" i="1"/>
  <c r="G30" i="1"/>
  <c r="F48" i="1"/>
  <c r="S30" i="1"/>
  <c r="P30" i="1" s="1"/>
  <c r="D110" i="9" l="1"/>
  <c r="A111" i="9"/>
  <c r="O36" i="1"/>
  <c r="M36" i="1"/>
  <c r="K37" i="1"/>
  <c r="S31" i="1"/>
  <c r="P31" i="1" s="1"/>
  <c r="Q31" i="1"/>
  <c r="E31" i="1" s="1"/>
  <c r="D31" i="1" s="1"/>
  <c r="D111" i="9" l="1"/>
  <c r="A112" i="9"/>
  <c r="O37" i="1"/>
  <c r="M37" i="1"/>
  <c r="K38" i="1"/>
  <c r="G31" i="1"/>
  <c r="F49" i="1"/>
  <c r="S32" i="1"/>
  <c r="P32" i="1" s="1"/>
  <c r="D112" i="9" l="1"/>
  <c r="A113" i="9"/>
  <c r="O38" i="1"/>
  <c r="M38" i="1"/>
  <c r="K39" i="1"/>
  <c r="Q32" i="1"/>
  <c r="E32" i="1" s="1"/>
  <c r="D32" i="1" s="1"/>
  <c r="D113" i="9" l="1"/>
  <c r="A114" i="9"/>
  <c r="O39" i="1"/>
  <c r="M39" i="1"/>
  <c r="K40" i="1"/>
  <c r="G32" i="1"/>
  <c r="F50" i="1"/>
  <c r="Q33" i="1"/>
  <c r="E33" i="1" s="1"/>
  <c r="D33" i="1" s="1"/>
  <c r="D114" i="9" l="1"/>
  <c r="A115" i="9"/>
  <c r="O40" i="1"/>
  <c r="M40" i="1"/>
  <c r="B33" i="4"/>
  <c r="F3" i="1"/>
  <c r="K41" i="1"/>
  <c r="G33" i="1"/>
  <c r="F51" i="1"/>
  <c r="B51" i="4" s="1"/>
  <c r="S33" i="1"/>
  <c r="P33" i="1" s="1"/>
  <c r="D115" i="9" l="1"/>
  <c r="A116" i="9"/>
  <c r="M41" i="1"/>
  <c r="O41" i="1"/>
  <c r="K42" i="1"/>
  <c r="S34" i="1"/>
  <c r="P34" i="1" s="1"/>
  <c r="D116" i="9" l="1"/>
  <c r="A117" i="9"/>
  <c r="O42" i="1"/>
  <c r="M42" i="1"/>
  <c r="K43" i="1"/>
  <c r="Q34" i="1"/>
  <c r="E34" i="1" s="1"/>
  <c r="D34" i="1" s="1"/>
  <c r="D117" i="9" l="1"/>
  <c r="A118" i="9"/>
  <c r="O43" i="1"/>
  <c r="M43" i="1"/>
  <c r="K44" i="1"/>
  <c r="G34" i="1"/>
  <c r="F52" i="1"/>
  <c r="B68" i="4" s="1"/>
  <c r="S35" i="1"/>
  <c r="P35" i="1" s="1"/>
  <c r="Q35" i="1"/>
  <c r="E35" i="1" s="1"/>
  <c r="D35" i="1" s="1"/>
  <c r="D118" i="9" l="1"/>
  <c r="A119" i="9"/>
  <c r="O44" i="1"/>
  <c r="M44" i="1"/>
  <c r="K45" i="1"/>
  <c r="G35" i="1"/>
  <c r="F53" i="1"/>
  <c r="Q36" i="1"/>
  <c r="E36" i="1" s="1"/>
  <c r="D36" i="1" s="1"/>
  <c r="D119" i="9" l="1"/>
  <c r="A120" i="9"/>
  <c r="O45" i="1"/>
  <c r="M45" i="1"/>
  <c r="K46" i="1"/>
  <c r="G36" i="1"/>
  <c r="F54" i="1"/>
  <c r="V37" i="1"/>
  <c r="S36" i="1"/>
  <c r="P36" i="1" s="1"/>
  <c r="Q37" i="1"/>
  <c r="E37" i="1" s="1"/>
  <c r="D37" i="1" s="1"/>
  <c r="D120" i="9" l="1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D121" i="9" l="1"/>
  <c r="A122" i="9"/>
  <c r="A123" i="9" s="1"/>
  <c r="M47" i="1"/>
  <c r="O47" i="1"/>
  <c r="K48" i="1"/>
  <c r="V59" i="1"/>
  <c r="V60" i="1"/>
  <c r="V61" i="1"/>
  <c r="V62" i="1"/>
  <c r="V63" i="1"/>
  <c r="V64" i="1"/>
  <c r="Q38" i="1"/>
  <c r="E38" i="1" s="1"/>
  <c r="D38" i="1" s="1"/>
  <c r="D123" i="9" l="1"/>
  <c r="A124" i="9"/>
  <c r="D122" i="9"/>
  <c r="M48" i="1"/>
  <c r="O48" i="1"/>
  <c r="K49" i="1"/>
  <c r="G38" i="1"/>
  <c r="F56" i="1"/>
  <c r="B103" i="4" s="1"/>
  <c r="S38" i="1"/>
  <c r="P38" i="1" s="1"/>
  <c r="D124" i="9" l="1"/>
  <c r="A125" i="9"/>
  <c r="M49" i="1"/>
  <c r="O49" i="1"/>
  <c r="K50" i="1"/>
  <c r="Q39" i="1"/>
  <c r="E39" i="1" s="1"/>
  <c r="D39" i="1" s="1"/>
  <c r="D125" i="9" l="1"/>
  <c r="A126" i="9"/>
  <c r="O50" i="1"/>
  <c r="M50" i="1"/>
  <c r="K51" i="1"/>
  <c r="O3" i="1"/>
  <c r="M3" i="1"/>
  <c r="G39" i="1"/>
  <c r="F57" i="1"/>
  <c r="P39" i="1"/>
  <c r="A127" i="9" l="1"/>
  <c r="D126" i="9"/>
  <c r="O51" i="1"/>
  <c r="Q51" i="1" s="1"/>
  <c r="E51" i="1" s="1"/>
  <c r="M51" i="1"/>
  <c r="K52" i="1"/>
  <c r="Q40" i="1"/>
  <c r="E40" i="1" s="1"/>
  <c r="D40" i="1" s="1"/>
  <c r="D127" i="9" l="1"/>
  <c r="A128" i="9"/>
  <c r="B57" i="4"/>
  <c r="D51" i="1"/>
  <c r="O52" i="1"/>
  <c r="M52" i="1"/>
  <c r="W51" i="1"/>
  <c r="K53" i="1"/>
  <c r="G40" i="1"/>
  <c r="F58" i="1"/>
  <c r="B120" i="4" s="1"/>
  <c r="S40" i="1"/>
  <c r="P40" i="1" s="1"/>
  <c r="D128" i="9" l="1"/>
  <c r="A129" i="9"/>
  <c r="O53" i="1"/>
  <c r="M53" i="1"/>
  <c r="W52" i="1"/>
  <c r="K54" i="1"/>
  <c r="R51" i="1"/>
  <c r="U51" i="1"/>
  <c r="W42" i="1"/>
  <c r="Q41" i="1"/>
  <c r="E41" i="1" s="1"/>
  <c r="D41" i="1" s="1"/>
  <c r="A130" i="9" l="1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A131" i="9" l="1"/>
  <c r="D130" i="9"/>
  <c r="M55" i="1"/>
  <c r="O55" i="1"/>
  <c r="W54" i="1"/>
  <c r="K56" i="1"/>
  <c r="R53" i="1"/>
  <c r="Q42" i="1"/>
  <c r="E42" i="1" s="1"/>
  <c r="D42" i="1" s="1"/>
  <c r="D131" i="9" l="1"/>
  <c r="A132" i="9"/>
  <c r="M56" i="1"/>
  <c r="O56" i="1"/>
  <c r="K57" i="1"/>
  <c r="W55" i="1"/>
  <c r="R54" i="1"/>
  <c r="G42" i="1"/>
  <c r="F60" i="1"/>
  <c r="W43" i="1"/>
  <c r="W44" i="1"/>
  <c r="E43" i="1"/>
  <c r="D43" i="1" s="1"/>
  <c r="D132" i="9" l="1"/>
  <c r="M57" i="1"/>
  <c r="O57" i="1"/>
  <c r="R55" i="1"/>
  <c r="U55" i="1"/>
  <c r="K58" i="1"/>
  <c r="G43" i="1"/>
  <c r="F61" i="1"/>
  <c r="S43" i="1"/>
  <c r="P43" i="1" s="1"/>
  <c r="O58" i="1" l="1"/>
  <c r="M58" i="1"/>
  <c r="K59" i="1"/>
  <c r="R56" i="1"/>
  <c r="U56" i="1"/>
  <c r="H74" i="1"/>
  <c r="W56" i="1"/>
  <c r="Q44" i="1"/>
  <c r="E44" i="1" s="1"/>
  <c r="D44" i="1" s="1"/>
  <c r="O59" i="1" l="1"/>
  <c r="M59" i="1"/>
  <c r="H75" i="1"/>
  <c r="W57" i="1"/>
  <c r="R57" i="1"/>
  <c r="U57" i="1"/>
  <c r="K60" i="1"/>
  <c r="G44" i="1"/>
  <c r="F62" i="1"/>
  <c r="W45" i="1"/>
  <c r="S44" i="1"/>
  <c r="P44" i="1" s="1"/>
  <c r="O60" i="1" l="1"/>
  <c r="M60" i="1"/>
  <c r="K61" i="1"/>
  <c r="I59" i="1"/>
  <c r="L59" i="1"/>
  <c r="R58" i="1"/>
  <c r="U58" i="1"/>
  <c r="H76" i="1"/>
  <c r="W58" i="1"/>
  <c r="S45" i="1"/>
  <c r="P45" i="1" s="1"/>
  <c r="O61" i="1" l="1"/>
  <c r="M61" i="1"/>
  <c r="I60" i="1"/>
  <c r="L60" i="1"/>
  <c r="R59" i="1"/>
  <c r="U59" i="1"/>
  <c r="H77" i="1"/>
  <c r="W59" i="1"/>
  <c r="K62" i="1"/>
  <c r="Q45" i="1"/>
  <c r="E45" i="1" s="1"/>
  <c r="S46" i="1"/>
  <c r="P46" i="1" s="1"/>
  <c r="H65" i="1"/>
  <c r="F63" i="1" l="1"/>
  <c r="D45" i="1"/>
  <c r="O62" i="1"/>
  <c r="M62" i="1"/>
  <c r="R60" i="1"/>
  <c r="U60" i="1"/>
  <c r="I61" i="1"/>
  <c r="L61" i="1"/>
  <c r="K63" i="1"/>
  <c r="H78" i="1"/>
  <c r="W60" i="1"/>
  <c r="G45" i="1"/>
  <c r="H66" i="1"/>
  <c r="S47" i="1"/>
  <c r="P47" i="1" s="1"/>
  <c r="O63" i="1" l="1"/>
  <c r="M63" i="1"/>
  <c r="L62" i="1"/>
  <c r="I62" i="1"/>
  <c r="K64" i="1"/>
  <c r="R61" i="1"/>
  <c r="U61" i="1"/>
  <c r="H79" i="1"/>
  <c r="W61" i="1"/>
  <c r="S48" i="1"/>
  <c r="P48" i="1" s="1"/>
  <c r="H67" i="1"/>
  <c r="O64" i="1" l="1"/>
  <c r="M64" i="1"/>
  <c r="K65" i="1"/>
  <c r="H80" i="1"/>
  <c r="W62" i="1"/>
  <c r="I63" i="1"/>
  <c r="L63" i="1"/>
  <c r="R62" i="1"/>
  <c r="U62" i="1"/>
  <c r="S49" i="1"/>
  <c r="P49" i="1" s="1"/>
  <c r="H68" i="1"/>
  <c r="O65" i="1" l="1"/>
  <c r="M65" i="1"/>
  <c r="H81" i="1"/>
  <c r="W63" i="1"/>
  <c r="I64" i="1"/>
  <c r="L64" i="1"/>
  <c r="R63" i="1"/>
  <c r="U63" i="1"/>
  <c r="K66" i="1"/>
  <c r="S50" i="1"/>
  <c r="P50" i="1" s="1"/>
  <c r="H69" i="1"/>
  <c r="O66" i="1" l="1"/>
  <c r="M66" i="1"/>
  <c r="K67" i="1"/>
  <c r="I65" i="1"/>
  <c r="H83" i="1" s="1"/>
  <c r="L65" i="1"/>
  <c r="R64" i="1"/>
  <c r="U64" i="1"/>
  <c r="H82" i="1"/>
  <c r="W64" i="1"/>
  <c r="H70" i="1"/>
  <c r="S51" i="1"/>
  <c r="P51" i="1" s="1"/>
  <c r="O67" i="1" l="1"/>
  <c r="M67" i="1"/>
  <c r="I66" i="1"/>
  <c r="H84" i="1" s="1"/>
  <c r="L66" i="1"/>
  <c r="K68" i="1"/>
  <c r="H71" i="1"/>
  <c r="S52" i="1"/>
  <c r="P52" i="1" s="1"/>
  <c r="M68" i="1" l="1"/>
  <c r="O68" i="1"/>
  <c r="K69" i="1"/>
  <c r="I67" i="1"/>
  <c r="H85" i="1" s="1"/>
  <c r="L67" i="1"/>
  <c r="S53" i="1"/>
  <c r="P53" i="1" s="1"/>
  <c r="M69" i="1" l="1"/>
  <c r="O69" i="1"/>
  <c r="I68" i="1"/>
  <c r="H86" i="1" s="1"/>
  <c r="L68" i="1"/>
  <c r="K70" i="1"/>
  <c r="O70" i="1" s="1"/>
  <c r="H72" i="1"/>
  <c r="K71" i="1" l="1"/>
  <c r="O71" i="1" s="1"/>
  <c r="I69" i="1"/>
  <c r="H87" i="1" s="1"/>
  <c r="L69" i="1"/>
  <c r="H73" i="1"/>
  <c r="S54" i="1"/>
  <c r="P54" i="1" s="1"/>
  <c r="L70" i="1" l="1"/>
  <c r="I70" i="1"/>
  <c r="H88" i="1" s="1"/>
  <c r="K72" i="1"/>
  <c r="O72" i="1" s="1"/>
  <c r="S55" i="1"/>
  <c r="P55" i="1" s="1"/>
  <c r="K73" i="1" l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P60" i="1" s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E63" i="1" s="1"/>
  <c r="J69" i="1"/>
  <c r="J75" i="1"/>
  <c r="Q75" i="1" s="1"/>
  <c r="E75" i="1" s="1"/>
  <c r="J81" i="1"/>
  <c r="Q81" i="1" s="1"/>
  <c r="J87" i="1"/>
  <c r="Q87" i="1" s="1"/>
  <c r="J74" i="1"/>
  <c r="Q74" i="1" s="1"/>
  <c r="Q53" i="1"/>
  <c r="E53" i="1" s="1"/>
  <c r="D53" i="1" s="1"/>
  <c r="J59" i="1"/>
  <c r="Q59" i="1" s="1"/>
  <c r="E59" i="1" s="1"/>
  <c r="J65" i="1"/>
  <c r="Q65" i="1" s="1"/>
  <c r="E65" i="1" s="1"/>
  <c r="F83" i="1" s="1"/>
  <c r="J73" i="1"/>
  <c r="Q73" i="1" s="1"/>
  <c r="J79" i="1"/>
  <c r="Q79" i="1" s="1"/>
  <c r="J85" i="1"/>
  <c r="Q85" i="1" s="1"/>
  <c r="Q52" i="1"/>
  <c r="E52" i="1" s="1"/>
  <c r="Q54" i="1"/>
  <c r="Q56" i="1"/>
  <c r="E56" i="1" s="1"/>
  <c r="J60" i="1"/>
  <c r="Q60" i="1" s="1"/>
  <c r="E60" i="1" s="1"/>
  <c r="J62" i="1"/>
  <c r="J64" i="1"/>
  <c r="Q64" i="1" s="1"/>
  <c r="E64" i="1" s="1"/>
  <c r="F82" i="1" s="1"/>
  <c r="J66" i="1"/>
  <c r="Q66" i="1" s="1"/>
  <c r="E66" i="1" s="1"/>
  <c r="F84" i="1" s="1"/>
  <c r="J68" i="1"/>
  <c r="Q68" i="1" s="1"/>
  <c r="E68" i="1" s="1"/>
  <c r="F86" i="1" s="1"/>
  <c r="J70" i="1"/>
  <c r="Q70" i="1" s="1"/>
  <c r="E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E55" i="1" s="1"/>
  <c r="Q57" i="1"/>
  <c r="J61" i="1"/>
  <c r="Q61" i="1" s="1"/>
  <c r="E61" i="1" s="1"/>
  <c r="J67" i="1"/>
  <c r="Q67" i="1" s="1"/>
  <c r="E67" i="1" s="1"/>
  <c r="F85" i="1" s="1"/>
  <c r="J71" i="1"/>
  <c r="Q71" i="1" s="1"/>
  <c r="J77" i="1"/>
  <c r="Q77" i="1" s="1"/>
  <c r="J83" i="1"/>
  <c r="Q83" i="1" s="1"/>
  <c r="J89" i="1"/>
  <c r="Q89" i="1" s="1"/>
  <c r="E89" i="1" s="1"/>
  <c r="G89" i="1" s="1"/>
  <c r="J90" i="1"/>
  <c r="Q90" i="1" s="1"/>
  <c r="E90" i="1" s="1"/>
  <c r="G90" i="1" s="1"/>
  <c r="J91" i="1"/>
  <c r="Q91" i="1" s="1"/>
  <c r="E91" i="1" s="1"/>
  <c r="G91" i="1" s="1"/>
  <c r="J92" i="1"/>
  <c r="Q92" i="1" s="1"/>
  <c r="E92" i="1" s="1"/>
  <c r="G92" i="1" s="1"/>
  <c r="J93" i="1"/>
  <c r="Q93" i="1" s="1"/>
  <c r="E93" i="1" s="1"/>
  <c r="G93" i="1" s="1"/>
  <c r="J94" i="1"/>
  <c r="Q94" i="1" s="1"/>
  <c r="E94" i="1" s="1"/>
  <c r="G94" i="1" s="1"/>
  <c r="J95" i="1"/>
  <c r="Q95" i="1" s="1"/>
  <c r="E95" i="1" s="1"/>
  <c r="G95" i="1" s="1"/>
  <c r="J96" i="1"/>
  <c r="Q96" i="1" s="1"/>
  <c r="E96" i="1" s="1"/>
  <c r="G96" i="1" s="1"/>
  <c r="J97" i="1"/>
  <c r="Q97" i="1" s="1"/>
  <c r="E97" i="1" s="1"/>
  <c r="G97" i="1" s="1"/>
  <c r="J98" i="1"/>
  <c r="Q98" i="1" s="1"/>
  <c r="E98" i="1" s="1"/>
  <c r="G98" i="1" s="1"/>
  <c r="J99" i="1"/>
  <c r="Q99" i="1" s="1"/>
  <c r="E99" i="1" s="1"/>
  <c r="G99" i="1" s="1"/>
  <c r="J100" i="1"/>
  <c r="Q100" i="1" s="1"/>
  <c r="E100" i="1" s="1"/>
  <c r="G100" i="1" s="1"/>
  <c r="J101" i="1"/>
  <c r="Q101" i="1" s="1"/>
  <c r="E101" i="1" s="1"/>
  <c r="G101" i="1" s="1"/>
  <c r="J102" i="1"/>
  <c r="Q102" i="1" s="1"/>
  <c r="E102" i="1" s="1"/>
  <c r="G102" i="1" s="1"/>
  <c r="J103" i="1"/>
  <c r="Q103" i="1" s="1"/>
  <c r="E103" i="1" s="1"/>
  <c r="G103" i="1" s="1"/>
  <c r="J104" i="1"/>
  <c r="Q104" i="1" s="1"/>
  <c r="E104" i="1" s="1"/>
  <c r="G104" i="1" s="1"/>
  <c r="J105" i="1"/>
  <c r="Q105" i="1" s="1"/>
  <c r="E105" i="1" s="1"/>
  <c r="G105" i="1" s="1"/>
  <c r="J106" i="1"/>
  <c r="Q106" i="1" s="1"/>
  <c r="E106" i="1" s="1"/>
  <c r="G106" i="1" s="1"/>
  <c r="J107" i="1"/>
  <c r="Q107" i="1" s="1"/>
  <c r="E107" i="1" s="1"/>
  <c r="G107" i="1" s="1"/>
  <c r="J108" i="1"/>
  <c r="Q108" i="1" s="1"/>
  <c r="E108" i="1" s="1"/>
  <c r="G108" i="1" s="1"/>
  <c r="J109" i="1"/>
  <c r="Q109" i="1" s="1"/>
  <c r="E109" i="1" s="1"/>
  <c r="G109" i="1" s="1"/>
  <c r="J110" i="1"/>
  <c r="Q110" i="1" s="1"/>
  <c r="E110" i="1" s="1"/>
  <c r="G110" i="1" s="1"/>
  <c r="J111" i="1"/>
  <c r="Q111" i="1" s="1"/>
  <c r="E111" i="1" s="1"/>
  <c r="G111" i="1" s="1"/>
  <c r="J112" i="1"/>
  <c r="Q112" i="1" s="1"/>
  <c r="E112" i="1" s="1"/>
  <c r="G112" i="1" s="1"/>
  <c r="J113" i="1"/>
  <c r="Q113" i="1" s="1"/>
  <c r="E113" i="1" s="1"/>
  <c r="G113" i="1" s="1"/>
  <c r="J114" i="1"/>
  <c r="Q114" i="1" s="1"/>
  <c r="E114" i="1" s="1"/>
  <c r="G114" i="1" s="1"/>
  <c r="J115" i="1"/>
  <c r="Q115" i="1" s="1"/>
  <c r="E115" i="1" s="1"/>
  <c r="G115" i="1" s="1"/>
  <c r="J116" i="1"/>
  <c r="Q116" i="1" s="1"/>
  <c r="E116" i="1" s="1"/>
  <c r="G116" i="1" s="1"/>
  <c r="J117" i="1"/>
  <c r="Q117" i="1" s="1"/>
  <c r="E117" i="1" s="1"/>
  <c r="G117" i="1" s="1"/>
  <c r="J118" i="1"/>
  <c r="Q118" i="1" s="1"/>
  <c r="E118" i="1" s="1"/>
  <c r="G118" i="1" s="1"/>
  <c r="J119" i="1"/>
  <c r="Q119" i="1" s="1"/>
  <c r="E119" i="1" s="1"/>
  <c r="G119" i="1" s="1"/>
  <c r="J120" i="1"/>
  <c r="Q120" i="1" s="1"/>
  <c r="E120" i="1" s="1"/>
  <c r="G120" i="1" s="1"/>
  <c r="J121" i="1"/>
  <c r="Q121" i="1" s="1"/>
  <c r="E121" i="1" s="1"/>
  <c r="G121" i="1" s="1"/>
  <c r="J122" i="1"/>
  <c r="Q122" i="1" s="1"/>
  <c r="E122" i="1" s="1"/>
  <c r="G122" i="1" s="1"/>
  <c r="J123" i="1"/>
  <c r="Q123" i="1" s="1"/>
  <c r="E123" i="1" s="1"/>
  <c r="G123" i="1" s="1"/>
  <c r="J124" i="1"/>
  <c r="Q124" i="1" s="1"/>
  <c r="E124" i="1" s="1"/>
  <c r="G124" i="1" s="1"/>
  <c r="J125" i="1"/>
  <c r="J126" i="1"/>
  <c r="Q126" i="1" s="1"/>
  <c r="E126" i="1" s="1"/>
  <c r="G126" i="1" s="1"/>
  <c r="J127" i="1"/>
  <c r="Q127" i="1" s="1"/>
  <c r="E127" i="1" s="1"/>
  <c r="G127" i="1" s="1"/>
  <c r="J128" i="1"/>
  <c r="Q128" i="1" s="1"/>
  <c r="E128" i="1" s="1"/>
  <c r="G128" i="1" s="1"/>
  <c r="J129" i="1"/>
  <c r="Q129" i="1" s="1"/>
  <c r="E129" i="1" s="1"/>
  <c r="G129" i="1" s="1"/>
  <c r="J130" i="1"/>
  <c r="Q130" i="1" s="1"/>
  <c r="E130" i="1" s="1"/>
  <c r="G130" i="1" s="1"/>
  <c r="J131" i="1"/>
  <c r="Q131" i="1" s="1"/>
  <c r="E131" i="1" s="1"/>
  <c r="G131" i="1" s="1"/>
  <c r="J132" i="1"/>
  <c r="Q132" i="1" s="1"/>
  <c r="E132" i="1" s="1"/>
  <c r="G132" i="1" s="1"/>
  <c r="J133" i="1"/>
  <c r="Q133" i="1" s="1"/>
  <c r="E133" i="1" s="1"/>
  <c r="G133" i="1" s="1"/>
  <c r="J134" i="1"/>
  <c r="Q134" i="1" s="1"/>
  <c r="E134" i="1" s="1"/>
  <c r="G134" i="1" s="1"/>
  <c r="J135" i="1"/>
  <c r="Q135" i="1" s="1"/>
  <c r="E135" i="1" s="1"/>
  <c r="G135" i="1" s="1"/>
  <c r="J136" i="1"/>
  <c r="Q136" i="1" s="1"/>
  <c r="E136" i="1" s="1"/>
  <c r="G136" i="1" s="1"/>
  <c r="J137" i="1"/>
  <c r="Q137" i="1" s="1"/>
  <c r="E137" i="1" s="1"/>
  <c r="G137" i="1" s="1"/>
  <c r="J138" i="1"/>
  <c r="Q138" i="1" s="1"/>
  <c r="E138" i="1" s="1"/>
  <c r="G138" i="1" s="1"/>
  <c r="J139" i="1"/>
  <c r="Q139" i="1" s="1"/>
  <c r="E139" i="1" s="1"/>
  <c r="G139" i="1" s="1"/>
  <c r="J140" i="1"/>
  <c r="Q140" i="1" s="1"/>
  <c r="E140" i="1" s="1"/>
  <c r="G140" i="1" s="1"/>
  <c r="J141" i="1"/>
  <c r="Q141" i="1" s="1"/>
  <c r="E141" i="1" s="1"/>
  <c r="G141" i="1" s="1"/>
  <c r="J142" i="1"/>
  <c r="Q142" i="1" s="1"/>
  <c r="E142" i="1" s="1"/>
  <c r="G142" i="1" s="1"/>
  <c r="J143" i="1"/>
  <c r="Q143" i="1" s="1"/>
  <c r="E143" i="1" s="1"/>
  <c r="G143" i="1" s="1"/>
  <c r="J144" i="1"/>
  <c r="Q144" i="1" s="1"/>
  <c r="E144" i="1" s="1"/>
  <c r="G144" i="1" s="1"/>
  <c r="J145" i="1"/>
  <c r="Q145" i="1" s="1"/>
  <c r="E145" i="1" s="1"/>
  <c r="G145" i="1" s="1"/>
  <c r="J146" i="1"/>
  <c r="Q146" i="1" s="1"/>
  <c r="E146" i="1" s="1"/>
  <c r="G146" i="1" s="1"/>
  <c r="J147" i="1"/>
  <c r="Q147" i="1" s="1"/>
  <c r="E147" i="1" s="1"/>
  <c r="G147" i="1" s="1"/>
  <c r="J148" i="1"/>
  <c r="Q148" i="1" s="1"/>
  <c r="E148" i="1" s="1"/>
  <c r="G148" i="1" s="1"/>
  <c r="J149" i="1"/>
  <c r="Q149" i="1" s="1"/>
  <c r="E149" i="1" s="1"/>
  <c r="G149" i="1" s="1"/>
  <c r="J150" i="1"/>
  <c r="Q150" i="1" s="1"/>
  <c r="E150" i="1" s="1"/>
  <c r="G150" i="1" s="1"/>
  <c r="J151" i="1"/>
  <c r="Q151" i="1" s="1"/>
  <c r="E151" i="1" s="1"/>
  <c r="G151" i="1" s="1"/>
  <c r="J152" i="1"/>
  <c r="Q152" i="1" s="1"/>
  <c r="E152" i="1" s="1"/>
  <c r="G152" i="1" s="1"/>
  <c r="J153" i="1"/>
  <c r="Q153" i="1" s="1"/>
  <c r="E153" i="1" s="1"/>
  <c r="G153" i="1" s="1"/>
  <c r="J154" i="1"/>
  <c r="Q154" i="1" s="1"/>
  <c r="E154" i="1" s="1"/>
  <c r="G154" i="1" s="1"/>
  <c r="J155" i="1"/>
  <c r="Q155" i="1" s="1"/>
  <c r="E155" i="1" s="1"/>
  <c r="G155" i="1" s="1"/>
  <c r="J156" i="1"/>
  <c r="Q156" i="1" s="1"/>
  <c r="E156" i="1" s="1"/>
  <c r="G156" i="1" s="1"/>
  <c r="J157" i="1"/>
  <c r="Q157" i="1" s="1"/>
  <c r="E157" i="1" s="1"/>
  <c r="G157" i="1" s="1"/>
  <c r="J158" i="1"/>
  <c r="Q158" i="1" s="1"/>
  <c r="E158" i="1" s="1"/>
  <c r="G158" i="1" s="1"/>
  <c r="J159" i="1"/>
  <c r="Q159" i="1" s="1"/>
  <c r="E159" i="1" s="1"/>
  <c r="G159" i="1" s="1"/>
  <c r="J160" i="1"/>
  <c r="Q160" i="1" s="1"/>
  <c r="E160" i="1" s="1"/>
  <c r="G160" i="1" s="1"/>
  <c r="J161" i="1"/>
  <c r="Q161" i="1" s="1"/>
  <c r="E161" i="1" s="1"/>
  <c r="G161" i="1" s="1"/>
  <c r="J162" i="1"/>
  <c r="Q162" i="1" s="1"/>
  <c r="E162" i="1" s="1"/>
  <c r="G162" i="1" s="1"/>
  <c r="J163" i="1"/>
  <c r="Q163" i="1" s="1"/>
  <c r="E163" i="1" s="1"/>
  <c r="G163" i="1" s="1"/>
  <c r="J164" i="1"/>
  <c r="Q164" i="1" s="1"/>
  <c r="E164" i="1" s="1"/>
  <c r="G164" i="1" s="1"/>
  <c r="J165" i="1"/>
  <c r="Q165" i="1" s="1"/>
  <c r="E165" i="1" s="1"/>
  <c r="G165" i="1" s="1"/>
  <c r="J166" i="1"/>
  <c r="Q166" i="1" s="1"/>
  <c r="E166" i="1" s="1"/>
  <c r="G166" i="1" s="1"/>
  <c r="J167" i="1"/>
  <c r="Q167" i="1" s="1"/>
  <c r="E167" i="1" s="1"/>
  <c r="G167" i="1" s="1"/>
  <c r="J168" i="1"/>
  <c r="Q168" i="1" s="1"/>
  <c r="E168" i="1" s="1"/>
  <c r="G168" i="1" s="1"/>
  <c r="J169" i="1"/>
  <c r="Q169" i="1" s="1"/>
  <c r="E169" i="1" s="1"/>
  <c r="G169" i="1" s="1"/>
  <c r="J170" i="1"/>
  <c r="Q170" i="1" s="1"/>
  <c r="E170" i="1" s="1"/>
  <c r="G170" i="1" s="1"/>
  <c r="J171" i="1"/>
  <c r="Q171" i="1" s="1"/>
  <c r="E171" i="1" s="1"/>
  <c r="G171" i="1" s="1"/>
  <c r="J172" i="1"/>
  <c r="Q172" i="1" s="1"/>
  <c r="E172" i="1" s="1"/>
  <c r="G172" i="1" s="1"/>
  <c r="J173" i="1"/>
  <c r="Q173" i="1" s="1"/>
  <c r="E173" i="1" s="1"/>
  <c r="G173" i="1" s="1"/>
  <c r="J174" i="1"/>
  <c r="Q174" i="1" s="1"/>
  <c r="E174" i="1" s="1"/>
  <c r="G174" i="1" s="1"/>
  <c r="J175" i="1"/>
  <c r="Q175" i="1" s="1"/>
  <c r="E175" i="1" s="1"/>
  <c r="G175" i="1" s="1"/>
  <c r="J176" i="1"/>
  <c r="Q176" i="1" s="1"/>
  <c r="E176" i="1" s="1"/>
  <c r="G176" i="1" s="1"/>
  <c r="J177" i="1"/>
  <c r="Q177" i="1" s="1"/>
  <c r="E177" i="1" s="1"/>
  <c r="G177" i="1" s="1"/>
  <c r="J178" i="1"/>
  <c r="Q178" i="1" s="1"/>
  <c r="E178" i="1" s="1"/>
  <c r="G178" i="1" s="1"/>
  <c r="J179" i="1"/>
  <c r="Q179" i="1" s="1"/>
  <c r="E179" i="1" s="1"/>
  <c r="G179" i="1" s="1"/>
  <c r="J180" i="1"/>
  <c r="Q180" i="1" s="1"/>
  <c r="E180" i="1" s="1"/>
  <c r="G180" i="1" s="1"/>
  <c r="J181" i="1"/>
  <c r="Q181" i="1" s="1"/>
  <c r="E181" i="1" s="1"/>
  <c r="G181" i="1" s="1"/>
  <c r="J182" i="1"/>
  <c r="Q182" i="1" s="1"/>
  <c r="E182" i="1" s="1"/>
  <c r="G182" i="1" s="1"/>
  <c r="J183" i="1"/>
  <c r="Q183" i="1" s="1"/>
  <c r="E183" i="1" s="1"/>
  <c r="G183" i="1" s="1"/>
  <c r="J184" i="1"/>
  <c r="Q184" i="1" s="1"/>
  <c r="E184" i="1" s="1"/>
  <c r="G184" i="1" s="1"/>
  <c r="J185" i="1"/>
  <c r="Q185" i="1" s="1"/>
  <c r="E185" i="1" s="1"/>
  <c r="G185" i="1" s="1"/>
  <c r="J186" i="1"/>
  <c r="Q186" i="1" s="1"/>
  <c r="E186" i="1" s="1"/>
  <c r="G186" i="1" s="1"/>
  <c r="J187" i="1"/>
  <c r="Q187" i="1" s="1"/>
  <c r="E187" i="1" s="1"/>
  <c r="G187" i="1" s="1"/>
  <c r="J188" i="1"/>
  <c r="Q188" i="1" s="1"/>
  <c r="E188" i="1" s="1"/>
  <c r="G188" i="1" s="1"/>
  <c r="J189" i="1"/>
  <c r="Q189" i="1" s="1"/>
  <c r="E189" i="1" s="1"/>
  <c r="G189" i="1" s="1"/>
  <c r="J190" i="1"/>
  <c r="Q190" i="1" s="1"/>
  <c r="E190" i="1" s="1"/>
  <c r="G190" i="1" s="1"/>
  <c r="J191" i="1"/>
  <c r="Q191" i="1" s="1"/>
  <c r="E191" i="1" s="1"/>
  <c r="G191" i="1" s="1"/>
  <c r="J192" i="1"/>
  <c r="Q192" i="1" s="1"/>
  <c r="E192" i="1" s="1"/>
  <c r="G192" i="1" s="1"/>
  <c r="J193" i="1"/>
  <c r="Q193" i="1" s="1"/>
  <c r="E193" i="1" s="1"/>
  <c r="G193" i="1" s="1"/>
  <c r="J194" i="1"/>
  <c r="Q194" i="1" s="1"/>
  <c r="E194" i="1" s="1"/>
  <c r="G194" i="1" s="1"/>
  <c r="J195" i="1"/>
  <c r="Q195" i="1" s="1"/>
  <c r="E195" i="1" s="1"/>
  <c r="G195" i="1" s="1"/>
  <c r="J196" i="1"/>
  <c r="Q196" i="1" s="1"/>
  <c r="E196" i="1" s="1"/>
  <c r="G196" i="1" s="1"/>
  <c r="J197" i="1"/>
  <c r="Q197" i="1" s="1"/>
  <c r="E197" i="1" s="1"/>
  <c r="G197" i="1" s="1"/>
  <c r="J198" i="1"/>
  <c r="Q198" i="1" s="1"/>
  <c r="E198" i="1" s="1"/>
  <c r="G198" i="1" s="1"/>
  <c r="J199" i="1"/>
  <c r="Q199" i="1" s="1"/>
  <c r="E199" i="1" s="1"/>
  <c r="G199" i="1" s="1"/>
  <c r="J200" i="1"/>
  <c r="Q200" i="1" s="1"/>
  <c r="E200" i="1" s="1"/>
  <c r="G200" i="1" s="1"/>
  <c r="J201" i="1"/>
  <c r="Q201" i="1" s="1"/>
  <c r="E201" i="1" s="1"/>
  <c r="G201" i="1" s="1"/>
  <c r="J202" i="1"/>
  <c r="Q202" i="1" s="1"/>
  <c r="E202" i="1" s="1"/>
  <c r="G202" i="1" s="1"/>
  <c r="J203" i="1"/>
  <c r="Q203" i="1" s="1"/>
  <c r="E203" i="1" s="1"/>
  <c r="G203" i="1" s="1"/>
  <c r="J204" i="1"/>
  <c r="Q204" i="1" s="1"/>
  <c r="E204" i="1" s="1"/>
  <c r="G204" i="1" s="1"/>
  <c r="J205" i="1"/>
  <c r="Q205" i="1" s="1"/>
  <c r="E205" i="1" s="1"/>
  <c r="G205" i="1" s="1"/>
  <c r="J206" i="1"/>
  <c r="Q206" i="1" s="1"/>
  <c r="E206" i="1" s="1"/>
  <c r="G206" i="1" s="1"/>
  <c r="J207" i="1"/>
  <c r="Q207" i="1" s="1"/>
  <c r="E207" i="1" s="1"/>
  <c r="G207" i="1" s="1"/>
  <c r="J208" i="1"/>
  <c r="Q208" i="1" s="1"/>
  <c r="E208" i="1" s="1"/>
  <c r="G208" i="1" s="1"/>
  <c r="J209" i="1"/>
  <c r="Q209" i="1" s="1"/>
  <c r="E209" i="1" s="1"/>
  <c r="G209" i="1" s="1"/>
  <c r="J210" i="1"/>
  <c r="Q210" i="1" s="1"/>
  <c r="E210" i="1" s="1"/>
  <c r="G210" i="1" s="1"/>
  <c r="J211" i="1"/>
  <c r="Q211" i="1" s="1"/>
  <c r="E211" i="1" s="1"/>
  <c r="G211" i="1" s="1"/>
  <c r="J212" i="1"/>
  <c r="Q212" i="1" s="1"/>
  <c r="E212" i="1" s="1"/>
  <c r="G212" i="1" s="1"/>
  <c r="J213" i="1"/>
  <c r="Q213" i="1" s="1"/>
  <c r="E213" i="1" s="1"/>
  <c r="G213" i="1" s="1"/>
  <c r="J214" i="1"/>
  <c r="Q214" i="1" s="1"/>
  <c r="E214" i="1" s="1"/>
  <c r="G214" i="1" s="1"/>
  <c r="J215" i="1"/>
  <c r="Q215" i="1" s="1"/>
  <c r="E215" i="1" s="1"/>
  <c r="G215" i="1" s="1"/>
  <c r="J216" i="1"/>
  <c r="Q216" i="1" s="1"/>
  <c r="E216" i="1" s="1"/>
  <c r="G216" i="1" s="1"/>
  <c r="J217" i="1"/>
  <c r="Q217" i="1" s="1"/>
  <c r="E217" i="1" s="1"/>
  <c r="G217" i="1" s="1"/>
  <c r="J218" i="1"/>
  <c r="Q218" i="1" s="1"/>
  <c r="E218" i="1" s="1"/>
  <c r="G218" i="1" s="1"/>
  <c r="J219" i="1"/>
  <c r="Q219" i="1" s="1"/>
  <c r="E219" i="1" s="1"/>
  <c r="G219" i="1" s="1"/>
  <c r="J220" i="1"/>
  <c r="Q220" i="1" s="1"/>
  <c r="E220" i="1" s="1"/>
  <c r="G220" i="1" s="1"/>
  <c r="J221" i="1"/>
  <c r="Q221" i="1" s="1"/>
  <c r="E221" i="1" s="1"/>
  <c r="G221" i="1" s="1"/>
  <c r="J222" i="1"/>
  <c r="Q222" i="1" s="1"/>
  <c r="E222" i="1" s="1"/>
  <c r="G222" i="1" s="1"/>
  <c r="J223" i="1"/>
  <c r="Q223" i="1" s="1"/>
  <c r="E223" i="1" s="1"/>
  <c r="G223" i="1" s="1"/>
  <c r="J224" i="1"/>
  <c r="Q224" i="1" s="1"/>
  <c r="E224" i="1" s="1"/>
  <c r="G224" i="1" s="1"/>
  <c r="J225" i="1"/>
  <c r="Q225" i="1" s="1"/>
  <c r="E225" i="1" s="1"/>
  <c r="G225" i="1" s="1"/>
  <c r="J226" i="1"/>
  <c r="Q226" i="1" s="1"/>
  <c r="E226" i="1" s="1"/>
  <c r="G226" i="1" s="1"/>
  <c r="J227" i="1"/>
  <c r="Q227" i="1" s="1"/>
  <c r="E227" i="1" s="1"/>
  <c r="G227" i="1" s="1"/>
  <c r="J228" i="1"/>
  <c r="Q228" i="1" s="1"/>
  <c r="E228" i="1" s="1"/>
  <c r="G228" i="1" s="1"/>
  <c r="J229" i="1"/>
  <c r="Q229" i="1" s="1"/>
  <c r="E229" i="1" s="1"/>
  <c r="G229" i="1" s="1"/>
  <c r="J230" i="1"/>
  <c r="Q230" i="1" s="1"/>
  <c r="E230" i="1" s="1"/>
  <c r="G230" i="1" s="1"/>
  <c r="J231" i="1"/>
  <c r="Q231" i="1" s="1"/>
  <c r="E231" i="1" s="1"/>
  <c r="G231" i="1" s="1"/>
  <c r="J232" i="1"/>
  <c r="Q232" i="1" s="1"/>
  <c r="E232" i="1" s="1"/>
  <c r="G232" i="1" s="1"/>
  <c r="J233" i="1"/>
  <c r="Q233" i="1" s="1"/>
  <c r="E233" i="1" s="1"/>
  <c r="G233" i="1" s="1"/>
  <c r="J234" i="1"/>
  <c r="Q234" i="1" s="1"/>
  <c r="E234" i="1" s="1"/>
  <c r="G234" i="1" s="1"/>
  <c r="J235" i="1"/>
  <c r="Q235" i="1" s="1"/>
  <c r="E235" i="1" s="1"/>
  <c r="G235" i="1" s="1"/>
  <c r="J236" i="1"/>
  <c r="Q236" i="1" s="1"/>
  <c r="E236" i="1" s="1"/>
  <c r="G236" i="1" s="1"/>
  <c r="J237" i="1"/>
  <c r="Q237" i="1" s="1"/>
  <c r="E237" i="1" s="1"/>
  <c r="G237" i="1" s="1"/>
  <c r="J238" i="1"/>
  <c r="Q238" i="1" s="1"/>
  <c r="E238" i="1" s="1"/>
  <c r="G238" i="1" s="1"/>
  <c r="J239" i="1"/>
  <c r="Q239" i="1" s="1"/>
  <c r="E239" i="1" s="1"/>
  <c r="G239" i="1" s="1"/>
  <c r="J240" i="1"/>
  <c r="Q240" i="1" s="1"/>
  <c r="E240" i="1" s="1"/>
  <c r="G240" i="1" s="1"/>
  <c r="J241" i="1"/>
  <c r="Q241" i="1" s="1"/>
  <c r="E241" i="1" s="1"/>
  <c r="G241" i="1" s="1"/>
  <c r="J242" i="1"/>
  <c r="Q242" i="1" s="1"/>
  <c r="E242" i="1" s="1"/>
  <c r="G242" i="1" s="1"/>
  <c r="J243" i="1"/>
  <c r="Q243" i="1" s="1"/>
  <c r="E243" i="1" s="1"/>
  <c r="G243" i="1" s="1"/>
  <c r="J244" i="1"/>
  <c r="Q244" i="1" s="1"/>
  <c r="E244" i="1" s="1"/>
  <c r="G244" i="1" s="1"/>
  <c r="J245" i="1"/>
  <c r="Q245" i="1" s="1"/>
  <c r="E245" i="1" s="1"/>
  <c r="G245" i="1" s="1"/>
  <c r="J246" i="1"/>
  <c r="Q246" i="1" s="1"/>
  <c r="E246" i="1" s="1"/>
  <c r="G246" i="1" s="1"/>
  <c r="J247" i="1"/>
  <c r="Q247" i="1" s="1"/>
  <c r="E247" i="1" s="1"/>
  <c r="G247" i="1" s="1"/>
  <c r="J248" i="1"/>
  <c r="Q248" i="1" s="1"/>
  <c r="E248" i="1" s="1"/>
  <c r="G248" i="1" s="1"/>
  <c r="J249" i="1"/>
  <c r="Q249" i="1" s="1"/>
  <c r="E249" i="1" s="1"/>
  <c r="G249" i="1" s="1"/>
  <c r="J250" i="1"/>
  <c r="Q250" i="1" s="1"/>
  <c r="E250" i="1" s="1"/>
  <c r="G250" i="1" s="1"/>
  <c r="J251" i="1"/>
  <c r="Q251" i="1" s="1"/>
  <c r="E251" i="1" s="1"/>
  <c r="G251" i="1" s="1"/>
  <c r="J252" i="1"/>
  <c r="Q252" i="1" s="1"/>
  <c r="E252" i="1" s="1"/>
  <c r="G252" i="1" s="1"/>
  <c r="J253" i="1"/>
  <c r="Q253" i="1" s="1"/>
  <c r="E253" i="1" s="1"/>
  <c r="G253" i="1" s="1"/>
  <c r="J254" i="1"/>
  <c r="Q254" i="1" s="1"/>
  <c r="E254" i="1" s="1"/>
  <c r="G254" i="1" s="1"/>
  <c r="J255" i="1"/>
  <c r="Q255" i="1" s="1"/>
  <c r="E255" i="1" s="1"/>
  <c r="G255" i="1" s="1"/>
  <c r="J256" i="1"/>
  <c r="Q256" i="1" s="1"/>
  <c r="E256" i="1" s="1"/>
  <c r="G256" i="1" s="1"/>
  <c r="J257" i="1"/>
  <c r="Q257" i="1" s="1"/>
  <c r="E257" i="1" s="1"/>
  <c r="G257" i="1" s="1"/>
  <c r="J258" i="1"/>
  <c r="Q258" i="1" s="1"/>
  <c r="E258" i="1" s="1"/>
  <c r="G258" i="1" s="1"/>
  <c r="J259" i="1"/>
  <c r="Q259" i="1" s="1"/>
  <c r="E259" i="1" s="1"/>
  <c r="G259" i="1" s="1"/>
  <c r="J260" i="1"/>
  <c r="Q260" i="1" s="1"/>
  <c r="E260" i="1" s="1"/>
  <c r="G260" i="1" s="1"/>
  <c r="J261" i="1"/>
  <c r="Q261" i="1" s="1"/>
  <c r="E261" i="1" s="1"/>
  <c r="G261" i="1" s="1"/>
  <c r="J262" i="1"/>
  <c r="Q262" i="1" s="1"/>
  <c r="E262" i="1" s="1"/>
  <c r="G262" i="1" s="1"/>
  <c r="J263" i="1"/>
  <c r="Q263" i="1" s="1"/>
  <c r="E263" i="1" s="1"/>
  <c r="G263" i="1" s="1"/>
  <c r="J264" i="1"/>
  <c r="Q264" i="1" s="1"/>
  <c r="E264" i="1" s="1"/>
  <c r="G264" i="1" s="1"/>
  <c r="J265" i="1"/>
  <c r="Q265" i="1" s="1"/>
  <c r="E265" i="1" s="1"/>
  <c r="G265" i="1" s="1"/>
  <c r="J266" i="1"/>
  <c r="Q266" i="1" s="1"/>
  <c r="E266" i="1" s="1"/>
  <c r="G266" i="1" s="1"/>
  <c r="J267" i="1"/>
  <c r="Q267" i="1" s="1"/>
  <c r="E267" i="1" s="1"/>
  <c r="G267" i="1" s="1"/>
  <c r="J268" i="1"/>
  <c r="Q268" i="1" s="1"/>
  <c r="E268" i="1" s="1"/>
  <c r="G268" i="1" s="1"/>
  <c r="J269" i="1"/>
  <c r="Q269" i="1" s="1"/>
  <c r="E269" i="1" s="1"/>
  <c r="G269" i="1" s="1"/>
  <c r="J270" i="1"/>
  <c r="Q270" i="1" s="1"/>
  <c r="E270" i="1" s="1"/>
  <c r="G270" i="1" s="1"/>
  <c r="J271" i="1"/>
  <c r="Q271" i="1" s="1"/>
  <c r="E271" i="1" s="1"/>
  <c r="G271" i="1" s="1"/>
  <c r="J272" i="1"/>
  <c r="Q272" i="1" s="1"/>
  <c r="E272" i="1" s="1"/>
  <c r="G272" i="1" s="1"/>
  <c r="J273" i="1"/>
  <c r="Q273" i="1" s="1"/>
  <c r="E273" i="1" s="1"/>
  <c r="G273" i="1" s="1"/>
  <c r="J274" i="1"/>
  <c r="Q274" i="1" s="1"/>
  <c r="E274" i="1" s="1"/>
  <c r="G274" i="1" s="1"/>
  <c r="J275" i="1"/>
  <c r="Q275" i="1" s="1"/>
  <c r="E275" i="1" s="1"/>
  <c r="G275" i="1" s="1"/>
  <c r="J276" i="1"/>
  <c r="Q276" i="1" s="1"/>
  <c r="E276" i="1" s="1"/>
  <c r="G276" i="1" s="1"/>
  <c r="J277" i="1"/>
  <c r="Q277" i="1" s="1"/>
  <c r="E277" i="1" s="1"/>
  <c r="G277" i="1" s="1"/>
  <c r="J278" i="1"/>
  <c r="Q278" i="1" s="1"/>
  <c r="E278" i="1" s="1"/>
  <c r="G278" i="1" s="1"/>
  <c r="J279" i="1"/>
  <c r="Q279" i="1" s="1"/>
  <c r="E279" i="1" s="1"/>
  <c r="G279" i="1" s="1"/>
  <c r="J280" i="1"/>
  <c r="Q280" i="1" s="1"/>
  <c r="E280" i="1" s="1"/>
  <c r="G280" i="1" s="1"/>
  <c r="J281" i="1"/>
  <c r="Q281" i="1" s="1"/>
  <c r="E281" i="1" s="1"/>
  <c r="G281" i="1" s="1"/>
  <c r="J282" i="1"/>
  <c r="Q282" i="1" s="1"/>
  <c r="E282" i="1" s="1"/>
  <c r="G282" i="1" s="1"/>
  <c r="J283" i="1"/>
  <c r="Q283" i="1" s="1"/>
  <c r="E283" i="1" s="1"/>
  <c r="G283" i="1" s="1"/>
  <c r="J284" i="1"/>
  <c r="Q284" i="1" s="1"/>
  <c r="E284" i="1" s="1"/>
  <c r="G284" i="1" s="1"/>
  <c r="J285" i="1"/>
  <c r="Q285" i="1" s="1"/>
  <c r="E285" i="1" s="1"/>
  <c r="G285" i="1" s="1"/>
  <c r="J286" i="1"/>
  <c r="Q286" i="1" s="1"/>
  <c r="E286" i="1" s="1"/>
  <c r="G286" i="1" s="1"/>
  <c r="J287" i="1"/>
  <c r="Q287" i="1" s="1"/>
  <c r="E287" i="1" s="1"/>
  <c r="G287" i="1" s="1"/>
  <c r="J288" i="1"/>
  <c r="Q288" i="1" s="1"/>
  <c r="E288" i="1" s="1"/>
  <c r="G288" i="1" s="1"/>
  <c r="J289" i="1"/>
  <c r="Q289" i="1" s="1"/>
  <c r="E289" i="1" s="1"/>
  <c r="G289" i="1" s="1"/>
  <c r="J290" i="1"/>
  <c r="Q290" i="1" s="1"/>
  <c r="E290" i="1" s="1"/>
  <c r="G290" i="1" s="1"/>
  <c r="J291" i="1"/>
  <c r="Q291" i="1" s="1"/>
  <c r="E291" i="1" s="1"/>
  <c r="G291" i="1" s="1"/>
  <c r="J292" i="1"/>
  <c r="Q292" i="1" s="1"/>
  <c r="E292" i="1" s="1"/>
  <c r="G292" i="1" s="1"/>
  <c r="J293" i="1"/>
  <c r="Q293" i="1" s="1"/>
  <c r="E293" i="1" s="1"/>
  <c r="G293" i="1" s="1"/>
  <c r="J294" i="1"/>
  <c r="Q294" i="1" s="1"/>
  <c r="E294" i="1" s="1"/>
  <c r="G294" i="1" s="1"/>
  <c r="J295" i="1"/>
  <c r="Q295" i="1" s="1"/>
  <c r="E295" i="1" s="1"/>
  <c r="G295" i="1" s="1"/>
  <c r="J296" i="1"/>
  <c r="Q296" i="1" s="1"/>
  <c r="E296" i="1" s="1"/>
  <c r="G296" i="1" s="1"/>
  <c r="J297" i="1"/>
  <c r="Q297" i="1" s="1"/>
  <c r="E297" i="1" s="1"/>
  <c r="G297" i="1" s="1"/>
  <c r="J298" i="1"/>
  <c r="Q298" i="1" s="1"/>
  <c r="E298" i="1" s="1"/>
  <c r="G298" i="1" s="1"/>
  <c r="J299" i="1"/>
  <c r="Q299" i="1" s="1"/>
  <c r="E299" i="1" s="1"/>
  <c r="G299" i="1" s="1"/>
  <c r="J300" i="1"/>
  <c r="Q300" i="1" s="1"/>
  <c r="E300" i="1" s="1"/>
  <c r="G300" i="1" s="1"/>
  <c r="J301" i="1"/>
  <c r="J302" i="1"/>
  <c r="Q302" i="1" s="1"/>
  <c r="E302" i="1" s="1"/>
  <c r="G302" i="1" s="1"/>
  <c r="J303" i="1"/>
  <c r="Q303" i="1" s="1"/>
  <c r="E303" i="1" s="1"/>
  <c r="G303" i="1" s="1"/>
  <c r="J304" i="1"/>
  <c r="Q304" i="1" s="1"/>
  <c r="E304" i="1" s="1"/>
  <c r="G304" i="1" s="1"/>
  <c r="J305" i="1"/>
  <c r="Q305" i="1" s="1"/>
  <c r="E305" i="1" s="1"/>
  <c r="G305" i="1" s="1"/>
  <c r="J306" i="1"/>
  <c r="Q306" i="1" s="1"/>
  <c r="E306" i="1" s="1"/>
  <c r="G306" i="1" s="1"/>
  <c r="Q72" i="1"/>
  <c r="Q84" i="1"/>
  <c r="Q62" i="1"/>
  <c r="E62" i="1" s="1"/>
  <c r="Q125" i="1"/>
  <c r="E125" i="1" s="1"/>
  <c r="G125" i="1" s="1"/>
  <c r="Q301" i="1"/>
  <c r="E301" i="1" s="1"/>
  <c r="G301" i="1" s="1"/>
  <c r="Q76" i="1"/>
  <c r="Q47" i="1"/>
  <c r="E47" i="1" s="1"/>
  <c r="D47" i="1" s="1"/>
  <c r="Q49" i="1"/>
  <c r="E49" i="1" s="1"/>
  <c r="D49" i="1" s="1"/>
  <c r="Q50" i="1"/>
  <c r="E50" i="1" s="1"/>
  <c r="Q69" i="1"/>
  <c r="E69" i="1" s="1"/>
  <c r="F87" i="1" s="1"/>
  <c r="Q46" i="1"/>
  <c r="Q48" i="1"/>
  <c r="E48" i="1" s="1"/>
  <c r="D48" i="1" s="1"/>
  <c r="Q58" i="1"/>
  <c r="E58" i="1" s="1"/>
  <c r="B39" i="4" l="1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E73" i="1"/>
  <c r="E74" i="1"/>
  <c r="E71" i="1"/>
  <c r="G71" i="1" s="1"/>
  <c r="E72" i="1"/>
  <c r="E87" i="1"/>
  <c r="G87" i="1" s="1"/>
  <c r="E80" i="1"/>
  <c r="E84" i="1"/>
  <c r="G84" i="1" s="1"/>
  <c r="E78" i="1"/>
  <c r="G78" i="1" s="1"/>
  <c r="E85" i="1"/>
  <c r="G85" i="1" s="1"/>
  <c r="E88" i="1"/>
  <c r="G88" i="1" s="1"/>
  <c r="E83" i="1"/>
  <c r="G83" i="1" s="1"/>
  <c r="E76" i="1"/>
  <c r="E81" i="1"/>
  <c r="E82" i="1"/>
  <c r="G82" i="1" s="1"/>
  <c r="E77" i="1"/>
  <c r="E86" i="1"/>
  <c r="G86" i="1" s="1"/>
  <c r="E79" i="1"/>
  <c r="E46" i="1"/>
  <c r="D46" i="1" s="1"/>
  <c r="B87" i="4" l="1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<sst xmlns="http://schemas.openxmlformats.org/spreadsheetml/2006/main" count="3911" uniqueCount="1294">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</sst>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Status'!$I$6:$I$58</c:f>
              <c:numCache>
                <c:formatCode>_(* #,##0_);_(* \(#,##0\);_(* "-"??_);_(@_)</c:formatCode>
                <c:ptCount val="53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5864"/>
        <c:axId val="357083120"/>
      </c:scatterChart>
      <c:valAx>
        <c:axId val="3570858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3120"/>
        <c:crosses val="autoZero"/>
        <c:crossBetween val="midCat"/>
      </c:valAx>
      <c:valAx>
        <c:axId val="3570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11936534.675667273</c:v>
                </c:pt>
                <c:pt idx="1">
                  <c:v>14123360.103165919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12823047.283532729</c:v>
                </c:pt>
                <c:pt idx="1">
                  <c:v>13928358.200449141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14361710.054177916</c:v>
                </c:pt>
                <c:pt idx="1">
                  <c:v>14473360.22011338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902376.58389788691</c:v>
                </c:pt>
                <c:pt idx="88">
                  <c:v>902387.58389788691</c:v>
                </c:pt>
                <c:pt idx="89">
                  <c:v>902390.58389788691</c:v>
                </c:pt>
                <c:pt idx="90">
                  <c:v>902420.58389788691</c:v>
                </c:pt>
                <c:pt idx="91">
                  <c:v>902438.58389788691</c:v>
                </c:pt>
                <c:pt idx="92">
                  <c:v>902461.58389788691</c:v>
                </c:pt>
                <c:pt idx="93">
                  <c:v>902474.58389788691</c:v>
                </c:pt>
                <c:pt idx="94">
                  <c:v>902494.58389788691</c:v>
                </c:pt>
                <c:pt idx="95">
                  <c:v>902502.58389788691</c:v>
                </c:pt>
                <c:pt idx="96">
                  <c:v>902519.58389788691</c:v>
                </c:pt>
                <c:pt idx="97">
                  <c:v>902524.58389788691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15</c:v>
                </c:pt>
                <c:pt idx="88">
                  <c:v>11</c:v>
                </c:pt>
                <c:pt idx="89">
                  <c:v>3</c:v>
                </c:pt>
                <c:pt idx="90">
                  <c:v>30</c:v>
                </c:pt>
                <c:pt idx="91">
                  <c:v>18</c:v>
                </c:pt>
                <c:pt idx="92">
                  <c:v>23</c:v>
                </c:pt>
                <c:pt idx="93">
                  <c:v>13</c:v>
                </c:pt>
                <c:pt idx="94">
                  <c:v>20</c:v>
                </c:pt>
                <c:pt idx="95">
                  <c:v>8</c:v>
                </c:pt>
                <c:pt idx="96">
                  <c:v>17</c:v>
                </c:pt>
                <c:pt idx="97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5248"/>
        <c:axId val="422585640"/>
      </c:scatterChart>
      <c:valAx>
        <c:axId val="4225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640"/>
        <c:crosses val="autoZero"/>
        <c:crossBetween val="midCat"/>
      </c:valAx>
      <c:valAx>
        <c:axId val="4225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- 1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Logistic'!$C$9:$C$55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59583.389611107348</c:v>
                </c:pt>
                <c:pt idx="1">
                  <c:v>69600.461511825968</c:v>
                </c:pt>
                <c:pt idx="2">
                  <c:v>81008.649328704734</c:v>
                </c:pt>
                <c:pt idx="3">
                  <c:v>93948.459894364685</c:v>
                </c:pt>
                <c:pt idx="4">
                  <c:v>108566.00891587831</c:v>
                </c:pt>
                <c:pt idx="5">
                  <c:v>125011.86873287737</c:v>
                </c:pt>
                <c:pt idx="6">
                  <c:v>143439.69010207886</c:v>
                </c:pt>
                <c:pt idx="7">
                  <c:v>164004.59891249071</c:v>
                </c:pt>
                <c:pt idx="8">
                  <c:v>186861.37464555382</c:v>
                </c:pt>
                <c:pt idx="9">
                  <c:v>212162.42382394293</c:v>
                </c:pt>
                <c:pt idx="10">
                  <c:v>240055.56848407254</c:v>
                </c:pt>
                <c:pt idx="11">
                  <c:v>270681.67667041818</c:v>
                </c:pt>
                <c:pt idx="12">
                  <c:v>304172.16886634834</c:v>
                </c:pt>
                <c:pt idx="13">
                  <c:v>340646.44090603106</c:v>
                </c:pt>
                <c:pt idx="14">
                  <c:v>380209.25000082375</c:v>
                </c:pt>
                <c:pt idx="15">
                  <c:v>422948.11580225785</c:v>
                </c:pt>
                <c:pt idx="16">
                  <c:v>468930.79265888064</c:v>
                </c:pt>
                <c:pt idx="17">
                  <c:v>518202.87216935999</c:v>
                </c:pt>
                <c:pt idx="18">
                  <c:v>570785.57658131025</c:v>
                </c:pt>
                <c:pt idx="19">
                  <c:v>626673.80336571333</c:v>
                </c:pt>
                <c:pt idx="20">
                  <c:v>685834.47929182288</c:v>
                </c:pt>
                <c:pt idx="21">
                  <c:v>748205.2784767535</c:v>
                </c:pt>
                <c:pt idx="22">
                  <c:v>813693.75319250347</c:v>
                </c:pt>
                <c:pt idx="23">
                  <c:v>882176.9187551653</c:v>
                </c:pt>
                <c:pt idx="24">
                  <c:v>953501.32474143803</c:v>
                </c:pt>
                <c:pt idx="25">
                  <c:v>1027483.6342897865</c:v>
                </c:pt>
                <c:pt idx="26">
                  <c:v>1103911.7216249024</c:v>
                </c:pt>
                <c:pt idx="27">
                  <c:v>1182546.2855268654</c:v>
                </c:pt>
                <c:pt idx="28">
                  <c:v>1263122.9636271899</c:v>
                </c:pt>
                <c:pt idx="29">
                  <c:v>1345354.9195596187</c:v>
                </c:pt>
                <c:pt idx="30">
                  <c:v>1428935.8625459101</c:v>
                </c:pt>
                <c:pt idx="31">
                  <c:v>1513543.4473757045</c:v>
                </c:pt>
                <c:pt idx="32">
                  <c:v>1598842.9923453794</c:v>
                </c:pt>
                <c:pt idx="33">
                  <c:v>1684491.443918149</c:v>
                </c:pt>
                <c:pt idx="34">
                  <c:v>1770141.5099693472</c:v>
                </c:pt>
                <c:pt idx="35">
                  <c:v>1855445.878734505</c:v>
                </c:pt>
                <c:pt idx="36">
                  <c:v>1940061.4381550832</c:v>
                </c:pt>
                <c:pt idx="37">
                  <c:v>2023653.4103054504</c:v>
                </c:pt>
                <c:pt idx="38">
                  <c:v>2105899.3179853726</c:v>
                </c:pt>
                <c:pt idx="39">
                  <c:v>2186492.7052876842</c:v>
                </c:pt>
                <c:pt idx="40">
                  <c:v>2265146.5408302075</c:v>
                </c:pt>
                <c:pt idx="41">
                  <c:v>2341596.2411273113</c:v>
                </c:pt>
                <c:pt idx="42">
                  <c:v>2415602.2619575174</c:v>
                </c:pt>
                <c:pt idx="43">
                  <c:v>2486952.2171951346</c:v>
                </c:pt>
                <c:pt idx="44">
                  <c:v>2555462.4970157752</c:v>
                </c:pt>
                <c:pt idx="45">
                  <c:v>2620979.3702380722</c:v>
                </c:pt>
                <c:pt idx="46">
                  <c:v>2683379.5684052221</c:v>
                </c:pt>
                <c:pt idx="47">
                  <c:v>2742570.3616328961</c:v>
                </c:pt>
                <c:pt idx="48">
                  <c:v>2798489.147877797</c:v>
                </c:pt>
                <c:pt idx="49">
                  <c:v>2851102.5877807494</c:v>
                </c:pt>
                <c:pt idx="50">
                  <c:v>2900405.3263320071</c:v>
                </c:pt>
                <c:pt idx="51">
                  <c:v>2946418.3500802862</c:v>
                </c:pt>
                <c:pt idx="52">
                  <c:v>2989187.0343153095</c:v>
                </c:pt>
                <c:pt idx="53">
                  <c:v>3028778.9385215491</c:v>
                </c:pt>
                <c:pt idx="54">
                  <c:v>3065281.4104227959</c:v>
                </c:pt>
                <c:pt idx="55">
                  <c:v>3098799.0591728436</c:v>
                </c:pt>
                <c:pt idx="56">
                  <c:v>3129451.1568153179</c:v>
                </c:pt>
                <c:pt idx="57">
                  <c:v>3157369.024203503</c:v>
                </c:pt>
                <c:pt idx="58">
                  <c:v>3182693.4533468024</c:v>
                </c:pt>
                <c:pt idx="59">
                  <c:v>3205572.2128703864</c:v>
                </c:pt>
                <c:pt idx="60">
                  <c:v>3226157.6771919806</c:v>
                </c:pt>
                <c:pt idx="61">
                  <c:v>3244604.6133936937</c:v>
                </c:pt>
                <c:pt idx="62">
                  <c:v>3261068.1528517548</c:v>
                </c:pt>
                <c:pt idx="63">
                  <c:v>3275701.9677233309</c:v>
                </c:pt>
                <c:pt idx="64">
                  <c:v>3288656.6655957727</c:v>
                </c:pt>
                <c:pt idx="65">
                  <c:v>3300078.4091700204</c:v>
                </c:pt>
                <c:pt idx="66">
                  <c:v>3310107.7619344951</c:v>
                </c:pt>
                <c:pt idx="67">
                  <c:v>3318878.7555114296</c:v>
                </c:pt>
                <c:pt idx="68">
                  <c:v>3326518.1698115533</c:v>
                </c:pt>
                <c:pt idx="69">
                  <c:v>3333145.0133672715</c:v>
                </c:pt>
                <c:pt idx="70">
                  <c:v>3338870.1882483922</c:v>
                </c:pt>
                <c:pt idx="71">
                  <c:v>3343796.3217875934</c:v>
                </c:pt>
                <c:pt idx="72">
                  <c:v>3348017.7459194078</c:v>
                </c:pt>
                <c:pt idx="73">
                  <c:v>3351620.6042097914</c:v>
                </c:pt>
                <c:pt idx="74">
                  <c:v>3354683.0665506148</c:v>
                </c:pt>
                <c:pt idx="75">
                  <c:v>3357275.6319309319</c:v>
                </c:pt>
                <c:pt idx="76">
                  <c:v>3359461.500584377</c:v>
                </c:pt>
                <c:pt idx="77">
                  <c:v>3361296.9980572937</c:v>
                </c:pt>
                <c:pt idx="78">
                  <c:v>3362832.0352544477</c:v>
                </c:pt>
                <c:pt idx="79">
                  <c:v>3364110.5902125933</c:v>
                </c:pt>
                <c:pt idx="80">
                  <c:v>3365171.1991480202</c:v>
                </c:pt>
                <c:pt idx="81">
                  <c:v>3366047.4461529069</c:v>
                </c:pt>
                <c:pt idx="82">
                  <c:v>3366768.44271729</c:v>
                </c:pt>
                <c:pt idx="83">
                  <c:v>3367359.289980032</c:v>
                </c:pt>
                <c:pt idx="84">
                  <c:v>3367841.5182251255</c:v>
                </c:pt>
                <c:pt idx="85">
                  <c:v>3368233.4996113805</c:v>
                </c:pt>
                <c:pt idx="86">
                  <c:v>3368550.831435618</c:v>
                </c:pt>
                <c:pt idx="87">
                  <c:v>3368806.6883723051</c:v>
                </c:pt>
                <c:pt idx="88">
                  <c:v>3369012.1431036885</c:v>
                </c:pt>
                <c:pt idx="89">
                  <c:v>3369176.4555576202</c:v>
                </c:pt>
                <c:pt idx="90">
                  <c:v>3369307.3316139113</c:v>
                </c:pt>
                <c:pt idx="91">
                  <c:v>3369411.1526363343</c:v>
                </c:pt>
                <c:pt idx="92">
                  <c:v>3369493.1775508537</c:v>
                </c:pt>
                <c:pt idx="93">
                  <c:v>3369557.7194372793</c:v>
                </c:pt>
                <c:pt idx="94">
                  <c:v>3369608.2987479712</c:v>
                </c:pt>
                <c:pt idx="95">
                  <c:v>3369647.7753297938</c:v>
                </c:pt>
                <c:pt idx="96">
                  <c:v>3369678.4614201225</c:v>
                </c:pt>
                <c:pt idx="97">
                  <c:v>3369702.2177288276</c:v>
                </c:pt>
                <c:pt idx="98">
                  <c:v>3369720.5346191181</c:v>
                </c:pt>
                <c:pt idx="99">
                  <c:v>3369734.6002725088</c:v>
                </c:pt>
                <c:pt idx="100">
                  <c:v>3369745.3575769858</c:v>
                </c:pt>
                <c:pt idx="101">
                  <c:v>3369753.5513210399</c:v>
                </c:pt>
                <c:pt idx="102">
                  <c:v>3369759.7671164214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7992"/>
        <c:axId val="422588384"/>
      </c:scatterChart>
      <c:valAx>
        <c:axId val="42258799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8384"/>
        <c:crosses val="autoZero"/>
        <c:crossBetween val="midCat"/>
      </c:valAx>
      <c:valAx>
        <c:axId val="4225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1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Logistic'!$H$9:$H$111</c:f>
              <c:numCache>
                <c:formatCode>_(* #,##0_);_(* \(#,##0\);_(* "-"??_);_(@_)</c:formatCode>
                <c:ptCount val="103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1603.2245888288899</c:v>
                </c:pt>
                <c:pt idx="1">
                  <c:v>1945.0131869052022</c:v>
                </c:pt>
                <c:pt idx="2">
                  <c:v>2349.2987052604576</c:v>
                </c:pt>
                <c:pt idx="3">
                  <c:v>2825.193848971332</c:v>
                </c:pt>
                <c:pt idx="4">
                  <c:v>3382.6706956769617</c:v>
                </c:pt>
                <c:pt idx="5">
                  <c:v>4032.553237625687</c:v>
                </c:pt>
                <c:pt idx="6">
                  <c:v>4786.4907982162886</c:v>
                </c:pt>
                <c:pt idx="7">
                  <c:v>5656.9098004856496</c:v>
                </c:pt>
                <c:pt idx="8">
                  <c:v>6656.9416254838161</c:v>
                </c:pt>
                <c:pt idx="9">
                  <c:v>7800.3246837038805</c:v>
                </c:pt>
                <c:pt idx="10">
                  <c:v>9101.2793365913949</c:v>
                </c:pt>
                <c:pt idx="11">
                  <c:v>10574.354946149459</c:v>
                </c:pt>
                <c:pt idx="12">
                  <c:v>12234.249091140688</c:v>
                </c:pt>
                <c:pt idx="13">
                  <c:v>14095.599854067113</c:v>
                </c:pt>
                <c:pt idx="14">
                  <c:v>16172.753032809098</c:v>
                </c:pt>
                <c:pt idx="15">
                  <c:v>18479.507136622895</c:v>
                </c:pt>
                <c:pt idx="16">
                  <c:v>21028.840054041055</c:v>
                </c:pt>
                <c:pt idx="17">
                  <c:v>23832.622290775453</c:v>
                </c:pt>
                <c:pt idx="18">
                  <c:v>26901.32262581625</c:v>
                </c:pt>
                <c:pt idx="19">
                  <c:v>30243.712878277296</c:v>
                </c:pt>
                <c:pt idx="20">
                  <c:v>33866.579170844081</c:v>
                </c:pt>
                <c:pt idx="21">
                  <c:v>37774.447574869148</c:v>
                </c:pt>
                <c:pt idx="22">
                  <c:v>41969.332288812642</c:v>
                </c:pt>
                <c:pt idx="23">
                  <c:v>46450.514504441519</c:v>
                </c:pt>
                <c:pt idx="24">
                  <c:v>51214.35983179709</c:v>
                </c:pt>
                <c:pt idx="25">
                  <c:v>56254.181573333801</c:v>
                </c:pt>
                <c:pt idx="26">
                  <c:v>61560.156261263626</c:v>
                </c:pt>
                <c:pt idx="27">
                  <c:v>67119.296714818716</c:v>
                </c:pt>
                <c:pt idx="28">
                  <c:v>72915.486464215923</c:v>
                </c:pt>
                <c:pt idx="29">
                  <c:v>78929.577766905699</c:v>
                </c:pt>
                <c:pt idx="30">
                  <c:v>85139.553662228311</c:v>
                </c:pt>
                <c:pt idx="31">
                  <c:v>91520.752635590165</c:v>
                </c:pt>
                <c:pt idx="32">
                  <c:v>98046.152562466566</c:v>
                </c:pt>
                <c:pt idx="33">
                  <c:v>104686.70874962326</c:v>
                </c:pt>
                <c:pt idx="34">
                  <c:v>111411.73916007766</c:v>
                </c:pt>
                <c:pt idx="35">
                  <c:v>118189.34837049493</c:v>
                </c:pt>
                <c:pt idx="36">
                  <c:v>124986.88052923937</c:v>
                </c:pt>
                <c:pt idx="37">
                  <c:v>131771.39061451191</c:v>
                </c:pt>
                <c:pt idx="38">
                  <c:v>138510.12267643624</c:v>
                </c:pt>
                <c:pt idx="39">
                  <c:v>145170.98351119386</c:v>
                </c:pt>
                <c:pt idx="40">
                  <c:v>151723.00036956434</c:v>
                </c:pt>
                <c:pt idx="41">
                  <c:v>158136.75183981651</c:v>
                </c:pt>
                <c:pt idx="42">
                  <c:v>164384.76194258337</c:v>
                </c:pt>
                <c:pt idx="43">
                  <c:v>170441.84869457752</c:v>
                </c:pt>
                <c:pt idx="44">
                  <c:v>176285.41988690247</c:v>
                </c:pt>
                <c:pt idx="45">
                  <c:v>181895.71051981521</c:v>
                </c:pt>
                <c:pt idx="46">
                  <c:v>187255.95816921035</c:v>
                </c:pt>
                <c:pt idx="47">
                  <c:v>192352.51445703191</c:v>
                </c:pt>
                <c:pt idx="48">
                  <c:v>197174.89268420293</c:v>
                </c:pt>
                <c:pt idx="49">
                  <c:v>201715.75348963268</c:v>
                </c:pt>
                <c:pt idx="50">
                  <c:v>205970.83205800422</c:v>
                </c:pt>
                <c:pt idx="51">
                  <c:v>209938.81185711743</c:v>
                </c:pt>
                <c:pt idx="52">
                  <c:v>213621.15109865682</c:v>
                </c:pt>
                <c:pt idx="53">
                  <c:v>217021.86905322046</c:v>
                </c:pt>
                <c:pt idx="54">
                  <c:v>220147.29999363594</c:v>
                </c:pt>
                <c:pt idx="55">
                  <c:v>223005.82288580059</c:v>
                </c:pt>
                <c:pt idx="56">
                  <c:v>225607.5750020784</c:v>
                </c:pt>
                <c:pt idx="57">
                  <c:v>227964.15741865538</c:v>
                </c:pt>
                <c:pt idx="58">
                  <c:v>230088.33990485035</c:v>
                </c:pt>
                <c:pt idx="59">
                  <c:v>231993.77205632903</c:v>
                </c:pt>
                <c:pt idx="60">
                  <c:v>233694.70670777469</c:v>
                </c:pt>
                <c:pt idx="61">
                  <c:v>235205.74072886325</c:v>
                </c:pt>
                <c:pt idx="62">
                  <c:v>236541.57730583847</c:v>
                </c:pt>
                <c:pt idx="63">
                  <c:v>237716.81278335347</c:v>
                </c:pt>
                <c:pt idx="64">
                  <c:v>238745.75012779108</c:v>
                </c:pt>
                <c:pt idx="65">
                  <c:v>239642.24010927661</c:v>
                </c:pt>
                <c:pt idx="66">
                  <c:v>240419.5504143133</c:v>
                </c:pt>
                <c:pt idx="67">
                  <c:v>241090.26211701112</c:v>
                </c:pt>
                <c:pt idx="68">
                  <c:v>241666.19226997998</c:v>
                </c:pt>
                <c:pt idx="69">
                  <c:v>242158.34083512006</c:v>
                </c:pt>
                <c:pt idx="70">
                  <c:v>242576.85976249643</c:v>
                </c:pt>
                <c:pt idx="71">
                  <c:v>242931.04173939489</c:v>
                </c:pt>
                <c:pt idx="72">
                  <c:v>243229.32596401323</c:v>
                </c:pt>
                <c:pt idx="73">
                  <c:v>243479.3182378443</c:v>
                </c:pt>
                <c:pt idx="74">
                  <c:v>243687.82270381381</c:v>
                </c:pt>
                <c:pt idx="75">
                  <c:v>243860.88266815362</c:v>
                </c:pt>
                <c:pt idx="76">
                  <c:v>244003.82811663326</c:v>
                </c:pt>
                <c:pt idx="77">
                  <c:v>244121.32775406889</c:v>
                </c:pt>
                <c:pt idx="78">
                  <c:v>244217.44364472857</c:v>
                </c:pt>
                <c:pt idx="79">
                  <c:v>244295.68679644953</c:v>
                </c:pt>
                <c:pt idx="80">
                  <c:v>244359.07230080484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28088"/>
        <c:axId val="421528480"/>
      </c:scatterChart>
      <c:valAx>
        <c:axId val="4215280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8480"/>
        <c:crosses val="autoZero"/>
        <c:crossBetween val="midCat"/>
      </c:valAx>
      <c:valAx>
        <c:axId val="42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1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9366.7540095209697</c:v>
                </c:pt>
                <c:pt idx="1">
                  <c:v>10689.72961456403</c:v>
                </c:pt>
                <c:pt idx="2">
                  <c:v>12150.079313654105</c:v>
                </c:pt>
                <c:pt idx="3">
                  <c:v>13753.913628861221</c:v>
                </c:pt>
                <c:pt idx="4">
                  <c:v>15506.302776258133</c:v>
                </c:pt>
                <c:pt idx="5">
                  <c:v>17411.052054621807</c:v>
                </c:pt>
                <c:pt idx="6">
                  <c:v>19470.47538900017</c:v>
                </c:pt>
                <c:pt idx="7">
                  <c:v>21685.172635549316</c:v>
                </c:pt>
                <c:pt idx="8">
                  <c:v>24053.816840778989</c:v>
                </c:pt>
                <c:pt idx="9">
                  <c:v>26572.958094691774</c:v>
                </c:pt>
                <c:pt idx="10">
                  <c:v>29236.850889215086</c:v>
                </c:pt>
                <c:pt idx="11">
                  <c:v>32037.311960188999</c:v>
                </c:pt>
                <c:pt idx="12">
                  <c:v>34963.615427636338</c:v>
                </c:pt>
                <c:pt idx="13">
                  <c:v>38002.431636793859</c:v>
                </c:pt>
                <c:pt idx="14">
                  <c:v>41137.815431749965</c:v>
                </c:pt>
                <c:pt idx="15">
                  <c:v>44351.248664821454</c:v>
                </c:pt>
                <c:pt idx="16">
                  <c:v>47621.740569243775</c:v>
                </c:pt>
                <c:pt idx="17">
                  <c:v>50925.988223016378</c:v>
                </c:pt>
                <c:pt idx="18">
                  <c:v>54238.597741901925</c:v>
                </c:pt>
                <c:pt idx="19">
                  <c:v>57532.365104475473</c:v>
                </c:pt>
                <c:pt idx="20">
                  <c:v>60778.613686186451</c:v>
                </c:pt>
                <c:pt idx="21">
                  <c:v>63947.583724858734</c:v>
                </c:pt>
                <c:pt idx="22">
                  <c:v>67008.867124637327</c:v>
                </c:pt>
                <c:pt idx="23">
                  <c:v>69931.879299576554</c:v>
                </c:pt>
                <c:pt idx="24">
                  <c:v>72686.358232049533</c:v>
                </c:pt>
                <c:pt idx="25">
                  <c:v>75242.879641622698</c:v>
                </c:pt>
                <c:pt idx="26">
                  <c:v>77573.376186926354</c:v>
                </c:pt>
                <c:pt idx="27">
                  <c:v>79651.648006505158</c:v>
                </c:pt>
                <c:pt idx="28">
                  <c:v>81453.851682274792</c:v>
                </c:pt>
                <c:pt idx="29">
                  <c:v>82958.954903920967</c:v>
                </c:pt>
                <c:pt idx="30">
                  <c:v>84149.144730913802</c:v>
                </c:pt>
                <c:pt idx="31">
                  <c:v>85010.178380171928</c:v>
                </c:pt>
                <c:pt idx="32">
                  <c:v>85531.666884024715</c:v>
                </c:pt>
                <c:pt idx="33">
                  <c:v>85707.283720864652</c:v>
                </c:pt>
                <c:pt idx="34">
                  <c:v>85534.892560927052</c:v>
                </c:pt>
                <c:pt idx="35">
                  <c:v>85016.590520835874</c:v>
                </c:pt>
                <c:pt idx="36">
                  <c:v>84158.66570247912</c:v>
                </c:pt>
                <c:pt idx="37">
                  <c:v>82971.470218205592</c:v>
                </c:pt>
                <c:pt idx="38">
                  <c:v>81469.212287074333</c:v>
                </c:pt>
                <c:pt idx="39">
                  <c:v>79669.673239684475</c:v>
                </c:pt>
                <c:pt idx="40">
                  <c:v>77593.857311461223</c:v>
                </c:pt>
                <c:pt idx="41">
                  <c:v>75265.583864928107</c:v>
                </c:pt>
                <c:pt idx="42">
                  <c:v>72711.033101501773</c:v>
                </c:pt>
                <c:pt idx="43">
                  <c:v>69958.257358435803</c:v>
                </c:pt>
                <c:pt idx="44">
                  <c:v>67036.67070878348</c:v>
                </c:pt>
                <c:pt idx="45">
                  <c:v>63976.529780887467</c:v>
                </c:pt>
                <c:pt idx="46">
                  <c:v>60808.418495334103</c:v>
                </c:pt>
                <c:pt idx="47">
                  <c:v>57562.748804269606</c:v>
                </c:pt>
                <c:pt idx="48">
                  <c:v>54269.288547957542</c:v>
                </c:pt>
                <c:pt idx="49">
                  <c:v>50956.726266501762</c:v>
                </c:pt>
                <c:pt idx="50">
                  <c:v>47652.281280631716</c:v>
                </c:pt>
                <c:pt idx="51">
                  <c:v>44381.365650982778</c:v>
                </c:pt>
                <c:pt idx="52">
                  <c:v>41167.302810577603</c:v>
                </c:pt>
                <c:pt idx="53">
                  <c:v>38031.105810723071</c:v>
                </c:pt>
                <c:pt idx="54">
                  <c:v>34991.31629404128</c:v>
                </c:pt>
                <c:pt idx="55">
                  <c:v>32063.903572144973</c:v>
                </c:pt>
                <c:pt idx="56">
                  <c:v>29262.221594054176</c:v>
                </c:pt>
                <c:pt idx="57">
                  <c:v>26597.020189780651</c:v>
                </c:pt>
                <c:pt idx="58">
                  <c:v>24076.5057957467</c:v>
                </c:pt>
                <c:pt idx="59">
                  <c:v>21706.445937632026</c:v>
                </c:pt>
                <c:pt idx="60">
                  <c:v>19490.311073197707</c:v>
                </c:pt>
                <c:pt idx="61">
                  <c:v>17429.446983019971</c:v>
                </c:pt>
                <c:pt idx="62">
                  <c:v>15523.270731295484</c:v>
                </c:pt>
                <c:pt idx="63">
                  <c:v>13769.483283711954</c:v>
                </c:pt>
                <c:pt idx="64">
                  <c:v>12164.292139523708</c:v>
                </c:pt>
                <c:pt idx="65">
                  <c:v>10702.637779853238</c:v>
                </c:pt>
                <c:pt idx="66">
                  <c:v>9378.4183198327555</c:v>
                </c:pt>
                <c:pt idx="67">
                  <c:v>8184.7074428233173</c:v>
                </c:pt>
                <c:pt idx="68">
                  <c:v>7113.9614549461603</c:v>
                </c:pt>
                <c:pt idx="69">
                  <c:v>6158.2120933842834</c:v>
                </c:pt>
                <c:pt idx="70">
                  <c:v>5309.242520969884</c:v>
                </c:pt>
                <c:pt idx="71">
                  <c:v>4558.7447148000256</c:v>
                </c:pt>
                <c:pt idx="72">
                  <c:v>3898.4571847628176</c:v>
                </c:pt>
                <c:pt idx="73">
                  <c:v>3320.2826204608891</c:v>
                </c:pt>
                <c:pt idx="74">
                  <c:v>2816.3856485723959</c:v>
                </c:pt>
                <c:pt idx="75">
                  <c:v>2379.2713785006849</c:v>
                </c:pt>
                <c:pt idx="76">
                  <c:v>2001.8458180503994</c:v>
                </c:pt>
                <c:pt idx="77">
                  <c:v>1677.4595526870471</c:v>
                </c:pt>
                <c:pt idx="78">
                  <c:v>1399.9363050012307</c:v>
                </c:pt>
                <c:pt idx="79">
                  <c:v>1163.5881314219962</c:v>
                </c:pt>
                <c:pt idx="80">
                  <c:v>963.21907924474101</c:v>
                </c:pt>
                <c:pt idx="81">
                  <c:v>794.11912835188923</c:v>
                </c:pt>
                <c:pt idx="82">
                  <c:v>652.05018913155197</c:v>
                </c:pt>
                <c:pt idx="83">
                  <c:v>533.22583182878759</c:v>
                </c:pt>
                <c:pt idx="84">
                  <c:v>434.28629346764018</c:v>
                </c:pt>
                <c:pt idx="85">
                  <c:v>352.27015652447267</c:v>
                </c:pt>
                <c:pt idx="86">
                  <c:v>284.5839277740007</c:v>
                </c:pt>
                <c:pt idx="87">
                  <c:v>228.97057411856545</c:v>
                </c:pt>
                <c:pt idx="88">
                  <c:v>183.47790146803479</c:v>
                </c:pt>
                <c:pt idx="89">
                  <c:v>146.42749830696218</c:v>
                </c:pt>
                <c:pt idx="90">
                  <c:v>116.38481165702139</c:v>
                </c:pt>
                <c:pt idx="91">
                  <c:v>92.130782721544563</c:v>
                </c:pt>
                <c:pt idx="92">
                  <c:v>72.635344514868166</c:v>
                </c:pt>
                <c:pt idx="93">
                  <c:v>57.032975220555677</c:v>
                </c:pt>
                <c:pt idx="94">
                  <c:v>44.600409085115963</c:v>
                </c:pt>
                <c:pt idx="95">
                  <c:v>34.736530893691537</c:v>
                </c:pt>
                <c:pt idx="96">
                  <c:v>26.94441955725782</c:v>
                </c:pt>
                <c:pt idx="97">
                  <c:v>20.815459782378728</c:v>
                </c:pt>
                <c:pt idx="98">
                  <c:v>16.015406684308253</c:v>
                </c:pt>
                <c:pt idx="99">
                  <c:v>12.272264914654956</c:v>
                </c:pt>
                <c:pt idx="100">
                  <c:v>9.3658297507058634</c:v>
                </c:pt>
                <c:pt idx="101">
                  <c:v>7.1187310230193708</c:v>
                </c:pt>
                <c:pt idx="102">
                  <c:v>5.3888202259664757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Logistic'!$B$9:$B$55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'Normal Logistic'!$F$9:$F$55</c:f>
              <c:numCache>
                <c:formatCode>_(* #,##0_);_(* \(#,##0\);_(* "-"??_);_(@_)</c:formatCode>
                <c:ptCount val="47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30048"/>
        <c:axId val="421530440"/>
      </c:scatterChart>
      <c:valAx>
        <c:axId val="42153004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0440"/>
        <c:crosses val="autoZero"/>
        <c:crossBetween val="midCat"/>
      </c:valAx>
      <c:valAx>
        <c:axId val="4215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1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313.3641792793826</c:v>
                </c:pt>
                <c:pt idx="1">
                  <c:v>371.58968686262165</c:v>
                </c:pt>
                <c:pt idx="2">
                  <c:v>438.4999775332268</c:v>
                </c:pt>
                <c:pt idx="3">
                  <c:v>514.95244073673064</c:v>
                </c:pt>
                <c:pt idx="4">
                  <c:v>601.80568838773809</c:v>
                </c:pt>
                <c:pt idx="5">
                  <c:v>699.90174783236898</c:v>
                </c:pt>
                <c:pt idx="6">
                  <c:v>810.04564169531568</c:v>
                </c:pt>
                <c:pt idx="7">
                  <c:v>932.98255519850704</c:v>
                </c:pt>
                <c:pt idx="8">
                  <c:v>1069.3729127546028</c:v>
                </c:pt>
                <c:pt idx="9">
                  <c:v>1219.7658131491226</c:v>
                </c:pt>
                <c:pt idx="10">
                  <c:v>1384.5714014753753</c:v>
                </c:pt>
                <c:pt idx="11">
                  <c:v>1564.032880376139</c:v>
                </c:pt>
                <c:pt idx="12">
                  <c:v>1758.1989766290333</c:v>
                </c:pt>
                <c:pt idx="13">
                  <c:v>1966.8977748665468</c:v>
                </c:pt>
                <c:pt idx="14">
                  <c:v>2189.7129013811045</c:v>
                </c:pt>
                <c:pt idx="15">
                  <c:v>2425.9630810030849</c:v>
                </c:pt>
                <c:pt idx="16">
                  <c:v>2674.6860931783071</c:v>
                </c:pt>
                <c:pt idx="17">
                  <c:v>2934.6281150041641</c:v>
                </c:pt>
                <c:pt idx="18">
                  <c:v>3204.2393560723135</c:v>
                </c:pt>
                <c:pt idx="19">
                  <c:v>3481.6767613933193</c:v>
                </c:pt>
                <c:pt idx="20">
                  <c:v>3764.8143855212898</c:v>
                </c:pt>
                <c:pt idx="21">
                  <c:v>4051.2618266949003</c:v>
                </c:pt>
                <c:pt idx="22">
                  <c:v>4338.3908602135534</c:v>
                </c:pt>
                <c:pt idx="23">
                  <c:v>4623.3701335327632</c:v>
                </c:pt>
                <c:pt idx="24">
                  <c:v>4903.2074919155639</c:v>
                </c:pt>
                <c:pt idx="25">
                  <c:v>5174.7992048158303</c:v>
                </c:pt>
                <c:pt idx="26">
                  <c:v>5434.9850725456145</c:v>
                </c:pt>
                <c:pt idx="27">
                  <c:v>5680.6081237638373</c:v>
                </c:pt>
                <c:pt idx="28">
                  <c:v>5908.5773803031507</c:v>
                </c:pt>
                <c:pt idx="29">
                  <c:v>6115.9319792833749</c:v>
                </c:pt>
                <c:pt idx="30">
                  <c:v>6299.9048141413223</c:v>
                </c:pt>
                <c:pt idx="31">
                  <c:v>6457.9837946034859</c:v>
                </c:pt>
                <c:pt idx="32">
                  <c:v>6587.9688363025862</c:v>
                </c:pt>
                <c:pt idx="33">
                  <c:v>6688.022775928237</c:v>
                </c:pt>
                <c:pt idx="34">
                  <c:v>6756.7145661717805</c:v>
                </c:pt>
                <c:pt idx="35">
                  <c:v>6793.0533313260794</c:v>
                </c:pt>
                <c:pt idx="36">
                  <c:v>6796.5121508343364</c:v>
                </c:pt>
                <c:pt idx="37">
                  <c:v>6767.0407728718692</c:v>
                </c:pt>
                <c:pt idx="38">
                  <c:v>6705.0668291967368</c:v>
                </c:pt>
                <c:pt idx="39">
                  <c:v>6611.4855102184401</c:v>
                </c:pt>
                <c:pt idx="40">
                  <c:v>6487.6380487279621</c:v>
                </c:pt>
                <c:pt idx="41">
                  <c:v>6335.2797351318322</c:v>
                </c:pt>
                <c:pt idx="42">
                  <c:v>6156.5385302603436</c:v>
                </c:pt>
                <c:pt idx="43">
                  <c:v>5953.865639438869</c:v>
                </c:pt>
                <c:pt idx="44">
                  <c:v>5729.979651464957</c:v>
                </c:pt>
                <c:pt idx="45">
                  <c:v>5487.8060193417259</c:v>
                </c:pt>
                <c:pt idx="46">
                  <c:v>5230.4137603859899</c:v>
                </c:pt>
                <c:pt idx="47">
                  <c:v>4960.9512795621858</c:v>
                </c:pt>
                <c:pt idx="48">
                  <c:v>4682.5831730920563</c:v>
                </c:pt>
                <c:pt idx="49">
                  <c:v>4398.4297544501333</c:v>
                </c:pt>
                <c:pt idx="50">
                  <c:v>4111.5108696758552</c:v>
                </c:pt>
                <c:pt idx="51">
                  <c:v>3824.6953438762425</c:v>
                </c:pt>
                <c:pt idx="52">
                  <c:v>3540.657138027485</c:v>
                </c:pt>
                <c:pt idx="53">
                  <c:v>3261.8390079623978</c:v>
                </c:pt>
                <c:pt idx="54">
                  <c:v>2990.4241593462225</c:v>
                </c:pt>
                <c:pt idx="55">
                  <c:v>2728.3160967114859</c:v>
                </c:pt>
                <c:pt idx="56">
                  <c:v>2477.1265834312476</c:v>
                </c:pt>
                <c:pt idx="57">
                  <c:v>2238.17137347174</c:v>
                </c:pt>
                <c:pt idx="58">
                  <c:v>2012.4731534976188</c:v>
                </c:pt>
                <c:pt idx="59">
                  <c:v>1800.770951751522</c:v>
                </c:pt>
                <c:pt idx="60">
                  <c:v>1603.5351320408336</c:v>
                </c:pt>
                <c:pt idx="61">
                  <c:v>1420.9869987004611</c:v>
                </c:pt>
                <c:pt idx="62">
                  <c:v>1253.121990884182</c:v>
                </c:pt>
                <c:pt idx="63">
                  <c:v>1099.7354393066294</c:v>
                </c:pt>
                <c:pt idx="64">
                  <c:v>960.44989130328929</c:v>
                </c:pt>
                <c:pt idx="65">
                  <c:v>834.74307523086406</c:v>
                </c:pt>
                <c:pt idx="66">
                  <c:v>721.97566639026024</c:v>
                </c:pt>
                <c:pt idx="67">
                  <c:v>621.41812699160869</c:v>
                </c:pt>
                <c:pt idx="68">
                  <c:v>532.27601533450331</c:v>
                </c:pt>
                <c:pt idx="69">
                  <c:v>453.71328779724814</c:v>
                </c:pt>
                <c:pt idx="70">
                  <c:v>384.87324546167753</c:v>
                </c:pt>
                <c:pt idx="71">
                  <c:v>324.89690010006763</c:v>
                </c:pt>
                <c:pt idx="72">
                  <c:v>272.93864762529068</c:v>
                </c:pt>
                <c:pt idx="73">
                  <c:v>228.17923778620309</c:v>
                </c:pt>
                <c:pt idx="74">
                  <c:v>189.83611473968767</c:v>
                </c:pt>
                <c:pt idx="75">
                  <c:v>157.17127299283763</c:v>
                </c:pt>
                <c:pt idx="76">
                  <c:v>129.49682681514534</c:v>
                </c:pt>
                <c:pt idx="77">
                  <c:v>106.17852906403363</c:v>
                </c:pt>
                <c:pt idx="78">
                  <c:v>86.637498554897306</c:v>
                </c:pt>
                <c:pt idx="79">
                  <c:v>70.350425205489273</c:v>
                </c:pt>
                <c:pt idx="80">
                  <c:v>56.848521066313197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31224"/>
        <c:axId val="421531616"/>
      </c:scatterChart>
      <c:valAx>
        <c:axId val="4215312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1616"/>
        <c:crosses val="autoZero"/>
        <c:crossBetween val="midCat"/>
      </c:valAx>
      <c:valAx>
        <c:axId val="4215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3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55544"/>
        <c:axId val="423255936"/>
      </c:lineChart>
      <c:catAx>
        <c:axId val="42325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55936"/>
        <c:crosses val="autoZero"/>
        <c:auto val="1"/>
        <c:lblAlgn val="ctr"/>
        <c:lblOffset val="100"/>
        <c:noMultiLvlLbl val="0"/>
      </c:catAx>
      <c:valAx>
        <c:axId val="423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5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Status'!$K$16:$K$58</c:f>
              <c:numCache>
                <c:formatCode>General</c:formatCode>
                <c:ptCount val="43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</c:numCache>
            </c:numRef>
          </c:xVal>
          <c:yVal>
            <c:numRef>
              <c:f>'Global Status'!$P$16:$P$58</c:f>
              <c:numCache>
                <c:formatCode>_(* #,##0.00_);_(* \(#,##0.00\);_(* "-"??_);_(@_)</c:formatCode>
                <c:ptCount val="43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000"/>
        <c:axId val="357087824"/>
      </c:scatterChart>
      <c:valAx>
        <c:axId val="3570890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7824"/>
        <c:crosses val="autoZero"/>
        <c:crossBetween val="midCat"/>
      </c:valAx>
      <c:valAx>
        <c:axId val="3570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36024"/>
        <c:axId val="422236416"/>
      </c:scatterChart>
      <c:valAx>
        <c:axId val="42223602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6416"/>
        <c:crosses val="autoZero"/>
        <c:crossBetween val="midCat"/>
      </c:valAx>
      <c:valAx>
        <c:axId val="4222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Status'!$K$6:$K$58</c:f>
              <c:numCache>
                <c:formatCode>General</c:formatCode>
                <c:ptCount val="5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</c:numCache>
            </c:numRef>
          </c:xVal>
          <c:yVal>
            <c:numRef>
              <c:f>'Global Status'!$L$6:$L$58</c:f>
              <c:numCache>
                <c:formatCode>_(* #,##0_);_(* \(#,##0\);_(* "-"??_);_(@_)</c:formatCode>
                <c:ptCount val="53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37200"/>
        <c:axId val="422237592"/>
      </c:scatterChart>
      <c:valAx>
        <c:axId val="42223720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592"/>
        <c:crosses val="autoZero"/>
        <c:crossBetween val="midCat"/>
      </c:valAx>
      <c:valAx>
        <c:axId val="4222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23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8075857.1637006607</c:v>
                </c:pt>
                <c:pt idx="1">
                  <c:v>14453458.264202638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8694563.7283891197</c:v>
                </c:pt>
                <c:pt idx="1">
                  <c:v>14750065.905186525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9340282.4299974479</c:v>
                </c:pt>
                <c:pt idx="1">
                  <c:v>15097798.786148783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tabSelected="1" zoomScale="115" zoomScaleNormal="115" workbookViewId="0">
      <pane ySplit="3000" topLeftCell="A27" activePane="bottomLeft"/>
      <selection activeCell="H5" sqref="H5"/>
      <selection pane="bottomLeft" activeCell="AJ51" sqref="AJ51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+'Pie Charts'!B82</f>
        <v>7.7742831166209003E-3</v>
      </c>
      <c r="F3" s="8">
        <f t="shared" ref="F3:J3" si="0">AVERAGE(F45:F50)</f>
        <v>6273268.6647852203</v>
      </c>
      <c r="G3" s="8">
        <f t="shared" si="0"/>
        <v>14304862.85835956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69370.21207617801</v>
      </c>
      <c r="E6" s="8">
        <f t="shared" ref="E6:E53" si="6">+I6*(Q6/$E$3)</f>
        <v>112164.68282917584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53531.47515967011</v>
      </c>
      <c r="E7" s="8">
        <f t="shared" si="6"/>
        <v>145351.02247358797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42007.122868352242</v>
      </c>
      <c r="E8" s="8">
        <f t="shared" si="6"/>
        <v>185226.08173625369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34078.829256578712</v>
      </c>
      <c r="E9" s="8">
        <f t="shared" si="6"/>
        <v>228316.87158461829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27520.245191277172</v>
      </c>
      <c r="E10" s="8">
        <f t="shared" si="6"/>
        <v>282727.0330946428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23899.314867810044</v>
      </c>
      <c r="E11" s="8">
        <f t="shared" si="6"/>
        <v>325560.56449615146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9156.0840040004878</v>
      </c>
      <c r="E12" s="8">
        <f t="shared" si="6"/>
        <v>849724.64996506379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8144.9327942939963</v>
      </c>
      <c r="E13" s="8">
        <f t="shared" si="6"/>
        <v>955200.61317598622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7747.3920751155656</v>
      </c>
      <c r="E14" s="8">
        <f t="shared" si="6"/>
        <v>1004208.3473020366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6890.2846810694027</v>
      </c>
      <c r="E15" s="8">
        <f t="shared" si="6"/>
        <v>1129107.3232505799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6146.5301758564256</v>
      </c>
      <c r="E16" s="8">
        <f t="shared" si="6"/>
        <v>1265711.5585310669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5408.2548448919997</v>
      </c>
      <c r="E17" s="8">
        <f t="shared" si="6"/>
        <v>1438460.6055948089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4731.1987741865942</v>
      </c>
      <c r="E18" s="8">
        <f t="shared" si="6"/>
        <v>1644267.3630795353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4168.2533551883125</v>
      </c>
      <c r="E19" s="8">
        <f t="shared" si="6"/>
        <v>1866281.4027161838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3725.923598695535</v>
      </c>
      <c r="E20" s="8">
        <f t="shared" si="6"/>
        <v>2087780.9254591207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3280.7065551145897</v>
      </c>
      <c r="E21" s="8">
        <f t="shared" si="6"/>
        <v>2371022.475447475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2902.5085403872145</v>
      </c>
      <c r="E22" s="8">
        <f t="shared" si="6"/>
        <v>2679861.2408979926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2591.3161315803395</v>
      </c>
      <c r="E23" s="8">
        <f t="shared" si="6"/>
        <v>3001562.9286913057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2282.8259119729387</v>
      </c>
      <c r="E24" s="8">
        <f t="shared" si="6"/>
        <v>3407002.2409362164</v>
      </c>
      <c r="F24" s="14">
        <f t="shared" ref="F24:F55" si="38">+E6</f>
        <v>112164.68282917584</v>
      </c>
      <c r="G24" s="15">
        <f t="shared" ref="G24:G87" si="39">+E24-F24</f>
        <v>3294837.5581070408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2018.2842050414667</v>
      </c>
      <c r="E25" s="8">
        <f t="shared" si="6"/>
        <v>3853345.6462312168</v>
      </c>
      <c r="F25" s="14">
        <f t="shared" si="38"/>
        <v>145351.02247358797</v>
      </c>
      <c r="G25" s="15">
        <f t="shared" si="39"/>
        <v>3707994.6237576287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1826.2124971433343</v>
      </c>
      <c r="E26" s="8">
        <f t="shared" si="6"/>
        <v>4258399.0708058439</v>
      </c>
      <c r="F26" s="14">
        <f t="shared" si="38"/>
        <v>185226.08173625369</v>
      </c>
      <c r="G26" s="15">
        <f t="shared" si="39"/>
        <v>4073172.9890695903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1660.6315596876038</v>
      </c>
      <c r="E27" s="8">
        <f t="shared" si="6"/>
        <v>4682746.8788946643</v>
      </c>
      <c r="F27" s="14">
        <f t="shared" si="38"/>
        <v>228316.87158461829</v>
      </c>
      <c r="G27" s="15">
        <f t="shared" si="39"/>
        <v>4454430.0073100459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1489.0166739846106</v>
      </c>
      <c r="E28" s="8">
        <f t="shared" si="6"/>
        <v>5222089.2127280748</v>
      </c>
      <c r="F28" s="14">
        <f t="shared" si="38"/>
        <v>282727.0330946428</v>
      </c>
      <c r="G28" s="15">
        <f t="shared" si="39"/>
        <v>4939362.1796334321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1327.7285711555423</v>
      </c>
      <c r="E29" s="8">
        <f t="shared" si="6"/>
        <v>5855974.0257810326</v>
      </c>
      <c r="F29" s="14">
        <f t="shared" si="38"/>
        <v>325560.56449615146</v>
      </c>
      <c r="G29" s="15">
        <f t="shared" si="39"/>
        <v>5530413.4612848815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1201.0924631458849</v>
      </c>
      <c r="E30" s="8">
        <f t="shared" si="6"/>
        <v>6472879.7813414996</v>
      </c>
      <c r="F30" s="14">
        <f t="shared" si="38"/>
        <v>849724.64996506379</v>
      </c>
      <c r="G30" s="15">
        <f t="shared" si="39"/>
        <v>5623155.131376436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1060.5185647426952</v>
      </c>
      <c r="E31" s="8">
        <f t="shared" si="6"/>
        <v>7330064.9262653841</v>
      </c>
      <c r="F31" s="14">
        <f t="shared" si="38"/>
        <v>955200.61317598622</v>
      </c>
      <c r="G31" s="15">
        <f t="shared" si="39"/>
        <v>6374864.3130893977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962.48905661358344</v>
      </c>
      <c r="E32" s="8">
        <f t="shared" si="6"/>
        <v>8075857.1637006607</v>
      </c>
      <c r="F32" s="14">
        <f t="shared" si="38"/>
        <v>1004208.3473020366</v>
      </c>
      <c r="G32" s="15">
        <f t="shared" si="39"/>
        <v>7071648.8163986243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893.92701912044299</v>
      </c>
      <c r="E33" s="8">
        <f t="shared" si="6"/>
        <v>8694563.7283891197</v>
      </c>
      <c r="F33" s="14">
        <f t="shared" si="38"/>
        <v>1129107.3232505799</v>
      </c>
      <c r="G33" s="15">
        <f t="shared" si="39"/>
        <v>7565456.4051385401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832.05832112853204</v>
      </c>
      <c r="E34" s="8">
        <f t="shared" si="6"/>
        <v>9340282.4299974479</v>
      </c>
      <c r="F34" s="14">
        <f t="shared" si="38"/>
        <v>1265711.5585310669</v>
      </c>
      <c r="G34" s="15">
        <f t="shared" si="39"/>
        <v>8074570.8714663815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762.44667041619516</v>
      </c>
      <c r="E35" s="8">
        <f t="shared" si="6"/>
        <v>10191936.518313931</v>
      </c>
      <c r="F35" s="14">
        <f t="shared" si="38"/>
        <v>1438460.6055948089</v>
      </c>
      <c r="G35" s="15">
        <f t="shared" si="39"/>
        <v>8753475.9127191231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706.32322595855123</v>
      </c>
      <c r="E36" s="8">
        <f t="shared" si="6"/>
        <v>11000628.446005479</v>
      </c>
      <c r="F36" s="14">
        <f t="shared" si="38"/>
        <v>1644267.3630795353</v>
      </c>
      <c r="G36" s="15">
        <f t="shared" si="39"/>
        <v>9356361.0829259437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650.86423123803547</v>
      </c>
      <c r="E37" s="8">
        <f t="shared" si="6"/>
        <v>11936534.675667273</v>
      </c>
      <c r="F37" s="14">
        <f t="shared" si="38"/>
        <v>1866281.4027161838</v>
      </c>
      <c r="G37" s="15">
        <f t="shared" si="39"/>
        <v>10070253.272951089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58" si="59">(WorldPop-E38)/E38</f>
        <v>605.79804323831104</v>
      </c>
      <c r="E38" s="8">
        <f t="shared" si="6"/>
        <v>12823047.283532729</v>
      </c>
      <c r="F38" s="14">
        <f t="shared" si="38"/>
        <v>2087780.9254591207</v>
      </c>
      <c r="G38" s="15">
        <f t="shared" si="39"/>
        <v>10735266.358073609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569.93492270487798</v>
      </c>
      <c r="E39" s="8">
        <f t="shared" si="6"/>
        <v>13628523.480638577</v>
      </c>
      <c r="F39" s="14">
        <f t="shared" si="38"/>
        <v>2371022.475447475</v>
      </c>
      <c r="G39" s="15">
        <f t="shared" si="39"/>
        <v>11257501.005191103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540.78784912430785</v>
      </c>
      <c r="E40" s="8">
        <f t="shared" si="6"/>
        <v>14361710.054177916</v>
      </c>
      <c r="F40" s="14">
        <f t="shared" si="38"/>
        <v>2679861.2408979926</v>
      </c>
      <c r="G40" s="15">
        <f t="shared" si="39"/>
        <v>11681848.813279923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515.93026833155773</v>
      </c>
      <c r="E41" s="8">
        <f t="shared" si="6"/>
        <v>15052320.354762601</v>
      </c>
      <c r="F41" s="14">
        <f t="shared" si="38"/>
        <v>3001562.9286913057</v>
      </c>
      <c r="G41" s="15">
        <f t="shared" si="39"/>
        <v>12050757.426071296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490.7624333828731</v>
      </c>
      <c r="E42" s="8">
        <f t="shared" si="6"/>
        <v>15822680.773872618</v>
      </c>
      <c r="F42" s="14">
        <f t="shared" si="38"/>
        <v>3407002.2409362164</v>
      </c>
      <c r="G42" s="15">
        <f t="shared" si="39"/>
        <v>12415678.532936402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461.17440448047694</v>
      </c>
      <c r="E43" s="8">
        <f t="shared" si="6"/>
        <v>16835635.908367753</v>
      </c>
      <c r="F43" s="14">
        <f t="shared" si="38"/>
        <v>3853345.6462312168</v>
      </c>
      <c r="G43" s="15">
        <f t="shared" si="39"/>
        <v>12982290.262136536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433.01180193737338</v>
      </c>
      <c r="E44" s="8">
        <f t="shared" si="6"/>
        <v>17928083.902941365</v>
      </c>
      <c r="F44" s="14">
        <f t="shared" si="38"/>
        <v>4258399.0708058439</v>
      </c>
      <c r="G44" s="15">
        <f t="shared" si="39"/>
        <v>13669684.832135521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415.19960233937474</v>
      </c>
      <c r="E45" s="8">
        <f t="shared" si="6"/>
        <v>18695356.642016366</v>
      </c>
      <c r="F45" s="14">
        <f t="shared" si="38"/>
        <v>4682746.8788946643</v>
      </c>
      <c r="G45" s="15">
        <f t="shared" si="39"/>
        <v>14012609.763121702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397.22674051639137</v>
      </c>
      <c r="E46" s="8">
        <f t="shared" si="6"/>
        <v>19539119.823822398</v>
      </c>
      <c r="F46" s="14">
        <f t="shared" si="38"/>
        <v>5222089.2127280748</v>
      </c>
      <c r="G46" s="15">
        <f t="shared" si="39"/>
        <v>14317030.611094322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384.75199582546145</v>
      </c>
      <c r="E47" s="8">
        <f t="shared" si="6"/>
        <v>20170990.906604707</v>
      </c>
      <c r="F47" s="14">
        <f t="shared" si="38"/>
        <v>5855974.0257810326</v>
      </c>
      <c r="G47" s="15">
        <f t="shared" si="39"/>
        <v>14315016.880823676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371.64883964833183</v>
      </c>
      <c r="E48" s="8">
        <f t="shared" si="6"/>
        <v>20880247.493438914</v>
      </c>
      <c r="F48" s="14">
        <f t="shared" si="38"/>
        <v>6472879.7813414996</v>
      </c>
      <c r="G48" s="15">
        <f t="shared" si="39"/>
        <v>14407367.712097414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358.33715045352801</v>
      </c>
      <c r="E49" s="8">
        <f t="shared" si="6"/>
        <v>21653758.845082991</v>
      </c>
      <c r="F49" s="14">
        <f t="shared" si="38"/>
        <v>7330064.9262653841</v>
      </c>
      <c r="G49" s="15">
        <f t="shared" si="39"/>
        <v>14323693.918817606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344.37223400773979</v>
      </c>
      <c r="E50" s="8">
        <f t="shared" si="6"/>
        <v>22529315.427903298</v>
      </c>
      <c r="F50" s="14">
        <f t="shared" si="38"/>
        <v>8075857.1637006607</v>
      </c>
      <c r="G50" s="15">
        <f t="shared" si="39"/>
        <v>14453458.264202638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330.88837365366754</v>
      </c>
      <c r="E51" s="8">
        <f t="shared" si="6"/>
        <v>23444629.633575644</v>
      </c>
      <c r="F51" s="14">
        <f t="shared" si="38"/>
        <v>8694563.7283891197</v>
      </c>
      <c r="G51" s="15">
        <f t="shared" si="39"/>
        <v>14750065.905186525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317.39651939854821</v>
      </c>
      <c r="E52" s="8">
        <f t="shared" si="6"/>
        <v>24438081.216146231</v>
      </c>
      <c r="F52" s="14">
        <f t="shared" si="38"/>
        <v>9340282.4299974479</v>
      </c>
      <c r="G52" s="15">
        <f t="shared" si="39"/>
        <v>15097798.786148783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311.27968060723356</v>
      </c>
      <c r="E53" s="8">
        <f t="shared" si="6"/>
        <v>24916766.870228965</v>
      </c>
      <c r="F53" s="14">
        <f t="shared" si="38"/>
        <v>10191936.518313931</v>
      </c>
      <c r="G53" s="15">
        <f t="shared" si="39"/>
        <v>14724830.351915034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303.48636383527901</v>
      </c>
      <c r="E54" s="8">
        <f>+I54*(Q54/$E$3)</f>
        <v>25554510.559984762</v>
      </c>
      <c r="F54" s="14">
        <f t="shared" si="38"/>
        <v>11000628.446005479</v>
      </c>
      <c r="G54" s="15">
        <f t="shared" si="39"/>
        <v>14553882.113979284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297.58140510682398</v>
      </c>
      <c r="E55" s="8">
        <f>+I55*(Q55/$E$3)</f>
        <v>26059894.778833192</v>
      </c>
      <c r="F55" s="14">
        <f t="shared" si="38"/>
        <v>11936534.675667273</v>
      </c>
      <c r="G55" s="15">
        <f t="shared" si="39"/>
        <v>14123360.103165919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289.86322229533266</v>
      </c>
      <c r="E56" s="8">
        <f>+I56*(Q56/$E$3)</f>
        <v>26751405.48398187</v>
      </c>
      <c r="F56" s="14">
        <f t="shared" ref="F56:F87" si="66">+E38</f>
        <v>12823047.283532729</v>
      </c>
      <c r="G56" s="15">
        <f t="shared" si="39"/>
        <v>13928358.200449141</v>
      </c>
      <c r="H56" s="14">
        <f t="shared" ref="H56:H87" si="67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276.77919231124366</v>
      </c>
      <c r="E57" s="8">
        <f t="shared" ref="E57:E58" si="68">+I57*(Q57/$E$3)</f>
        <v>28011457.356682107</v>
      </c>
      <c r="F57" s="14">
        <f t="shared" si="66"/>
        <v>13628523.480638577</v>
      </c>
      <c r="G57" s="15">
        <f t="shared" si="39"/>
        <v>14382933.87604353</v>
      </c>
      <c r="H57" s="14">
        <f t="shared" si="67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268.84501601639465</v>
      </c>
      <c r="E58" s="8">
        <f t="shared" si="68"/>
        <v>28835070.274291296</v>
      </c>
      <c r="F58" s="14">
        <f t="shared" si="66"/>
        <v>14361710.054177916</v>
      </c>
      <c r="G58" s="15">
        <f t="shared" si="39"/>
        <v>14473360.22011338</v>
      </c>
      <c r="H58" s="14">
        <f t="shared" si="67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22"/>
      <c r="E59" s="14">
        <f t="shared" ref="E59:E116" si="69">+O59*(Q59/$E$3)</f>
        <v>26510150.117186628</v>
      </c>
      <c r="F59" s="14">
        <f t="shared" si="66"/>
        <v>15052320.354762601</v>
      </c>
      <c r="G59" s="15">
        <f t="shared" si="39"/>
        <v>11457829.762424028</v>
      </c>
      <c r="H59" s="14">
        <f t="shared" si="67"/>
        <v>1844863</v>
      </c>
      <c r="I59" s="38">
        <f t="shared" ref="I59:I88" si="70">+O59</f>
        <v>3020410.8045500172</v>
      </c>
      <c r="J59" s="14">
        <f t="shared" ref="J59:J88" si="71">+$Q$3*O59</f>
        <v>206097.41247512959</v>
      </c>
      <c r="K59" s="21">
        <f t="shared" si="15"/>
        <v>103</v>
      </c>
      <c r="L59" s="14">
        <f t="shared" ref="L59:L88" si="72">+O59-O58</f>
        <v>31147.204550012946</v>
      </c>
      <c r="M59" s="37">
        <f t="shared" si="60"/>
        <v>39765.416400000453</v>
      </c>
      <c r="N59" s="14">
        <f t="shared" ref="N59:N88" si="73">+L59*$R$3</f>
        <v>2411.6474447805058</v>
      </c>
      <c r="O59" s="37">
        <f t="shared" si="61"/>
        <v>3020410.8045500172</v>
      </c>
      <c r="P59" s="1">
        <f t="shared" si="9"/>
        <v>67.561940282098476</v>
      </c>
      <c r="Q59" s="7">
        <f t="shared" si="65"/>
        <v>6.8234894460269993E-2</v>
      </c>
      <c r="R59" s="7">
        <f t="shared" si="62"/>
        <v>7.7427412174602472E-2</v>
      </c>
      <c r="S59" s="7">
        <f t="shared" si="12"/>
        <v>1.0312241137229436E-2</v>
      </c>
      <c r="T59" s="49">
        <f t="shared" si="4"/>
        <v>103</v>
      </c>
      <c r="U59" s="29">
        <f t="shared" si="63"/>
        <v>-53623.795449987054</v>
      </c>
      <c r="V59" s="18">
        <f t="shared" ref="V59:V64" si="74">+$V$3</f>
        <v>3.7691454782786122E-3</v>
      </c>
      <c r="W59" s="16">
        <f t="shared" si="58"/>
        <v>0.61079870235560518</v>
      </c>
    </row>
    <row r="60" spans="1:23" x14ac:dyDescent="0.3">
      <c r="A60" s="21">
        <v>104</v>
      </c>
      <c r="B60" s="23">
        <v>43954</v>
      </c>
      <c r="C60" s="22" t="s">
        <v>4</v>
      </c>
      <c r="D60" s="22"/>
      <c r="E60" s="14">
        <f t="shared" si="69"/>
        <v>26724913.294650666</v>
      </c>
      <c r="F60" s="14">
        <f t="shared" si="66"/>
        <v>15822680.773872618</v>
      </c>
      <c r="G60" s="15">
        <f t="shared" si="39"/>
        <v>10902232.520778049</v>
      </c>
      <c r="H60" s="14">
        <f t="shared" si="67"/>
        <v>1914916</v>
      </c>
      <c r="I60" s="38">
        <f t="shared" si="70"/>
        <v>3044879.6596400281</v>
      </c>
      <c r="J60" s="14">
        <f t="shared" si="71"/>
        <v>207767.04221976013</v>
      </c>
      <c r="K60" s="21">
        <f t="shared" si="15"/>
        <v>104</v>
      </c>
      <c r="L60" s="14">
        <f t="shared" si="72"/>
        <v>24468.855090010911</v>
      </c>
      <c r="M60" s="37">
        <f t="shared" si="60"/>
        <v>33698.669900000328</v>
      </c>
      <c r="N60" s="14">
        <f t="shared" si="73"/>
        <v>1894.5601284948946</v>
      </c>
      <c r="O60" s="37">
        <f t="shared" si="61"/>
        <v>3044879.6596400281</v>
      </c>
      <c r="P60" s="1">
        <f t="shared" si="9"/>
        <v>86.600647631687593</v>
      </c>
      <c r="Q60" s="7">
        <f t="shared" si="65"/>
        <v>6.8234894460269993E-2</v>
      </c>
      <c r="R60" s="7">
        <f t="shared" si="62"/>
        <v>7.7427412174602472E-2</v>
      </c>
      <c r="S60" s="7">
        <f t="shared" si="12"/>
        <v>8.0360663885493816E-3</v>
      </c>
      <c r="T60" s="49">
        <f t="shared" si="4"/>
        <v>104</v>
      </c>
      <c r="U60" s="29">
        <f t="shared" si="63"/>
        <v>-6678.3494600020349</v>
      </c>
      <c r="V60" s="18">
        <f t="shared" si="74"/>
        <v>3.7691454782786122E-3</v>
      </c>
      <c r="W60" s="16">
        <f t="shared" si="58"/>
        <v>0.62889710400784293</v>
      </c>
    </row>
    <row r="61" spans="1:23" x14ac:dyDescent="0.3">
      <c r="A61" s="21">
        <v>105</v>
      </c>
      <c r="B61" s="23">
        <v>43955</v>
      </c>
      <c r="C61" s="22" t="s">
        <v>5</v>
      </c>
      <c r="D61" s="22"/>
      <c r="E61" s="14">
        <f t="shared" si="69"/>
        <v>26876907.169520065</v>
      </c>
      <c r="F61" s="14">
        <f t="shared" si="66"/>
        <v>16835635.908367753</v>
      </c>
      <c r="G61" s="15">
        <f t="shared" si="39"/>
        <v>10041271.261152312</v>
      </c>
      <c r="H61" s="14">
        <f t="shared" si="67"/>
        <v>1991562</v>
      </c>
      <c r="I61" s="38">
        <f t="shared" si="70"/>
        <v>3062196.9490499934</v>
      </c>
      <c r="J61" s="14">
        <f t="shared" si="71"/>
        <v>208948.68563498708</v>
      </c>
      <c r="K61" s="21">
        <f t="shared" si="15"/>
        <v>105</v>
      </c>
      <c r="L61" s="14">
        <f t="shared" si="72"/>
        <v>17317.289409965277</v>
      </c>
      <c r="M61" s="37">
        <f t="shared" si="60"/>
        <v>27177.687600000529</v>
      </c>
      <c r="N61" s="14">
        <f t="shared" si="73"/>
        <v>1340.8329048922599</v>
      </c>
      <c r="O61" s="37">
        <f t="shared" si="61"/>
        <v>3062196.9490499934</v>
      </c>
      <c r="P61" s="1">
        <f t="shared" si="9"/>
        <v>122.91468979145586</v>
      </c>
      <c r="Q61" s="7">
        <f t="shared" si="65"/>
        <v>6.8234894460269993E-2</v>
      </c>
      <c r="R61" s="7">
        <f t="shared" si="62"/>
        <v>7.7427412174602472E-2</v>
      </c>
      <c r="S61" s="7">
        <f t="shared" si="12"/>
        <v>5.6551847245938048E-3</v>
      </c>
      <c r="T61" s="49">
        <f t="shared" si="4"/>
        <v>105</v>
      </c>
      <c r="U61" s="29">
        <f t="shared" si="63"/>
        <v>-7151.5656800456345</v>
      </c>
      <c r="V61" s="18">
        <f t="shared" si="74"/>
        <v>3.7691454782786122E-3</v>
      </c>
      <c r="W61" s="16">
        <f t="shared" si="58"/>
        <v>0.65037031684649027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14">
        <f t="shared" si="69"/>
        <v>26961878.719512958</v>
      </c>
      <c r="F62" s="14">
        <f t="shared" si="66"/>
        <v>17928083.902941365</v>
      </c>
      <c r="G62" s="15">
        <f t="shared" si="39"/>
        <v>9033794.8165715933</v>
      </c>
      <c r="H62" s="14">
        <f t="shared" si="67"/>
        <v>2074529</v>
      </c>
      <c r="I62" s="38">
        <f t="shared" si="70"/>
        <v>3071878.108400031</v>
      </c>
      <c r="J62" s="14">
        <f t="shared" si="71"/>
        <v>209609.27852148993</v>
      </c>
      <c r="K62" s="21">
        <f t="shared" si="15"/>
        <v>106</v>
      </c>
      <c r="L62" s="14">
        <f t="shared" si="72"/>
        <v>9681.1593500375748</v>
      </c>
      <c r="M62" s="37">
        <f t="shared" si="60"/>
        <v>20191.625100000761</v>
      </c>
      <c r="N62" s="14">
        <f t="shared" si="73"/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-7636.130059927702</v>
      </c>
      <c r="V62" s="18">
        <f t="shared" si="74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14">
        <f t="shared" si="69"/>
        <v>26975475.319528077</v>
      </c>
      <c r="F63" s="14">
        <f t="shared" si="66"/>
        <v>18695356.642016366</v>
      </c>
      <c r="G63" s="15">
        <f t="shared" si="39"/>
        <v>8280118.6775117107</v>
      </c>
      <c r="H63" s="14">
        <f t="shared" si="67"/>
        <v>2160207</v>
      </c>
      <c r="I63" s="38">
        <f t="shared" si="70"/>
        <v>3073427.2251500031</v>
      </c>
      <c r="J63" s="14">
        <f t="shared" si="71"/>
        <v>209714.98233943092</v>
      </c>
      <c r="K63" s="21">
        <f t="shared" si="15"/>
        <v>107</v>
      </c>
      <c r="L63" s="14">
        <f t="shared" si="72"/>
        <v>1549.116749972105</v>
      </c>
      <c r="M63" s="37">
        <f t="shared" si="60"/>
        <v>12729.638000000501</v>
      </c>
      <c r="N63" s="14">
        <f t="shared" si="73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74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14">
        <f t="shared" si="69"/>
        <v>26913244.741649106</v>
      </c>
      <c r="F64" s="14">
        <f t="shared" si="66"/>
        <v>19539119.823822398</v>
      </c>
      <c r="G64" s="15">
        <f t="shared" si="39"/>
        <v>7374124.9178267084</v>
      </c>
      <c r="H64" s="14">
        <f t="shared" si="67"/>
        <v>2241778</v>
      </c>
      <c r="I64" s="38">
        <f t="shared" si="70"/>
        <v>3066337.0386000155</v>
      </c>
      <c r="J64" s="14">
        <f t="shared" si="71"/>
        <v>209231.18420848888</v>
      </c>
      <c r="K64" s="21">
        <f t="shared" si="15"/>
        <v>108</v>
      </c>
      <c r="L64" s="14">
        <f t="shared" si="72"/>
        <v>-7090.186549987644</v>
      </c>
      <c r="M64" s="37">
        <f t="shared" si="60"/>
        <v>4780.8819000006188</v>
      </c>
      <c r="N64" s="14">
        <f t="shared" si="73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74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14">
        <f t="shared" si="69"/>
        <v>26770635.155141041</v>
      </c>
      <c r="F65" s="14">
        <f t="shared" si="66"/>
        <v>20170990.906604707</v>
      </c>
      <c r="G65" s="15">
        <f t="shared" si="39"/>
        <v>6599644.2485363334</v>
      </c>
      <c r="H65" s="14">
        <f t="shared" si="67"/>
        <v>2314621</v>
      </c>
      <c r="I65" s="38">
        <f t="shared" si="70"/>
        <v>3050088.93989</v>
      </c>
      <c r="J65" s="14">
        <f t="shared" si="71"/>
        <v>208122.49690783094</v>
      </c>
      <c r="K65" s="21">
        <f t="shared" si="15"/>
        <v>109</v>
      </c>
      <c r="L65" s="14">
        <f t="shared" si="72"/>
        <v>-16248.098710015416</v>
      </c>
      <c r="M65" s="37">
        <f t="shared" si="60"/>
        <v>-3665.487599999411</v>
      </c>
      <c r="N65" s="14">
        <f t="shared" si="73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14">
        <f t="shared" si="69"/>
        <v>26542995.126452848</v>
      </c>
      <c r="F66" s="14">
        <f t="shared" si="66"/>
        <v>20880247.493438914</v>
      </c>
      <c r="G66" s="15">
        <f t="shared" si="39"/>
        <v>5662747.6330139339</v>
      </c>
      <c r="H66" s="14">
        <f t="shared" si="67"/>
        <v>2397216</v>
      </c>
      <c r="I66" s="38">
        <f t="shared" si="70"/>
        <v>3024152.9720000206</v>
      </c>
      <c r="J66" s="14">
        <f t="shared" si="71"/>
        <v>206352.75887613324</v>
      </c>
      <c r="K66" s="21">
        <f t="shared" si="15"/>
        <v>110</v>
      </c>
      <c r="L66" s="14">
        <f t="shared" si="72"/>
        <v>-25935.967889979482</v>
      </c>
      <c r="M66" s="37">
        <f t="shared" si="60"/>
        <v>-12620.314899999648</v>
      </c>
      <c r="N66" s="14">
        <f t="shared" si="73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14">
        <f t="shared" si="69"/>
        <v>26225573.619215168</v>
      </c>
      <c r="F67" s="14">
        <f t="shared" si="66"/>
        <v>21653758.845082991</v>
      </c>
      <c r="G67" s="15">
        <f t="shared" si="39"/>
        <v>4571814.7741321772</v>
      </c>
      <c r="H67" s="14">
        <f t="shared" si="67"/>
        <v>2471136</v>
      </c>
      <c r="I67" s="38">
        <f t="shared" si="70"/>
        <v>2987987.8297500079</v>
      </c>
      <c r="J67" s="14">
        <f t="shared" si="71"/>
        <v>203885.03421156298</v>
      </c>
      <c r="K67" s="21">
        <f t="shared" si="15"/>
        <v>111</v>
      </c>
      <c r="L67" s="14">
        <f t="shared" si="72"/>
        <v>-36165.142250012606</v>
      </c>
      <c r="M67" s="37">
        <f t="shared" si="60"/>
        <v>-22094.444399999222</v>
      </c>
      <c r="N67" s="14">
        <f t="shared" si="73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14">
        <f t="shared" si="69"/>
        <v>25813519.994242549</v>
      </c>
      <c r="F68" s="14">
        <f t="shared" si="66"/>
        <v>22529315.427903298</v>
      </c>
      <c r="G68" s="15">
        <f t="shared" si="39"/>
        <v>3284204.5663392507</v>
      </c>
      <c r="H68" s="14">
        <f t="shared" si="67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14">
        <f t="shared" si="69"/>
        <v>25301884.009531699</v>
      </c>
      <c r="F69" s="14">
        <f t="shared" si="66"/>
        <v>23444629.633575644</v>
      </c>
      <c r="G69" s="15">
        <f t="shared" si="39"/>
        <v>1857254.3759560548</v>
      </c>
      <c r="H69" s="14">
        <f t="shared" si="67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5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14">
        <f t="shared" si="69"/>
        <v>24685615.820262253</v>
      </c>
      <c r="F70" s="14">
        <f t="shared" si="66"/>
        <v>24438081.216146231</v>
      </c>
      <c r="G70" s="15">
        <f t="shared" si="39"/>
        <v>247534.60411602259</v>
      </c>
      <c r="H70" s="14">
        <f t="shared" si="67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6">$AL$26*($K70^4)+$AM$26*($K70^3)+$AN$26*($K70^2)+$AO$26*$K70+$AP$26</f>
        <v>2812534.0826400286</v>
      </c>
      <c r="P70" s="1">
        <f t="shared" ref="P70:P133" si="77">LOG(2)/LOG(1+S70)</f>
        <v>-27.417093859185314</v>
      </c>
      <c r="Q70" s="7">
        <f t="shared" si="65"/>
        <v>6.8234894460269993E-2</v>
      </c>
      <c r="R70" s="7"/>
      <c r="S70" s="7">
        <f t="shared" ref="S70:S133" si="78">+L70/I70</f>
        <v>-2.496466743048012E-2</v>
      </c>
      <c r="T70" s="49">
        <f t="shared" si="75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14">
        <f t="shared" si="69"/>
        <v>23959565.978796821</v>
      </c>
      <c r="F71" s="14">
        <f t="shared" si="66"/>
        <v>24916766.870228965</v>
      </c>
      <c r="G71" s="15">
        <f t="shared" si="39"/>
        <v>-957200.89143214375</v>
      </c>
      <c r="H71" s="14">
        <f t="shared" si="67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6"/>
        <v>2729812.2279500281</v>
      </c>
      <c r="P71" s="1">
        <f t="shared" si="77"/>
        <v>-22.52543073058148</v>
      </c>
      <c r="Q71" s="7">
        <f t="shared" si="65"/>
        <v>6.8234894460269993E-2</v>
      </c>
      <c r="R71" s="7"/>
      <c r="S71" s="7">
        <f t="shared" si="78"/>
        <v>-3.0303129952685786E-2</v>
      </c>
      <c r="T71" s="49">
        <f t="shared" si="75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14">
        <f t="shared" si="69"/>
        <v>23118485.434680857</v>
      </c>
      <c r="F72" s="14">
        <f t="shared" si="66"/>
        <v>25554510.559984762</v>
      </c>
      <c r="G72" s="15">
        <f t="shared" si="39"/>
        <v>-2436025.1253039055</v>
      </c>
      <c r="H72" s="14">
        <f t="shared" si="67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9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6"/>
        <v>2633984.4506000346</v>
      </c>
      <c r="P72" s="1">
        <f t="shared" si="77"/>
        <v>-18.703578853526729</v>
      </c>
      <c r="Q72" s="7">
        <f t="shared" si="65"/>
        <v>6.8234894460269993E-2</v>
      </c>
      <c r="R72" s="7"/>
      <c r="S72" s="7">
        <f t="shared" si="78"/>
        <v>-3.6381299566200384E-2</v>
      </c>
      <c r="T72" s="49">
        <f t="shared" si="75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14">
        <f t="shared" si="69"/>
        <v>22157025.534642316</v>
      </c>
      <c r="F73" s="14">
        <f t="shared" si="66"/>
        <v>26059894.778833192</v>
      </c>
      <c r="G73" s="15">
        <f t="shared" si="39"/>
        <v>-3902869.2441908754</v>
      </c>
      <c r="H73" s="14">
        <f t="shared" si="67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9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6"/>
        <v>2524441.3564500203</v>
      </c>
      <c r="P73" s="1">
        <f t="shared" si="77"/>
        <v>-15.624572092811329</v>
      </c>
      <c r="Q73" s="7">
        <f t="shared" si="65"/>
        <v>6.8234894460269993E-2</v>
      </c>
      <c r="R73" s="7"/>
      <c r="S73" s="7">
        <f t="shared" si="78"/>
        <v>-4.3393004107672557E-2</v>
      </c>
      <c r="T73" s="49">
        <f t="shared" si="75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14">
        <f t="shared" si="69"/>
        <v>21069738.022592459</v>
      </c>
      <c r="F74" s="14">
        <f t="shared" si="66"/>
        <v>26751405.48398187</v>
      </c>
      <c r="G74" s="15">
        <f t="shared" si="39"/>
        <v>-5681667.4613894112</v>
      </c>
      <c r="H74" s="14">
        <f t="shared" si="67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9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6"/>
        <v>2400562.2032000115</v>
      </c>
      <c r="P74" s="1">
        <f t="shared" si="77"/>
        <v>-13.082351069582685</v>
      </c>
      <c r="Q74" s="7">
        <f t="shared" si="65"/>
        <v>6.8234894460269993E-2</v>
      </c>
      <c r="R74" s="7"/>
      <c r="S74" s="7">
        <f t="shared" si="78"/>
        <v>-5.1604225495542132E-2</v>
      </c>
      <c r="T74" s="49">
        <f t="shared" si="75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14">
        <f t="shared" si="69"/>
        <v>19851075.039625179</v>
      </c>
      <c r="F75" s="14">
        <f t="shared" si="66"/>
        <v>28011457.356682107</v>
      </c>
      <c r="G75" s="15">
        <f t="shared" si="39"/>
        <v>-8160382.3170569278</v>
      </c>
      <c r="H75" s="14">
        <f t="shared" si="67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9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6"/>
        <v>2261714.9003900131</v>
      </c>
      <c r="P75" s="1">
        <f t="shared" si="77"/>
        <v>-10.94059720047902</v>
      </c>
      <c r="Q75" s="7">
        <f t="shared" si="65"/>
        <v>6.8234894460269993E-2</v>
      </c>
      <c r="R75" s="7"/>
      <c r="S75" s="7">
        <f t="shared" si="78"/>
        <v>-6.139027637217024E-2</v>
      </c>
      <c r="T75" s="49">
        <f t="shared" si="75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14">
        <f t="shared" si="69"/>
        <v>18495389.124017149</v>
      </c>
      <c r="F76" s="14">
        <f t="shared" si="66"/>
        <v>28835070.274291296</v>
      </c>
      <c r="G76" s="15">
        <f t="shared" si="39"/>
        <v>-10339681.150274146</v>
      </c>
      <c r="H76" s="14">
        <f t="shared" si="67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9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6"/>
        <v>2107256.0094000241</v>
      </c>
      <c r="P76" s="1">
        <f t="shared" si="77"/>
        <v>-9.1055171808063804</v>
      </c>
      <c r="Q76" s="7">
        <f t="shared" si="65"/>
        <v>6.8234894460269993E-2</v>
      </c>
      <c r="R76" s="7"/>
      <c r="S76" s="7">
        <f t="shared" si="78"/>
        <v>-7.3298588449139807E-2</v>
      </c>
      <c r="T76" s="49">
        <f t="shared" si="75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14">
        <f t="shared" si="69"/>
        <v>16996933.211227488</v>
      </c>
      <c r="F77" s="14">
        <f t="shared" si="66"/>
        <v>26510150.117186628</v>
      </c>
      <c r="G77" s="15">
        <f t="shared" si="39"/>
        <v>-9513216.9059591405</v>
      </c>
      <c r="H77" s="14">
        <f t="shared" si="67"/>
        <v>3020410.8045500172</v>
      </c>
      <c r="I77" s="38">
        <f t="shared" si="70"/>
        <v>1936530.74345</v>
      </c>
      <c r="J77" s="14">
        <f t="shared" si="71"/>
        <v>132138.97089837893</v>
      </c>
      <c r="K77" s="21">
        <f t="shared" si="79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6"/>
        <v>1936530.74345</v>
      </c>
      <c r="P77" s="1">
        <f t="shared" si="77"/>
        <v>-7.5104405398145886</v>
      </c>
      <c r="Q77" s="7">
        <f t="shared" si="65"/>
        <v>6.8234894460269993E-2</v>
      </c>
      <c r="R77" s="7"/>
      <c r="S77" s="7">
        <f t="shared" si="78"/>
        <v>-8.8160369530654009E-2</v>
      </c>
      <c r="T77" s="49">
        <f t="shared" si="75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14">
        <f t="shared" si="69"/>
        <v>15349860.633899199</v>
      </c>
      <c r="F78" s="14">
        <f t="shared" si="66"/>
        <v>26724913.294650666</v>
      </c>
      <c r="G78" s="15">
        <f t="shared" si="39"/>
        <v>-11375052.660751468</v>
      </c>
      <c r="H78" s="14">
        <f t="shared" si="67"/>
        <v>3044879.6596400281</v>
      </c>
      <c r="I78" s="38">
        <f t="shared" si="70"/>
        <v>1748872.9676000169</v>
      </c>
      <c r="J78" s="14">
        <f t="shared" si="71"/>
        <v>119334.16236860634</v>
      </c>
      <c r="K78" s="21">
        <f t="shared" si="79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6"/>
        <v>1748872.9676000169</v>
      </c>
      <c r="P78" s="1">
        <f t="shared" si="77"/>
        <v>-6.1066429684700418</v>
      </c>
      <c r="Q78" s="7">
        <f t="shared" si="65"/>
        <v>6.8234894460269993E-2</v>
      </c>
      <c r="R78" s="7"/>
      <c r="S78" s="7">
        <f t="shared" si="78"/>
        <v>-0.10730211932288392</v>
      </c>
      <c r="T78" s="49">
        <f t="shared" si="75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14">
        <f t="shared" si="69"/>
        <v>13548225.121856943</v>
      </c>
      <c r="F79" s="14">
        <f t="shared" si="66"/>
        <v>26876907.169520065</v>
      </c>
      <c r="G79" s="15">
        <f t="shared" si="39"/>
        <v>-13328682.047663122</v>
      </c>
      <c r="H79" s="14">
        <f t="shared" si="67"/>
        <v>3062196.9490499934</v>
      </c>
      <c r="I79" s="38">
        <f t="shared" si="70"/>
        <v>1543605.1987500181</v>
      </c>
      <c r="J79" s="14">
        <f t="shared" si="71"/>
        <v>105327.73782503158</v>
      </c>
      <c r="K79" s="21">
        <f t="shared" si="79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6"/>
        <v>1543605.1987500181</v>
      </c>
      <c r="P79" s="1">
        <f t="shared" si="77"/>
        <v>-4.8576253127352897</v>
      </c>
      <c r="Q79" s="7">
        <f t="shared" si="65"/>
        <v>6.8234894460269993E-2</v>
      </c>
      <c r="R79" s="7"/>
      <c r="S79" s="7">
        <f t="shared" si="78"/>
        <v>-0.13297944903024467</v>
      </c>
      <c r="T79" s="49">
        <f t="shared" si="75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14">
        <f t="shared" si="69"/>
        <v>11585980.802108878</v>
      </c>
      <c r="F80" s="14">
        <f t="shared" si="66"/>
        <v>26961878.719512958</v>
      </c>
      <c r="G80" s="15">
        <f t="shared" si="39"/>
        <v>-15375897.91740408</v>
      </c>
      <c r="H80" s="14">
        <f t="shared" si="67"/>
        <v>3071878.108400031</v>
      </c>
      <c r="I80" s="38">
        <f t="shared" si="70"/>
        <v>1320038.605640023</v>
      </c>
      <c r="J80" s="14">
        <f t="shared" si="71"/>
        <v>90072.69493932894</v>
      </c>
      <c r="K80" s="21">
        <f t="shared" si="79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6"/>
        <v>1320038.605640023</v>
      </c>
      <c r="P80" s="1">
        <f t="shared" si="77"/>
        <v>-3.7353694631316698</v>
      </c>
      <c r="Q80" s="7">
        <f t="shared" si="65"/>
        <v>6.8234894460269993E-2</v>
      </c>
      <c r="R80" s="7"/>
      <c r="S80" s="7">
        <f t="shared" si="78"/>
        <v>-0.16936367781577</v>
      </c>
      <c r="T80" s="49">
        <f t="shared" si="75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14">
        <f t="shared" si="69"/>
        <v>9456982.1988455411</v>
      </c>
      <c r="F81" s="14">
        <f t="shared" si="66"/>
        <v>26975475.319528077</v>
      </c>
      <c r="G81" s="15">
        <f t="shared" si="39"/>
        <v>-17518493.120682538</v>
      </c>
      <c r="H81" s="14">
        <f t="shared" si="67"/>
        <v>3073427.2251500031</v>
      </c>
      <c r="I81" s="38">
        <f t="shared" si="70"/>
        <v>1077473.0088499999</v>
      </c>
      <c r="J81" s="14">
        <f t="shared" si="71"/>
        <v>73521.257042669298</v>
      </c>
      <c r="K81" s="21">
        <f t="shared" si="79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6"/>
        <v>1077473.0088499999</v>
      </c>
      <c r="P81" s="1">
        <f t="shared" si="77"/>
        <v>-2.7176600626572602</v>
      </c>
      <c r="Q81" s="7">
        <f t="shared" si="65"/>
        <v>6.8234894460269993E-2</v>
      </c>
      <c r="R81" s="7"/>
      <c r="S81" s="7">
        <f t="shared" si="78"/>
        <v>-0.22512452265409078</v>
      </c>
      <c r="T81" s="49">
        <f t="shared" si="75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14">
        <f t="shared" si="69"/>
        <v>7154984.2334411591</v>
      </c>
      <c r="F82" s="14">
        <f t="shared" si="66"/>
        <v>26913244.741649106</v>
      </c>
      <c r="G82" s="15">
        <f t="shared" si="39"/>
        <v>-19758260.508207947</v>
      </c>
      <c r="H82" s="14">
        <f t="shared" si="67"/>
        <v>3066337.0386000155</v>
      </c>
      <c r="I82" s="38">
        <f t="shared" si="70"/>
        <v>815196.88080001529</v>
      </c>
      <c r="J82" s="14">
        <f t="shared" si="71"/>
        <v>55624.873125730344</v>
      </c>
      <c r="K82" s="21">
        <f t="shared" si="79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6"/>
        <v>815196.88080001529</v>
      </c>
      <c r="P82" s="1">
        <f t="shared" si="77"/>
        <v>-1.7854725773835149</v>
      </c>
      <c r="Q82" s="7">
        <f t="shared" si="65"/>
        <v>6.8234894460269993E-2</v>
      </c>
      <c r="R82" s="7"/>
      <c r="S82" s="7">
        <f t="shared" si="78"/>
        <v>-0.32173347841148858</v>
      </c>
      <c r="T82" s="49">
        <f t="shared" si="75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14">
        <f t="shared" si="69"/>
        <v>4673642.2244516825</v>
      </c>
      <c r="F83" s="14">
        <f t="shared" si="66"/>
        <v>26770635.155141041</v>
      </c>
      <c r="G83" s="15">
        <f t="shared" si="39"/>
        <v>-22096992.930689357</v>
      </c>
      <c r="H83" s="14">
        <f t="shared" si="67"/>
        <v>3050088.93989</v>
      </c>
      <c r="I83" s="38">
        <f t="shared" si="70"/>
        <v>532487.34575001057</v>
      </c>
      <c r="J83" s="14">
        <f t="shared" si="71"/>
        <v>36334.217838681267</v>
      </c>
      <c r="K83" s="21">
        <f t="shared" si="79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6"/>
        <v>532487.34575001057</v>
      </c>
      <c r="P83" s="1">
        <f t="shared" si="77"/>
        <v>-0.91566545214689377</v>
      </c>
      <c r="Q83" s="7">
        <f t="shared" si="65"/>
        <v>6.8234894460269993E-2</v>
      </c>
      <c r="R83" s="7"/>
      <c r="S83" s="7">
        <f t="shared" si="78"/>
        <v>-0.53092254174004305</v>
      </c>
      <c r="T83" s="49">
        <f t="shared" si="75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14">
        <f t="shared" si="69"/>
        <v>2006511.887616754</v>
      </c>
      <c r="F84" s="14">
        <f t="shared" si="66"/>
        <v>26542995.126452848</v>
      </c>
      <c r="G84" s="15">
        <f t="shared" si="39"/>
        <v>-24536483.238836095</v>
      </c>
      <c r="H84" s="14">
        <f t="shared" si="67"/>
        <v>3024152.9720000206</v>
      </c>
      <c r="I84" s="38">
        <f t="shared" si="70"/>
        <v>228610.17980002519</v>
      </c>
      <c r="J84" s="14">
        <f t="shared" si="71"/>
        <v>15599.191491198066</v>
      </c>
      <c r="K84" s="21">
        <f t="shared" si="79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6"/>
        <v>228610.17980002519</v>
      </c>
      <c r="P84" s="1" t="e">
        <f t="shared" si="77"/>
        <v>#NUM!</v>
      </c>
      <c r="Q84" s="7">
        <f t="shared" si="65"/>
        <v>6.8234894460269993E-2</v>
      </c>
      <c r="R84" s="7"/>
      <c r="S84" s="7">
        <f t="shared" si="78"/>
        <v>-1.3292372466344209</v>
      </c>
      <c r="T84" s="49">
        <f t="shared" si="75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14">
        <f t="shared" si="69"/>
        <v>-852950.66414180154</v>
      </c>
      <c r="F85" s="14">
        <f t="shared" si="66"/>
        <v>26225573.619215168</v>
      </c>
      <c r="G85" s="15">
        <f t="shared" si="39"/>
        <v>-27078524.283356968</v>
      </c>
      <c r="H85" s="14">
        <f t="shared" si="67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9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6"/>
        <v>-97180.189109974541</v>
      </c>
      <c r="P85" s="1">
        <f t="shared" si="77"/>
        <v>0.4712928237798315</v>
      </c>
      <c r="Q85" s="7">
        <f t="shared" si="65"/>
        <v>6.8234894460269993E-2</v>
      </c>
      <c r="R85" s="7"/>
      <c r="S85" s="7">
        <f t="shared" si="78"/>
        <v>3.3524360458006219</v>
      </c>
      <c r="T85" s="49">
        <f t="shared" si="75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14">
        <f t="shared" si="69"/>
        <v>-3911388.9207190583</v>
      </c>
      <c r="F86" s="14">
        <f t="shared" si="66"/>
        <v>25813519.994242549</v>
      </c>
      <c r="G86" s="15">
        <f t="shared" si="39"/>
        <v>-29724908.914961606</v>
      </c>
      <c r="H86" s="14">
        <f t="shared" si="67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9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6"/>
        <v>-445640.68119999114</v>
      </c>
      <c r="P86" s="1">
        <f t="shared" si="77"/>
        <v>1.1998436999716238</v>
      </c>
      <c r="Q86" s="7">
        <f t="shared" si="65"/>
        <v>6.8234894460269993E-2</v>
      </c>
      <c r="R86" s="7"/>
      <c r="S86" s="7">
        <f t="shared" si="78"/>
        <v>0.78193151296624386</v>
      </c>
      <c r="T86" s="49">
        <f t="shared" si="75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14">
        <f t="shared" si="69"/>
        <v>-7175545.9748265976</v>
      </c>
      <c r="F87" s="14">
        <f t="shared" si="66"/>
        <v>25301884.009531699</v>
      </c>
      <c r="G87" s="15">
        <f t="shared" si="39"/>
        <v>-32477429.984358296</v>
      </c>
      <c r="H87" s="14">
        <f t="shared" si="67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9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6"/>
        <v>-817539.5648499513</v>
      </c>
      <c r="P87" s="1">
        <f t="shared" si="77"/>
        <v>1.8487016645596113</v>
      </c>
      <c r="Q87" s="7">
        <f t="shared" si="65"/>
        <v>6.8234894460269993E-2</v>
      </c>
      <c r="R87" s="7"/>
      <c r="S87" s="7">
        <f t="shared" si="78"/>
        <v>0.45490016586318649</v>
      </c>
      <c r="T87" s="49">
        <f t="shared" si="75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14">
        <f t="shared" si="69"/>
        <v>-10652264.521994537</v>
      </c>
      <c r="F88" s="14">
        <f t="shared" ref="F88" si="80">+E70</f>
        <v>24685615.820262253</v>
      </c>
      <c r="G88" s="15">
        <f t="shared" ref="G88:G151" si="81">+E88-F88</f>
        <v>-35337880.342256792</v>
      </c>
      <c r="H88" s="14">
        <f t="shared" ref="H88" si="82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9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6"/>
        <v>-1213656.4565999368</v>
      </c>
      <c r="P88" s="1">
        <f t="shared" si="77"/>
        <v>2.4540029543385238</v>
      </c>
      <c r="Q88" s="7">
        <f t="shared" si="65"/>
        <v>6.8234894460269993E-2</v>
      </c>
      <c r="R88" s="7"/>
      <c r="S88" s="7">
        <f t="shared" si="78"/>
        <v>0.3263830465333728</v>
      </c>
      <c r="T88" s="49">
        <f t="shared" si="75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14">
        <f t="shared" si="69"/>
        <v>-14348486.860569695</v>
      </c>
      <c r="F89" s="8"/>
      <c r="G89" s="15">
        <f t="shared" si="81"/>
        <v>-14348486.860569695</v>
      </c>
      <c r="H89" s="8">
        <f t="shared" ref="H89:H152" si="83">+I89*$H$3</f>
        <v>-1097909.2812857756</v>
      </c>
      <c r="I89" s="15">
        <f t="shared" ref="I89:I152" si="84">+I88-H88-N88+L88</f>
        <v>-4391637.1251431024</v>
      </c>
      <c r="J89" s="10">
        <f t="shared" ref="J89:J120" si="85">+I89*$Q$3</f>
        <v>-299662.8957419431</v>
      </c>
      <c r="K89" s="21">
        <f t="shared" si="79"/>
        <v>133</v>
      </c>
      <c r="L89" s="10">
        <f t="shared" ref="L89:L120" si="86">+$S$3*I89</f>
        <v>-146290.72491907005</v>
      </c>
      <c r="M89" s="15"/>
      <c r="N89" s="8">
        <f t="shared" ref="N89:N120" si="87">+I89*$N$3</f>
        <v>-21958.185625715512</v>
      </c>
      <c r="O89" s="37">
        <f t="shared" si="76"/>
        <v>-1634782.321149976</v>
      </c>
      <c r="P89" s="1">
        <f t="shared" si="77"/>
        <v>21.15290975537307</v>
      </c>
      <c r="Q89" s="7">
        <f t="shared" si="65"/>
        <v>6.8234894460269993E-2</v>
      </c>
      <c r="R89" s="7"/>
      <c r="S89" s="7">
        <f t="shared" si="78"/>
        <v>3.3311205081477023E-2</v>
      </c>
      <c r="T89" s="49">
        <f t="shared" si="75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14">
        <f t="shared" si="69"/>
        <v>-18271254.891714815</v>
      </c>
      <c r="F90" s="8"/>
      <c r="G90" s="15">
        <f t="shared" si="81"/>
        <v>-18271254.891714815</v>
      </c>
      <c r="H90" s="8">
        <f t="shared" si="83"/>
        <v>-854515.09578767023</v>
      </c>
      <c r="I90" s="15">
        <f t="shared" si="84"/>
        <v>-3418060.3831506809</v>
      </c>
      <c r="J90" s="10">
        <f t="shared" si="85"/>
        <v>-233230.98950311673</v>
      </c>
      <c r="K90" s="21">
        <f t="shared" si="79"/>
        <v>134</v>
      </c>
      <c r="L90" s="10">
        <f t="shared" si="86"/>
        <v>-113859.71040400426</v>
      </c>
      <c r="M90" s="15"/>
      <c r="N90" s="8">
        <f t="shared" si="87"/>
        <v>-17090.301915753404</v>
      </c>
      <c r="O90" s="37">
        <f t="shared" si="76"/>
        <v>-2081719.4713599542</v>
      </c>
      <c r="P90" s="1">
        <f t="shared" si="77"/>
        <v>21.15290975537307</v>
      </c>
      <c r="Q90" s="7">
        <f t="shared" si="65"/>
        <v>6.8234894460269993E-2</v>
      </c>
      <c r="R90" s="7"/>
      <c r="S90" s="7">
        <f t="shared" si="78"/>
        <v>3.3311205081477023E-2</v>
      </c>
      <c r="T90" s="49">
        <f t="shared" si="75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14">
        <f t="shared" si="69"/>
        <v>-22427710.119411949</v>
      </c>
      <c r="F91" s="8"/>
      <c r="G91" s="15">
        <f t="shared" si="81"/>
        <v>-22427710.119411949</v>
      </c>
      <c r="H91" s="8">
        <f t="shared" si="83"/>
        <v>-665078.67396281532</v>
      </c>
      <c r="I91" s="15">
        <f t="shared" si="84"/>
        <v>-2660314.6958512613</v>
      </c>
      <c r="J91" s="10">
        <f t="shared" si="85"/>
        <v>-181526.29250251607</v>
      </c>
      <c r="K91" s="21">
        <f t="shared" si="79"/>
        <v>135</v>
      </c>
      <c r="L91" s="10">
        <f t="shared" si="86"/>
        <v>-88618.28841476854</v>
      </c>
      <c r="M91" s="15"/>
      <c r="N91" s="8">
        <f t="shared" si="87"/>
        <v>-13301.573479256307</v>
      </c>
      <c r="O91" s="37">
        <f t="shared" si="76"/>
        <v>-2555281.5682500014</v>
      </c>
      <c r="P91" s="1">
        <f t="shared" si="77"/>
        <v>21.15290975537307</v>
      </c>
      <c r="Q91" s="7">
        <f t="shared" si="65"/>
        <v>6.8234894460269993E-2</v>
      </c>
      <c r="R91" s="7"/>
      <c r="S91" s="7">
        <f t="shared" si="78"/>
        <v>3.3311205081477023E-2</v>
      </c>
      <c r="T91" s="49">
        <f t="shared" si="75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14">
        <f t="shared" si="69"/>
        <v>-26825093.650458232</v>
      </c>
      <c r="F92" s="8"/>
      <c r="G92" s="15">
        <f t="shared" si="81"/>
        <v>-26825093.650458232</v>
      </c>
      <c r="H92" s="8">
        <f t="shared" si="83"/>
        <v>-517638.18420598959</v>
      </c>
      <c r="I92" s="15">
        <f t="shared" si="84"/>
        <v>-2070552.7368239583</v>
      </c>
      <c r="J92" s="10">
        <f t="shared" si="85"/>
        <v>-141283.94747160599</v>
      </c>
      <c r="K92" s="21">
        <f t="shared" si="79"/>
        <v>136</v>
      </c>
      <c r="L92" s="10">
        <f t="shared" si="86"/>
        <v>-68972.606848356401</v>
      </c>
      <c r="M92" s="15"/>
      <c r="N92" s="8">
        <f t="shared" si="87"/>
        <v>-10352.763684119793</v>
      </c>
      <c r="O92" s="37">
        <f t="shared" si="76"/>
        <v>-3056293.6210000077</v>
      </c>
      <c r="P92" s="1">
        <f t="shared" si="77"/>
        <v>21.15290975537307</v>
      </c>
      <c r="Q92" s="7">
        <f t="shared" si="65"/>
        <v>6.8234894460269993E-2</v>
      </c>
      <c r="R92" s="7"/>
      <c r="S92" s="7">
        <f t="shared" si="78"/>
        <v>3.3311205081477023E-2</v>
      </c>
      <c r="T92" s="49">
        <f t="shared" si="75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14">
        <f t="shared" si="69"/>
        <v>-31470746.194468994</v>
      </c>
      <c r="F93" s="8"/>
      <c r="G93" s="15">
        <f t="shared" si="81"/>
        <v>-31470746.194468994</v>
      </c>
      <c r="H93" s="8">
        <f t="shared" si="83"/>
        <v>-402883.59894555132</v>
      </c>
      <c r="I93" s="15">
        <f t="shared" si="84"/>
        <v>-1611534.3957822053</v>
      </c>
      <c r="J93" s="10">
        <f t="shared" si="85"/>
        <v>-109962.87941529375</v>
      </c>
      <c r="K93" s="21">
        <f t="shared" si="79"/>
        <v>137</v>
      </c>
      <c r="L93" s="10">
        <f t="shared" si="86"/>
        <v>-53682.152753755203</v>
      </c>
      <c r="M93" s="15"/>
      <c r="N93" s="8">
        <f t="shared" si="87"/>
        <v>-8057.6719789110266</v>
      </c>
      <c r="O93" s="37">
        <f t="shared" si="76"/>
        <v>-3585591.9869499812</v>
      </c>
      <c r="P93" s="1">
        <f t="shared" si="77"/>
        <v>21.15290975537307</v>
      </c>
      <c r="Q93" s="7">
        <f t="shared" si="65"/>
        <v>6.8234894460269993E-2</v>
      </c>
      <c r="R93" s="7"/>
      <c r="S93" s="7">
        <f t="shared" si="78"/>
        <v>3.3311205081477023E-2</v>
      </c>
      <c r="T93" s="49">
        <f t="shared" si="75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14">
        <f t="shared" si="69"/>
        <v>-36372108.063877255</v>
      </c>
      <c r="F94" s="8"/>
      <c r="G94" s="15">
        <f t="shared" si="81"/>
        <v>-36372108.063877255</v>
      </c>
      <c r="H94" s="8">
        <f t="shared" si="83"/>
        <v>-313568.81940287456</v>
      </c>
      <c r="I94" s="15">
        <f t="shared" si="84"/>
        <v>-1254275.2776114983</v>
      </c>
      <c r="J94" s="10">
        <f t="shared" si="85"/>
        <v>-85585.341191946427</v>
      </c>
      <c r="K94" s="21">
        <f t="shared" si="79"/>
        <v>138</v>
      </c>
      <c r="L94" s="10">
        <f t="shared" si="86"/>
        <v>-41781.421001143142</v>
      </c>
      <c r="M94" s="15"/>
      <c r="N94" s="8">
        <f t="shared" si="87"/>
        <v>-6271.3763880574916</v>
      </c>
      <c r="O94" s="37">
        <f t="shared" si="76"/>
        <v>-4144024.3715999881</v>
      </c>
      <c r="P94" s="1">
        <f t="shared" si="77"/>
        <v>21.15290975537307</v>
      </c>
      <c r="Q94" s="7">
        <f t="shared" si="65"/>
        <v>6.8234894460269993E-2</v>
      </c>
      <c r="R94" s="7"/>
      <c r="S94" s="7">
        <f t="shared" si="78"/>
        <v>3.3311205081477023E-2</v>
      </c>
      <c r="T94" s="49">
        <f t="shared" si="75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14">
        <f t="shared" si="69"/>
        <v>-41536719.173932157</v>
      </c>
      <c r="F95" s="8"/>
      <c r="G95" s="15">
        <f t="shared" si="81"/>
        <v>-41536719.173932157</v>
      </c>
      <c r="H95" s="8">
        <f t="shared" si="83"/>
        <v>-244054.12570542734</v>
      </c>
      <c r="I95" s="15">
        <f t="shared" si="84"/>
        <v>-976216.50282170938</v>
      </c>
      <c r="J95" s="10">
        <f t="shared" si="85"/>
        <v>-66612.030040413199</v>
      </c>
      <c r="K95" s="21">
        <f t="shared" si="79"/>
        <v>139</v>
      </c>
      <c r="L95" s="10">
        <f t="shared" si="86"/>
        <v>-32518.948129416254</v>
      </c>
      <c r="M95" s="15"/>
      <c r="N95" s="8">
        <f t="shared" si="87"/>
        <v>-4881.082514108547</v>
      </c>
      <c r="O95" s="37">
        <f t="shared" si="76"/>
        <v>-4732449.8286099741</v>
      </c>
      <c r="P95" s="1">
        <f t="shared" si="77"/>
        <v>21.15290975537307</v>
      </c>
      <c r="Q95" s="7">
        <f t="shared" si="65"/>
        <v>6.8234894460269993E-2</v>
      </c>
      <c r="R95" s="7"/>
      <c r="S95" s="7">
        <f t="shared" si="78"/>
        <v>3.3311205081477023E-2</v>
      </c>
      <c r="T95" s="49">
        <f t="shared" si="75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14">
        <f t="shared" si="69"/>
        <v>-46972219.042700708</v>
      </c>
      <c r="F96" s="8"/>
      <c r="G96" s="15">
        <f t="shared" si="81"/>
        <v>-46972219.042700708</v>
      </c>
      <c r="H96" s="8">
        <f t="shared" si="83"/>
        <v>-189950.06068289743</v>
      </c>
      <c r="I96" s="15">
        <f t="shared" si="84"/>
        <v>-759800.24273158971</v>
      </c>
      <c r="J96" s="10">
        <f t="shared" si="85"/>
        <v>-51844.88937367755</v>
      </c>
      <c r="K96" s="21">
        <f t="shared" si="79"/>
        <v>140</v>
      </c>
      <c r="L96" s="10">
        <f t="shared" si="86"/>
        <v>-25309.861706588006</v>
      </c>
      <c r="M96" s="15"/>
      <c r="N96" s="8">
        <f t="shared" si="87"/>
        <v>-3799.0012136579485</v>
      </c>
      <c r="O96" s="37">
        <f t="shared" si="76"/>
        <v>-5351738.7597999657</v>
      </c>
      <c r="P96" s="1">
        <f t="shared" si="77"/>
        <v>21.15290975537307</v>
      </c>
      <c r="Q96" s="7">
        <f t="shared" si="65"/>
        <v>6.8234894460269993E-2</v>
      </c>
      <c r="R96" s="7"/>
      <c r="S96" s="7">
        <f t="shared" si="78"/>
        <v>3.3311205081477023E-2</v>
      </c>
      <c r="T96" s="49">
        <f t="shared" si="75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14">
        <f t="shared" si="69"/>
        <v>-52686346.791067027</v>
      </c>
      <c r="F97" s="8"/>
      <c r="G97" s="15">
        <f t="shared" si="81"/>
        <v>-52686346.791067027</v>
      </c>
      <c r="H97" s="8">
        <f t="shared" si="83"/>
        <v>-147840.26063540558</v>
      </c>
      <c r="I97" s="15">
        <f t="shared" si="84"/>
        <v>-591361.0425416223</v>
      </c>
      <c r="J97" s="10">
        <f t="shared" si="85"/>
        <v>-40351.458325742831</v>
      </c>
      <c r="K97" s="21">
        <f t="shared" si="79"/>
        <v>141</v>
      </c>
      <c r="L97" s="10">
        <f t="shared" si="86"/>
        <v>-19698.948965300038</v>
      </c>
      <c r="M97" s="15"/>
      <c r="N97" s="8">
        <f t="shared" si="87"/>
        <v>-2956.8052127081114</v>
      </c>
      <c r="O97" s="37">
        <f t="shared" si="76"/>
        <v>-6002772.9151499802</v>
      </c>
      <c r="P97" s="1">
        <f t="shared" si="77"/>
        <v>21.15290975537307</v>
      </c>
      <c r="Q97" s="7">
        <f t="shared" si="65"/>
        <v>6.8234894460269993E-2</v>
      </c>
      <c r="R97" s="7"/>
      <c r="S97" s="7">
        <f t="shared" si="78"/>
        <v>3.3311205081477023E-2</v>
      </c>
      <c r="T97" s="49">
        <f t="shared" si="75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14">
        <f t="shared" si="69"/>
        <v>-58686941.142731398</v>
      </c>
      <c r="F98" s="8"/>
      <c r="G98" s="15">
        <f t="shared" si="81"/>
        <v>-58686941.142731398</v>
      </c>
      <c r="H98" s="8">
        <f t="shared" si="83"/>
        <v>-115065.73141470217</v>
      </c>
      <c r="I98" s="15">
        <f t="shared" si="84"/>
        <v>-460262.92565880867</v>
      </c>
      <c r="J98" s="10">
        <f t="shared" si="85"/>
        <v>-31405.992156303902</v>
      </c>
      <c r="K98" s="21">
        <f t="shared" si="79"/>
        <v>142</v>
      </c>
      <c r="L98" s="10">
        <f t="shared" si="86"/>
        <v>-15331.912708021189</v>
      </c>
      <c r="M98" s="15"/>
      <c r="N98" s="8">
        <f t="shared" si="87"/>
        <v>-2301.3146282940434</v>
      </c>
      <c r="O98" s="37">
        <f t="shared" si="76"/>
        <v>-6686445.3927999223</v>
      </c>
      <c r="P98" s="1">
        <f t="shared" si="77"/>
        <v>21.15290975537307</v>
      </c>
      <c r="Q98" s="7">
        <f t="shared" si="65"/>
        <v>6.8234894460269993E-2</v>
      </c>
      <c r="R98" s="7"/>
      <c r="S98" s="7">
        <f t="shared" si="78"/>
        <v>3.3311205081477023E-2</v>
      </c>
      <c r="T98" s="49">
        <f t="shared" si="75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14">
        <f t="shared" si="69"/>
        <v>-64981940.424213447</v>
      </c>
      <c r="F99" s="8"/>
      <c r="G99" s="15">
        <f t="shared" si="81"/>
        <v>-64981940.424213447</v>
      </c>
      <c r="H99" s="8">
        <f t="shared" si="83"/>
        <v>-89556.94808095842</v>
      </c>
      <c r="I99" s="15">
        <f t="shared" si="84"/>
        <v>-358227.79232383368</v>
      </c>
      <c r="J99" s="10">
        <f t="shared" si="85"/>
        <v>-24443.635601952308</v>
      </c>
      <c r="K99" s="21">
        <f t="shared" si="79"/>
        <v>143</v>
      </c>
      <c r="L99" s="10">
        <f t="shared" si="86"/>
        <v>-11932.999455983983</v>
      </c>
      <c r="M99" s="15"/>
      <c r="N99" s="8">
        <f t="shared" si="87"/>
        <v>-1791.1389616191684</v>
      </c>
      <c r="O99" s="37">
        <f t="shared" si="76"/>
        <v>-7403660.6390499407</v>
      </c>
      <c r="P99" s="1">
        <f t="shared" si="77"/>
        <v>21.15290975537307</v>
      </c>
      <c r="Q99" s="7">
        <f t="shared" si="65"/>
        <v>6.8234894460269993E-2</v>
      </c>
      <c r="R99" s="7"/>
      <c r="S99" s="7">
        <f t="shared" si="78"/>
        <v>3.3311205081477023E-2</v>
      </c>
      <c r="T99" s="49">
        <f t="shared" si="75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14">
        <f t="shared" si="69"/>
        <v>-71579382.56484811</v>
      </c>
      <c r="F100" s="8"/>
      <c r="G100" s="15">
        <f t="shared" si="81"/>
        <v>-71579382.56484811</v>
      </c>
      <c r="H100" s="8">
        <f t="shared" si="83"/>
        <v>-69703.17618431001</v>
      </c>
      <c r="I100" s="15">
        <f t="shared" si="84"/>
        <v>-278812.70473724004</v>
      </c>
      <c r="J100" s="10">
        <f t="shared" si="85"/>
        <v>-19024.755481927994</v>
      </c>
      <c r="K100" s="21">
        <f t="shared" si="79"/>
        <v>144</v>
      </c>
      <c r="L100" s="10">
        <f t="shared" si="86"/>
        <v>-9287.5871868235026</v>
      </c>
      <c r="M100" s="15"/>
      <c r="N100" s="8">
        <f t="shared" si="87"/>
        <v>-1394.0635236862001</v>
      </c>
      <c r="O100" s="37">
        <f t="shared" si="76"/>
        <v>-8155334.4483599747</v>
      </c>
      <c r="P100" s="1">
        <f t="shared" si="77"/>
        <v>21.15290975537307</v>
      </c>
      <c r="Q100" s="7">
        <f t="shared" si="65"/>
        <v>6.8234894460269993E-2</v>
      </c>
      <c r="R100" s="7"/>
      <c r="S100" s="7">
        <f t="shared" si="78"/>
        <v>3.3311205081477023E-2</v>
      </c>
      <c r="T100" s="49">
        <f t="shared" si="75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14">
        <f t="shared" si="69"/>
        <v>-78487405.096787736</v>
      </c>
      <c r="F101" s="8"/>
      <c r="G101" s="15">
        <f t="shared" si="81"/>
        <v>-78487405.096787736</v>
      </c>
      <c r="H101" s="8">
        <f t="shared" si="83"/>
        <v>-54250.763054016839</v>
      </c>
      <c r="I101" s="15">
        <f t="shared" si="84"/>
        <v>-217003.05221606736</v>
      </c>
      <c r="J101" s="10">
        <f t="shared" si="85"/>
        <v>-14807.180365519815</v>
      </c>
      <c r="K101" s="21">
        <f t="shared" si="79"/>
        <v>145</v>
      </c>
      <c r="L101" s="10">
        <f t="shared" si="86"/>
        <v>-7228.6331756758864</v>
      </c>
      <c r="M101" s="15"/>
      <c r="N101" s="8">
        <f t="shared" si="87"/>
        <v>-1085.0152610803368</v>
      </c>
      <c r="O101" s="37">
        <f t="shared" si="76"/>
        <v>-8942393.9633499905</v>
      </c>
      <c r="P101" s="1">
        <f t="shared" si="77"/>
        <v>21.15290975537307</v>
      </c>
      <c r="Q101" s="7">
        <f t="shared" si="65"/>
        <v>6.8234894460269993E-2</v>
      </c>
      <c r="R101" s="7"/>
      <c r="S101" s="7">
        <f t="shared" si="78"/>
        <v>3.3311205081477023E-2</v>
      </c>
      <c r="T101" s="49">
        <f t="shared" si="75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14">
        <f t="shared" si="69"/>
        <v>-85714245.155001879</v>
      </c>
      <c r="F102" s="8"/>
      <c r="G102" s="15">
        <f t="shared" si="81"/>
        <v>-85714245.155001879</v>
      </c>
      <c r="H102" s="8">
        <f t="shared" si="83"/>
        <v>-42223.976769161512</v>
      </c>
      <c r="I102" s="15">
        <f t="shared" si="84"/>
        <v>-168895.90707664605</v>
      </c>
      <c r="J102" s="10">
        <f t="shared" si="85"/>
        <v>-11524.59439414651</v>
      </c>
      <c r="K102" s="21">
        <f t="shared" si="79"/>
        <v>146</v>
      </c>
      <c r="L102" s="10">
        <f t="shared" si="86"/>
        <v>-5626.1261980522431</v>
      </c>
      <c r="M102" s="15"/>
      <c r="N102" s="8">
        <f t="shared" si="87"/>
        <v>-844.47953538323031</v>
      </c>
      <c r="O102" s="37">
        <f t="shared" si="76"/>
        <v>-9765777.6747999564</v>
      </c>
      <c r="P102" s="1">
        <f t="shared" si="77"/>
        <v>21.15290975537307</v>
      </c>
      <c r="Q102" s="7">
        <f t="shared" si="65"/>
        <v>6.8234894460269993E-2</v>
      </c>
      <c r="R102" s="7"/>
      <c r="S102" s="7">
        <f t="shared" si="78"/>
        <v>3.3311205081477023E-2</v>
      </c>
      <c r="T102" s="49">
        <f t="shared" si="75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14">
        <f t="shared" si="69"/>
        <v>0</v>
      </c>
      <c r="F103" s="8"/>
      <c r="G103" s="15">
        <f t="shared" si="81"/>
        <v>0</v>
      </c>
      <c r="H103" s="8">
        <f t="shared" si="83"/>
        <v>-32863.394242538387</v>
      </c>
      <c r="I103" s="15">
        <f t="shared" si="84"/>
        <v>-131453.57697015355</v>
      </c>
      <c r="J103" s="10">
        <f t="shared" si="85"/>
        <v>-8969.7209509834047</v>
      </c>
      <c r="K103" s="21">
        <f t="shared" si="79"/>
        <v>147</v>
      </c>
      <c r="L103" s="10">
        <f t="shared" si="86"/>
        <v>-4378.8770611465097</v>
      </c>
      <c r="M103" s="15"/>
      <c r="N103" s="8">
        <f t="shared" si="87"/>
        <v>-657.2678848507677</v>
      </c>
      <c r="O103" s="15"/>
      <c r="P103" s="1">
        <f t="shared" si="77"/>
        <v>21.15290975537307</v>
      </c>
      <c r="Q103" s="7">
        <f t="shared" si="65"/>
        <v>6.8234894460269993E-2</v>
      </c>
      <c r="R103" s="7"/>
      <c r="S103" s="7">
        <f t="shared" si="78"/>
        <v>3.3311205081477023E-2</v>
      </c>
      <c r="T103" s="49">
        <f t="shared" si="75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14">
        <f t="shared" si="69"/>
        <v>0</v>
      </c>
      <c r="F104" s="8"/>
      <c r="G104" s="15">
        <f t="shared" si="81"/>
        <v>0</v>
      </c>
      <c r="H104" s="8">
        <f t="shared" si="83"/>
        <v>-25577.947975977728</v>
      </c>
      <c r="I104" s="15">
        <f t="shared" si="84"/>
        <v>-102311.79190391091</v>
      </c>
      <c r="J104" s="10">
        <f t="shared" si="85"/>
        <v>-6981.2343226044668</v>
      </c>
      <c r="K104" s="21">
        <f t="shared" si="79"/>
        <v>148</v>
      </c>
      <c r="L104" s="10">
        <f t="shared" si="86"/>
        <v>-3408.1290823645768</v>
      </c>
      <c r="M104" s="15"/>
      <c r="N104" s="8">
        <f t="shared" si="87"/>
        <v>-511.55895951955455</v>
      </c>
      <c r="O104" s="15"/>
      <c r="P104" s="1">
        <f t="shared" si="77"/>
        <v>21.15290975537307</v>
      </c>
      <c r="Q104" s="7">
        <f t="shared" si="65"/>
        <v>6.8234894460269993E-2</v>
      </c>
      <c r="R104" s="7"/>
      <c r="S104" s="7">
        <f t="shared" si="78"/>
        <v>3.3311205081477023E-2</v>
      </c>
      <c r="T104" s="49">
        <f t="shared" si="75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14">
        <f t="shared" si="69"/>
        <v>0</v>
      </c>
      <c r="F105" s="8"/>
      <c r="G105" s="15">
        <f t="shared" si="81"/>
        <v>0</v>
      </c>
      <c r="H105" s="8">
        <f t="shared" si="83"/>
        <v>-19907.603512694554</v>
      </c>
      <c r="I105" s="15">
        <f t="shared" si="84"/>
        <v>-79630.414050778214</v>
      </c>
      <c r="J105" s="10">
        <f t="shared" si="85"/>
        <v>-5433.5728985824526</v>
      </c>
      <c r="K105" s="21">
        <f t="shared" si="79"/>
        <v>149</v>
      </c>
      <c r="L105" s="10">
        <f t="shared" si="86"/>
        <v>-2652.5850531684027</v>
      </c>
      <c r="M105" s="15"/>
      <c r="N105" s="8">
        <f t="shared" si="87"/>
        <v>-398.15207025389105</v>
      </c>
      <c r="O105" s="15"/>
      <c r="P105" s="1">
        <f t="shared" si="77"/>
        <v>21.15290975537307</v>
      </c>
      <c r="Q105" s="7">
        <f t="shared" si="65"/>
        <v>6.8234894460269993E-2</v>
      </c>
      <c r="R105" s="7"/>
      <c r="S105" s="7">
        <f t="shared" si="78"/>
        <v>3.3311205081477023E-2</v>
      </c>
      <c r="T105" s="49">
        <f t="shared" si="75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14">
        <f t="shared" si="69"/>
        <v>0</v>
      </c>
      <c r="F106" s="8"/>
      <c r="G106" s="15">
        <f t="shared" si="81"/>
        <v>0</v>
      </c>
      <c r="H106" s="8">
        <f t="shared" si="83"/>
        <v>-15494.310880249544</v>
      </c>
      <c r="I106" s="15">
        <f t="shared" si="84"/>
        <v>-61977.243520998178</v>
      </c>
      <c r="J106" s="10">
        <f t="shared" si="85"/>
        <v>-4229.0106705937633</v>
      </c>
      <c r="K106" s="21">
        <f t="shared" si="79"/>
        <v>150</v>
      </c>
      <c r="L106" s="10">
        <f t="shared" si="86"/>
        <v>-2064.5366693126134</v>
      </c>
      <c r="M106" s="15"/>
      <c r="N106" s="8">
        <f t="shared" si="87"/>
        <v>-309.88621760499092</v>
      </c>
      <c r="O106" s="15"/>
      <c r="P106" s="1">
        <f t="shared" si="77"/>
        <v>21.15290975537307</v>
      </c>
      <c r="Q106" s="7">
        <f t="shared" si="65"/>
        <v>6.8234894460269993E-2</v>
      </c>
      <c r="R106" s="7"/>
      <c r="S106" s="7">
        <f t="shared" si="78"/>
        <v>3.3311205081477023E-2</v>
      </c>
      <c r="T106" s="49">
        <f t="shared" si="75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14">
        <f t="shared" si="69"/>
        <v>0</v>
      </c>
      <c r="F107" s="8"/>
      <c r="G107" s="15">
        <f t="shared" si="81"/>
        <v>0</v>
      </c>
      <c r="H107" s="8">
        <f t="shared" si="83"/>
        <v>-12059.395773114065</v>
      </c>
      <c r="I107" s="15">
        <f t="shared" si="84"/>
        <v>-48237.583092456262</v>
      </c>
      <c r="J107" s="10">
        <f t="shared" si="85"/>
        <v>-3291.4863913322574</v>
      </c>
      <c r="K107" s="21">
        <f t="shared" si="79"/>
        <v>151</v>
      </c>
      <c r="L107" s="10">
        <f t="shared" si="86"/>
        <v>-1606.8520230275992</v>
      </c>
      <c r="M107" s="15"/>
      <c r="N107" s="8">
        <f t="shared" si="87"/>
        <v>-241.18791546228132</v>
      </c>
      <c r="O107" s="15"/>
      <c r="P107" s="1">
        <f t="shared" si="77"/>
        <v>21.15290975537307</v>
      </c>
      <c r="Q107" s="7">
        <f t="shared" si="65"/>
        <v>6.8234894460269993E-2</v>
      </c>
      <c r="R107" s="7"/>
      <c r="S107" s="7">
        <f t="shared" si="78"/>
        <v>3.3311205081477023E-2</v>
      </c>
      <c r="T107" s="49">
        <f t="shared" si="75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14">
        <f t="shared" si="69"/>
        <v>0</v>
      </c>
      <c r="F108" s="8"/>
      <c r="G108" s="15">
        <f t="shared" si="81"/>
        <v>0</v>
      </c>
      <c r="H108" s="8">
        <f t="shared" si="83"/>
        <v>-9385.9628567268774</v>
      </c>
      <c r="I108" s="15">
        <f t="shared" si="84"/>
        <v>-37543.851426907509</v>
      </c>
      <c r="J108" s="10">
        <f t="shared" si="85"/>
        <v>-2561.800739747091</v>
      </c>
      <c r="K108" s="21">
        <f t="shared" si="79"/>
        <v>152</v>
      </c>
      <c r="L108" s="10">
        <f t="shared" si="86"/>
        <v>-1250.6309344302199</v>
      </c>
      <c r="M108" s="15"/>
      <c r="N108" s="8">
        <f t="shared" si="87"/>
        <v>-187.71925713453754</v>
      </c>
      <c r="O108" s="15"/>
      <c r="P108" s="1">
        <f t="shared" si="77"/>
        <v>21.15290975537307</v>
      </c>
      <c r="Q108" s="7">
        <f t="shared" si="65"/>
        <v>6.8234894460269993E-2</v>
      </c>
      <c r="R108" s="7"/>
      <c r="S108" s="7">
        <f t="shared" si="78"/>
        <v>3.3311205081477023E-2</v>
      </c>
      <c r="T108" s="49">
        <f t="shared" si="75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14">
        <f t="shared" si="69"/>
        <v>0</v>
      </c>
      <c r="F109" s="8"/>
      <c r="G109" s="15">
        <f t="shared" si="81"/>
        <v>0</v>
      </c>
      <c r="H109" s="8">
        <f t="shared" si="83"/>
        <v>-7305.200061869079</v>
      </c>
      <c r="I109" s="15">
        <f t="shared" si="84"/>
        <v>-29220.800247476316</v>
      </c>
      <c r="J109" s="10">
        <f t="shared" si="85"/>
        <v>-1993.8782209311778</v>
      </c>
      <c r="K109" s="21">
        <f t="shared" si="79"/>
        <v>153</v>
      </c>
      <c r="L109" s="10">
        <f t="shared" si="86"/>
        <v>-973.38006968855814</v>
      </c>
      <c r="M109" s="15"/>
      <c r="N109" s="8">
        <f t="shared" si="87"/>
        <v>-146.1040012373816</v>
      </c>
      <c r="O109" s="15"/>
      <c r="P109" s="1">
        <f t="shared" si="77"/>
        <v>21.15290975537307</v>
      </c>
      <c r="Q109" s="7">
        <f t="shared" si="65"/>
        <v>6.8234894460269993E-2</v>
      </c>
      <c r="R109" s="7"/>
      <c r="S109" s="7">
        <f t="shared" si="78"/>
        <v>3.3311205081477023E-2</v>
      </c>
      <c r="T109" s="49">
        <f t="shared" si="75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14">
        <f t="shared" si="69"/>
        <v>0</v>
      </c>
      <c r="F110" s="8"/>
      <c r="G110" s="15">
        <f t="shared" si="81"/>
        <v>0</v>
      </c>
      <c r="H110" s="8">
        <f t="shared" si="83"/>
        <v>-5685.7190635146035</v>
      </c>
      <c r="I110" s="15">
        <f t="shared" si="84"/>
        <v>-22742.876254058414</v>
      </c>
      <c r="J110" s="10">
        <f t="shared" si="85"/>
        <v>-1551.8577609186564</v>
      </c>
      <c r="K110" s="21">
        <f t="shared" si="79"/>
        <v>154</v>
      </c>
      <c r="L110" s="10">
        <f t="shared" si="86"/>
        <v>-757.59261504159372</v>
      </c>
      <c r="M110" s="15"/>
      <c r="N110" s="8">
        <f t="shared" si="87"/>
        <v>-113.71438127029207</v>
      </c>
      <c r="O110" s="15"/>
      <c r="P110" s="1">
        <f t="shared" si="77"/>
        <v>21.15290975537307</v>
      </c>
      <c r="Q110" s="7">
        <f t="shared" si="65"/>
        <v>6.8234894460269993E-2</v>
      </c>
      <c r="R110" s="7"/>
      <c r="S110" s="7">
        <f t="shared" si="78"/>
        <v>3.3311205081477023E-2</v>
      </c>
      <c r="T110" s="49">
        <f t="shared" si="75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14">
        <f t="shared" si="69"/>
        <v>0</v>
      </c>
      <c r="F111" s="8"/>
      <c r="G111" s="15">
        <f t="shared" si="81"/>
        <v>0</v>
      </c>
      <c r="H111" s="8">
        <f t="shared" si="83"/>
        <v>-4425.2588560787781</v>
      </c>
      <c r="I111" s="15">
        <f t="shared" si="84"/>
        <v>-17701.035424315112</v>
      </c>
      <c r="J111" s="10">
        <f t="shared" si="85"/>
        <v>-1207.8282840156421</v>
      </c>
      <c r="K111" s="21">
        <f t="shared" si="79"/>
        <v>155</v>
      </c>
      <c r="L111" s="10">
        <f t="shared" si="86"/>
        <v>-589.64282117385039</v>
      </c>
      <c r="M111" s="15"/>
      <c r="N111" s="8">
        <f t="shared" si="87"/>
        <v>-88.505177121575556</v>
      </c>
      <c r="O111" s="15"/>
      <c r="P111" s="1">
        <f t="shared" si="77"/>
        <v>21.15290975537307</v>
      </c>
      <c r="Q111" s="7">
        <f t="shared" si="65"/>
        <v>6.8234894460269993E-2</v>
      </c>
      <c r="R111" s="7"/>
      <c r="S111" s="7">
        <f t="shared" si="78"/>
        <v>3.3311205081477023E-2</v>
      </c>
      <c r="T111" s="49">
        <f t="shared" si="75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14">
        <f t="shared" si="69"/>
        <v>0</v>
      </c>
      <c r="F112" s="8"/>
      <c r="G112" s="15">
        <f t="shared" si="81"/>
        <v>0</v>
      </c>
      <c r="H112" s="8">
        <f t="shared" si="83"/>
        <v>-3444.2285530721529</v>
      </c>
      <c r="I112" s="15">
        <f t="shared" si="84"/>
        <v>-13776.914212288611</v>
      </c>
      <c r="J112" s="10">
        <f t="shared" si="85"/>
        <v>-940.06628726370707</v>
      </c>
      <c r="K112" s="21">
        <f t="shared" si="79"/>
        <v>156</v>
      </c>
      <c r="L112" s="10">
        <f t="shared" si="86"/>
        <v>-458.92561471546139</v>
      </c>
      <c r="M112" s="15"/>
      <c r="N112" s="8">
        <f t="shared" si="87"/>
        <v>-68.884571061443054</v>
      </c>
      <c r="O112" s="15"/>
      <c r="P112" s="1">
        <f t="shared" si="77"/>
        <v>21.15290975537307</v>
      </c>
      <c r="Q112" s="7">
        <f t="shared" si="65"/>
        <v>6.8234894460269993E-2</v>
      </c>
      <c r="R112" s="7"/>
      <c r="S112" s="7">
        <f t="shared" si="78"/>
        <v>3.3311205081477023E-2</v>
      </c>
      <c r="T112" s="49">
        <f t="shared" si="75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14">
        <f t="shared" si="69"/>
        <v>0</v>
      </c>
      <c r="F113" s="8"/>
      <c r="G113" s="15">
        <f t="shared" si="81"/>
        <v>0</v>
      </c>
      <c r="H113" s="8">
        <f t="shared" si="83"/>
        <v>-2680.6816757176193</v>
      </c>
      <c r="I113" s="15">
        <f t="shared" si="84"/>
        <v>-10722.726702870477</v>
      </c>
      <c r="J113" s="10">
        <f t="shared" si="85"/>
        <v>-731.66412489668585</v>
      </c>
      <c r="K113" s="21">
        <f t="shared" si="79"/>
        <v>157</v>
      </c>
      <c r="L113" s="10">
        <f t="shared" si="86"/>
        <v>-357.18694823194841</v>
      </c>
      <c r="M113" s="15"/>
      <c r="N113" s="8">
        <f t="shared" si="87"/>
        <v>-53.613633514352387</v>
      </c>
      <c r="O113" s="15"/>
      <c r="P113" s="1">
        <f t="shared" si="77"/>
        <v>21.15290975537307</v>
      </c>
      <c r="Q113" s="7">
        <f t="shared" si="65"/>
        <v>6.8234894460269993E-2</v>
      </c>
      <c r="R113" s="7"/>
      <c r="S113" s="7">
        <f t="shared" si="78"/>
        <v>3.3311205081477023E-2</v>
      </c>
      <c r="T113" s="49">
        <f t="shared" si="75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14">
        <f t="shared" si="69"/>
        <v>0</v>
      </c>
      <c r="F114" s="8"/>
      <c r="G114" s="15">
        <f t="shared" si="81"/>
        <v>0</v>
      </c>
      <c r="H114" s="8">
        <f t="shared" si="83"/>
        <v>-2086.4045854676137</v>
      </c>
      <c r="I114" s="15">
        <f t="shared" si="84"/>
        <v>-8345.618341870455</v>
      </c>
      <c r="J114" s="10">
        <f t="shared" si="85"/>
        <v>-569.462386763224</v>
      </c>
      <c r="K114" s="21">
        <f t="shared" si="79"/>
        <v>158</v>
      </c>
      <c r="L114" s="10">
        <f t="shared" si="86"/>
        <v>-278.00260411778294</v>
      </c>
      <c r="M114" s="15"/>
      <c r="N114" s="8">
        <f t="shared" si="87"/>
        <v>-41.728091709352277</v>
      </c>
      <c r="O114" s="15"/>
      <c r="P114" s="1">
        <f t="shared" si="77"/>
        <v>21.15290975537307</v>
      </c>
      <c r="Q114" s="7">
        <f t="shared" si="65"/>
        <v>6.8234894460269993E-2</v>
      </c>
      <c r="R114" s="7"/>
      <c r="S114" s="7">
        <f t="shared" si="78"/>
        <v>3.3311205081477023E-2</v>
      </c>
      <c r="T114" s="49">
        <f t="shared" si="75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14">
        <f t="shared" si="69"/>
        <v>0</v>
      </c>
      <c r="F115" s="8"/>
      <c r="G115" s="15">
        <f t="shared" si="81"/>
        <v>0</v>
      </c>
      <c r="H115" s="8">
        <f t="shared" si="83"/>
        <v>-1623.872067202818</v>
      </c>
      <c r="I115" s="15">
        <f t="shared" si="84"/>
        <v>-6495.4882688112721</v>
      </c>
      <c r="J115" s="10">
        <f t="shared" si="85"/>
        <v>-443.21895649025902</v>
      </c>
      <c r="K115" s="21">
        <f t="shared" si="79"/>
        <v>159</v>
      </c>
      <c r="L115" s="10">
        <f t="shared" si="86"/>
        <v>-216.37254182670043</v>
      </c>
      <c r="M115" s="15"/>
      <c r="N115" s="8">
        <f t="shared" si="87"/>
        <v>-32.477441344056359</v>
      </c>
      <c r="O115" s="15"/>
      <c r="P115" s="1">
        <f t="shared" si="77"/>
        <v>21.15290975537307</v>
      </c>
      <c r="Q115" s="7">
        <f t="shared" si="65"/>
        <v>6.8234894460269993E-2</v>
      </c>
      <c r="R115" s="7"/>
      <c r="S115" s="7">
        <f t="shared" si="78"/>
        <v>3.3311205081477023E-2</v>
      </c>
      <c r="T115" s="49">
        <f t="shared" si="75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14">
        <f t="shared" si="69"/>
        <v>0</v>
      </c>
      <c r="F116" s="8"/>
      <c r="G116" s="15">
        <f t="shared" si="81"/>
        <v>0</v>
      </c>
      <c r="H116" s="8">
        <f t="shared" si="83"/>
        <v>-1263.8778255227746</v>
      </c>
      <c r="I116" s="15">
        <f t="shared" si="84"/>
        <v>-5055.5113020910985</v>
      </c>
      <c r="J116" s="10">
        <f t="shared" si="85"/>
        <v>-344.96228014088825</v>
      </c>
      <c r="K116" s="21">
        <f t="shared" si="79"/>
        <v>160</v>
      </c>
      <c r="L116" s="10">
        <f t="shared" si="86"/>
        <v>-168.40517377568153</v>
      </c>
      <c r="M116" s="15"/>
      <c r="N116" s="8">
        <f t="shared" si="87"/>
        <v>-25.277556510455494</v>
      </c>
      <c r="O116" s="15"/>
      <c r="P116" s="1">
        <f t="shared" si="77"/>
        <v>21.15290975537307</v>
      </c>
      <c r="Q116" s="7">
        <f t="shared" si="65"/>
        <v>6.8234894460269993E-2</v>
      </c>
      <c r="R116" s="7"/>
      <c r="S116" s="7">
        <f t="shared" si="78"/>
        <v>3.3311205081477023E-2</v>
      </c>
      <c r="T116" s="49">
        <f t="shared" si="75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14">
        <f t="shared" ref="E117:E180" si="88">+O117*(Q117/$E$3)</f>
        <v>0</v>
      </c>
      <c r="F117" s="8"/>
      <c r="G117" s="15">
        <f t="shared" si="81"/>
        <v>0</v>
      </c>
      <c r="H117" s="8">
        <f t="shared" si="83"/>
        <v>-983.69027345838754</v>
      </c>
      <c r="I117" s="15">
        <f t="shared" si="84"/>
        <v>-3934.7610938335501</v>
      </c>
      <c r="J117" s="10">
        <f t="shared" si="85"/>
        <v>-268.48800796410882</v>
      </c>
      <c r="K117" s="21">
        <f t="shared" si="79"/>
        <v>161</v>
      </c>
      <c r="L117" s="10">
        <f t="shared" si="86"/>
        <v>-131.07163374330625</v>
      </c>
      <c r="M117" s="15"/>
      <c r="N117" s="8">
        <f t="shared" si="87"/>
        <v>-19.67380546916775</v>
      </c>
      <c r="O117" s="15"/>
      <c r="P117" s="1">
        <f t="shared" si="77"/>
        <v>21.15290975537307</v>
      </c>
      <c r="Q117" s="7">
        <f t="shared" ref="Q117:Q180" si="89">+J117/I117</f>
        <v>6.8234894460269993E-2</v>
      </c>
      <c r="R117" s="7"/>
      <c r="S117" s="7">
        <f t="shared" si="78"/>
        <v>3.3311205081477023E-2</v>
      </c>
      <c r="T117" s="49">
        <f t="shared" si="75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14">
        <f t="shared" si="88"/>
        <v>0</v>
      </c>
      <c r="F118" s="8"/>
      <c r="G118" s="15">
        <f t="shared" si="81"/>
        <v>0</v>
      </c>
      <c r="H118" s="8">
        <f t="shared" si="83"/>
        <v>-765.61716216232537</v>
      </c>
      <c r="I118" s="15">
        <f t="shared" si="84"/>
        <v>-3062.4686486493015</v>
      </c>
      <c r="J118" s="10">
        <f t="shared" si="85"/>
        <v>-208.96722502847075</v>
      </c>
      <c r="K118" s="21">
        <f t="shared" si="79"/>
        <v>162</v>
      </c>
      <c r="L118" s="10">
        <f t="shared" si="86"/>
        <v>-102.01452121075069</v>
      </c>
      <c r="M118" s="15"/>
      <c r="N118" s="8">
        <f t="shared" si="87"/>
        <v>-15.312343243246508</v>
      </c>
      <c r="O118" s="15"/>
      <c r="P118" s="1">
        <f t="shared" si="77"/>
        <v>21.15290975537307</v>
      </c>
      <c r="Q118" s="7">
        <f t="shared" si="89"/>
        <v>6.8234894460269993E-2</v>
      </c>
      <c r="R118" s="7"/>
      <c r="S118" s="7">
        <f t="shared" si="78"/>
        <v>3.3311205081477023E-2</v>
      </c>
      <c r="T118" s="49">
        <f t="shared" si="75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14">
        <f t="shared" si="88"/>
        <v>0</v>
      </c>
      <c r="F119" s="8"/>
      <c r="G119" s="15">
        <f t="shared" si="81"/>
        <v>0</v>
      </c>
      <c r="H119" s="8">
        <f t="shared" si="83"/>
        <v>-595.88841611362011</v>
      </c>
      <c r="I119" s="15">
        <f t="shared" si="84"/>
        <v>-2383.5536644544804</v>
      </c>
      <c r="J119" s="10">
        <f t="shared" si="85"/>
        <v>-162.64153273444126</v>
      </c>
      <c r="K119" s="21">
        <f t="shared" si="79"/>
        <v>163</v>
      </c>
      <c r="L119" s="10">
        <f t="shared" si="86"/>
        <v>-79.399044939349267</v>
      </c>
      <c r="M119" s="15"/>
      <c r="N119" s="8">
        <f t="shared" si="87"/>
        <v>-11.917768322272403</v>
      </c>
      <c r="O119" s="15"/>
      <c r="P119" s="1">
        <f t="shared" si="77"/>
        <v>21.15290975537307</v>
      </c>
      <c r="Q119" s="7">
        <f t="shared" si="89"/>
        <v>6.8234894460269993E-2</v>
      </c>
      <c r="R119" s="7"/>
      <c r="S119" s="7">
        <f t="shared" si="78"/>
        <v>3.3311205081477023E-2</v>
      </c>
      <c r="T119" s="49">
        <f t="shared" si="75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14">
        <f t="shared" si="88"/>
        <v>0</v>
      </c>
      <c r="F120" s="8"/>
      <c r="G120" s="15">
        <f t="shared" si="81"/>
        <v>0</v>
      </c>
      <c r="H120" s="8">
        <f t="shared" si="83"/>
        <v>-463.78663123948428</v>
      </c>
      <c r="I120" s="15">
        <f t="shared" si="84"/>
        <v>-1855.1465249579371</v>
      </c>
      <c r="J120" s="10">
        <f t="shared" si="85"/>
        <v>-126.58572733884147</v>
      </c>
      <c r="K120" s="21">
        <f t="shared" si="79"/>
        <v>164</v>
      </c>
      <c r="L120" s="10">
        <f t="shared" si="86"/>
        <v>-61.797166349063275</v>
      </c>
      <c r="M120" s="15"/>
      <c r="N120" s="8">
        <f t="shared" si="87"/>
        <v>-9.2757326247896863</v>
      </c>
      <c r="O120" s="15"/>
      <c r="P120" s="1">
        <f t="shared" si="77"/>
        <v>21.15290975537307</v>
      </c>
      <c r="Q120" s="7">
        <f t="shared" si="89"/>
        <v>6.8234894460269993E-2</v>
      </c>
      <c r="R120" s="7"/>
      <c r="S120" s="7">
        <f t="shared" si="78"/>
        <v>3.3311205081477023E-2</v>
      </c>
      <c r="T120" s="49">
        <f t="shared" si="75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14">
        <f t="shared" si="88"/>
        <v>0</v>
      </c>
      <c r="F121" s="8"/>
      <c r="G121" s="15">
        <f t="shared" si="81"/>
        <v>0</v>
      </c>
      <c r="H121" s="8">
        <f t="shared" si="83"/>
        <v>-360.9703318606816</v>
      </c>
      <c r="I121" s="15">
        <f t="shared" si="84"/>
        <v>-1443.8813274427264</v>
      </c>
      <c r="J121" s="10">
        <f t="shared" ref="J121:J152" si="90">+I121*$Q$3</f>
        <v>-98.523089991208977</v>
      </c>
      <c r="K121" s="21">
        <f t="shared" si="79"/>
        <v>165</v>
      </c>
      <c r="L121" s="10">
        <f t="shared" ref="L121:L152" si="91">+$S$3*I121</f>
        <v>-48.097427011759933</v>
      </c>
      <c r="M121" s="15"/>
      <c r="N121" s="8">
        <f t="shared" ref="N121:N152" si="92">+I121*$N$3</f>
        <v>-7.2194066372136323</v>
      </c>
      <c r="O121" s="15"/>
      <c r="P121" s="1">
        <f t="shared" si="77"/>
        <v>21.15290975537307</v>
      </c>
      <c r="Q121" s="7">
        <f t="shared" si="89"/>
        <v>6.8234894460269993E-2</v>
      </c>
      <c r="R121" s="7"/>
      <c r="S121" s="7">
        <f t="shared" si="78"/>
        <v>3.3311205081477023E-2</v>
      </c>
      <c r="T121" s="49">
        <f t="shared" si="75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14">
        <f t="shared" si="88"/>
        <v>0</v>
      </c>
      <c r="F122" s="8"/>
      <c r="G122" s="15">
        <f t="shared" si="81"/>
        <v>0</v>
      </c>
      <c r="H122" s="8">
        <f t="shared" si="83"/>
        <v>-280.94725398914778</v>
      </c>
      <c r="I122" s="15">
        <f t="shared" si="84"/>
        <v>-1123.7890159565911</v>
      </c>
      <c r="J122" s="10">
        <f t="shared" si="90"/>
        <v>-76.681624899408661</v>
      </c>
      <c r="K122" s="21">
        <f t="shared" si="79"/>
        <v>166</v>
      </c>
      <c r="L122" s="10">
        <f t="shared" si="91"/>
        <v>-37.43476637884126</v>
      </c>
      <c r="M122" s="15"/>
      <c r="N122" s="8">
        <f t="shared" si="92"/>
        <v>-5.6189450797829554</v>
      </c>
      <c r="O122" s="15"/>
      <c r="P122" s="1">
        <f t="shared" si="77"/>
        <v>21.15290975537307</v>
      </c>
      <c r="Q122" s="7">
        <f t="shared" si="89"/>
        <v>6.8234894460269993E-2</v>
      </c>
      <c r="R122" s="7"/>
      <c r="S122" s="7">
        <f t="shared" si="78"/>
        <v>3.3311205081477023E-2</v>
      </c>
      <c r="T122" s="49">
        <f t="shared" si="75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14">
        <f t="shared" si="88"/>
        <v>0</v>
      </c>
      <c r="F123" s="8"/>
      <c r="G123" s="15">
        <f t="shared" si="81"/>
        <v>0</v>
      </c>
      <c r="H123" s="8">
        <f t="shared" si="83"/>
        <v>-218.66439581662539</v>
      </c>
      <c r="I123" s="15">
        <f t="shared" si="84"/>
        <v>-874.65758326650155</v>
      </c>
      <c r="J123" s="10">
        <f t="shared" si="90"/>
        <v>-59.682167883064544</v>
      </c>
      <c r="K123" s="21">
        <f t="shared" si="79"/>
        <v>167</v>
      </c>
      <c r="L123" s="10">
        <f t="shared" si="91"/>
        <v>-29.135898132259499</v>
      </c>
      <c r="M123" s="15"/>
      <c r="N123" s="8">
        <f t="shared" si="92"/>
        <v>-4.373287916332508</v>
      </c>
      <c r="O123" s="15"/>
      <c r="P123" s="1">
        <f t="shared" si="77"/>
        <v>21.15290975537307</v>
      </c>
      <c r="Q123" s="7">
        <f t="shared" si="89"/>
        <v>6.8234894460269993E-2</v>
      </c>
      <c r="R123" s="7"/>
      <c r="S123" s="7">
        <f t="shared" si="78"/>
        <v>3.3311205081477023E-2</v>
      </c>
      <c r="T123" s="49">
        <f t="shared" si="75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14">
        <f t="shared" si="88"/>
        <v>0</v>
      </c>
      <c r="F124" s="8"/>
      <c r="G124" s="15">
        <f t="shared" si="81"/>
        <v>0</v>
      </c>
      <c r="H124" s="8">
        <f t="shared" si="83"/>
        <v>-170.18894941645078</v>
      </c>
      <c r="I124" s="15">
        <f t="shared" si="84"/>
        <v>-680.75579766580313</v>
      </c>
      <c r="J124" s="10">
        <f t="shared" si="90"/>
        <v>-46.451300006942994</v>
      </c>
      <c r="K124" s="21">
        <f t="shared" si="79"/>
        <v>168</v>
      </c>
      <c r="L124" s="10">
        <f t="shared" si="91"/>
        <v>-22.676795986450045</v>
      </c>
      <c r="M124" s="15"/>
      <c r="N124" s="8">
        <f t="shared" si="92"/>
        <v>-3.4037789883290159</v>
      </c>
      <c r="O124" s="15"/>
      <c r="P124" s="1">
        <f t="shared" si="77"/>
        <v>21.15290975537307</v>
      </c>
      <c r="Q124" s="7">
        <f t="shared" si="89"/>
        <v>6.8234894460269993E-2</v>
      </c>
      <c r="R124" s="7"/>
      <c r="S124" s="7">
        <f t="shared" si="78"/>
        <v>3.3311205081477023E-2</v>
      </c>
      <c r="T124" s="49">
        <f t="shared" si="75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14">
        <f t="shared" si="88"/>
        <v>0</v>
      </c>
      <c r="F125" s="8"/>
      <c r="G125" s="15">
        <f t="shared" si="81"/>
        <v>0</v>
      </c>
      <c r="H125" s="8">
        <f t="shared" si="83"/>
        <v>-132.45996631186836</v>
      </c>
      <c r="I125" s="15">
        <f t="shared" si="84"/>
        <v>-529.83986524747343</v>
      </c>
      <c r="J125" s="10">
        <f t="shared" si="90"/>
        <v>-36.153567286005021</v>
      </c>
      <c r="K125" s="21">
        <f t="shared" si="79"/>
        <v>169</v>
      </c>
      <c r="L125" s="10">
        <f t="shared" si="91"/>
        <v>-17.649604411600738</v>
      </c>
      <c r="M125" s="15"/>
      <c r="N125" s="8">
        <f t="shared" si="92"/>
        <v>-2.6491993262373672</v>
      </c>
      <c r="O125" s="15"/>
      <c r="P125" s="1">
        <f t="shared" si="77"/>
        <v>21.15290975537307</v>
      </c>
      <c r="Q125" s="7">
        <f t="shared" si="89"/>
        <v>6.8234894460269993E-2</v>
      </c>
      <c r="R125" s="7"/>
      <c r="S125" s="7">
        <f t="shared" si="78"/>
        <v>3.3311205081477023E-2</v>
      </c>
      <c r="T125" s="49">
        <f t="shared" si="75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14">
        <f t="shared" si="88"/>
        <v>0</v>
      </c>
      <c r="F126" s="8"/>
      <c r="G126" s="15">
        <f t="shared" si="81"/>
        <v>0</v>
      </c>
      <c r="H126" s="8">
        <f t="shared" si="83"/>
        <v>-103.09507600524212</v>
      </c>
      <c r="I126" s="15">
        <f t="shared" si="84"/>
        <v>-412.38030402096848</v>
      </c>
      <c r="J126" s="10">
        <f t="shared" si="90"/>
        <v>-28.138726522364838</v>
      </c>
      <c r="K126" s="21">
        <f t="shared" si="79"/>
        <v>170</v>
      </c>
      <c r="L126" s="10">
        <f t="shared" si="91"/>
        <v>-13.736884878804325</v>
      </c>
      <c r="M126" s="15"/>
      <c r="N126" s="8">
        <f t="shared" si="92"/>
        <v>-2.0619015201048425</v>
      </c>
      <c r="O126" s="15"/>
      <c r="P126" s="1">
        <f t="shared" si="77"/>
        <v>21.15290975537307</v>
      </c>
      <c r="Q126" s="7">
        <f t="shared" si="89"/>
        <v>6.8234894460269993E-2</v>
      </c>
      <c r="R126" s="7"/>
      <c r="S126" s="7">
        <f t="shared" si="78"/>
        <v>3.3311205081477023E-2</v>
      </c>
      <c r="T126" s="49">
        <f t="shared" si="75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14">
        <f t="shared" si="88"/>
        <v>0</v>
      </c>
      <c r="F127" s="8"/>
      <c r="G127" s="15">
        <f t="shared" si="81"/>
        <v>0</v>
      </c>
      <c r="H127" s="8">
        <f t="shared" si="83"/>
        <v>-80.240052843606463</v>
      </c>
      <c r="I127" s="15">
        <f t="shared" si="84"/>
        <v>-320.96021137442585</v>
      </c>
      <c r="J127" s="10">
        <f t="shared" si="90"/>
        <v>-21.900686149079895</v>
      </c>
      <c r="K127" s="21">
        <f t="shared" si="79"/>
        <v>171</v>
      </c>
      <c r="L127" s="10">
        <f t="shared" si="91"/>
        <v>-10.691571424087714</v>
      </c>
      <c r="M127" s="15"/>
      <c r="N127" s="8">
        <f t="shared" si="92"/>
        <v>-1.6048010568721294</v>
      </c>
      <c r="O127" s="15"/>
      <c r="P127" s="1">
        <f t="shared" si="77"/>
        <v>21.15290975537307</v>
      </c>
      <c r="Q127" s="7">
        <f t="shared" si="89"/>
        <v>6.8234894460269993E-2</v>
      </c>
      <c r="R127" s="7"/>
      <c r="S127" s="7">
        <f t="shared" si="78"/>
        <v>3.3311205081477023E-2</v>
      </c>
      <c r="T127" s="49">
        <f t="shared" si="75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14">
        <f t="shared" si="88"/>
        <v>0</v>
      </c>
      <c r="F128" s="8"/>
      <c r="G128" s="15">
        <f t="shared" si="81"/>
        <v>0</v>
      </c>
      <c r="H128" s="8">
        <f t="shared" si="83"/>
        <v>-62.451732224508746</v>
      </c>
      <c r="I128" s="15">
        <f t="shared" si="84"/>
        <v>-249.80692889803498</v>
      </c>
      <c r="J128" s="10">
        <f t="shared" si="90"/>
        <v>-17.045549428801586</v>
      </c>
      <c r="K128" s="21">
        <f t="shared" si="79"/>
        <v>172</v>
      </c>
      <c r="L128" s="10">
        <f t="shared" si="91"/>
        <v>-8.3213698392963931</v>
      </c>
      <c r="M128" s="15"/>
      <c r="N128" s="8">
        <f t="shared" si="92"/>
        <v>-1.249034644490175</v>
      </c>
      <c r="O128" s="15"/>
      <c r="P128" s="1">
        <f t="shared" si="77"/>
        <v>21.15290975537307</v>
      </c>
      <c r="Q128" s="7">
        <f t="shared" si="89"/>
        <v>6.8234894460269993E-2</v>
      </c>
      <c r="R128" s="7"/>
      <c r="S128" s="7">
        <f t="shared" si="78"/>
        <v>3.3311205081477023E-2</v>
      </c>
      <c r="T128" s="49">
        <f t="shared" si="75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14">
        <f t="shared" si="88"/>
        <v>0</v>
      </c>
      <c r="F129" s="8"/>
      <c r="G129" s="15">
        <f t="shared" si="81"/>
        <v>0</v>
      </c>
      <c r="H129" s="8">
        <f t="shared" si="83"/>
        <v>-48.606882967083109</v>
      </c>
      <c r="I129" s="15">
        <f t="shared" si="84"/>
        <v>-194.42753186833244</v>
      </c>
      <c r="J129" s="10">
        <f t="shared" si="90"/>
        <v>-13.266742117206444</v>
      </c>
      <c r="K129" s="21">
        <f t="shared" si="79"/>
        <v>173</v>
      </c>
      <c r="L129" s="10">
        <f t="shared" si="91"/>
        <v>-6.4766153875514316</v>
      </c>
      <c r="M129" s="15"/>
      <c r="N129" s="8">
        <f t="shared" si="92"/>
        <v>-0.97213765934166219</v>
      </c>
      <c r="O129" s="15"/>
      <c r="P129" s="1">
        <f t="shared" si="77"/>
        <v>21.15290975537307</v>
      </c>
      <c r="Q129" s="7">
        <f t="shared" si="89"/>
        <v>6.8234894460269993E-2</v>
      </c>
      <c r="R129" s="7"/>
      <c r="S129" s="7">
        <f t="shared" si="78"/>
        <v>3.3311205081477023E-2</v>
      </c>
      <c r="T129" s="49">
        <f t="shared" si="75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14">
        <f t="shared" si="88"/>
        <v>0</v>
      </c>
      <c r="F130" s="8"/>
      <c r="G130" s="15">
        <f t="shared" si="81"/>
        <v>0</v>
      </c>
      <c r="H130" s="8">
        <f t="shared" si="83"/>
        <v>-37.831281657364777</v>
      </c>
      <c r="I130" s="15">
        <f t="shared" si="84"/>
        <v>-151.32512662945911</v>
      </c>
      <c r="J130" s="10">
        <f t="shared" si="90"/>
        <v>-10.325654044748134</v>
      </c>
      <c r="K130" s="21">
        <f t="shared" si="79"/>
        <v>174</v>
      </c>
      <c r="L130" s="10">
        <f t="shared" si="91"/>
        <v>-5.0408223271343919</v>
      </c>
      <c r="M130" s="15"/>
      <c r="N130" s="8">
        <f t="shared" si="92"/>
        <v>-0.75662563314729558</v>
      </c>
      <c r="O130" s="15"/>
      <c r="P130" s="1">
        <f t="shared" si="77"/>
        <v>21.15290975537307</v>
      </c>
      <c r="Q130" s="7">
        <f t="shared" si="89"/>
        <v>6.8234894460269993E-2</v>
      </c>
      <c r="R130" s="7"/>
      <c r="S130" s="7">
        <f t="shared" si="78"/>
        <v>3.3311205081477023E-2</v>
      </c>
      <c r="T130" s="49">
        <f t="shared" si="75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14">
        <f t="shared" si="88"/>
        <v>0</v>
      </c>
      <c r="F131" s="8"/>
      <c r="G131" s="15">
        <f t="shared" si="81"/>
        <v>0</v>
      </c>
      <c r="H131" s="8">
        <f t="shared" si="83"/>
        <v>-29.444510416520359</v>
      </c>
      <c r="I131" s="15">
        <f t="shared" si="84"/>
        <v>-117.77804166608144</v>
      </c>
      <c r="J131" s="10">
        <f t="shared" si="90"/>
        <v>-8.0365722428223485</v>
      </c>
      <c r="K131" s="21">
        <f t="shared" si="79"/>
        <v>175</v>
      </c>
      <c r="L131" s="10">
        <f t="shared" si="91"/>
        <v>-3.9233285000335845</v>
      </c>
      <c r="M131" s="15"/>
      <c r="N131" s="8">
        <f t="shared" si="92"/>
        <v>-0.58889020833040717</v>
      </c>
      <c r="O131" s="15"/>
      <c r="P131" s="1">
        <f t="shared" si="77"/>
        <v>21.15290975537307</v>
      </c>
      <c r="Q131" s="7">
        <f t="shared" si="89"/>
        <v>6.8234894460269993E-2</v>
      </c>
      <c r="R131" s="7"/>
      <c r="S131" s="7">
        <f t="shared" si="78"/>
        <v>3.3311205081477023E-2</v>
      </c>
      <c r="T131" s="49">
        <f t="shared" si="75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14">
        <f t="shared" si="88"/>
        <v>0</v>
      </c>
      <c r="F132" s="8"/>
      <c r="G132" s="15">
        <f t="shared" si="81"/>
        <v>0</v>
      </c>
      <c r="H132" s="8">
        <f t="shared" si="83"/>
        <v>-22.916992385316064</v>
      </c>
      <c r="I132" s="15">
        <f t="shared" si="84"/>
        <v>-91.667969541264256</v>
      </c>
      <c r="J132" s="10">
        <f t="shared" si="90"/>
        <v>-6.2549542270354106</v>
      </c>
      <c r="K132" s="21">
        <f t="shared" si="79"/>
        <v>176</v>
      </c>
      <c r="L132" s="10">
        <f t="shared" si="91"/>
        <v>-3.0535705327916429</v>
      </c>
      <c r="M132" s="15"/>
      <c r="N132" s="8">
        <f t="shared" si="92"/>
        <v>-0.4583398477063213</v>
      </c>
      <c r="O132" s="15"/>
      <c r="P132" s="1">
        <f t="shared" si="77"/>
        <v>21.15290975537307</v>
      </c>
      <c r="Q132" s="7">
        <f t="shared" si="89"/>
        <v>6.8234894460269993E-2</v>
      </c>
      <c r="R132" s="7"/>
      <c r="S132" s="7">
        <f t="shared" si="78"/>
        <v>3.3311205081477023E-2</v>
      </c>
      <c r="T132" s="49">
        <f t="shared" si="75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14">
        <f t="shared" si="88"/>
        <v>0</v>
      </c>
      <c r="F133" s="8"/>
      <c r="G133" s="15">
        <f t="shared" si="81"/>
        <v>0</v>
      </c>
      <c r="H133" s="8">
        <f t="shared" si="83"/>
        <v>-17.836551960258376</v>
      </c>
      <c r="I133" s="15">
        <f t="shared" si="84"/>
        <v>-71.346207841033504</v>
      </c>
      <c r="J133" s="10">
        <f t="shared" si="90"/>
        <v>-4.868300962173409</v>
      </c>
      <c r="K133" s="21">
        <f t="shared" si="79"/>
        <v>177</v>
      </c>
      <c r="L133" s="10">
        <f t="shared" si="91"/>
        <v>-2.3766281611783513</v>
      </c>
      <c r="M133" s="15"/>
      <c r="N133" s="8">
        <f t="shared" si="92"/>
        <v>-0.35673103920516752</v>
      </c>
      <c r="O133" s="15"/>
      <c r="P133" s="1">
        <f t="shared" si="77"/>
        <v>21.15290975537307</v>
      </c>
      <c r="Q133" s="7">
        <f t="shared" si="89"/>
        <v>6.8234894460269993E-2</v>
      </c>
      <c r="R133" s="7"/>
      <c r="S133" s="7">
        <f t="shared" si="78"/>
        <v>3.3311205081477023E-2</v>
      </c>
      <c r="T133" s="49">
        <f t="shared" ref="T133:T196" si="93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14">
        <f t="shared" si="88"/>
        <v>0</v>
      </c>
      <c r="F134" s="8"/>
      <c r="G134" s="15">
        <f t="shared" si="81"/>
        <v>0</v>
      </c>
      <c r="H134" s="8">
        <f t="shared" si="83"/>
        <v>-13.882388250687079</v>
      </c>
      <c r="I134" s="15">
        <f t="shared" si="84"/>
        <v>-55.529553002748315</v>
      </c>
      <c r="J134" s="10">
        <f t="shared" si="90"/>
        <v>-3.7890531885684999</v>
      </c>
      <c r="K134" s="21">
        <f t="shared" si="79"/>
        <v>178</v>
      </c>
      <c r="L134" s="10">
        <f t="shared" si="91"/>
        <v>-1.8497563281572973</v>
      </c>
      <c r="M134" s="15"/>
      <c r="N134" s="8">
        <f t="shared" si="92"/>
        <v>-0.27764776501374161</v>
      </c>
      <c r="O134" s="15"/>
      <c r="P134" s="1">
        <f t="shared" ref="P134:P197" si="94">LOG(2)/LOG(1+S134)</f>
        <v>21.15290975537307</v>
      </c>
      <c r="Q134" s="7">
        <f t="shared" si="89"/>
        <v>6.8234894460269993E-2</v>
      </c>
      <c r="R134" s="7"/>
      <c r="S134" s="7">
        <f t="shared" ref="S134:S197" si="95">+L134/I134</f>
        <v>3.3311205081477023E-2</v>
      </c>
      <c r="T134" s="49">
        <f t="shared" si="93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14">
        <f t="shared" si="88"/>
        <v>0</v>
      </c>
      <c r="F135" s="8"/>
      <c r="G135" s="15">
        <f t="shared" si="81"/>
        <v>0</v>
      </c>
      <c r="H135" s="8">
        <f t="shared" si="83"/>
        <v>-10.804818328801199</v>
      </c>
      <c r="I135" s="15">
        <f t="shared" si="84"/>
        <v>-43.219273315204795</v>
      </c>
      <c r="J135" s="10">
        <f t="shared" si="90"/>
        <v>-2.9490625533125625</v>
      </c>
      <c r="K135" s="21">
        <f t="shared" si="79"/>
        <v>179</v>
      </c>
      <c r="L135" s="10">
        <f t="shared" si="91"/>
        <v>-1.4396860768751942</v>
      </c>
      <c r="M135" s="15"/>
      <c r="N135" s="8">
        <f t="shared" si="92"/>
        <v>-0.21609636657602399</v>
      </c>
      <c r="O135" s="15"/>
      <c r="P135" s="1">
        <f t="shared" si="94"/>
        <v>21.15290975537307</v>
      </c>
      <c r="Q135" s="7">
        <f t="shared" si="89"/>
        <v>6.8234894460269993E-2</v>
      </c>
      <c r="R135" s="7"/>
      <c r="S135" s="7">
        <f t="shared" si="95"/>
        <v>3.3311205081477023E-2</v>
      </c>
      <c r="T135" s="49">
        <f t="shared" si="93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14">
        <f t="shared" si="88"/>
        <v>0</v>
      </c>
      <c r="F136" s="8"/>
      <c r="G136" s="15">
        <f t="shared" si="81"/>
        <v>0</v>
      </c>
      <c r="H136" s="8">
        <f t="shared" si="83"/>
        <v>-8.4095111741756909</v>
      </c>
      <c r="I136" s="15">
        <f t="shared" si="84"/>
        <v>-33.638044696702764</v>
      </c>
      <c r="J136" s="10">
        <f t="shared" si="90"/>
        <v>-2.2952884297293576</v>
      </c>
      <c r="K136" s="21">
        <f t="shared" ref="K136:K199" si="96">+K135+1</f>
        <v>180</v>
      </c>
      <c r="L136" s="10">
        <f t="shared" si="91"/>
        <v>-1.1205238054317563</v>
      </c>
      <c r="M136" s="15"/>
      <c r="N136" s="8">
        <f t="shared" si="92"/>
        <v>-0.16819022348351381</v>
      </c>
      <c r="O136" s="15"/>
      <c r="P136" s="1">
        <f t="shared" si="94"/>
        <v>21.15290975537307</v>
      </c>
      <c r="Q136" s="7">
        <f t="shared" si="89"/>
        <v>6.8234894460269993E-2</v>
      </c>
      <c r="R136" s="7"/>
      <c r="S136" s="7">
        <f t="shared" si="95"/>
        <v>3.3311205081477023E-2</v>
      </c>
      <c r="T136" s="49">
        <f t="shared" si="93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14">
        <f t="shared" si="88"/>
        <v>0</v>
      </c>
      <c r="F137" s="8"/>
      <c r="G137" s="15">
        <f t="shared" si="81"/>
        <v>0</v>
      </c>
      <c r="H137" s="8">
        <f t="shared" si="83"/>
        <v>-6.5452167761188287</v>
      </c>
      <c r="I137" s="15">
        <f t="shared" si="84"/>
        <v>-26.180867104475315</v>
      </c>
      <c r="J137" s="10">
        <f t="shared" si="90"/>
        <v>-1.7864487037522276</v>
      </c>
      <c r="K137" s="21">
        <f t="shared" si="96"/>
        <v>181</v>
      </c>
      <c r="L137" s="10">
        <f t="shared" si="91"/>
        <v>-0.87211623332807275</v>
      </c>
      <c r="M137" s="15"/>
      <c r="N137" s="8">
        <f t="shared" si="92"/>
        <v>-0.13090433552237657</v>
      </c>
      <c r="O137" s="15"/>
      <c r="P137" s="1">
        <f t="shared" si="94"/>
        <v>21.15290975537307</v>
      </c>
      <c r="Q137" s="7">
        <f t="shared" si="89"/>
        <v>6.8234894460269993E-2</v>
      </c>
      <c r="R137" s="7"/>
      <c r="S137" s="7">
        <f t="shared" si="95"/>
        <v>3.3311205081477023E-2</v>
      </c>
      <c r="T137" s="49">
        <f t="shared" si="93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14">
        <f t="shared" si="88"/>
        <v>0</v>
      </c>
      <c r="F138" s="8"/>
      <c r="G138" s="15">
        <f t="shared" si="81"/>
        <v>0</v>
      </c>
      <c r="H138" s="8">
        <f t="shared" si="83"/>
        <v>-5.0942155565405454</v>
      </c>
      <c r="I138" s="15">
        <f t="shared" si="84"/>
        <v>-20.376862226162181</v>
      </c>
      <c r="J138" s="10">
        <f t="shared" si="90"/>
        <v>-1.3904130434336388</v>
      </c>
      <c r="K138" s="21">
        <f t="shared" si="96"/>
        <v>182</v>
      </c>
      <c r="L138" s="10">
        <f t="shared" si="91"/>
        <v>-0.67877783653269086</v>
      </c>
      <c r="M138" s="15"/>
      <c r="N138" s="8">
        <f t="shared" si="92"/>
        <v>-0.10188431113081091</v>
      </c>
      <c r="O138" s="15"/>
      <c r="P138" s="1">
        <f t="shared" si="94"/>
        <v>21.15290975537307</v>
      </c>
      <c r="Q138" s="7">
        <f t="shared" si="89"/>
        <v>6.8234894460269993E-2</v>
      </c>
      <c r="R138" s="7"/>
      <c r="S138" s="7">
        <f t="shared" si="95"/>
        <v>3.3311205081477023E-2</v>
      </c>
      <c r="T138" s="49">
        <f t="shared" si="93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14">
        <f t="shared" si="88"/>
        <v>0</v>
      </c>
      <c r="F139" s="8"/>
      <c r="G139" s="15">
        <f t="shared" si="81"/>
        <v>0</v>
      </c>
      <c r="H139" s="8">
        <f t="shared" si="83"/>
        <v>-3.9648850487558791</v>
      </c>
      <c r="I139" s="15">
        <f t="shared" si="84"/>
        <v>-15.859540195023516</v>
      </c>
      <c r="J139" s="10">
        <f t="shared" si="90"/>
        <v>-1.0821740513958393</v>
      </c>
      <c r="K139" s="21">
        <f t="shared" si="96"/>
        <v>183</v>
      </c>
      <c r="L139" s="10">
        <f t="shared" si="91"/>
        <v>-0.5283003959343564</v>
      </c>
      <c r="M139" s="15"/>
      <c r="N139" s="8">
        <f t="shared" si="92"/>
        <v>-7.9297700975117583E-2</v>
      </c>
      <c r="O139" s="15"/>
      <c r="P139" s="1">
        <f t="shared" si="94"/>
        <v>21.15290975537307</v>
      </c>
      <c r="Q139" s="7">
        <f t="shared" si="89"/>
        <v>6.8234894460269993E-2</v>
      </c>
      <c r="R139" s="7"/>
      <c r="S139" s="7">
        <f t="shared" si="95"/>
        <v>3.3311205081477023E-2</v>
      </c>
      <c r="T139" s="49">
        <f t="shared" si="93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14">
        <f t="shared" si="88"/>
        <v>0</v>
      </c>
      <c r="F140" s="8"/>
      <c r="G140" s="15">
        <f t="shared" si="81"/>
        <v>0</v>
      </c>
      <c r="H140" s="8">
        <f t="shared" si="83"/>
        <v>-3.0859144603067192</v>
      </c>
      <c r="I140" s="15">
        <f t="shared" si="84"/>
        <v>-12.343657841226877</v>
      </c>
      <c r="J140" s="10">
        <f t="shared" si="90"/>
        <v>-0.84226819004980014</v>
      </c>
      <c r="K140" s="21">
        <f t="shared" si="96"/>
        <v>184</v>
      </c>
      <c r="L140" s="10">
        <f t="shared" si="91"/>
        <v>-0.41118211780469044</v>
      </c>
      <c r="M140" s="15"/>
      <c r="N140" s="8">
        <f t="shared" si="92"/>
        <v>-6.1718289206134383E-2</v>
      </c>
      <c r="O140" s="15"/>
      <c r="P140" s="1">
        <f t="shared" si="94"/>
        <v>21.15290975537307</v>
      </c>
      <c r="Q140" s="7">
        <f t="shared" si="89"/>
        <v>6.8234894460269993E-2</v>
      </c>
      <c r="R140" s="7"/>
      <c r="S140" s="7">
        <f t="shared" si="95"/>
        <v>3.3311205081477023E-2</v>
      </c>
      <c r="T140" s="49">
        <f t="shared" si="93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14">
        <f t="shared" si="88"/>
        <v>0</v>
      </c>
      <c r="F141" s="8"/>
      <c r="G141" s="15">
        <f t="shared" si="81"/>
        <v>0</v>
      </c>
      <c r="H141" s="8">
        <f t="shared" si="83"/>
        <v>-2.4018018023796786</v>
      </c>
      <c r="I141" s="15">
        <f t="shared" si="84"/>
        <v>-9.6072072095187142</v>
      </c>
      <c r="J141" s="10">
        <f t="shared" si="90"/>
        <v>-0.65554676999945449</v>
      </c>
      <c r="K141" s="21">
        <f t="shared" si="96"/>
        <v>185</v>
      </c>
      <c r="L141" s="10">
        <f t="shared" si="91"/>
        <v>-0.32002764961652247</v>
      </c>
      <c r="M141" s="15"/>
      <c r="N141" s="8">
        <f t="shared" si="92"/>
        <v>-4.8036036047593572E-2</v>
      </c>
      <c r="O141" s="15"/>
      <c r="P141" s="1">
        <f t="shared" si="94"/>
        <v>21.15290975537307</v>
      </c>
      <c r="Q141" s="7">
        <f t="shared" si="89"/>
        <v>6.8234894460269993E-2</v>
      </c>
      <c r="R141" s="7"/>
      <c r="S141" s="7">
        <f t="shared" si="95"/>
        <v>3.3311205081477023E-2</v>
      </c>
      <c r="T141" s="49">
        <f t="shared" si="93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14">
        <f t="shared" si="88"/>
        <v>0</v>
      </c>
      <c r="F142" s="8"/>
      <c r="G142" s="15">
        <f t="shared" si="81"/>
        <v>0</v>
      </c>
      <c r="H142" s="8">
        <f t="shared" si="83"/>
        <v>-1.8693492551769912</v>
      </c>
      <c r="I142" s="15">
        <f t="shared" si="84"/>
        <v>-7.477397020707965</v>
      </c>
      <c r="J142" s="10">
        <f t="shared" si="90"/>
        <v>-0.51021939654554527</v>
      </c>
      <c r="K142" s="21">
        <f t="shared" si="96"/>
        <v>186</v>
      </c>
      <c r="L142" s="10">
        <f t="shared" si="91"/>
        <v>-0.24908110563242833</v>
      </c>
      <c r="M142" s="15"/>
      <c r="N142" s="8">
        <f t="shared" si="92"/>
        <v>-3.7386985103539827E-2</v>
      </c>
      <c r="O142" s="15"/>
      <c r="P142" s="1">
        <f t="shared" si="94"/>
        <v>21.15290975537307</v>
      </c>
      <c r="Q142" s="7">
        <f t="shared" si="89"/>
        <v>6.8234894460269993E-2</v>
      </c>
      <c r="R142" s="7"/>
      <c r="S142" s="7">
        <f t="shared" si="95"/>
        <v>3.3311205081477023E-2</v>
      </c>
      <c r="T142" s="49">
        <f t="shared" si="93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14">
        <f t="shared" si="88"/>
        <v>0</v>
      </c>
      <c r="F143" s="8"/>
      <c r="G143" s="15">
        <f t="shared" si="81"/>
        <v>0</v>
      </c>
      <c r="H143" s="8">
        <f t="shared" si="83"/>
        <v>-1.4549354715149656</v>
      </c>
      <c r="I143" s="15">
        <f t="shared" si="84"/>
        <v>-5.8197418860598624</v>
      </c>
      <c r="J143" s="10">
        <f t="shared" si="90"/>
        <v>-0.39710947338130737</v>
      </c>
      <c r="K143" s="21">
        <f t="shared" si="96"/>
        <v>187</v>
      </c>
      <c r="L143" s="10">
        <f t="shared" si="91"/>
        <v>-0.19386261548780195</v>
      </c>
      <c r="M143" s="15"/>
      <c r="N143" s="8">
        <f t="shared" si="92"/>
        <v>-2.9098709430299314E-2</v>
      </c>
      <c r="O143" s="15"/>
      <c r="P143" s="1">
        <f t="shared" si="94"/>
        <v>21.15290975537307</v>
      </c>
      <c r="Q143" s="7">
        <f t="shared" si="89"/>
        <v>6.8234894460269993E-2</v>
      </c>
      <c r="R143" s="7"/>
      <c r="S143" s="7">
        <f t="shared" si="95"/>
        <v>3.3311205081477023E-2</v>
      </c>
      <c r="T143" s="49">
        <f t="shared" si="93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14">
        <f t="shared" si="88"/>
        <v>0</v>
      </c>
      <c r="F144" s="8"/>
      <c r="G144" s="15">
        <f t="shared" si="81"/>
        <v>0</v>
      </c>
      <c r="H144" s="8">
        <f t="shared" si="83"/>
        <v>-1.1323925801505998</v>
      </c>
      <c r="I144" s="15">
        <f t="shared" si="84"/>
        <v>-4.5295703206023994</v>
      </c>
      <c r="J144" s="10">
        <f t="shared" si="90"/>
        <v>-0.30907475277667606</v>
      </c>
      <c r="K144" s="21">
        <f t="shared" si="96"/>
        <v>188</v>
      </c>
      <c r="L144" s="10">
        <f t="shared" si="91"/>
        <v>-0.15088544588055816</v>
      </c>
      <c r="M144" s="15"/>
      <c r="N144" s="8">
        <f t="shared" si="92"/>
        <v>-2.2647851603011998E-2</v>
      </c>
      <c r="O144" s="15"/>
      <c r="P144" s="1">
        <f t="shared" si="94"/>
        <v>21.15290975537307</v>
      </c>
      <c r="Q144" s="7">
        <f t="shared" si="89"/>
        <v>6.8234894460269993E-2</v>
      </c>
      <c r="R144" s="7"/>
      <c r="S144" s="7">
        <f t="shared" si="95"/>
        <v>3.3311205081477023E-2</v>
      </c>
      <c r="T144" s="49">
        <f t="shared" si="93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14">
        <f t="shared" si="88"/>
        <v>0</v>
      </c>
      <c r="F145" s="8"/>
      <c r="G145" s="15">
        <f t="shared" si="81"/>
        <v>0</v>
      </c>
      <c r="H145" s="8">
        <f t="shared" si="83"/>
        <v>-0.88135383368233633</v>
      </c>
      <c r="I145" s="15">
        <f t="shared" si="84"/>
        <v>-3.5254153347293453</v>
      </c>
      <c r="J145" s="10">
        <f t="shared" si="90"/>
        <v>-0.24055634329387429</v>
      </c>
      <c r="K145" s="21">
        <f t="shared" si="96"/>
        <v>189</v>
      </c>
      <c r="L145" s="10">
        <f t="shared" si="91"/>
        <v>-0.11743583321255319</v>
      </c>
      <c r="M145" s="15"/>
      <c r="N145" s="8">
        <f t="shared" si="92"/>
        <v>-1.7627076673646727E-2</v>
      </c>
      <c r="O145" s="15"/>
      <c r="P145" s="1">
        <f t="shared" si="94"/>
        <v>21.15290975537307</v>
      </c>
      <c r="Q145" s="7">
        <f t="shared" si="89"/>
        <v>6.8234894460269993E-2</v>
      </c>
      <c r="R145" s="7"/>
      <c r="S145" s="7">
        <f t="shared" si="95"/>
        <v>3.3311205081477023E-2</v>
      </c>
      <c r="T145" s="49">
        <f t="shared" si="93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14">
        <f t="shared" si="88"/>
        <v>0</v>
      </c>
      <c r="F146" s="8"/>
      <c r="G146" s="15">
        <f t="shared" si="81"/>
        <v>0</v>
      </c>
      <c r="H146" s="8">
        <f t="shared" si="83"/>
        <v>-0.68596756439647888</v>
      </c>
      <c r="I146" s="15">
        <f t="shared" si="84"/>
        <v>-2.7438702575859155</v>
      </c>
      <c r="J146" s="10">
        <f t="shared" si="90"/>
        <v>-0.1872276974390488</v>
      </c>
      <c r="K146" s="21">
        <f t="shared" si="96"/>
        <v>190</v>
      </c>
      <c r="L146" s="10">
        <f t="shared" si="91"/>
        <v>-9.1401624867409617E-2</v>
      </c>
      <c r="M146" s="15"/>
      <c r="N146" s="8">
        <f t="shared" si="92"/>
        <v>-1.3719351287929577E-2</v>
      </c>
      <c r="O146" s="15"/>
      <c r="P146" s="1">
        <f t="shared" si="94"/>
        <v>21.15290975537307</v>
      </c>
      <c r="Q146" s="7">
        <f t="shared" si="89"/>
        <v>6.8234894460269993E-2</v>
      </c>
      <c r="R146" s="7"/>
      <c r="S146" s="7">
        <f t="shared" si="95"/>
        <v>3.3311205081477023E-2</v>
      </c>
      <c r="T146" s="49">
        <f t="shared" si="93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14">
        <f t="shared" si="88"/>
        <v>0</v>
      </c>
      <c r="F147" s="8"/>
      <c r="G147" s="15">
        <f t="shared" si="81"/>
        <v>0</v>
      </c>
      <c r="H147" s="8">
        <f t="shared" si="83"/>
        <v>-0.53389624169222927</v>
      </c>
      <c r="I147" s="15">
        <f t="shared" si="84"/>
        <v>-2.1355849667689171</v>
      </c>
      <c r="J147" s="10">
        <f t="shared" si="90"/>
        <v>-0.14572141481841624</v>
      </c>
      <c r="K147" s="21">
        <f t="shared" si="96"/>
        <v>191</v>
      </c>
      <c r="L147" s="10">
        <f t="shared" si="91"/>
        <v>-7.1138908796958694E-2</v>
      </c>
      <c r="M147" s="15"/>
      <c r="N147" s="8">
        <f t="shared" si="92"/>
        <v>-1.0677924833844585E-2</v>
      </c>
      <c r="O147" s="15"/>
      <c r="P147" s="1">
        <f t="shared" si="94"/>
        <v>21.15290975537307</v>
      </c>
      <c r="Q147" s="7">
        <f t="shared" si="89"/>
        <v>6.8234894460269993E-2</v>
      </c>
      <c r="R147" s="7"/>
      <c r="S147" s="7">
        <f t="shared" si="95"/>
        <v>3.3311205081477023E-2</v>
      </c>
      <c r="T147" s="49">
        <f t="shared" si="93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14">
        <f t="shared" si="88"/>
        <v>0</v>
      </c>
      <c r="F148" s="8"/>
      <c r="G148" s="15">
        <f t="shared" si="81"/>
        <v>0</v>
      </c>
      <c r="H148" s="8">
        <f t="shared" si="83"/>
        <v>-0.41553742725995046</v>
      </c>
      <c r="I148" s="15">
        <f t="shared" si="84"/>
        <v>-1.6621497090398019</v>
      </c>
      <c r="J148" s="10">
        <f t="shared" si="90"/>
        <v>-0.11341660997349935</v>
      </c>
      <c r="K148" s="21">
        <f t="shared" si="96"/>
        <v>192</v>
      </c>
      <c r="L148" s="10">
        <f t="shared" si="91"/>
        <v>-5.5368209833942202E-2</v>
      </c>
      <c r="M148" s="15"/>
      <c r="N148" s="8">
        <f t="shared" si="92"/>
        <v>-8.3107485451990089E-3</v>
      </c>
      <c r="O148" s="15"/>
      <c r="P148" s="1">
        <f t="shared" si="94"/>
        <v>21.15290975537307</v>
      </c>
      <c r="Q148" s="7">
        <f t="shared" si="89"/>
        <v>6.8234894460269993E-2</v>
      </c>
      <c r="R148" s="7"/>
      <c r="S148" s="7">
        <f t="shared" si="95"/>
        <v>3.3311205081477023E-2</v>
      </c>
      <c r="T148" s="49">
        <f t="shared" si="93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14">
        <f t="shared" si="88"/>
        <v>0</v>
      </c>
      <c r="F149" s="8"/>
      <c r="G149" s="15">
        <f t="shared" si="81"/>
        <v>0</v>
      </c>
      <c r="H149" s="8">
        <f t="shared" si="83"/>
        <v>-0.32341743576714865</v>
      </c>
      <c r="I149" s="15">
        <f t="shared" si="84"/>
        <v>-1.2936697430685946</v>
      </c>
      <c r="J149" s="10">
        <f t="shared" si="90"/>
        <v>-8.8273418384730157E-2</v>
      </c>
      <c r="K149" s="21">
        <f t="shared" si="96"/>
        <v>193</v>
      </c>
      <c r="L149" s="10">
        <f t="shared" si="91"/>
        <v>-4.3093698119059644E-2</v>
      </c>
      <c r="M149" s="15"/>
      <c r="N149" s="8">
        <f t="shared" si="92"/>
        <v>-6.4683487153429729E-3</v>
      </c>
      <c r="O149" s="15"/>
      <c r="P149" s="1">
        <f t="shared" si="94"/>
        <v>21.15290975537307</v>
      </c>
      <c r="Q149" s="7">
        <f t="shared" si="89"/>
        <v>6.8234894460269993E-2</v>
      </c>
      <c r="R149" s="7"/>
      <c r="S149" s="7">
        <f t="shared" si="95"/>
        <v>3.3311205081477023E-2</v>
      </c>
      <c r="T149" s="49">
        <f t="shared" si="93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14">
        <f t="shared" si="88"/>
        <v>0</v>
      </c>
      <c r="F150" s="8"/>
      <c r="G150" s="15">
        <f t="shared" si="81"/>
        <v>0</v>
      </c>
      <c r="H150" s="8">
        <f t="shared" si="83"/>
        <v>-0.25171941417629068</v>
      </c>
      <c r="I150" s="15">
        <f t="shared" si="84"/>
        <v>-1.0068776567051627</v>
      </c>
      <c r="J150" s="10">
        <f t="shared" si="90"/>
        <v>-6.8704190639680737E-2</v>
      </c>
      <c r="K150" s="21">
        <f t="shared" si="96"/>
        <v>194</v>
      </c>
      <c r="L150" s="10">
        <f t="shared" si="91"/>
        <v>-3.3540308114462694E-2</v>
      </c>
      <c r="M150" s="15"/>
      <c r="N150" s="8">
        <f t="shared" si="92"/>
        <v>-5.0343882835258138E-3</v>
      </c>
      <c r="O150" s="15"/>
      <c r="P150" s="1">
        <f t="shared" si="94"/>
        <v>21.15290975537307</v>
      </c>
      <c r="Q150" s="7">
        <f t="shared" si="89"/>
        <v>6.8234894460269993E-2</v>
      </c>
      <c r="R150" s="7"/>
      <c r="S150" s="7">
        <f t="shared" si="95"/>
        <v>3.3311205081477023E-2</v>
      </c>
      <c r="T150" s="49">
        <f t="shared" si="93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14">
        <f t="shared" si="88"/>
        <v>0</v>
      </c>
      <c r="F151" s="8"/>
      <c r="G151" s="15">
        <f t="shared" si="81"/>
        <v>0</v>
      </c>
      <c r="H151" s="8">
        <f t="shared" si="83"/>
        <v>-0.19591604058995227</v>
      </c>
      <c r="I151" s="15">
        <f t="shared" si="84"/>
        <v>-0.78366416235980907</v>
      </c>
      <c r="J151" s="10">
        <f t="shared" si="90"/>
        <v>-5.3473241410917458E-2</v>
      </c>
      <c r="K151" s="21">
        <f t="shared" si="96"/>
        <v>195</v>
      </c>
      <c r="L151" s="10">
        <f t="shared" si="91"/>
        <v>-2.6104797627371508E-2</v>
      </c>
      <c r="M151" s="15"/>
      <c r="N151" s="8">
        <f t="shared" si="92"/>
        <v>-3.9183208117990458E-3</v>
      </c>
      <c r="O151" s="15"/>
      <c r="P151" s="1">
        <f t="shared" si="94"/>
        <v>21.15290975537307</v>
      </c>
      <c r="Q151" s="7">
        <f t="shared" si="89"/>
        <v>6.8234894460269993E-2</v>
      </c>
      <c r="R151" s="7"/>
      <c r="S151" s="7">
        <f t="shared" si="95"/>
        <v>3.3311205081477023E-2</v>
      </c>
      <c r="T151" s="49">
        <f t="shared" si="93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14">
        <f t="shared" si="88"/>
        <v>0</v>
      </c>
      <c r="F152" s="8"/>
      <c r="G152" s="15">
        <f t="shared" ref="G152:G215" si="97">+E152-F152</f>
        <v>0</v>
      </c>
      <c r="H152" s="8">
        <f t="shared" si="83"/>
        <v>-0.15248364964635733</v>
      </c>
      <c r="I152" s="15">
        <f t="shared" si="84"/>
        <v>-0.60993459858542931</v>
      </c>
      <c r="J152" s="10">
        <f t="shared" si="90"/>
        <v>-4.1618822962143913E-2</v>
      </c>
      <c r="K152" s="21">
        <f t="shared" si="96"/>
        <v>196</v>
      </c>
      <c r="L152" s="10">
        <f t="shared" si="91"/>
        <v>-2.0317656499767602E-2</v>
      </c>
      <c r="M152" s="15"/>
      <c r="N152" s="8">
        <f t="shared" si="92"/>
        <v>-3.0496729929271466E-3</v>
      </c>
      <c r="O152" s="15"/>
      <c r="P152" s="1">
        <f t="shared" si="94"/>
        <v>21.15290975537307</v>
      </c>
      <c r="Q152" s="7">
        <f t="shared" si="89"/>
        <v>6.8234894460269993E-2</v>
      </c>
      <c r="R152" s="7"/>
      <c r="S152" s="7">
        <f t="shared" si="95"/>
        <v>3.3311205081477023E-2</v>
      </c>
      <c r="T152" s="49">
        <f t="shared" si="93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14">
        <f t="shared" si="88"/>
        <v>0</v>
      </c>
      <c r="F153" s="8"/>
      <c r="G153" s="15">
        <f t="shared" si="97"/>
        <v>0</v>
      </c>
      <c r="H153" s="8">
        <f t="shared" ref="H153:H216" si="98">+I153*$H$3</f>
        <v>-0.11867973311147811</v>
      </c>
      <c r="I153" s="15">
        <f t="shared" ref="I153:I216" si="99">+I152-H152-N152+L152</f>
        <v>-0.47471893244591246</v>
      </c>
      <c r="J153" s="10">
        <f t="shared" ref="J153:J184" si="100">+I153*$Q$3</f>
        <v>-3.2392396253738874E-2</v>
      </c>
      <c r="K153" s="21">
        <f t="shared" si="96"/>
        <v>197</v>
      </c>
      <c r="L153" s="10">
        <f t="shared" ref="L153:L184" si="101">+$S$3*I153</f>
        <v>-1.5813459714765627E-2</v>
      </c>
      <c r="M153" s="15"/>
      <c r="N153" s="8">
        <f t="shared" ref="N153:N184" si="102">+I153*$N$3</f>
        <v>-2.3735946622295621E-3</v>
      </c>
      <c r="O153" s="15"/>
      <c r="P153" s="1">
        <f t="shared" si="94"/>
        <v>21.15290975537307</v>
      </c>
      <c r="Q153" s="7">
        <f t="shared" si="89"/>
        <v>6.8234894460269993E-2</v>
      </c>
      <c r="R153" s="7"/>
      <c r="S153" s="7">
        <f t="shared" si="95"/>
        <v>3.3311205081477023E-2</v>
      </c>
      <c r="T153" s="49">
        <f t="shared" si="93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14">
        <f t="shared" si="88"/>
        <v>0</v>
      </c>
      <c r="F154" s="8"/>
      <c r="G154" s="15">
        <f t="shared" si="97"/>
        <v>0</v>
      </c>
      <c r="H154" s="8">
        <f t="shared" si="98"/>
        <v>-9.2369766096742592E-2</v>
      </c>
      <c r="I154" s="15">
        <f t="shared" si="99"/>
        <v>-0.36947906438697037</v>
      </c>
      <c r="J154" s="10">
        <f t="shared" si="100"/>
        <v>-2.5211364963724225E-2</v>
      </c>
      <c r="K154" s="21">
        <f t="shared" si="96"/>
        <v>198</v>
      </c>
      <c r="L154" s="10">
        <f t="shared" si="101"/>
        <v>-1.2307792887106624E-2</v>
      </c>
      <c r="M154" s="15"/>
      <c r="N154" s="8">
        <f t="shared" si="102"/>
        <v>-1.847395321934852E-3</v>
      </c>
      <c r="O154" s="15"/>
      <c r="P154" s="1">
        <f t="shared" si="94"/>
        <v>21.15290975537307</v>
      </c>
      <c r="Q154" s="7">
        <f t="shared" si="89"/>
        <v>6.8234894460269993E-2</v>
      </c>
      <c r="R154" s="7"/>
      <c r="S154" s="7">
        <f t="shared" si="95"/>
        <v>3.3311205081477023E-2</v>
      </c>
      <c r="T154" s="49">
        <f t="shared" si="93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14">
        <f t="shared" si="88"/>
        <v>0</v>
      </c>
      <c r="F155" s="8"/>
      <c r="G155" s="15">
        <f t="shared" si="97"/>
        <v>0</v>
      </c>
      <c r="H155" s="8">
        <f t="shared" si="98"/>
        <v>-7.18924239638499E-2</v>
      </c>
      <c r="I155" s="15">
        <f t="shared" si="99"/>
        <v>-0.2875696958553996</v>
      </c>
      <c r="J155" s="10">
        <f t="shared" si="100"/>
        <v>-1.9622287846665133E-2</v>
      </c>
      <c r="K155" s="21">
        <f t="shared" si="96"/>
        <v>199</v>
      </c>
      <c r="L155" s="10">
        <f t="shared" si="101"/>
        <v>-9.5792931138571884E-3</v>
      </c>
      <c r="M155" s="15"/>
      <c r="N155" s="8">
        <f t="shared" si="102"/>
        <v>-1.4378484792769981E-3</v>
      </c>
      <c r="O155" s="15"/>
      <c r="P155" s="1">
        <f t="shared" si="94"/>
        <v>21.15290975537307</v>
      </c>
      <c r="Q155" s="7">
        <f t="shared" si="89"/>
        <v>6.8234894460269993E-2</v>
      </c>
      <c r="R155" s="7"/>
      <c r="S155" s="7">
        <f t="shared" si="95"/>
        <v>3.3311205081477023E-2</v>
      </c>
      <c r="T155" s="49">
        <f t="shared" si="93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14">
        <f t="shared" si="88"/>
        <v>0</v>
      </c>
      <c r="F156" s="8"/>
      <c r="G156" s="15">
        <f t="shared" si="97"/>
        <v>0</v>
      </c>
      <c r="H156" s="8">
        <f t="shared" si="98"/>
        <v>-5.5954679131532473E-2</v>
      </c>
      <c r="I156" s="15">
        <f t="shared" si="99"/>
        <v>-0.22381871652612989</v>
      </c>
      <c r="J156" s="10">
        <f t="shared" si="100"/>
        <v>-1.527224650039356E-2</v>
      </c>
      <c r="K156" s="21">
        <f t="shared" si="96"/>
        <v>200</v>
      </c>
      <c r="L156" s="10">
        <f t="shared" si="101"/>
        <v>-7.4556711672748837E-3</v>
      </c>
      <c r="M156" s="15"/>
      <c r="N156" s="8">
        <f t="shared" si="102"/>
        <v>-1.1190935826306495E-3</v>
      </c>
      <c r="O156" s="15"/>
      <c r="P156" s="1">
        <f t="shared" si="94"/>
        <v>21.15290975537307</v>
      </c>
      <c r="Q156" s="7">
        <f t="shared" si="89"/>
        <v>6.8234894460269993E-2</v>
      </c>
      <c r="R156" s="7"/>
      <c r="S156" s="7">
        <f t="shared" si="95"/>
        <v>3.3311205081477023E-2</v>
      </c>
      <c r="T156" s="49">
        <f t="shared" si="93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14">
        <f t="shared" si="88"/>
        <v>0</v>
      </c>
      <c r="F157" s="8"/>
      <c r="G157" s="15">
        <f t="shared" si="97"/>
        <v>0</v>
      </c>
      <c r="H157" s="8">
        <f t="shared" si="98"/>
        <v>-4.3550153744810416E-2</v>
      </c>
      <c r="I157" s="15">
        <f t="shared" si="99"/>
        <v>-0.17420061497924166</v>
      </c>
      <c r="J157" s="10">
        <f t="shared" si="100"/>
        <v>-1.1886560578022683E-2</v>
      </c>
      <c r="K157" s="21">
        <f t="shared" si="96"/>
        <v>201</v>
      </c>
      <c r="L157" s="10">
        <f t="shared" si="101"/>
        <v>-5.8028324108929377E-3</v>
      </c>
      <c r="M157" s="15"/>
      <c r="N157" s="8">
        <f t="shared" si="102"/>
        <v>-8.7100307489620834E-4</v>
      </c>
      <c r="O157" s="15"/>
      <c r="P157" s="1">
        <f t="shared" si="94"/>
        <v>21.15290975537307</v>
      </c>
      <c r="Q157" s="7">
        <f t="shared" si="89"/>
        <v>6.8234894460269993E-2</v>
      </c>
      <c r="R157" s="7"/>
      <c r="S157" s="7">
        <f t="shared" si="95"/>
        <v>3.3311205081477023E-2</v>
      </c>
      <c r="T157" s="49">
        <f t="shared" si="93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14">
        <f t="shared" si="88"/>
        <v>0</v>
      </c>
      <c r="F158" s="8"/>
      <c r="G158" s="15">
        <f t="shared" si="97"/>
        <v>0</v>
      </c>
      <c r="H158" s="8">
        <f t="shared" si="98"/>
        <v>-3.3895572642606994E-2</v>
      </c>
      <c r="I158" s="15">
        <f t="shared" si="99"/>
        <v>-0.13558229057042798</v>
      </c>
      <c r="J158" s="10">
        <f t="shared" si="100"/>
        <v>-9.2514432877548129E-3</v>
      </c>
      <c r="K158" s="21">
        <f t="shared" si="96"/>
        <v>202</v>
      </c>
      <c r="L158" s="10">
        <f t="shared" si="101"/>
        <v>-4.5164094866079344E-3</v>
      </c>
      <c r="M158" s="15"/>
      <c r="N158" s="8">
        <f t="shared" si="102"/>
        <v>-6.7791145285213991E-4</v>
      </c>
      <c r="O158" s="15"/>
      <c r="P158" s="1">
        <f t="shared" si="94"/>
        <v>21.15290975537307</v>
      </c>
      <c r="Q158" s="7">
        <f t="shared" si="89"/>
        <v>6.8234894460269993E-2</v>
      </c>
      <c r="R158" s="7"/>
      <c r="S158" s="7">
        <f t="shared" si="95"/>
        <v>3.3311205081477023E-2</v>
      </c>
      <c r="T158" s="49">
        <f t="shared" si="93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14">
        <f t="shared" si="88"/>
        <v>0</v>
      </c>
      <c r="F159" s="8"/>
      <c r="G159" s="15">
        <f t="shared" si="97"/>
        <v>0</v>
      </c>
      <c r="H159" s="8">
        <f t="shared" si="98"/>
        <v>-2.6381303990394196E-2</v>
      </c>
      <c r="I159" s="15">
        <f t="shared" si="99"/>
        <v>-0.10552521596157678</v>
      </c>
      <c r="J159" s="10">
        <f t="shared" si="100"/>
        <v>-7.2005019740353903E-3</v>
      </c>
      <c r="K159" s="21">
        <f t="shared" si="96"/>
        <v>203</v>
      </c>
      <c r="L159" s="10">
        <f t="shared" si="101"/>
        <v>-3.5151721101632366E-3</v>
      </c>
      <c r="M159" s="15"/>
      <c r="N159" s="8">
        <f t="shared" si="102"/>
        <v>-5.2762607980788394E-4</v>
      </c>
      <c r="O159" s="15"/>
      <c r="P159" s="1">
        <f t="shared" si="94"/>
        <v>21.15290975537307</v>
      </c>
      <c r="Q159" s="7">
        <f t="shared" si="89"/>
        <v>6.8234894460269993E-2</v>
      </c>
      <c r="R159" s="7"/>
      <c r="S159" s="7">
        <f t="shared" si="95"/>
        <v>3.3311205081477023E-2</v>
      </c>
      <c r="T159" s="49">
        <f t="shared" si="93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14">
        <f t="shared" si="88"/>
        <v>0</v>
      </c>
      <c r="F160" s="8"/>
      <c r="G160" s="15">
        <f t="shared" si="97"/>
        <v>0</v>
      </c>
      <c r="H160" s="8">
        <f t="shared" si="98"/>
        <v>-2.0532864500384485E-2</v>
      </c>
      <c r="I160" s="15">
        <f t="shared" si="99"/>
        <v>-8.2131458001537941E-2</v>
      </c>
      <c r="J160" s="10">
        <f t="shared" si="100"/>
        <v>-5.604231368603039E-3</v>
      </c>
      <c r="K160" s="21">
        <f t="shared" si="96"/>
        <v>204</v>
      </c>
      <c r="L160" s="10">
        <f t="shared" si="101"/>
        <v>-2.7358978411299475E-3</v>
      </c>
      <c r="M160" s="15"/>
      <c r="N160" s="8">
        <f t="shared" si="102"/>
        <v>-4.1065729000768972E-4</v>
      </c>
      <c r="O160" s="15"/>
      <c r="P160" s="1">
        <f t="shared" si="94"/>
        <v>21.15290975537307</v>
      </c>
      <c r="Q160" s="7">
        <f t="shared" si="89"/>
        <v>6.8234894460269993E-2</v>
      </c>
      <c r="R160" s="7"/>
      <c r="S160" s="7">
        <f t="shared" si="95"/>
        <v>3.3311205081477023E-2</v>
      </c>
      <c r="T160" s="49">
        <f t="shared" si="93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14">
        <f t="shared" si="88"/>
        <v>0</v>
      </c>
      <c r="F161" s="8"/>
      <c r="G161" s="15">
        <f t="shared" si="97"/>
        <v>0</v>
      </c>
      <c r="H161" s="8">
        <f t="shared" si="98"/>
        <v>-1.5980958513068931E-2</v>
      </c>
      <c r="I161" s="15">
        <f t="shared" si="99"/>
        <v>-6.3923834052275724E-2</v>
      </c>
      <c r="J161" s="10">
        <f t="shared" si="100"/>
        <v>-4.3618360700528472E-3</v>
      </c>
      <c r="K161" s="21">
        <f t="shared" si="96"/>
        <v>205</v>
      </c>
      <c r="L161" s="10">
        <f t="shared" si="101"/>
        <v>-2.129379945709661E-3</v>
      </c>
      <c r="M161" s="15"/>
      <c r="N161" s="8">
        <f t="shared" si="102"/>
        <v>-3.1961917026137861E-4</v>
      </c>
      <c r="O161" s="15"/>
      <c r="P161" s="1">
        <f t="shared" si="94"/>
        <v>21.15290975537307</v>
      </c>
      <c r="Q161" s="7">
        <f t="shared" si="89"/>
        <v>6.8234894460269993E-2</v>
      </c>
      <c r="R161" s="7"/>
      <c r="S161" s="7">
        <f t="shared" si="95"/>
        <v>3.3311205081477023E-2</v>
      </c>
      <c r="T161" s="49">
        <f t="shared" si="93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14">
        <f t="shared" si="88"/>
        <v>0</v>
      </c>
      <c r="F162" s="8"/>
      <c r="G162" s="15">
        <f t="shared" si="97"/>
        <v>0</v>
      </c>
      <c r="H162" s="8">
        <f t="shared" si="98"/>
        <v>-1.2438159078663769E-2</v>
      </c>
      <c r="I162" s="15">
        <f t="shared" si="99"/>
        <v>-4.9752636314655076E-2</v>
      </c>
      <c r="J162" s="10">
        <f t="shared" si="100"/>
        <v>-3.3948658880506855E-3</v>
      </c>
      <c r="K162" s="21">
        <f t="shared" si="96"/>
        <v>206</v>
      </c>
      <c r="L162" s="10">
        <f t="shared" si="101"/>
        <v>-1.6573202716216164E-3</v>
      </c>
      <c r="M162" s="15"/>
      <c r="N162" s="8">
        <f t="shared" si="102"/>
        <v>-2.4876318157327539E-4</v>
      </c>
      <c r="O162" s="15"/>
      <c r="P162" s="1">
        <f t="shared" si="94"/>
        <v>21.15290975537307</v>
      </c>
      <c r="Q162" s="7">
        <f t="shared" si="89"/>
        <v>6.8234894460269993E-2</v>
      </c>
      <c r="R162" s="7"/>
      <c r="S162" s="7">
        <f t="shared" si="95"/>
        <v>3.3311205081477023E-2</v>
      </c>
      <c r="T162" s="49">
        <f t="shared" si="93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14">
        <f t="shared" si="88"/>
        <v>0</v>
      </c>
      <c r="F163" s="8"/>
      <c r="G163" s="15">
        <f t="shared" si="97"/>
        <v>0</v>
      </c>
      <c r="H163" s="8">
        <f t="shared" si="98"/>
        <v>-9.6807585815099125E-3</v>
      </c>
      <c r="I163" s="15">
        <f t="shared" si="99"/>
        <v>-3.872303432603965E-2</v>
      </c>
      <c r="J163" s="10">
        <f t="shared" si="100"/>
        <v>-2.6422621604187276E-3</v>
      </c>
      <c r="K163" s="21">
        <f t="shared" si="96"/>
        <v>207</v>
      </c>
      <c r="L163" s="10">
        <f t="shared" si="101"/>
        <v>-1.2899109378117812E-3</v>
      </c>
      <c r="M163" s="15"/>
      <c r="N163" s="8">
        <f t="shared" si="102"/>
        <v>-1.9361517163019826E-4</v>
      </c>
      <c r="O163" s="15"/>
      <c r="P163" s="1">
        <f t="shared" si="94"/>
        <v>21.15290975537307</v>
      </c>
      <c r="Q163" s="7">
        <f t="shared" si="89"/>
        <v>6.8234894460269993E-2</v>
      </c>
      <c r="R163" s="7"/>
      <c r="S163" s="7">
        <f t="shared" si="95"/>
        <v>3.3311205081477023E-2</v>
      </c>
      <c r="T163" s="49">
        <f t="shared" si="93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14">
        <f t="shared" si="88"/>
        <v>0</v>
      </c>
      <c r="F164" s="8"/>
      <c r="G164" s="15">
        <f t="shared" si="97"/>
        <v>0</v>
      </c>
      <c r="H164" s="8">
        <f t="shared" si="98"/>
        <v>-7.53464287767783E-3</v>
      </c>
      <c r="I164" s="15">
        <f t="shared" si="99"/>
        <v>-3.013857151071132E-2</v>
      </c>
      <c r="J164" s="10">
        <f t="shared" si="100"/>
        <v>-2.0565022462166868E-3</v>
      </c>
      <c r="K164" s="21">
        <f t="shared" si="96"/>
        <v>208</v>
      </c>
      <c r="L164" s="10">
        <f t="shared" si="101"/>
        <v>-1.0039521364560656E-3</v>
      </c>
      <c r="M164" s="15"/>
      <c r="N164" s="8">
        <f t="shared" si="102"/>
        <v>-1.5069285755355661E-4</v>
      </c>
      <c r="O164" s="15"/>
      <c r="P164" s="1">
        <f t="shared" si="94"/>
        <v>21.15290975537307</v>
      </c>
      <c r="Q164" s="7">
        <f t="shared" si="89"/>
        <v>6.8234894460269993E-2</v>
      </c>
      <c r="R164" s="7"/>
      <c r="S164" s="7">
        <f t="shared" si="95"/>
        <v>3.3311205081477023E-2</v>
      </c>
      <c r="T164" s="49">
        <f t="shared" si="93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14">
        <f t="shared" si="88"/>
        <v>0</v>
      </c>
      <c r="F165" s="8"/>
      <c r="G165" s="15">
        <f t="shared" si="97"/>
        <v>0</v>
      </c>
      <c r="H165" s="8">
        <f t="shared" si="98"/>
        <v>-5.8642969779839991E-3</v>
      </c>
      <c r="I165" s="15">
        <f t="shared" si="99"/>
        <v>-2.3457187911935996E-2</v>
      </c>
      <c r="J165" s="10">
        <f t="shared" si="100"/>
        <v>-1.6005987415056737E-3</v>
      </c>
      <c r="K165" s="21">
        <f t="shared" si="96"/>
        <v>209</v>
      </c>
      <c r="L165" s="10">
        <f t="shared" si="101"/>
        <v>-7.8138719716924375E-4</v>
      </c>
      <c r="M165" s="15"/>
      <c r="N165" s="8">
        <f t="shared" si="102"/>
        <v>-1.1728593955967999E-4</v>
      </c>
      <c r="O165" s="15"/>
      <c r="P165" s="1">
        <f t="shared" si="94"/>
        <v>21.15290975537307</v>
      </c>
      <c r="Q165" s="7">
        <f t="shared" si="89"/>
        <v>6.8234894460269993E-2</v>
      </c>
      <c r="R165" s="7"/>
      <c r="S165" s="7">
        <f t="shared" si="95"/>
        <v>3.3311205081477023E-2</v>
      </c>
      <c r="T165" s="49">
        <f t="shared" si="93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14">
        <f t="shared" si="88"/>
        <v>0</v>
      </c>
      <c r="F166" s="8"/>
      <c r="G166" s="15">
        <f t="shared" si="97"/>
        <v>0</v>
      </c>
      <c r="H166" s="8">
        <f t="shared" si="98"/>
        <v>-4.5642480478903912E-3</v>
      </c>
      <c r="I166" s="15">
        <f t="shared" si="99"/>
        <v>-1.8256992191561565E-2</v>
      </c>
      <c r="J166" s="10">
        <f t="shared" si="100"/>
        <v>-1.2457639353531768E-3</v>
      </c>
      <c r="K166" s="21">
        <f t="shared" si="96"/>
        <v>210</v>
      </c>
      <c r="L166" s="10">
        <f t="shared" si="101"/>
        <v>-6.0816241106403197E-4</v>
      </c>
      <c r="M166" s="15"/>
      <c r="N166" s="8">
        <f t="shared" si="102"/>
        <v>-9.1284960957807823E-5</v>
      </c>
      <c r="O166" s="15"/>
      <c r="P166" s="1">
        <f t="shared" si="94"/>
        <v>21.15290975537307</v>
      </c>
      <c r="Q166" s="7">
        <f t="shared" si="89"/>
        <v>6.8234894460269993E-2</v>
      </c>
      <c r="R166" s="7"/>
      <c r="S166" s="7">
        <f t="shared" si="95"/>
        <v>3.3311205081477023E-2</v>
      </c>
      <c r="T166" s="49">
        <f t="shared" si="93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14">
        <f t="shared" si="88"/>
        <v>0</v>
      </c>
      <c r="F167" s="8"/>
      <c r="G167" s="15">
        <f t="shared" si="97"/>
        <v>0</v>
      </c>
      <c r="H167" s="8">
        <f t="shared" si="98"/>
        <v>-3.5524053984443494E-3</v>
      </c>
      <c r="I167" s="15">
        <f t="shared" si="99"/>
        <v>-1.4209621593777397E-2</v>
      </c>
      <c r="J167" s="10">
        <f t="shared" si="100"/>
        <v>-9.6959202977177415E-4</v>
      </c>
      <c r="K167" s="21">
        <f t="shared" si="96"/>
        <v>211</v>
      </c>
      <c r="L167" s="10">
        <f t="shared" si="101"/>
        <v>-4.733396190405033E-4</v>
      </c>
      <c r="M167" s="15"/>
      <c r="N167" s="8">
        <f t="shared" si="102"/>
        <v>-7.1048107968886993E-5</v>
      </c>
      <c r="O167" s="15"/>
      <c r="P167" s="1">
        <f t="shared" si="94"/>
        <v>21.15290975537307</v>
      </c>
      <c r="Q167" s="7">
        <f t="shared" si="89"/>
        <v>6.8234894460269993E-2</v>
      </c>
      <c r="R167" s="7"/>
      <c r="S167" s="7">
        <f t="shared" si="95"/>
        <v>3.3311205081477023E-2</v>
      </c>
      <c r="T167" s="49">
        <f t="shared" si="93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14">
        <f t="shared" si="88"/>
        <v>0</v>
      </c>
      <c r="F168" s="8"/>
      <c r="G168" s="15">
        <f t="shared" si="97"/>
        <v>0</v>
      </c>
      <c r="H168" s="8">
        <f t="shared" si="98"/>
        <v>-2.7648769266011663E-3</v>
      </c>
      <c r="I168" s="15">
        <f t="shared" si="99"/>
        <v>-1.1059507706404665E-2</v>
      </c>
      <c r="J168" s="10">
        <f t="shared" si="100"/>
        <v>-7.5464434112906494E-4</v>
      </c>
      <c r="K168" s="21">
        <f t="shared" si="96"/>
        <v>212</v>
      </c>
      <c r="L168" s="10">
        <f t="shared" si="101"/>
        <v>-3.6840552930822137E-4</v>
      </c>
      <c r="M168" s="15"/>
      <c r="N168" s="8">
        <f t="shared" si="102"/>
        <v>-5.5297538532023326E-5</v>
      </c>
      <c r="O168" s="15"/>
      <c r="P168" s="1">
        <f t="shared" si="94"/>
        <v>21.15290975537307</v>
      </c>
      <c r="Q168" s="7">
        <f t="shared" si="89"/>
        <v>6.8234894460269993E-2</v>
      </c>
      <c r="R168" s="7"/>
      <c r="S168" s="7">
        <f t="shared" si="95"/>
        <v>3.3311205081477023E-2</v>
      </c>
      <c r="T168" s="49">
        <f t="shared" si="93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14">
        <f t="shared" si="88"/>
        <v>0</v>
      </c>
      <c r="F169" s="8"/>
      <c r="G169" s="15">
        <f t="shared" si="97"/>
        <v>0</v>
      </c>
      <c r="H169" s="8">
        <f t="shared" si="98"/>
        <v>-2.1519346926449239E-3</v>
      </c>
      <c r="I169" s="15">
        <f t="shared" si="99"/>
        <v>-8.6077387705796957E-3</v>
      </c>
      <c r="J169" s="10">
        <f t="shared" si="100"/>
        <v>-5.8734814655207973E-4</v>
      </c>
      <c r="K169" s="21">
        <f t="shared" si="96"/>
        <v>213</v>
      </c>
      <c r="L169" s="10">
        <f t="shared" si="101"/>
        <v>-2.8673415147456116E-4</v>
      </c>
      <c r="M169" s="15"/>
      <c r="N169" s="8">
        <f t="shared" si="102"/>
        <v>-4.303869385289848E-5</v>
      </c>
      <c r="O169" s="15"/>
      <c r="P169" s="1">
        <f t="shared" si="94"/>
        <v>21.15290975537307</v>
      </c>
      <c r="Q169" s="7">
        <f t="shared" si="89"/>
        <v>6.8234894460269993E-2</v>
      </c>
      <c r="R169" s="7"/>
      <c r="S169" s="7">
        <f t="shared" si="95"/>
        <v>3.3311205081477023E-2</v>
      </c>
      <c r="T169" s="49">
        <f t="shared" si="93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14">
        <f t="shared" si="88"/>
        <v>0</v>
      </c>
      <c r="F170" s="8"/>
      <c r="G170" s="15">
        <f t="shared" si="97"/>
        <v>0</v>
      </c>
      <c r="H170" s="8">
        <f t="shared" si="98"/>
        <v>-1.6748748838891088E-3</v>
      </c>
      <c r="I170" s="15">
        <f t="shared" si="99"/>
        <v>-6.6994995355564354E-3</v>
      </c>
      <c r="J170" s="10">
        <f t="shared" si="100"/>
        <v>-4.5713964374532122E-4</v>
      </c>
      <c r="K170" s="21">
        <f t="shared" si="96"/>
        <v>214</v>
      </c>
      <c r="L170" s="10">
        <f t="shared" si="101"/>
        <v>-2.2316840297218049E-4</v>
      </c>
      <c r="M170" s="15"/>
      <c r="N170" s="8">
        <f t="shared" si="102"/>
        <v>-3.3497497677782179E-5</v>
      </c>
      <c r="O170" s="15"/>
      <c r="P170" s="1">
        <f t="shared" si="94"/>
        <v>21.15290975537307</v>
      </c>
      <c r="Q170" s="7">
        <f t="shared" si="89"/>
        <v>6.8234894460269993E-2</v>
      </c>
      <c r="R170" s="7"/>
      <c r="S170" s="7">
        <f t="shared" si="95"/>
        <v>3.3311205081477023E-2</v>
      </c>
      <c r="T170" s="49">
        <f t="shared" si="93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14">
        <f t="shared" si="88"/>
        <v>0</v>
      </c>
      <c r="F171" s="8"/>
      <c r="G171" s="15">
        <f t="shared" si="97"/>
        <v>0</v>
      </c>
      <c r="H171" s="8">
        <f t="shared" si="98"/>
        <v>-1.303573889240431E-3</v>
      </c>
      <c r="I171" s="15">
        <f t="shared" si="99"/>
        <v>-5.214295556961724E-3</v>
      </c>
      <c r="J171" s="10">
        <f t="shared" si="100"/>
        <v>-3.5579690701393799E-4</v>
      </c>
      <c r="K171" s="21">
        <f t="shared" si="96"/>
        <v>215</v>
      </c>
      <c r="L171" s="10">
        <f t="shared" si="101"/>
        <v>-1.7369446865338645E-4</v>
      </c>
      <c r="M171" s="15"/>
      <c r="N171" s="8">
        <f t="shared" si="102"/>
        <v>-2.6071477784808619E-5</v>
      </c>
      <c r="O171" s="15"/>
      <c r="P171" s="1">
        <f t="shared" si="94"/>
        <v>21.15290975537307</v>
      </c>
      <c r="Q171" s="7">
        <f t="shared" si="89"/>
        <v>6.8234894460269993E-2</v>
      </c>
      <c r="R171" s="7"/>
      <c r="S171" s="7">
        <f t="shared" si="95"/>
        <v>3.3311205081477023E-2</v>
      </c>
      <c r="T171" s="49">
        <f t="shared" si="93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14">
        <f t="shared" si="88"/>
        <v>0</v>
      </c>
      <c r="F172" s="8"/>
      <c r="G172" s="15">
        <f t="shared" si="97"/>
        <v>0</v>
      </c>
      <c r="H172" s="8">
        <f t="shared" si="98"/>
        <v>-1.0145861646474678E-3</v>
      </c>
      <c r="I172" s="15">
        <f t="shared" si="99"/>
        <v>-4.0583446585898712E-3</v>
      </c>
      <c r="J172" s="10">
        <f t="shared" si="100"/>
        <v>-2.7692071946228033E-4</v>
      </c>
      <c r="K172" s="21">
        <f t="shared" si="96"/>
        <v>216</v>
      </c>
      <c r="L172" s="10">
        <f t="shared" si="101"/>
        <v>-1.3518835121360405E-4</v>
      </c>
      <c r="M172" s="15"/>
      <c r="N172" s="8">
        <f t="shared" si="102"/>
        <v>-2.0291723292949357E-5</v>
      </c>
      <c r="O172" s="15"/>
      <c r="P172" s="1">
        <f t="shared" si="94"/>
        <v>21.15290975537307</v>
      </c>
      <c r="Q172" s="7">
        <f t="shared" si="89"/>
        <v>6.8234894460269993E-2</v>
      </c>
      <c r="R172" s="7"/>
      <c r="S172" s="7">
        <f t="shared" si="95"/>
        <v>3.3311205081477023E-2</v>
      </c>
      <c r="T172" s="49">
        <f t="shared" si="93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14">
        <f t="shared" si="88"/>
        <v>0</v>
      </c>
      <c r="F173" s="8"/>
      <c r="G173" s="15">
        <f t="shared" si="97"/>
        <v>0</v>
      </c>
      <c r="H173" s="8">
        <f t="shared" si="98"/>
        <v>-7.8966378046576441E-4</v>
      </c>
      <c r="I173" s="15">
        <f t="shared" si="99"/>
        <v>-3.1586551218630576E-3</v>
      </c>
      <c r="J173" s="10">
        <f t="shared" si="100"/>
        <v>-2.15530498876717E-4</v>
      </c>
      <c r="K173" s="21">
        <f t="shared" si="96"/>
        <v>217</v>
      </c>
      <c r="L173" s="10">
        <f t="shared" si="101"/>
        <v>-1.0521860854603811E-4</v>
      </c>
      <c r="M173" s="15"/>
      <c r="N173" s="8">
        <f t="shared" si="102"/>
        <v>-1.5793275609315287E-5</v>
      </c>
      <c r="O173" s="15"/>
      <c r="P173" s="1">
        <f t="shared" si="94"/>
        <v>21.15290975537307</v>
      </c>
      <c r="Q173" s="7">
        <f t="shared" si="89"/>
        <v>6.8234894460269993E-2</v>
      </c>
      <c r="R173" s="7"/>
      <c r="S173" s="7">
        <f t="shared" si="95"/>
        <v>3.3311205081477023E-2</v>
      </c>
      <c r="T173" s="49">
        <f t="shared" si="93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14">
        <f t="shared" si="88"/>
        <v>0</v>
      </c>
      <c r="F174" s="8"/>
      <c r="G174" s="15">
        <f t="shared" si="97"/>
        <v>0</v>
      </c>
      <c r="H174" s="8">
        <f t="shared" si="98"/>
        <v>-6.1460416858350397E-4</v>
      </c>
      <c r="I174" s="15">
        <f t="shared" si="99"/>
        <v>-2.4584166743340159E-3</v>
      </c>
      <c r="J174" s="10">
        <f t="shared" si="100"/>
        <v>-1.6774980231254951E-4</v>
      </c>
      <c r="K174" s="21">
        <f t="shared" si="96"/>
        <v>218</v>
      </c>
      <c r="L174" s="10">
        <f t="shared" si="101"/>
        <v>-8.1892822014463111E-5</v>
      </c>
      <c r="M174" s="15"/>
      <c r="N174" s="8">
        <f t="shared" si="102"/>
        <v>-1.2292083371670079E-5</v>
      </c>
      <c r="O174" s="15"/>
      <c r="P174" s="1">
        <f t="shared" si="94"/>
        <v>21.15290975537307</v>
      </c>
      <c r="Q174" s="7">
        <f t="shared" si="89"/>
        <v>6.8234894460269993E-2</v>
      </c>
      <c r="R174" s="7"/>
      <c r="S174" s="7">
        <f t="shared" si="95"/>
        <v>3.3311205081477023E-2</v>
      </c>
      <c r="T174" s="49">
        <f t="shared" si="93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14">
        <f t="shared" si="88"/>
        <v>0</v>
      </c>
      <c r="F175" s="8"/>
      <c r="G175" s="15">
        <f t="shared" si="97"/>
        <v>0</v>
      </c>
      <c r="H175" s="8">
        <f t="shared" si="98"/>
        <v>-4.7835331109832624E-4</v>
      </c>
      <c r="I175" s="15">
        <f t="shared" si="99"/>
        <v>-1.9134132443933049E-3</v>
      </c>
      <c r="J175" s="10">
        <f t="shared" si="100"/>
        <v>-1.3056155079005995E-4</v>
      </c>
      <c r="K175" s="21">
        <f t="shared" si="96"/>
        <v>219</v>
      </c>
      <c r="L175" s="10">
        <f t="shared" si="101"/>
        <v>-6.3738100989599691E-5</v>
      </c>
      <c r="M175" s="15"/>
      <c r="N175" s="8">
        <f t="shared" si="102"/>
        <v>-9.5670662219665243E-6</v>
      </c>
      <c r="O175" s="15"/>
      <c r="P175" s="1">
        <f t="shared" si="94"/>
        <v>21.15290975537307</v>
      </c>
      <c r="Q175" s="7">
        <f t="shared" si="89"/>
        <v>6.8234894460269993E-2</v>
      </c>
      <c r="R175" s="7"/>
      <c r="S175" s="7">
        <f t="shared" si="95"/>
        <v>3.3311205081477023E-2</v>
      </c>
      <c r="T175" s="49">
        <f t="shared" si="93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14">
        <f t="shared" si="88"/>
        <v>0</v>
      </c>
      <c r="F176" s="8"/>
      <c r="G176" s="15">
        <f t="shared" si="97"/>
        <v>0</v>
      </c>
      <c r="H176" s="8">
        <f t="shared" si="98"/>
        <v>-3.7230774201565297E-4</v>
      </c>
      <c r="I176" s="15">
        <f t="shared" si="99"/>
        <v>-1.4892309680626119E-3</v>
      </c>
      <c r="J176" s="10">
        <f t="shared" si="100"/>
        <v>-1.0161751793271804E-4</v>
      </c>
      <c r="K176" s="21">
        <f t="shared" si="96"/>
        <v>220</v>
      </c>
      <c r="L176" s="10">
        <f t="shared" si="101"/>
        <v>-4.9608078190820223E-5</v>
      </c>
      <c r="M176" s="15"/>
      <c r="N176" s="8">
        <f t="shared" si="102"/>
        <v>-7.4461548403130596E-6</v>
      </c>
      <c r="O176" s="15"/>
      <c r="P176" s="1">
        <f t="shared" si="94"/>
        <v>21.15290975537307</v>
      </c>
      <c r="Q176" s="7">
        <f t="shared" si="89"/>
        <v>6.8234894460269993E-2</v>
      </c>
      <c r="R176" s="7"/>
      <c r="S176" s="7">
        <f t="shared" si="95"/>
        <v>3.3311205081477023E-2</v>
      </c>
      <c r="T176" s="49">
        <f t="shared" si="93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14">
        <f t="shared" si="88"/>
        <v>0</v>
      </c>
      <c r="F177" s="8"/>
      <c r="G177" s="15">
        <f t="shared" si="97"/>
        <v>0</v>
      </c>
      <c r="H177" s="8">
        <f t="shared" si="98"/>
        <v>-2.897712873493665E-4</v>
      </c>
      <c r="I177" s="15">
        <f t="shared" si="99"/>
        <v>-1.159085149397466E-3</v>
      </c>
      <c r="J177" s="10">
        <f t="shared" si="100"/>
        <v>-7.9090052839602367E-5</v>
      </c>
      <c r="K177" s="21">
        <f t="shared" si="96"/>
        <v>221</v>
      </c>
      <c r="L177" s="10">
        <f t="shared" si="101"/>
        <v>-3.8610523118473423E-5</v>
      </c>
      <c r="M177" s="15"/>
      <c r="N177" s="8">
        <f t="shared" si="102"/>
        <v>-5.79542574698733E-6</v>
      </c>
      <c r="O177" s="15"/>
      <c r="P177" s="1">
        <f t="shared" si="94"/>
        <v>21.15290975537307</v>
      </c>
      <c r="Q177" s="7">
        <f t="shared" si="89"/>
        <v>6.8234894460269993E-2</v>
      </c>
      <c r="R177" s="7"/>
      <c r="S177" s="7">
        <f t="shared" si="95"/>
        <v>3.3311205081477023E-2</v>
      </c>
      <c r="T177" s="49">
        <f t="shared" si="93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14">
        <f t="shared" si="88"/>
        <v>0</v>
      </c>
      <c r="F178" s="8"/>
      <c r="G178" s="15">
        <f t="shared" si="97"/>
        <v>0</v>
      </c>
      <c r="H178" s="8">
        <f t="shared" si="98"/>
        <v>-2.2553223985489641E-4</v>
      </c>
      <c r="I178" s="15">
        <f t="shared" si="99"/>
        <v>-9.0212895941958564E-4</v>
      </c>
      <c r="J178" s="10">
        <f t="shared" si="100"/>
        <v>-6.1556674335548614E-5</v>
      </c>
      <c r="K178" s="21">
        <f t="shared" si="96"/>
        <v>222</v>
      </c>
      <c r="L178" s="10">
        <f t="shared" si="101"/>
        <v>-3.0051002777165282E-5</v>
      </c>
      <c r="M178" s="15"/>
      <c r="N178" s="8">
        <f t="shared" si="102"/>
        <v>-4.5106447970979283E-6</v>
      </c>
      <c r="O178" s="15"/>
      <c r="P178" s="1">
        <f t="shared" si="94"/>
        <v>21.15290975537307</v>
      </c>
      <c r="Q178" s="7">
        <f t="shared" si="89"/>
        <v>6.8234894460269993E-2</v>
      </c>
      <c r="R178" s="7"/>
      <c r="S178" s="7">
        <f t="shared" si="95"/>
        <v>3.3311205081477023E-2</v>
      </c>
      <c r="T178" s="49">
        <f t="shared" si="93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14">
        <f t="shared" si="88"/>
        <v>0</v>
      </c>
      <c r="F179" s="8"/>
      <c r="G179" s="15">
        <f t="shared" si="97"/>
        <v>0</v>
      </c>
      <c r="H179" s="8">
        <f t="shared" si="98"/>
        <v>-1.7553426938618911E-4</v>
      </c>
      <c r="I179" s="15">
        <f t="shared" si="99"/>
        <v>-7.0213707754475645E-4</v>
      </c>
      <c r="J179" s="10">
        <f t="shared" si="100"/>
        <v>-4.7910249382908862E-5</v>
      </c>
      <c r="K179" s="21">
        <f t="shared" si="96"/>
        <v>223</v>
      </c>
      <c r="L179" s="10">
        <f t="shared" si="101"/>
        <v>-2.3389032185402319E-5</v>
      </c>
      <c r="M179" s="15"/>
      <c r="N179" s="8">
        <f t="shared" si="102"/>
        <v>-3.5106853877237822E-6</v>
      </c>
      <c r="O179" s="15"/>
      <c r="P179" s="1">
        <f t="shared" si="94"/>
        <v>21.15290975537307</v>
      </c>
      <c r="Q179" s="7">
        <f t="shared" si="89"/>
        <v>6.8234894460269993E-2</v>
      </c>
      <c r="R179" s="7"/>
      <c r="S179" s="7">
        <f t="shared" si="95"/>
        <v>3.3311205081477023E-2</v>
      </c>
      <c r="T179" s="49">
        <f t="shared" si="93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14">
        <f t="shared" si="88"/>
        <v>0</v>
      </c>
      <c r="F180" s="8"/>
      <c r="G180" s="15">
        <f t="shared" si="97"/>
        <v>0</v>
      </c>
      <c r="H180" s="8">
        <f t="shared" si="98"/>
        <v>-1.3662028873906147E-4</v>
      </c>
      <c r="I180" s="15">
        <f t="shared" si="99"/>
        <v>-5.4648115495624589E-4</v>
      </c>
      <c r="J180" s="10">
        <f t="shared" si="100"/>
        <v>-3.7289083932965892E-5</v>
      </c>
      <c r="K180" s="21">
        <f t="shared" si="96"/>
        <v>224</v>
      </c>
      <c r="L180" s="10">
        <f t="shared" si="101"/>
        <v>-1.8203945825909931E-5</v>
      </c>
      <c r="M180" s="15"/>
      <c r="N180" s="8">
        <f t="shared" si="102"/>
        <v>-2.7324057747812294E-6</v>
      </c>
      <c r="O180" s="15"/>
      <c r="P180" s="1">
        <f t="shared" si="94"/>
        <v>21.15290975537307</v>
      </c>
      <c r="Q180" s="7">
        <f t="shared" si="89"/>
        <v>6.8234894460269993E-2</v>
      </c>
      <c r="R180" s="7"/>
      <c r="S180" s="7">
        <f t="shared" si="95"/>
        <v>3.3311205081477023E-2</v>
      </c>
      <c r="T180" s="49">
        <f t="shared" si="93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14">
        <f t="shared" ref="E181:E244" si="103">+O181*(Q181/$E$3)</f>
        <v>0</v>
      </c>
      <c r="F181" s="8"/>
      <c r="G181" s="15">
        <f t="shared" si="97"/>
        <v>0</v>
      </c>
      <c r="H181" s="8">
        <f t="shared" si="98"/>
        <v>-1.0633310156707829E-4</v>
      </c>
      <c r="I181" s="15">
        <f t="shared" si="99"/>
        <v>-4.2533240626831315E-4</v>
      </c>
      <c r="J181" s="10">
        <f t="shared" si="100"/>
        <v>-2.9022511852251028E-5</v>
      </c>
      <c r="K181" s="21">
        <f t="shared" si="96"/>
        <v>225</v>
      </c>
      <c r="L181" s="10">
        <f t="shared" si="101"/>
        <v>-1.4168335013001883E-5</v>
      </c>
      <c r="M181" s="15"/>
      <c r="N181" s="8">
        <f t="shared" si="102"/>
        <v>-2.126662031341566E-6</v>
      </c>
      <c r="O181" s="15"/>
      <c r="P181" s="1">
        <f t="shared" si="94"/>
        <v>21.15290975537307</v>
      </c>
      <c r="Q181" s="7">
        <f t="shared" ref="Q181:Q244" si="104">+J181/I181</f>
        <v>6.8234894460269993E-2</v>
      </c>
      <c r="R181" s="7"/>
      <c r="S181" s="7">
        <f t="shared" si="95"/>
        <v>3.3311205081477023E-2</v>
      </c>
      <c r="T181" s="49">
        <f t="shared" si="93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14">
        <f t="shared" si="103"/>
        <v>0</v>
      </c>
      <c r="F182" s="8"/>
      <c r="G182" s="15">
        <f t="shared" si="97"/>
        <v>0</v>
      </c>
      <c r="H182" s="8">
        <f t="shared" si="98"/>
        <v>-8.27602444207238E-5</v>
      </c>
      <c r="I182" s="15">
        <f t="shared" si="99"/>
        <v>-3.310409776828952E-4</v>
      </c>
      <c r="J182" s="10">
        <f t="shared" si="100"/>
        <v>-2.2588546174216949E-5</v>
      </c>
      <c r="K182" s="21">
        <f t="shared" si="96"/>
        <v>226</v>
      </c>
      <c r="L182" s="10">
        <f t="shared" si="101"/>
        <v>-1.1027373897967581E-5</v>
      </c>
      <c r="M182" s="15"/>
      <c r="N182" s="8">
        <f t="shared" si="102"/>
        <v>-1.6552048884144761E-6</v>
      </c>
      <c r="O182" s="15"/>
      <c r="P182" s="1">
        <f t="shared" si="94"/>
        <v>21.15290975537307</v>
      </c>
      <c r="Q182" s="7">
        <f t="shared" si="104"/>
        <v>6.8234894460269993E-2</v>
      </c>
      <c r="R182" s="7"/>
      <c r="S182" s="7">
        <f t="shared" si="95"/>
        <v>3.3311205081477023E-2</v>
      </c>
      <c r="T182" s="49">
        <f t="shared" si="93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14">
        <f t="shared" si="103"/>
        <v>0</v>
      </c>
      <c r="F183" s="8"/>
      <c r="G183" s="15">
        <f t="shared" si="97"/>
        <v>0</v>
      </c>
      <c r="H183" s="8">
        <f t="shared" si="98"/>
        <v>-6.4413225567931122E-5</v>
      </c>
      <c r="I183" s="15">
        <f t="shared" si="99"/>
        <v>-2.5765290227172449E-4</v>
      </c>
      <c r="J183" s="10">
        <f t="shared" si="100"/>
        <v>-1.7580918593893379E-5</v>
      </c>
      <c r="K183" s="21">
        <f t="shared" si="96"/>
        <v>227</v>
      </c>
      <c r="L183" s="10">
        <f t="shared" si="101"/>
        <v>-8.5827286674111709E-6</v>
      </c>
      <c r="M183" s="15"/>
      <c r="N183" s="8">
        <f t="shared" si="102"/>
        <v>-1.2882645113586224E-6</v>
      </c>
      <c r="O183" s="15"/>
      <c r="P183" s="1">
        <f t="shared" si="94"/>
        <v>21.15290975537307</v>
      </c>
      <c r="Q183" s="7">
        <f t="shared" si="104"/>
        <v>6.8234894460269993E-2</v>
      </c>
      <c r="R183" s="7"/>
      <c r="S183" s="7">
        <f t="shared" si="95"/>
        <v>3.3311205081477023E-2</v>
      </c>
      <c r="T183" s="49">
        <f t="shared" si="93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14">
        <f t="shared" si="103"/>
        <v>0</v>
      </c>
      <c r="F184" s="8"/>
      <c r="G184" s="15">
        <f t="shared" si="97"/>
        <v>0</v>
      </c>
      <c r="H184" s="8">
        <f t="shared" si="98"/>
        <v>-5.0133535214961478E-5</v>
      </c>
      <c r="I184" s="15">
        <f t="shared" si="99"/>
        <v>-2.0053414085984591E-4</v>
      </c>
      <c r="J184" s="10">
        <f t="shared" si="100"/>
        <v>-1.3683425937252502E-5</v>
      </c>
      <c r="K184" s="21">
        <f t="shared" si="96"/>
        <v>228</v>
      </c>
      <c r="L184" s="10">
        <f t="shared" si="101"/>
        <v>-6.6800338920201282E-6</v>
      </c>
      <c r="M184" s="15"/>
      <c r="N184" s="8">
        <f t="shared" si="102"/>
        <v>-1.0026707042992296E-6</v>
      </c>
      <c r="O184" s="15"/>
      <c r="P184" s="1">
        <f t="shared" si="94"/>
        <v>21.15290975537307</v>
      </c>
      <c r="Q184" s="7">
        <f t="shared" si="104"/>
        <v>6.8234894460269993E-2</v>
      </c>
      <c r="R184" s="7"/>
      <c r="S184" s="7">
        <f t="shared" si="95"/>
        <v>3.3311205081477023E-2</v>
      </c>
      <c r="T184" s="49">
        <f t="shared" si="93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14">
        <f t="shared" si="103"/>
        <v>0</v>
      </c>
      <c r="F185" s="8"/>
      <c r="G185" s="15">
        <f t="shared" si="97"/>
        <v>0</v>
      </c>
      <c r="H185" s="8">
        <f t="shared" si="98"/>
        <v>-3.9019492208151326E-5</v>
      </c>
      <c r="I185" s="15">
        <f t="shared" si="99"/>
        <v>-1.560779688326053E-4</v>
      </c>
      <c r="J185" s="10">
        <f t="shared" ref="J185:J216" si="105">+I185*$Q$3</f>
        <v>-1.0649963730866133E-5</v>
      </c>
      <c r="K185" s="21">
        <f t="shared" si="96"/>
        <v>229</v>
      </c>
      <c r="L185" s="10">
        <f t="shared" ref="L185:L216" si="106">+$S$3*I185</f>
        <v>-5.1991452284832942E-6</v>
      </c>
      <c r="M185" s="15"/>
      <c r="N185" s="8">
        <f t="shared" ref="N185:N216" si="107">+I185*$N$3</f>
        <v>-7.803898441630265E-7</v>
      </c>
      <c r="O185" s="15"/>
      <c r="P185" s="1">
        <f t="shared" si="94"/>
        <v>21.15290975537307</v>
      </c>
      <c r="Q185" s="7">
        <f t="shared" si="104"/>
        <v>6.8234894460269993E-2</v>
      </c>
      <c r="R185" s="7"/>
      <c r="S185" s="7">
        <f t="shared" si="95"/>
        <v>3.3311205081477023E-2</v>
      </c>
      <c r="T185" s="49">
        <f t="shared" si="93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14">
        <f t="shared" si="103"/>
        <v>0</v>
      </c>
      <c r="F186" s="8"/>
      <c r="G186" s="15">
        <f t="shared" si="97"/>
        <v>0</v>
      </c>
      <c r="H186" s="8">
        <f t="shared" si="98"/>
        <v>-3.0369308002193561E-5</v>
      </c>
      <c r="I186" s="15">
        <f t="shared" si="99"/>
        <v>-1.2147723200877424E-4</v>
      </c>
      <c r="J186" s="10">
        <f t="shared" si="105"/>
        <v>-8.2889861054444429E-6</v>
      </c>
      <c r="K186" s="21">
        <f t="shared" si="96"/>
        <v>230</v>
      </c>
      <c r="L186" s="10">
        <f t="shared" si="106"/>
        <v>-4.0465529881744435E-6</v>
      </c>
      <c r="M186" s="15"/>
      <c r="N186" s="8">
        <f t="shared" si="107"/>
        <v>-6.0738616004387121E-7</v>
      </c>
      <c r="O186" s="15"/>
      <c r="P186" s="1">
        <f t="shared" si="94"/>
        <v>21.15290975537307</v>
      </c>
      <c r="Q186" s="7">
        <f t="shared" si="104"/>
        <v>6.8234894460269993E-2</v>
      </c>
      <c r="R186" s="7"/>
      <c r="S186" s="7">
        <f t="shared" si="95"/>
        <v>3.3311205081477023E-2</v>
      </c>
      <c r="T186" s="49">
        <f t="shared" si="93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14">
        <f t="shared" si="103"/>
        <v>0</v>
      </c>
      <c r="F187" s="8"/>
      <c r="G187" s="15">
        <f t="shared" si="97"/>
        <v>0</v>
      </c>
      <c r="H187" s="8">
        <f t="shared" si="98"/>
        <v>-2.3636772708677814E-5</v>
      </c>
      <c r="I187" s="15">
        <f t="shared" si="99"/>
        <v>-9.4547090834711255E-5</v>
      </c>
      <c r="J187" s="10">
        <f t="shared" si="105"/>
        <v>-6.4514107646320825E-6</v>
      </c>
      <c r="K187" s="21">
        <f t="shared" si="96"/>
        <v>231</v>
      </c>
      <c r="L187" s="10">
        <f t="shared" si="106"/>
        <v>-3.149477532652103E-6</v>
      </c>
      <c r="M187" s="15"/>
      <c r="N187" s="8">
        <f t="shared" si="107"/>
        <v>-4.7273545417355627E-7</v>
      </c>
      <c r="O187" s="15"/>
      <c r="P187" s="1">
        <f t="shared" si="94"/>
        <v>21.15290975537307</v>
      </c>
      <c r="Q187" s="7">
        <f t="shared" si="104"/>
        <v>6.8234894460269993E-2</v>
      </c>
      <c r="R187" s="7"/>
      <c r="S187" s="7">
        <f t="shared" si="95"/>
        <v>3.3311205081477023E-2</v>
      </c>
      <c r="T187" s="49">
        <f t="shared" si="93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14">
        <f t="shared" si="103"/>
        <v>0</v>
      </c>
      <c r="F188" s="8"/>
      <c r="G188" s="15">
        <f t="shared" si="97"/>
        <v>0</v>
      </c>
      <c r="H188" s="8">
        <f t="shared" si="98"/>
        <v>-1.8396765051127997E-5</v>
      </c>
      <c r="I188" s="15">
        <f t="shared" si="99"/>
        <v>-7.3587060204511988E-5</v>
      </c>
      <c r="J188" s="10">
        <f t="shared" si="105"/>
        <v>-5.0212052866964095E-6</v>
      </c>
      <c r="K188" s="21">
        <f t="shared" si="96"/>
        <v>232</v>
      </c>
      <c r="L188" s="10">
        <f t="shared" si="106"/>
        <v>-2.4512736538154956E-6</v>
      </c>
      <c r="M188" s="15"/>
      <c r="N188" s="8">
        <f t="shared" si="107"/>
        <v>-3.6793530102255993E-7</v>
      </c>
      <c r="O188" s="15"/>
      <c r="P188" s="1">
        <f t="shared" si="94"/>
        <v>21.15290975537307</v>
      </c>
      <c r="Q188" s="7">
        <f t="shared" si="104"/>
        <v>6.8234894460269993E-2</v>
      </c>
      <c r="R188" s="7"/>
      <c r="S188" s="7">
        <f t="shared" si="95"/>
        <v>3.3311205081477023E-2</v>
      </c>
      <c r="T188" s="49">
        <f t="shared" si="93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14">
        <f t="shared" si="103"/>
        <v>0</v>
      </c>
      <c r="F189" s="8"/>
      <c r="G189" s="15">
        <f t="shared" si="97"/>
        <v>0</v>
      </c>
      <c r="H189" s="8">
        <f t="shared" si="98"/>
        <v>-1.4318408376544231E-5</v>
      </c>
      <c r="I189" s="15">
        <f t="shared" si="99"/>
        <v>-5.7273633506176925E-5</v>
      </c>
      <c r="J189" s="10">
        <f t="shared" si="105"/>
        <v>-3.9080603376501659E-6</v>
      </c>
      <c r="K189" s="21">
        <f t="shared" si="96"/>
        <v>233</v>
      </c>
      <c r="L189" s="10">
        <f t="shared" si="106"/>
        <v>-1.9078537514856133E-6</v>
      </c>
      <c r="M189" s="15"/>
      <c r="N189" s="8">
        <f t="shared" si="107"/>
        <v>-2.8636816753088463E-7</v>
      </c>
      <c r="O189" s="15"/>
      <c r="P189" s="1">
        <f t="shared" si="94"/>
        <v>21.15290975537307</v>
      </c>
      <c r="Q189" s="7">
        <f t="shared" si="104"/>
        <v>6.8234894460269993E-2</v>
      </c>
      <c r="R189" s="7"/>
      <c r="S189" s="7">
        <f t="shared" si="95"/>
        <v>3.3311205081477023E-2</v>
      </c>
      <c r="T189" s="49">
        <f t="shared" si="93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14">
        <f t="shared" si="103"/>
        <v>0</v>
      </c>
      <c r="F190" s="8"/>
      <c r="G190" s="15">
        <f t="shared" si="97"/>
        <v>0</v>
      </c>
      <c r="H190" s="8">
        <f t="shared" si="98"/>
        <v>-1.1144177678396856E-5</v>
      </c>
      <c r="I190" s="15">
        <f t="shared" si="99"/>
        <v>-4.4576710713587423E-5</v>
      </c>
      <c r="J190" s="10">
        <f t="shared" si="105"/>
        <v>-3.0416871509276245E-6</v>
      </c>
      <c r="K190" s="21">
        <f t="shared" si="96"/>
        <v>234</v>
      </c>
      <c r="L190" s="10">
        <f t="shared" si="106"/>
        <v>-1.4849039524379845E-6</v>
      </c>
      <c r="M190" s="15"/>
      <c r="N190" s="8">
        <f t="shared" si="107"/>
        <v>-2.2288355356793712E-7</v>
      </c>
      <c r="O190" s="15"/>
      <c r="P190" s="1">
        <f t="shared" si="94"/>
        <v>21.15290975537307</v>
      </c>
      <c r="Q190" s="7">
        <f t="shared" si="104"/>
        <v>6.8234894460269993E-2</v>
      </c>
      <c r="R190" s="7"/>
      <c r="S190" s="7">
        <f t="shared" si="95"/>
        <v>3.3311205081477023E-2</v>
      </c>
      <c r="T190" s="49">
        <f t="shared" si="93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14">
        <f t="shared" si="103"/>
        <v>0</v>
      </c>
      <c r="F191" s="8"/>
      <c r="G191" s="15">
        <f t="shared" si="97"/>
        <v>0</v>
      </c>
      <c r="H191" s="8">
        <f t="shared" si="98"/>
        <v>-8.6736383585151534E-6</v>
      </c>
      <c r="I191" s="15">
        <f t="shared" si="99"/>
        <v>-3.4694553434060614E-5</v>
      </c>
      <c r="J191" s="10">
        <f t="shared" si="105"/>
        <v>-2.3673791919193238E-6</v>
      </c>
      <c r="K191" s="21">
        <f t="shared" si="96"/>
        <v>235</v>
      </c>
      <c r="L191" s="10">
        <f t="shared" si="106"/>
        <v>-1.155717384652256E-6</v>
      </c>
      <c r="M191" s="15"/>
      <c r="N191" s="8">
        <f t="shared" si="107"/>
        <v>-1.7347276717030308E-7</v>
      </c>
      <c r="O191" s="15"/>
      <c r="P191" s="1">
        <f t="shared" si="94"/>
        <v>21.15290975537307</v>
      </c>
      <c r="Q191" s="7">
        <f t="shared" si="104"/>
        <v>6.8234894460269993E-2</v>
      </c>
      <c r="R191" s="7"/>
      <c r="S191" s="7">
        <f t="shared" si="95"/>
        <v>3.3311205081477023E-2</v>
      </c>
      <c r="T191" s="49">
        <f t="shared" si="93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14">
        <f t="shared" si="103"/>
        <v>0</v>
      </c>
      <c r="F192" s="8"/>
      <c r="G192" s="15">
        <f t="shared" si="97"/>
        <v>0</v>
      </c>
      <c r="H192" s="8">
        <f t="shared" si="98"/>
        <v>-6.7507899232568532E-6</v>
      </c>
      <c r="I192" s="15">
        <f t="shared" si="99"/>
        <v>-2.7003159693027413E-5</v>
      </c>
      <c r="J192" s="10">
        <f t="shared" si="105"/>
        <v>-1.8425577517475423E-6</v>
      </c>
      <c r="K192" s="21">
        <f t="shared" si="96"/>
        <v>236</v>
      </c>
      <c r="L192" s="10">
        <f t="shared" si="106"/>
        <v>-8.9950779038231024E-7</v>
      </c>
      <c r="M192" s="15"/>
      <c r="N192" s="8">
        <f t="shared" si="107"/>
        <v>-1.3501579846513706E-7</v>
      </c>
      <c r="O192" s="15"/>
      <c r="P192" s="1">
        <f t="shared" si="94"/>
        <v>21.15290975537307</v>
      </c>
      <c r="Q192" s="7">
        <f t="shared" si="104"/>
        <v>6.8234894460269993E-2</v>
      </c>
      <c r="R192" s="7"/>
      <c r="S192" s="7">
        <f t="shared" si="95"/>
        <v>3.3311205081477023E-2</v>
      </c>
      <c r="T192" s="49">
        <f t="shared" si="93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14">
        <f t="shared" si="103"/>
        <v>0</v>
      </c>
      <c r="F193" s="8"/>
      <c r="G193" s="15">
        <f t="shared" si="97"/>
        <v>0</v>
      </c>
      <c r="H193" s="8">
        <f t="shared" si="98"/>
        <v>-5.2542154404219331E-6</v>
      </c>
      <c r="I193" s="15">
        <f t="shared" si="99"/>
        <v>-2.1016861761687732E-5</v>
      </c>
      <c r="J193" s="10">
        <f t="shared" si="105"/>
        <v>-1.4340833441948465E-6</v>
      </c>
      <c r="K193" s="21">
        <f t="shared" si="96"/>
        <v>237</v>
      </c>
      <c r="L193" s="10">
        <f t="shared" si="106"/>
        <v>-7.0009699231263253E-7</v>
      </c>
      <c r="M193" s="15"/>
      <c r="N193" s="8">
        <f t="shared" si="107"/>
        <v>-1.0508430880843867E-7</v>
      </c>
      <c r="O193" s="15"/>
      <c r="P193" s="1">
        <f t="shared" si="94"/>
        <v>21.15290975537307</v>
      </c>
      <c r="Q193" s="7">
        <f t="shared" si="104"/>
        <v>6.8234894460269993E-2</v>
      </c>
      <c r="R193" s="7"/>
      <c r="S193" s="7">
        <f t="shared" si="95"/>
        <v>3.3311205081477023E-2</v>
      </c>
      <c r="T193" s="49">
        <f t="shared" si="93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14">
        <f t="shared" si="103"/>
        <v>0</v>
      </c>
      <c r="F194" s="8"/>
      <c r="G194" s="15">
        <f t="shared" si="97"/>
        <v>0</v>
      </c>
      <c r="H194" s="8">
        <f t="shared" si="98"/>
        <v>-4.0894147511924984E-6</v>
      </c>
      <c r="I194" s="15">
        <f t="shared" si="99"/>
        <v>-1.6357659004769994E-5</v>
      </c>
      <c r="J194" s="10">
        <f t="shared" si="105"/>
        <v>-1.1161631358075657E-6</v>
      </c>
      <c r="K194" s="21">
        <f t="shared" si="96"/>
        <v>238</v>
      </c>
      <c r="L194" s="10">
        <f t="shared" si="106"/>
        <v>-5.4489333376076256E-7</v>
      </c>
      <c r="M194" s="15"/>
      <c r="N194" s="8">
        <f t="shared" si="107"/>
        <v>-8.1788295023849975E-8</v>
      </c>
      <c r="O194" s="15"/>
      <c r="P194" s="1">
        <f t="shared" si="94"/>
        <v>21.15290975537307</v>
      </c>
      <c r="Q194" s="7">
        <f t="shared" si="104"/>
        <v>6.8234894460269993E-2</v>
      </c>
      <c r="R194" s="7"/>
      <c r="S194" s="7">
        <f t="shared" si="95"/>
        <v>3.3311205081477023E-2</v>
      </c>
      <c r="T194" s="49">
        <f t="shared" si="93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14">
        <f t="shared" si="103"/>
        <v>0</v>
      </c>
      <c r="F195" s="8"/>
      <c r="G195" s="15">
        <f t="shared" si="97"/>
        <v>0</v>
      </c>
      <c r="H195" s="8">
        <f t="shared" si="98"/>
        <v>-3.1828373230786023E-6</v>
      </c>
      <c r="I195" s="15">
        <f t="shared" si="99"/>
        <v>-1.2731349292314409E-5</v>
      </c>
      <c r="J195" s="10">
        <f t="shared" si="105"/>
        <v>-8.6872227529790684E-7</v>
      </c>
      <c r="K195" s="21">
        <f t="shared" si="96"/>
        <v>239</v>
      </c>
      <c r="L195" s="10">
        <f t="shared" si="106"/>
        <v>-4.2409658724020266E-7</v>
      </c>
      <c r="M195" s="15"/>
      <c r="N195" s="8">
        <f t="shared" si="107"/>
        <v>-6.3656746461572053E-8</v>
      </c>
      <c r="O195" s="15"/>
      <c r="P195" s="1">
        <f t="shared" si="94"/>
        <v>21.15290975537307</v>
      </c>
      <c r="Q195" s="7">
        <f t="shared" si="104"/>
        <v>6.8234894460269993E-2</v>
      </c>
      <c r="R195" s="7"/>
      <c r="S195" s="7">
        <f t="shared" si="95"/>
        <v>3.3311205081477023E-2</v>
      </c>
      <c r="T195" s="49">
        <f t="shared" si="93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14">
        <f t="shared" si="103"/>
        <v>0</v>
      </c>
      <c r="F196" s="8"/>
      <c r="G196" s="15">
        <f t="shared" si="97"/>
        <v>0</v>
      </c>
      <c r="H196" s="8">
        <f t="shared" si="98"/>
        <v>-2.4772379525036096E-6</v>
      </c>
      <c r="I196" s="15">
        <f t="shared" si="99"/>
        <v>-9.9089518100144383E-6</v>
      </c>
      <c r="J196" s="10">
        <f t="shared" si="105"/>
        <v>-6.7613628096823656E-7</v>
      </c>
      <c r="K196" s="21">
        <f t="shared" si="96"/>
        <v>240</v>
      </c>
      <c r="L196" s="10">
        <f t="shared" si="106"/>
        <v>-3.3007912588586391E-7</v>
      </c>
      <c r="M196" s="15"/>
      <c r="N196" s="8">
        <f t="shared" si="107"/>
        <v>-4.9544759050072191E-8</v>
      </c>
      <c r="O196" s="15"/>
      <c r="P196" s="1">
        <f t="shared" si="94"/>
        <v>21.15290975537307</v>
      </c>
      <c r="Q196" s="7">
        <f t="shared" si="104"/>
        <v>6.8234894460269993E-2</v>
      </c>
      <c r="R196" s="7"/>
      <c r="S196" s="7">
        <f t="shared" si="95"/>
        <v>3.3311205081477023E-2</v>
      </c>
      <c r="T196" s="49">
        <f t="shared" si="93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14">
        <f t="shared" si="103"/>
        <v>0</v>
      </c>
      <c r="F197" s="8"/>
      <c r="G197" s="15">
        <f t="shared" si="97"/>
        <v>0</v>
      </c>
      <c r="H197" s="8">
        <f t="shared" si="98"/>
        <v>-1.9280620560866551E-6</v>
      </c>
      <c r="I197" s="15">
        <f t="shared" si="99"/>
        <v>-7.7122482243466203E-6</v>
      </c>
      <c r="J197" s="10">
        <f t="shared" si="105"/>
        <v>-5.2624444363969633E-7</v>
      </c>
      <c r="K197" s="21">
        <f t="shared" si="96"/>
        <v>241</v>
      </c>
      <c r="L197" s="10">
        <f t="shared" si="106"/>
        <v>-2.5690428224046731E-7</v>
      </c>
      <c r="M197" s="15"/>
      <c r="N197" s="8">
        <f t="shared" si="107"/>
        <v>-3.8561241121733105E-8</v>
      </c>
      <c r="O197" s="15"/>
      <c r="P197" s="1">
        <f t="shared" si="94"/>
        <v>21.15290975537307</v>
      </c>
      <c r="Q197" s="7">
        <f t="shared" si="104"/>
        <v>6.8234894460269993E-2</v>
      </c>
      <c r="R197" s="7"/>
      <c r="S197" s="7">
        <f t="shared" si="95"/>
        <v>3.3311205081477023E-2</v>
      </c>
      <c r="T197" s="49">
        <f t="shared" ref="T197:T260" si="108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14">
        <f t="shared" si="103"/>
        <v>0</v>
      </c>
      <c r="F198" s="8"/>
      <c r="G198" s="15">
        <f t="shared" si="97"/>
        <v>0</v>
      </c>
      <c r="H198" s="8">
        <f t="shared" si="98"/>
        <v>-1.500632302344675E-6</v>
      </c>
      <c r="I198" s="15">
        <f t="shared" si="99"/>
        <v>-6.0025292093787001E-6</v>
      </c>
      <c r="J198" s="10">
        <f t="shared" si="105"/>
        <v>-4.0958194709664346E-7</v>
      </c>
      <c r="K198" s="21">
        <f t="shared" si="96"/>
        <v>242</v>
      </c>
      <c r="L198" s="10">
        <f t="shared" si="106"/>
        <v>-1.9995148150117001E-7</v>
      </c>
      <c r="M198" s="15"/>
      <c r="N198" s="8">
        <f t="shared" si="107"/>
        <v>-3.0012646046893503E-8</v>
      </c>
      <c r="O198" s="15"/>
      <c r="P198" s="1">
        <f t="shared" ref="P198:P261" si="109">LOG(2)/LOG(1+S198)</f>
        <v>21.15290975537307</v>
      </c>
      <c r="Q198" s="7">
        <f t="shared" si="104"/>
        <v>6.8234894460269993E-2</v>
      </c>
      <c r="R198" s="7"/>
      <c r="S198" s="7">
        <f t="shared" ref="S198:S261" si="110">+L198/I198</f>
        <v>3.3311205081477023E-2</v>
      </c>
      <c r="T198" s="49">
        <f t="shared" si="108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14">
        <f t="shared" si="103"/>
        <v>0</v>
      </c>
      <c r="F199" s="8"/>
      <c r="G199" s="15">
        <f t="shared" si="97"/>
        <v>0</v>
      </c>
      <c r="H199" s="8">
        <f t="shared" si="98"/>
        <v>-1.1679589356220755E-6</v>
      </c>
      <c r="I199" s="15">
        <f t="shared" si="99"/>
        <v>-4.671835742488302E-6</v>
      </c>
      <c r="J199" s="10">
        <f t="shared" si="105"/>
        <v>-3.1878221882440637E-7</v>
      </c>
      <c r="K199" s="21">
        <f t="shared" si="96"/>
        <v>243</v>
      </c>
      <c r="L199" s="10">
        <f t="shared" si="106"/>
        <v>-1.556244785250023E-7</v>
      </c>
      <c r="M199" s="15"/>
      <c r="N199" s="8">
        <f t="shared" si="107"/>
        <v>-2.3359178712441511E-8</v>
      </c>
      <c r="O199" s="15"/>
      <c r="P199" s="1">
        <f t="shared" si="109"/>
        <v>21.15290975537307</v>
      </c>
      <c r="Q199" s="7">
        <f t="shared" si="104"/>
        <v>6.8234894460269993E-2</v>
      </c>
      <c r="R199" s="7"/>
      <c r="S199" s="7">
        <f t="shared" si="110"/>
        <v>3.3311205081477023E-2</v>
      </c>
      <c r="T199" s="49">
        <f t="shared" si="108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14">
        <f t="shared" si="103"/>
        <v>0</v>
      </c>
      <c r="F200" s="8"/>
      <c r="G200" s="15">
        <f t="shared" si="97"/>
        <v>0</v>
      </c>
      <c r="H200" s="8">
        <f t="shared" si="98"/>
        <v>-9.0903552666969677E-7</v>
      </c>
      <c r="I200" s="15">
        <f t="shared" si="99"/>
        <v>-3.6361421066787871E-6</v>
      </c>
      <c r="J200" s="10">
        <f t="shared" si="105"/>
        <v>-2.4811177289177083E-7</v>
      </c>
      <c r="K200" s="21">
        <f t="shared" ref="K200:K263" si="111">+K199+1</f>
        <v>244</v>
      </c>
      <c r="L200" s="10">
        <f t="shared" si="106"/>
        <v>-1.2112427542097099E-7</v>
      </c>
      <c r="M200" s="15"/>
      <c r="N200" s="8">
        <f t="shared" si="107"/>
        <v>-1.8180710533393934E-8</v>
      </c>
      <c r="O200" s="15"/>
      <c r="P200" s="1">
        <f t="shared" si="109"/>
        <v>21.15290975537307</v>
      </c>
      <c r="Q200" s="7">
        <f t="shared" si="104"/>
        <v>6.8234894460269993E-2</v>
      </c>
      <c r="R200" s="7"/>
      <c r="S200" s="7">
        <f t="shared" si="110"/>
        <v>3.331120508147703E-2</v>
      </c>
      <c r="T200" s="49">
        <f t="shared" si="108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14">
        <f t="shared" si="103"/>
        <v>0</v>
      </c>
      <c r="F201" s="8"/>
      <c r="G201" s="15">
        <f t="shared" si="97"/>
        <v>0</v>
      </c>
      <c r="H201" s="8">
        <f t="shared" si="98"/>
        <v>-7.0751253622416679E-7</v>
      </c>
      <c r="I201" s="15">
        <f t="shared" si="99"/>
        <v>-2.8300501448966672E-6</v>
      </c>
      <c r="J201" s="10">
        <f t="shared" si="105"/>
        <v>-1.9310817295429588E-7</v>
      </c>
      <c r="K201" s="21">
        <f t="shared" si="111"/>
        <v>245</v>
      </c>
      <c r="L201" s="10">
        <f t="shared" si="106"/>
        <v>-9.4272380767516645E-8</v>
      </c>
      <c r="M201" s="15"/>
      <c r="N201" s="8">
        <f t="shared" si="107"/>
        <v>-1.4150250724483337E-8</v>
      </c>
      <c r="O201" s="15"/>
      <c r="P201" s="1">
        <f t="shared" si="109"/>
        <v>21.15290975537307</v>
      </c>
      <c r="Q201" s="7">
        <f t="shared" si="104"/>
        <v>6.8234894460269993E-2</v>
      </c>
      <c r="R201" s="7"/>
      <c r="S201" s="7">
        <f t="shared" si="110"/>
        <v>3.3311205081477023E-2</v>
      </c>
      <c r="T201" s="49">
        <f t="shared" si="108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14">
        <f t="shared" si="103"/>
        <v>0</v>
      </c>
      <c r="F202" s="8"/>
      <c r="G202" s="15">
        <f t="shared" si="97"/>
        <v>0</v>
      </c>
      <c r="H202" s="8">
        <f t="shared" si="98"/>
        <v>-5.506649346788835E-7</v>
      </c>
      <c r="I202" s="15">
        <f t="shared" si="99"/>
        <v>-2.202659738715534E-6</v>
      </c>
      <c r="J202" s="10">
        <f t="shared" si="105"/>
        <v>-1.5029825480314034E-7</v>
      </c>
      <c r="K202" s="21">
        <f t="shared" si="111"/>
        <v>246</v>
      </c>
      <c r="L202" s="10">
        <f t="shared" si="106"/>
        <v>-7.3373250281065753E-8</v>
      </c>
      <c r="M202" s="15"/>
      <c r="N202" s="8">
        <f t="shared" si="107"/>
        <v>-1.101329869357767E-8</v>
      </c>
      <c r="O202" s="15"/>
      <c r="P202" s="1">
        <f t="shared" si="109"/>
        <v>21.15290975537307</v>
      </c>
      <c r="Q202" s="7">
        <f t="shared" si="104"/>
        <v>6.8234894460269993E-2</v>
      </c>
      <c r="R202" s="7"/>
      <c r="S202" s="7">
        <f t="shared" si="110"/>
        <v>3.3311205081477023E-2</v>
      </c>
      <c r="T202" s="49">
        <f t="shared" si="108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14">
        <f t="shared" si="103"/>
        <v>0</v>
      </c>
      <c r="F203" s="8"/>
      <c r="G203" s="15">
        <f t="shared" si="97"/>
        <v>0</v>
      </c>
      <c r="H203" s="8">
        <f t="shared" si="98"/>
        <v>-4.2858868890603468E-7</v>
      </c>
      <c r="I203" s="15">
        <f t="shared" si="99"/>
        <v>-1.7143547556241387E-6</v>
      </c>
      <c r="J203" s="10">
        <f t="shared" si="105"/>
        <v>-1.1697881581747505E-7</v>
      </c>
      <c r="K203" s="21">
        <f t="shared" si="111"/>
        <v>247</v>
      </c>
      <c r="L203" s="10">
        <f t="shared" si="106"/>
        <v>-5.7107222847001112E-8</v>
      </c>
      <c r="M203" s="15"/>
      <c r="N203" s="8">
        <f t="shared" si="107"/>
        <v>-8.5717737781206936E-9</v>
      </c>
      <c r="O203" s="15"/>
      <c r="P203" s="1">
        <f t="shared" si="109"/>
        <v>21.15290975537307</v>
      </c>
      <c r="Q203" s="7">
        <f t="shared" si="104"/>
        <v>6.8234894460269993E-2</v>
      </c>
      <c r="R203" s="7"/>
      <c r="S203" s="7">
        <f t="shared" si="110"/>
        <v>3.3311205081477023E-2</v>
      </c>
      <c r="T203" s="49">
        <f t="shared" si="108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14">
        <f t="shared" si="103"/>
        <v>0</v>
      </c>
      <c r="F204" s="8"/>
      <c r="G204" s="15">
        <f t="shared" si="97"/>
        <v>0</v>
      </c>
      <c r="H204" s="8">
        <f t="shared" si="98"/>
        <v>-3.335753789467461E-7</v>
      </c>
      <c r="I204" s="15">
        <f t="shared" si="99"/>
        <v>-1.3343015157869844E-6</v>
      </c>
      <c r="J204" s="10">
        <f t="shared" si="105"/>
        <v>-9.1045923107903162E-8</v>
      </c>
      <c r="K204" s="21">
        <f t="shared" si="111"/>
        <v>248</v>
      </c>
      <c r="L204" s="10">
        <f t="shared" si="106"/>
        <v>-4.4447191432905892E-8</v>
      </c>
      <c r="M204" s="15"/>
      <c r="N204" s="8">
        <f t="shared" si="107"/>
        <v>-6.6715075789349221E-9</v>
      </c>
      <c r="O204" s="15"/>
      <c r="P204" s="1">
        <f t="shared" si="109"/>
        <v>21.15290975537307</v>
      </c>
      <c r="Q204" s="7">
        <f t="shared" si="104"/>
        <v>6.8234894460269993E-2</v>
      </c>
      <c r="R204" s="7"/>
      <c r="S204" s="7">
        <f t="shared" si="110"/>
        <v>3.3311205081477023E-2</v>
      </c>
      <c r="T204" s="49">
        <f t="shared" si="108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14">
        <f t="shared" si="103"/>
        <v>0</v>
      </c>
      <c r="F205" s="8"/>
      <c r="G205" s="15">
        <f t="shared" si="97"/>
        <v>0</v>
      </c>
      <c r="H205" s="8">
        <f t="shared" si="98"/>
        <v>-2.5962545517355237E-7</v>
      </c>
      <c r="I205" s="15">
        <f t="shared" si="99"/>
        <v>-1.0385018206942095E-6</v>
      </c>
      <c r="J205" s="10">
        <f t="shared" si="105"/>
        <v>-7.0862062131867614E-8</v>
      </c>
      <c r="K205" s="21">
        <f t="shared" si="111"/>
        <v>249</v>
      </c>
      <c r="L205" s="10">
        <f t="shared" si="106"/>
        <v>-3.4593747126632095E-8</v>
      </c>
      <c r="M205" s="15"/>
      <c r="N205" s="8">
        <f t="shared" si="107"/>
        <v>-5.1925091034710471E-9</v>
      </c>
      <c r="O205" s="15"/>
      <c r="P205" s="1">
        <f t="shared" si="109"/>
        <v>21.15290975537307</v>
      </c>
      <c r="Q205" s="7">
        <f t="shared" si="104"/>
        <v>6.8234894460269993E-2</v>
      </c>
      <c r="R205" s="7"/>
      <c r="S205" s="7">
        <f t="shared" si="110"/>
        <v>3.3311205081477023E-2</v>
      </c>
      <c r="T205" s="49">
        <f t="shared" si="108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14">
        <f t="shared" si="103"/>
        <v>0</v>
      </c>
      <c r="F206" s="8"/>
      <c r="G206" s="15">
        <f t="shared" si="97"/>
        <v>0</v>
      </c>
      <c r="H206" s="8">
        <f t="shared" si="98"/>
        <v>-2.0206940088595456E-7</v>
      </c>
      <c r="I206" s="15">
        <f t="shared" si="99"/>
        <v>-8.0827760354381826E-7</v>
      </c>
      <c r="J206" s="10">
        <f t="shared" si="105"/>
        <v>-5.5152736972412391E-8</v>
      </c>
      <c r="K206" s="21">
        <f t="shared" si="111"/>
        <v>250</v>
      </c>
      <c r="L206" s="10">
        <f t="shared" si="106"/>
        <v>-2.6924701014412909E-8</v>
      </c>
      <c r="M206" s="15"/>
      <c r="N206" s="8">
        <f t="shared" si="107"/>
        <v>-4.0413880177190913E-9</v>
      </c>
      <c r="O206" s="15"/>
      <c r="P206" s="1">
        <f t="shared" si="109"/>
        <v>21.15290975537307</v>
      </c>
      <c r="Q206" s="7">
        <f t="shared" si="104"/>
        <v>6.8234894460269993E-2</v>
      </c>
      <c r="R206" s="7"/>
      <c r="S206" s="7">
        <f t="shared" si="110"/>
        <v>3.3311205081477023E-2</v>
      </c>
      <c r="T206" s="49">
        <f t="shared" si="108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14">
        <f t="shared" si="103"/>
        <v>0</v>
      </c>
      <c r="F207" s="8"/>
      <c r="G207" s="15">
        <f t="shared" si="97"/>
        <v>0</v>
      </c>
      <c r="H207" s="8">
        <f t="shared" si="98"/>
        <v>-1.572728789136394E-7</v>
      </c>
      <c r="I207" s="15">
        <f t="shared" si="99"/>
        <v>-6.2909151565455759E-7</v>
      </c>
      <c r="J207" s="10">
        <f t="shared" si="105"/>
        <v>-4.2925993176540027E-8</v>
      </c>
      <c r="K207" s="21">
        <f t="shared" si="111"/>
        <v>251</v>
      </c>
      <c r="L207" s="10">
        <f t="shared" si="106"/>
        <v>-2.0955796492986182E-8</v>
      </c>
      <c r="M207" s="15"/>
      <c r="N207" s="8">
        <f t="shared" si="107"/>
        <v>-3.1454575782727881E-9</v>
      </c>
      <c r="O207" s="15"/>
      <c r="P207" s="1">
        <f t="shared" si="109"/>
        <v>21.15290975537307</v>
      </c>
      <c r="Q207" s="7">
        <f t="shared" si="104"/>
        <v>6.8234894460269993E-2</v>
      </c>
      <c r="R207" s="7"/>
      <c r="S207" s="7">
        <f t="shared" si="110"/>
        <v>3.3311205081477023E-2</v>
      </c>
      <c r="T207" s="49">
        <f t="shared" si="108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14">
        <f t="shared" si="103"/>
        <v>0</v>
      </c>
      <c r="F208" s="8"/>
      <c r="G208" s="15">
        <f t="shared" si="97"/>
        <v>0</v>
      </c>
      <c r="H208" s="8">
        <f t="shared" si="98"/>
        <v>-1.2240724391390789E-7</v>
      </c>
      <c r="I208" s="15">
        <f t="shared" si="99"/>
        <v>-4.8962897565563157E-7</v>
      </c>
      <c r="J208" s="10">
        <f t="shared" si="105"/>
        <v>-3.3409781478552127E-8</v>
      </c>
      <c r="K208" s="21">
        <f t="shared" si="111"/>
        <v>252</v>
      </c>
      <c r="L208" s="10">
        <f t="shared" si="106"/>
        <v>-1.6310131221898264E-8</v>
      </c>
      <c r="M208" s="15"/>
      <c r="N208" s="8">
        <f t="shared" si="107"/>
        <v>-2.4481448782781578E-9</v>
      </c>
      <c r="O208" s="15"/>
      <c r="P208" s="1">
        <f t="shared" si="109"/>
        <v>21.15290975537307</v>
      </c>
      <c r="Q208" s="7">
        <f t="shared" si="104"/>
        <v>6.8234894460269993E-2</v>
      </c>
      <c r="R208" s="7"/>
      <c r="S208" s="7">
        <f t="shared" si="110"/>
        <v>3.3311205081477023E-2</v>
      </c>
      <c r="T208" s="49">
        <f t="shared" si="108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14">
        <f t="shared" si="103"/>
        <v>0</v>
      </c>
      <c r="F209" s="8"/>
      <c r="G209" s="15">
        <f t="shared" si="97"/>
        <v>0</v>
      </c>
      <c r="H209" s="8">
        <f t="shared" si="98"/>
        <v>-9.5270929521335942E-8</v>
      </c>
      <c r="I209" s="15">
        <f t="shared" si="99"/>
        <v>-3.8108371808534377E-7</v>
      </c>
      <c r="J209" s="10">
        <f t="shared" si="105"/>
        <v>-2.6003207284080717E-8</v>
      </c>
      <c r="K209" s="21">
        <f t="shared" si="111"/>
        <v>253</v>
      </c>
      <c r="L209" s="10">
        <f t="shared" si="106"/>
        <v>-1.2694357886352661E-8</v>
      </c>
      <c r="M209" s="15"/>
      <c r="N209" s="8">
        <f t="shared" si="107"/>
        <v>-1.9054185904267188E-9</v>
      </c>
      <c r="O209" s="15"/>
      <c r="P209" s="1">
        <f t="shared" si="109"/>
        <v>21.15290975537307</v>
      </c>
      <c r="Q209" s="7">
        <f t="shared" si="104"/>
        <v>6.8234894460269993E-2</v>
      </c>
      <c r="R209" s="7"/>
      <c r="S209" s="7">
        <f t="shared" si="110"/>
        <v>3.3311205081477023E-2</v>
      </c>
      <c r="T209" s="49">
        <f t="shared" si="108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14">
        <f t="shared" si="103"/>
        <v>0</v>
      </c>
      <c r="F210" s="8"/>
      <c r="G210" s="15">
        <f t="shared" si="97"/>
        <v>0</v>
      </c>
      <c r="H210" s="8">
        <f t="shared" si="98"/>
        <v>-7.415043196498345E-8</v>
      </c>
      <c r="I210" s="15">
        <f t="shared" si="99"/>
        <v>-2.966017278599338E-7</v>
      </c>
      <c r="J210" s="10">
        <f t="shared" si="105"/>
        <v>-2.0238587597256306E-8</v>
      </c>
      <c r="K210" s="21">
        <f t="shared" si="111"/>
        <v>254</v>
      </c>
      <c r="L210" s="10">
        <f t="shared" si="106"/>
        <v>-9.8801609842626918E-9</v>
      </c>
      <c r="M210" s="15"/>
      <c r="N210" s="8">
        <f t="shared" si="107"/>
        <v>-1.483008639299669E-9</v>
      </c>
      <c r="O210" s="15"/>
      <c r="P210" s="1">
        <f t="shared" si="109"/>
        <v>21.15290975537307</v>
      </c>
      <c r="Q210" s="7">
        <f t="shared" si="104"/>
        <v>6.8234894460269993E-2</v>
      </c>
      <c r="R210" s="7"/>
      <c r="S210" s="7">
        <f t="shared" si="110"/>
        <v>3.3311205081477023E-2</v>
      </c>
      <c r="T210" s="49">
        <f t="shared" si="108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14">
        <f t="shared" si="103"/>
        <v>0</v>
      </c>
      <c r="F211" s="8"/>
      <c r="G211" s="15">
        <f t="shared" si="97"/>
        <v>0</v>
      </c>
      <c r="H211" s="8">
        <f t="shared" si="98"/>
        <v>-5.7712112059978347E-8</v>
      </c>
      <c r="I211" s="15">
        <f t="shared" si="99"/>
        <v>-2.3084844823991339E-7</v>
      </c>
      <c r="J211" s="10">
        <f t="shared" si="105"/>
        <v>-1.5751919501967592E-8</v>
      </c>
      <c r="K211" s="21">
        <f t="shared" si="111"/>
        <v>255</v>
      </c>
      <c r="L211" s="10">
        <f t="shared" si="106"/>
        <v>-7.6898400020604887E-9</v>
      </c>
      <c r="M211" s="15"/>
      <c r="N211" s="8">
        <f t="shared" si="107"/>
        <v>-1.154242241199567E-9</v>
      </c>
      <c r="O211" s="15"/>
      <c r="P211" s="1">
        <f t="shared" si="109"/>
        <v>21.15290975537307</v>
      </c>
      <c r="Q211" s="7">
        <f t="shared" si="104"/>
        <v>6.8234894460269993E-2</v>
      </c>
      <c r="R211" s="7"/>
      <c r="S211" s="7">
        <f t="shared" si="110"/>
        <v>3.3311205081477023E-2</v>
      </c>
      <c r="T211" s="49">
        <f t="shared" si="108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14">
        <f t="shared" si="103"/>
        <v>0</v>
      </c>
      <c r="F212" s="8"/>
      <c r="G212" s="15">
        <f t="shared" si="97"/>
        <v>0</v>
      </c>
      <c r="H212" s="8">
        <f t="shared" si="98"/>
        <v>-4.4917983485198998E-8</v>
      </c>
      <c r="I212" s="15">
        <f t="shared" si="99"/>
        <v>-1.7967193394079599E-7</v>
      </c>
      <c r="J212" s="10">
        <f t="shared" si="105"/>
        <v>-1.2259895449922817E-8</v>
      </c>
      <c r="K212" s="21">
        <f t="shared" si="111"/>
        <v>256</v>
      </c>
      <c r="L212" s="10">
        <f t="shared" si="106"/>
        <v>-5.9850886388874477E-9</v>
      </c>
      <c r="M212" s="15"/>
      <c r="N212" s="8">
        <f t="shared" si="107"/>
        <v>-8.9835966970397994E-10</v>
      </c>
      <c r="O212" s="15"/>
      <c r="P212" s="1">
        <f t="shared" si="109"/>
        <v>21.15290975537307</v>
      </c>
      <c r="Q212" s="7">
        <f t="shared" si="104"/>
        <v>6.8234894460269993E-2</v>
      </c>
      <c r="R212" s="7"/>
      <c r="S212" s="7">
        <f t="shared" si="110"/>
        <v>3.3311205081477023E-2</v>
      </c>
      <c r="T212" s="49">
        <f t="shared" si="108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14">
        <f t="shared" si="103"/>
        <v>0</v>
      </c>
      <c r="F213" s="8"/>
      <c r="G213" s="15">
        <f t="shared" si="97"/>
        <v>0</v>
      </c>
      <c r="H213" s="8">
        <f t="shared" si="98"/>
        <v>-3.4960169856195118E-8</v>
      </c>
      <c r="I213" s="15">
        <f t="shared" si="99"/>
        <v>-1.3984067942478047E-7</v>
      </c>
      <c r="J213" s="10">
        <f t="shared" si="105"/>
        <v>-9.5420140018023453E-9</v>
      </c>
      <c r="K213" s="21">
        <f t="shared" si="111"/>
        <v>257</v>
      </c>
      <c r="L213" s="10">
        <f t="shared" si="106"/>
        <v>-4.6582615510519463E-9</v>
      </c>
      <c r="M213" s="15"/>
      <c r="N213" s="8">
        <f t="shared" si="107"/>
        <v>-6.9920339712390239E-10</v>
      </c>
      <c r="O213" s="15"/>
      <c r="P213" s="1">
        <f t="shared" si="109"/>
        <v>21.15290975537307</v>
      </c>
      <c r="Q213" s="7">
        <f t="shared" si="104"/>
        <v>6.8234894460269993E-2</v>
      </c>
      <c r="R213" s="7"/>
      <c r="S213" s="7">
        <f t="shared" si="110"/>
        <v>3.3311205081477023E-2</v>
      </c>
      <c r="T213" s="49">
        <f t="shared" si="108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14">
        <f t="shared" si="103"/>
        <v>0</v>
      </c>
      <c r="F214" s="8"/>
      <c r="G214" s="15">
        <f t="shared" si="97"/>
        <v>0</v>
      </c>
      <c r="H214" s="8">
        <f t="shared" si="98"/>
        <v>-2.7209891930628351E-8</v>
      </c>
      <c r="I214" s="15">
        <f t="shared" si="99"/>
        <v>-1.088395677225134E-7</v>
      </c>
      <c r="J214" s="10">
        <f t="shared" si="105"/>
        <v>-7.4266564166471105E-9</v>
      </c>
      <c r="K214" s="21">
        <f t="shared" si="111"/>
        <v>258</v>
      </c>
      <c r="L214" s="10">
        <f t="shared" si="106"/>
        <v>-3.6255771613839513E-9</v>
      </c>
      <c r="M214" s="15"/>
      <c r="N214" s="8">
        <f t="shared" si="107"/>
        <v>-5.44197838612567E-10</v>
      </c>
      <c r="O214" s="15"/>
      <c r="P214" s="1">
        <f t="shared" si="109"/>
        <v>21.15290975537307</v>
      </c>
      <c r="Q214" s="7">
        <f t="shared" si="104"/>
        <v>6.8234894460269993E-2</v>
      </c>
      <c r="R214" s="7"/>
      <c r="S214" s="7">
        <f t="shared" si="110"/>
        <v>3.3311205081477023E-2</v>
      </c>
      <c r="T214" s="49">
        <f t="shared" si="108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14">
        <f t="shared" si="103"/>
        <v>0</v>
      </c>
      <c r="F215" s="8"/>
      <c r="G215" s="15">
        <f t="shared" si="97"/>
        <v>0</v>
      </c>
      <c r="H215" s="8">
        <f t="shared" si="98"/>
        <v>-2.1177763778664111E-8</v>
      </c>
      <c r="I215" s="15">
        <f t="shared" si="99"/>
        <v>-8.4711055114656442E-8</v>
      </c>
      <c r="J215" s="10">
        <f t="shared" si="105"/>
        <v>-5.7802499053666971E-9</v>
      </c>
      <c r="K215" s="21">
        <f t="shared" si="111"/>
        <v>259</v>
      </c>
      <c r="L215" s="10">
        <f t="shared" si="106"/>
        <v>-2.8218273295926237E-9</v>
      </c>
      <c r="M215" s="15"/>
      <c r="N215" s="8">
        <f t="shared" si="107"/>
        <v>-4.235552755732822E-10</v>
      </c>
      <c r="O215" s="15"/>
      <c r="P215" s="1">
        <f t="shared" si="109"/>
        <v>21.15290975537307</v>
      </c>
      <c r="Q215" s="7">
        <f t="shared" si="104"/>
        <v>6.8234894460269993E-2</v>
      </c>
      <c r="R215" s="7"/>
      <c r="S215" s="7">
        <f t="shared" si="110"/>
        <v>3.3311205081477023E-2</v>
      </c>
      <c r="T215" s="49">
        <f t="shared" si="108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14">
        <f t="shared" si="103"/>
        <v>0</v>
      </c>
      <c r="F216" s="8"/>
      <c r="G216" s="15">
        <f t="shared" ref="G216:G279" si="112">+E216-F216</f>
        <v>0</v>
      </c>
      <c r="H216" s="8">
        <f t="shared" si="98"/>
        <v>-1.6482890847502919E-8</v>
      </c>
      <c r="I216" s="15">
        <f t="shared" si="99"/>
        <v>-6.5931563390011676E-8</v>
      </c>
      <c r="J216" s="10">
        <f t="shared" si="105"/>
        <v>-4.4988332695180479E-9</v>
      </c>
      <c r="K216" s="21">
        <f t="shared" si="111"/>
        <v>260</v>
      </c>
      <c r="L216" s="10">
        <f t="shared" si="106"/>
        <v>-2.1962598294270814E-9</v>
      </c>
      <c r="M216" s="15"/>
      <c r="N216" s="8">
        <f t="shared" si="107"/>
        <v>-3.296578169500584E-10</v>
      </c>
      <c r="O216" s="15"/>
      <c r="P216" s="1">
        <f t="shared" si="109"/>
        <v>21.15290975537307</v>
      </c>
      <c r="Q216" s="7">
        <f t="shared" si="104"/>
        <v>6.8234894460269993E-2</v>
      </c>
      <c r="R216" s="7"/>
      <c r="S216" s="7">
        <f t="shared" si="110"/>
        <v>3.3311205081477023E-2</v>
      </c>
      <c r="T216" s="49">
        <f t="shared" si="108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14">
        <f t="shared" si="103"/>
        <v>0</v>
      </c>
      <c r="F217" s="8"/>
      <c r="G217" s="15">
        <f t="shared" si="112"/>
        <v>0</v>
      </c>
      <c r="H217" s="8">
        <f t="shared" ref="H217:H280" si="113">+I217*$H$3</f>
        <v>-1.2828818638746444E-8</v>
      </c>
      <c r="I217" s="15">
        <f t="shared" ref="I217:I280" si="114">+I216-H216-N216+L216</f>
        <v>-5.1315274554985775E-8</v>
      </c>
      <c r="J217" s="10">
        <f t="shared" ref="J217:J248" si="115">+I217*$Q$3</f>
        <v>-3.5014923434592327E-9</v>
      </c>
      <c r="K217" s="21">
        <f t="shared" si="111"/>
        <v>261</v>
      </c>
      <c r="L217" s="10">
        <f t="shared" ref="L217:L248" si="116">+$S$3*I217</f>
        <v>-1.7093736345134307E-9</v>
      </c>
      <c r="M217" s="15"/>
      <c r="N217" s="8">
        <f t="shared" ref="N217:N248" si="117">+I217*$N$3</f>
        <v>-2.5657637277492886E-10</v>
      </c>
      <c r="O217" s="15"/>
      <c r="P217" s="1">
        <f t="shared" si="109"/>
        <v>21.15290975537307</v>
      </c>
      <c r="Q217" s="7">
        <f t="shared" si="104"/>
        <v>6.8234894460269993E-2</v>
      </c>
      <c r="R217" s="7"/>
      <c r="S217" s="7">
        <f t="shared" si="110"/>
        <v>3.3311205081477023E-2</v>
      </c>
      <c r="T217" s="49">
        <f t="shared" si="108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14">
        <f t="shared" si="103"/>
        <v>0</v>
      </c>
      <c r="F218" s="8"/>
      <c r="G218" s="15">
        <f t="shared" si="112"/>
        <v>0</v>
      </c>
      <c r="H218" s="8">
        <f t="shared" si="113"/>
        <v>-9.9848132944944577E-9</v>
      </c>
      <c r="I218" s="15">
        <f t="shared" si="114"/>
        <v>-3.9939253177977831E-8</v>
      </c>
      <c r="J218" s="10">
        <f t="shared" si="115"/>
        <v>-2.72525072542132E-9</v>
      </c>
      <c r="K218" s="21">
        <f t="shared" si="111"/>
        <v>262</v>
      </c>
      <c r="L218" s="10">
        <f t="shared" si="116"/>
        <v>-1.3304246534126524E-9</v>
      </c>
      <c r="M218" s="15"/>
      <c r="N218" s="8">
        <f t="shared" si="117"/>
        <v>-1.9969626588988915E-10</v>
      </c>
      <c r="O218" s="15"/>
      <c r="P218" s="1">
        <f t="shared" si="109"/>
        <v>21.15290975537307</v>
      </c>
      <c r="Q218" s="7">
        <f t="shared" si="104"/>
        <v>6.8234894460269993E-2</v>
      </c>
      <c r="R218" s="7"/>
      <c r="S218" s="7">
        <f t="shared" si="110"/>
        <v>3.3311205081477023E-2</v>
      </c>
      <c r="T218" s="49">
        <f t="shared" si="108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14">
        <f t="shared" si="103"/>
        <v>0</v>
      </c>
      <c r="F219" s="8"/>
      <c r="G219" s="15">
        <f t="shared" si="112"/>
        <v>0</v>
      </c>
      <c r="H219" s="8">
        <f t="shared" si="113"/>
        <v>-7.7712920677515327E-9</v>
      </c>
      <c r="I219" s="15">
        <f t="shared" si="114"/>
        <v>-3.1085168271006131E-8</v>
      </c>
      <c r="J219" s="10">
        <f t="shared" si="115"/>
        <v>-2.1210931762518369E-9</v>
      </c>
      <c r="K219" s="21">
        <f t="shared" si="111"/>
        <v>263</v>
      </c>
      <c r="L219" s="10">
        <f t="shared" si="116"/>
        <v>-1.0354844152677079E-9</v>
      </c>
      <c r="M219" s="15"/>
      <c r="N219" s="8">
        <f t="shared" si="117"/>
        <v>-1.5542584135503065E-10</v>
      </c>
      <c r="O219" s="15"/>
      <c r="P219" s="1">
        <f t="shared" si="109"/>
        <v>21.15290975537307</v>
      </c>
      <c r="Q219" s="7">
        <f t="shared" si="104"/>
        <v>6.8234894460269993E-2</v>
      </c>
      <c r="R219" s="7"/>
      <c r="S219" s="7">
        <f t="shared" si="110"/>
        <v>3.3311205081477023E-2</v>
      </c>
      <c r="T219" s="49">
        <f t="shared" si="108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14">
        <f t="shared" si="103"/>
        <v>0</v>
      </c>
      <c r="F220" s="8"/>
      <c r="G220" s="15">
        <f t="shared" si="112"/>
        <v>0</v>
      </c>
      <c r="H220" s="8">
        <f t="shared" si="113"/>
        <v>-6.0484836942918186E-9</v>
      </c>
      <c r="I220" s="15">
        <f t="shared" si="114"/>
        <v>-2.4193934777167275E-8</v>
      </c>
      <c r="J220" s="10">
        <f t="shared" si="115"/>
        <v>-1.6508705860986647E-9</v>
      </c>
      <c r="K220" s="21">
        <f t="shared" si="111"/>
        <v>264</v>
      </c>
      <c r="L220" s="10">
        <f t="shared" si="116"/>
        <v>-8.0592912309009813E-10</v>
      </c>
      <c r="M220" s="15"/>
      <c r="N220" s="8">
        <f t="shared" si="117"/>
        <v>-1.2096967388583639E-10</v>
      </c>
      <c r="O220" s="15"/>
      <c r="P220" s="1">
        <f t="shared" si="109"/>
        <v>21.15290975537307</v>
      </c>
      <c r="Q220" s="7">
        <f t="shared" si="104"/>
        <v>6.8234894460269993E-2</v>
      </c>
      <c r="R220" s="7"/>
      <c r="S220" s="7">
        <f t="shared" si="110"/>
        <v>3.3311205081477023E-2</v>
      </c>
      <c r="T220" s="49">
        <f t="shared" si="108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14">
        <f t="shared" si="103"/>
        <v>0</v>
      </c>
      <c r="F221" s="8"/>
      <c r="G221" s="15">
        <f t="shared" si="112"/>
        <v>0</v>
      </c>
      <c r="H221" s="8">
        <f t="shared" si="113"/>
        <v>-4.7076026330199298E-9</v>
      </c>
      <c r="I221" s="15">
        <f t="shared" si="114"/>
        <v>-1.8830410532079719E-8</v>
      </c>
      <c r="J221" s="10">
        <f t="shared" si="115"/>
        <v>-1.2848910753000162E-9</v>
      </c>
      <c r="K221" s="21">
        <f t="shared" si="111"/>
        <v>265</v>
      </c>
      <c r="L221" s="10">
        <f t="shared" si="116"/>
        <v>-6.272636670025124E-10</v>
      </c>
      <c r="M221" s="15"/>
      <c r="N221" s="8">
        <f t="shared" si="117"/>
        <v>-9.4152052660398604E-11</v>
      </c>
      <c r="O221" s="15"/>
      <c r="P221" s="1">
        <f t="shared" si="109"/>
        <v>21.15290975537307</v>
      </c>
      <c r="Q221" s="7">
        <f t="shared" si="104"/>
        <v>6.8234894460269993E-2</v>
      </c>
      <c r="R221" s="7"/>
      <c r="S221" s="7">
        <f t="shared" si="110"/>
        <v>3.3311205081477023E-2</v>
      </c>
      <c r="T221" s="49">
        <f t="shared" si="108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14">
        <f t="shared" si="103"/>
        <v>0</v>
      </c>
      <c r="F222" s="8"/>
      <c r="G222" s="15">
        <f t="shared" si="112"/>
        <v>0</v>
      </c>
      <c r="H222" s="8">
        <f t="shared" si="113"/>
        <v>-3.663979878350476E-9</v>
      </c>
      <c r="I222" s="15">
        <f t="shared" si="114"/>
        <v>-1.4655919513401904E-8</v>
      </c>
      <c r="J222" s="10">
        <f t="shared" si="115"/>
        <v>-1.0000451212151904E-9</v>
      </c>
      <c r="K222" s="21">
        <f t="shared" si="111"/>
        <v>266</v>
      </c>
      <c r="L222" s="10">
        <f t="shared" si="116"/>
        <v>-4.8820634056855178E-10</v>
      </c>
      <c r="M222" s="15"/>
      <c r="N222" s="8">
        <f t="shared" si="117"/>
        <v>-7.3279597567009522E-11</v>
      </c>
      <c r="O222" s="15"/>
      <c r="P222" s="1">
        <f t="shared" si="109"/>
        <v>21.15290975537307</v>
      </c>
      <c r="Q222" s="7">
        <f t="shared" si="104"/>
        <v>6.8234894460269993E-2</v>
      </c>
      <c r="R222" s="7"/>
      <c r="S222" s="7">
        <f t="shared" si="110"/>
        <v>3.3311205081477023E-2</v>
      </c>
      <c r="T222" s="49">
        <f t="shared" si="108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14">
        <f t="shared" si="103"/>
        <v>0</v>
      </c>
      <c r="F223" s="8"/>
      <c r="G223" s="15">
        <f t="shared" si="112"/>
        <v>0</v>
      </c>
      <c r="H223" s="8">
        <f t="shared" si="113"/>
        <v>-2.8517165945132427E-9</v>
      </c>
      <c r="I223" s="15">
        <f t="shared" si="114"/>
        <v>-1.1406866378052971E-8</v>
      </c>
      <c r="J223" s="10">
        <f t="shared" si="115"/>
        <v>-7.7834632342884671E-10</v>
      </c>
      <c r="K223" s="21">
        <f t="shared" si="111"/>
        <v>267</v>
      </c>
      <c r="L223" s="10">
        <f t="shared" si="116"/>
        <v>-3.7997646525632754E-10</v>
      </c>
      <c r="M223" s="15"/>
      <c r="N223" s="8">
        <f t="shared" si="117"/>
        <v>-5.7034331890264852E-11</v>
      </c>
      <c r="O223" s="15"/>
      <c r="P223" s="1">
        <f t="shared" si="109"/>
        <v>21.15290975537307</v>
      </c>
      <c r="Q223" s="7">
        <f t="shared" si="104"/>
        <v>6.8234894460269993E-2</v>
      </c>
      <c r="R223" s="7"/>
      <c r="S223" s="7">
        <f t="shared" si="110"/>
        <v>3.3311205081477023E-2</v>
      </c>
      <c r="T223" s="49">
        <f t="shared" si="108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14">
        <f t="shared" si="103"/>
        <v>0</v>
      </c>
      <c r="F224" s="8"/>
      <c r="G224" s="15">
        <f t="shared" si="112"/>
        <v>0</v>
      </c>
      <c r="H224" s="8">
        <f t="shared" si="113"/>
        <v>-2.2195229792264478E-9</v>
      </c>
      <c r="I224" s="15">
        <f t="shared" si="114"/>
        <v>-8.8780919169057913E-9</v>
      </c>
      <c r="J224" s="10">
        <f t="shared" si="115"/>
        <v>-6.0579566495864277E-10</v>
      </c>
      <c r="K224" s="21">
        <f t="shared" si="111"/>
        <v>268</v>
      </c>
      <c r="L224" s="10">
        <f t="shared" si="116"/>
        <v>-2.9573994057625227E-10</v>
      </c>
      <c r="M224" s="15"/>
      <c r="N224" s="8">
        <f t="shared" si="117"/>
        <v>-4.4390459584528958E-11</v>
      </c>
      <c r="O224" s="15"/>
      <c r="P224" s="1">
        <f t="shared" si="109"/>
        <v>21.15290975537307</v>
      </c>
      <c r="Q224" s="7">
        <f t="shared" si="104"/>
        <v>6.8234894460269993E-2</v>
      </c>
      <c r="R224" s="7"/>
      <c r="S224" s="7">
        <f t="shared" si="110"/>
        <v>3.3311205081477023E-2</v>
      </c>
      <c r="T224" s="49">
        <f t="shared" si="108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14">
        <f t="shared" si="103"/>
        <v>0</v>
      </c>
      <c r="F225" s="8"/>
      <c r="G225" s="15">
        <f t="shared" si="112"/>
        <v>0</v>
      </c>
      <c r="H225" s="8">
        <f t="shared" si="113"/>
        <v>-1.7274796046677667E-9</v>
      </c>
      <c r="I225" s="15">
        <f t="shared" si="114"/>
        <v>-6.909918418671067E-9</v>
      </c>
      <c r="J225" s="10">
        <f t="shared" si="115"/>
        <v>-4.7149755402709595E-10</v>
      </c>
      <c r="K225" s="21">
        <f t="shared" si="111"/>
        <v>269</v>
      </c>
      <c r="L225" s="10">
        <f t="shared" si="116"/>
        <v>-2.3017770954062732E-10</v>
      </c>
      <c r="M225" s="15"/>
      <c r="N225" s="8">
        <f t="shared" si="117"/>
        <v>-3.4549592093355336E-11</v>
      </c>
      <c r="O225" s="15"/>
      <c r="P225" s="1">
        <f t="shared" si="109"/>
        <v>21.15290975537307</v>
      </c>
      <c r="Q225" s="7">
        <f t="shared" si="104"/>
        <v>6.8234894460269993E-2</v>
      </c>
      <c r="R225" s="7"/>
      <c r="S225" s="7">
        <f t="shared" si="110"/>
        <v>3.3311205081477023E-2</v>
      </c>
      <c r="T225" s="49">
        <f t="shared" si="108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14">
        <f t="shared" si="103"/>
        <v>0</v>
      </c>
      <c r="F226" s="8"/>
      <c r="G226" s="15">
        <f t="shared" si="112"/>
        <v>0</v>
      </c>
      <c r="H226" s="8">
        <f t="shared" si="113"/>
        <v>-1.3445167328626429E-9</v>
      </c>
      <c r="I226" s="15">
        <f t="shared" si="114"/>
        <v>-5.3780669314505716E-9</v>
      </c>
      <c r="J226" s="10">
        <f t="shared" si="115"/>
        <v>-3.6697182946779785E-10</v>
      </c>
      <c r="K226" s="21">
        <f t="shared" si="111"/>
        <v>270</v>
      </c>
      <c r="L226" s="10">
        <f t="shared" si="116"/>
        <v>-1.7914989049545983E-10</v>
      </c>
      <c r="M226" s="15"/>
      <c r="N226" s="8">
        <f t="shared" si="117"/>
        <v>-2.689033465725286E-11</v>
      </c>
      <c r="O226" s="15"/>
      <c r="P226" s="1">
        <f t="shared" si="109"/>
        <v>21.15290975537307</v>
      </c>
      <c r="Q226" s="7">
        <f t="shared" si="104"/>
        <v>6.8234894460269993E-2</v>
      </c>
      <c r="R226" s="7"/>
      <c r="S226" s="7">
        <f t="shared" si="110"/>
        <v>3.3311205081477023E-2</v>
      </c>
      <c r="T226" s="49">
        <f t="shared" si="108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14">
        <f t="shared" si="103"/>
        <v>0</v>
      </c>
      <c r="F227" s="8"/>
      <c r="G227" s="15">
        <f t="shared" si="112"/>
        <v>0</v>
      </c>
      <c r="H227" s="8">
        <f t="shared" si="113"/>
        <v>-1.046452438606534E-9</v>
      </c>
      <c r="I227" s="15">
        <f t="shared" si="114"/>
        <v>-4.1858097544261359E-9</v>
      </c>
      <c r="J227" s="10">
        <f t="shared" si="115"/>
        <v>-2.8561828682403603E-10</v>
      </c>
      <c r="K227" s="21">
        <f t="shared" si="111"/>
        <v>271</v>
      </c>
      <c r="L227" s="10">
        <f t="shared" si="116"/>
        <v>-1.3943436716173599E-10</v>
      </c>
      <c r="M227" s="15"/>
      <c r="N227" s="8">
        <f t="shared" si="117"/>
        <v>-2.0929048772130679E-11</v>
      </c>
      <c r="O227" s="15"/>
      <c r="P227" s="1">
        <f t="shared" si="109"/>
        <v>21.15290975537307</v>
      </c>
      <c r="Q227" s="7">
        <f t="shared" si="104"/>
        <v>6.8234894460269993E-2</v>
      </c>
      <c r="R227" s="7"/>
      <c r="S227" s="7">
        <f t="shared" si="110"/>
        <v>3.3311205081477023E-2</v>
      </c>
      <c r="T227" s="49">
        <f t="shared" si="108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14">
        <f t="shared" si="103"/>
        <v>0</v>
      </c>
      <c r="F228" s="8"/>
      <c r="G228" s="15">
        <f t="shared" si="112"/>
        <v>0</v>
      </c>
      <c r="H228" s="8">
        <f t="shared" si="113"/>
        <v>-8.1446565855230187E-10</v>
      </c>
      <c r="I228" s="15">
        <f t="shared" si="114"/>
        <v>-3.2578626342092075E-9</v>
      </c>
      <c r="J228" s="10">
        <f t="shared" si="115"/>
        <v>-2.2229991301132247E-10</v>
      </c>
      <c r="K228" s="21">
        <f t="shared" si="111"/>
        <v>272</v>
      </c>
      <c r="L228" s="10">
        <f t="shared" si="116"/>
        <v>-1.0852333033542387E-10</v>
      </c>
      <c r="M228" s="15"/>
      <c r="N228" s="8">
        <f t="shared" si="117"/>
        <v>-1.6289313171046039E-11</v>
      </c>
      <c r="O228" s="15"/>
      <c r="P228" s="1">
        <f t="shared" si="109"/>
        <v>21.15290975537307</v>
      </c>
      <c r="Q228" s="7">
        <f t="shared" si="104"/>
        <v>6.8234894460269993E-2</v>
      </c>
      <c r="R228" s="7"/>
      <c r="S228" s="7">
        <f t="shared" si="110"/>
        <v>3.3311205081477023E-2</v>
      </c>
      <c r="T228" s="49">
        <f t="shared" si="108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14">
        <f t="shared" si="103"/>
        <v>0</v>
      </c>
      <c r="F229" s="8"/>
      <c r="G229" s="15">
        <f t="shared" si="112"/>
        <v>0</v>
      </c>
      <c r="H229" s="8">
        <f t="shared" si="113"/>
        <v>-6.3390774820532097E-10</v>
      </c>
      <c r="I229" s="15">
        <f t="shared" si="114"/>
        <v>-2.5356309928212839E-9</v>
      </c>
      <c r="J229" s="10">
        <f t="shared" si="115"/>
        <v>-1.7301851318534993E-10</v>
      </c>
      <c r="K229" s="21">
        <f t="shared" si="111"/>
        <v>273</v>
      </c>
      <c r="L229" s="10">
        <f t="shared" si="116"/>
        <v>-8.4464924012818983E-11</v>
      </c>
      <c r="M229" s="15"/>
      <c r="N229" s="8">
        <f t="shared" si="117"/>
        <v>-1.267815496410642E-11</v>
      </c>
      <c r="O229" s="15"/>
      <c r="P229" s="1">
        <f t="shared" si="109"/>
        <v>21.15290975537307</v>
      </c>
      <c r="Q229" s="7">
        <f t="shared" si="104"/>
        <v>6.8234894460269993E-2</v>
      </c>
      <c r="R229" s="7"/>
      <c r="S229" s="7">
        <f t="shared" si="110"/>
        <v>3.3311205081477023E-2</v>
      </c>
      <c r="T229" s="49">
        <f t="shared" si="108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14">
        <f t="shared" si="103"/>
        <v>0</v>
      </c>
      <c r="F230" s="8"/>
      <c r="G230" s="15">
        <f t="shared" si="112"/>
        <v>0</v>
      </c>
      <c r="H230" s="8">
        <f t="shared" si="113"/>
        <v>-4.9337750341616891E-10</v>
      </c>
      <c r="I230" s="15">
        <f t="shared" si="114"/>
        <v>-1.9735100136646756E-9</v>
      </c>
      <c r="J230" s="10">
        <f t="shared" si="115"/>
        <v>-1.3466224749869513E-10</v>
      </c>
      <c r="K230" s="21">
        <f t="shared" si="111"/>
        <v>274</v>
      </c>
      <c r="L230" s="10">
        <f t="shared" si="116"/>
        <v>-6.5739996795532535E-11</v>
      </c>
      <c r="M230" s="15"/>
      <c r="N230" s="8">
        <f t="shared" si="117"/>
        <v>-9.8675500683233785E-12</v>
      </c>
      <c r="O230" s="15"/>
      <c r="P230" s="1">
        <f t="shared" si="109"/>
        <v>21.15290975537307</v>
      </c>
      <c r="Q230" s="7">
        <f t="shared" si="104"/>
        <v>6.8234894460269993E-2</v>
      </c>
      <c r="R230" s="7"/>
      <c r="S230" s="7">
        <f t="shared" si="110"/>
        <v>3.3311205081477023E-2</v>
      </c>
      <c r="T230" s="49">
        <f t="shared" si="108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14">
        <f t="shared" si="103"/>
        <v>0</v>
      </c>
      <c r="F231" s="8"/>
      <c r="G231" s="15">
        <f t="shared" si="112"/>
        <v>0</v>
      </c>
      <c r="H231" s="8">
        <f t="shared" si="113"/>
        <v>-3.8400123924392896E-10</v>
      </c>
      <c r="I231" s="15">
        <f t="shared" si="114"/>
        <v>-1.5360049569757158E-9</v>
      </c>
      <c r="J231" s="10">
        <f t="shared" si="115"/>
        <v>-1.0480913612968953E-10</v>
      </c>
      <c r="K231" s="21">
        <f t="shared" si="111"/>
        <v>275</v>
      </c>
      <c r="L231" s="10">
        <f t="shared" si="116"/>
        <v>-5.1166176127983361E-11</v>
      </c>
      <c r="M231" s="15"/>
      <c r="N231" s="8">
        <f t="shared" si="117"/>
        <v>-7.6800247848785788E-12</v>
      </c>
      <c r="O231" s="15"/>
      <c r="P231" s="1">
        <f t="shared" si="109"/>
        <v>21.15290975537307</v>
      </c>
      <c r="Q231" s="7">
        <f t="shared" si="104"/>
        <v>6.8234894460269993E-2</v>
      </c>
      <c r="R231" s="7"/>
      <c r="S231" s="7">
        <f t="shared" si="110"/>
        <v>3.3311205081477023E-2</v>
      </c>
      <c r="T231" s="49">
        <f t="shared" si="108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14">
        <f t="shared" si="103"/>
        <v>0</v>
      </c>
      <c r="F232" s="8"/>
      <c r="G232" s="15">
        <f t="shared" si="112"/>
        <v>0</v>
      </c>
      <c r="H232" s="8">
        <f t="shared" si="113"/>
        <v>-2.9887246726872294E-10</v>
      </c>
      <c r="I232" s="15">
        <f t="shared" si="114"/>
        <v>-1.1954898690748918E-9</v>
      </c>
      <c r="J232" s="10">
        <f t="shared" si="115"/>
        <v>-8.1574125044647234E-11</v>
      </c>
      <c r="K232" s="21">
        <f t="shared" si="111"/>
        <v>276</v>
      </c>
      <c r="L232" s="10">
        <f t="shared" si="116"/>
        <v>-3.9823208201581836E-11</v>
      </c>
      <c r="M232" s="15"/>
      <c r="N232" s="8">
        <f t="shared" si="117"/>
        <v>-5.9774493453744587E-12</v>
      </c>
      <c r="O232" s="15"/>
      <c r="P232" s="1">
        <f t="shared" si="109"/>
        <v>21.15290975537307</v>
      </c>
      <c r="Q232" s="7">
        <f t="shared" si="104"/>
        <v>6.8234894460269993E-2</v>
      </c>
      <c r="R232" s="7"/>
      <c r="S232" s="7">
        <f t="shared" si="110"/>
        <v>3.3311205081477023E-2</v>
      </c>
      <c r="T232" s="49">
        <f t="shared" si="108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14">
        <f t="shared" si="103"/>
        <v>0</v>
      </c>
      <c r="F233" s="8"/>
      <c r="G233" s="15">
        <f t="shared" si="112"/>
        <v>0</v>
      </c>
      <c r="H233" s="8">
        <f t="shared" si="113"/>
        <v>-2.3261579016559407E-10</v>
      </c>
      <c r="I233" s="15">
        <f t="shared" si="114"/>
        <v>-9.3046316066237627E-10</v>
      </c>
      <c r="J233" s="10">
        <f t="shared" si="115"/>
        <v>-6.3490055566966489E-11</v>
      </c>
      <c r="K233" s="21">
        <f t="shared" si="111"/>
        <v>277</v>
      </c>
      <c r="L233" s="10">
        <f t="shared" si="116"/>
        <v>-3.0994849165583718E-11</v>
      </c>
      <c r="M233" s="15"/>
      <c r="N233" s="8">
        <f t="shared" si="117"/>
        <v>-4.6523158033118814E-12</v>
      </c>
      <c r="O233" s="15"/>
      <c r="P233" s="1">
        <f t="shared" si="109"/>
        <v>21.15290975537307</v>
      </c>
      <c r="Q233" s="7">
        <f t="shared" si="104"/>
        <v>6.8234894460269993E-2</v>
      </c>
      <c r="R233" s="7"/>
      <c r="S233" s="7">
        <f t="shared" si="110"/>
        <v>3.3311205081477023E-2</v>
      </c>
      <c r="T233" s="49">
        <f t="shared" si="108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14">
        <f t="shared" si="103"/>
        <v>0</v>
      </c>
      <c r="F234" s="8"/>
      <c r="G234" s="15">
        <f t="shared" si="112"/>
        <v>0</v>
      </c>
      <c r="H234" s="8">
        <f t="shared" si="113"/>
        <v>-1.8104747596476353E-10</v>
      </c>
      <c r="I234" s="15">
        <f t="shared" si="114"/>
        <v>-7.2418990385905412E-10</v>
      </c>
      <c r="J234" s="10">
        <f t="shared" si="115"/>
        <v>-4.9415021659015631E-11</v>
      </c>
      <c r="K234" s="21">
        <f t="shared" si="111"/>
        <v>278</v>
      </c>
      <c r="L234" s="10">
        <f t="shared" si="116"/>
        <v>-2.412363840538408E-11</v>
      </c>
      <c r="M234" s="15"/>
      <c r="N234" s="8">
        <f t="shared" si="117"/>
        <v>-3.6209495192952705E-12</v>
      </c>
      <c r="O234" s="15"/>
      <c r="P234" s="1">
        <f t="shared" si="109"/>
        <v>21.15290975537307</v>
      </c>
      <c r="Q234" s="7">
        <f t="shared" si="104"/>
        <v>6.8234894460269993E-2</v>
      </c>
      <c r="R234" s="7"/>
      <c r="S234" s="7">
        <f t="shared" si="110"/>
        <v>3.3311205081477023E-2</v>
      </c>
      <c r="T234" s="49">
        <f t="shared" si="108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14">
        <f t="shared" si="103"/>
        <v>0</v>
      </c>
      <c r="F235" s="8"/>
      <c r="G235" s="15">
        <f t="shared" si="112"/>
        <v>0</v>
      </c>
      <c r="H235" s="8">
        <f t="shared" si="113"/>
        <v>-1.4091127919509484E-10</v>
      </c>
      <c r="I235" s="15">
        <f t="shared" si="114"/>
        <v>-5.6364511678037937E-10</v>
      </c>
      <c r="J235" s="10">
        <f t="shared" si="115"/>
        <v>-3.8460265056555741E-11</v>
      </c>
      <c r="K235" s="21">
        <f t="shared" si="111"/>
        <v>279</v>
      </c>
      <c r="L235" s="10">
        <f t="shared" si="116"/>
        <v>-1.8775698078244284E-11</v>
      </c>
      <c r="M235" s="15"/>
      <c r="N235" s="8">
        <f t="shared" si="117"/>
        <v>-2.8182255839018969E-12</v>
      </c>
      <c r="O235" s="15"/>
      <c r="P235" s="1">
        <f t="shared" si="109"/>
        <v>21.15290975537307</v>
      </c>
      <c r="Q235" s="7">
        <f t="shared" si="104"/>
        <v>6.8234894460269993E-2</v>
      </c>
      <c r="R235" s="7"/>
      <c r="S235" s="7">
        <f t="shared" si="110"/>
        <v>3.3311205081477023E-2</v>
      </c>
      <c r="T235" s="49">
        <f t="shared" si="108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14">
        <f t="shared" si="103"/>
        <v>0</v>
      </c>
      <c r="F236" s="8"/>
      <c r="G236" s="15">
        <f t="shared" si="112"/>
        <v>0</v>
      </c>
      <c r="H236" s="8">
        <f t="shared" si="113"/>
        <v>-1.0967282751990674E-10</v>
      </c>
      <c r="I236" s="15">
        <f t="shared" si="114"/>
        <v>-4.3869131007962694E-10</v>
      </c>
      <c r="J236" s="10">
        <f t="shared" si="115"/>
        <v>-2.9934055243920921E-11</v>
      </c>
      <c r="K236" s="21">
        <f t="shared" si="111"/>
        <v>280</v>
      </c>
      <c r="L236" s="10">
        <f t="shared" si="116"/>
        <v>-1.4613336197524283E-11</v>
      </c>
      <c r="M236" s="15"/>
      <c r="N236" s="8">
        <f t="shared" si="117"/>
        <v>-2.1934565503981346E-12</v>
      </c>
      <c r="O236" s="15"/>
      <c r="P236" s="1">
        <f t="shared" si="109"/>
        <v>21.15290975537307</v>
      </c>
      <c r="Q236" s="7">
        <f t="shared" si="104"/>
        <v>6.8234894460269993E-2</v>
      </c>
      <c r="R236" s="7"/>
      <c r="S236" s="7">
        <f t="shared" si="110"/>
        <v>3.3311205081477023E-2</v>
      </c>
      <c r="T236" s="49">
        <f t="shared" si="108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14">
        <f t="shared" si="103"/>
        <v>0</v>
      </c>
      <c r="F237" s="8"/>
      <c r="G237" s="15">
        <f t="shared" si="112"/>
        <v>0</v>
      </c>
      <c r="H237" s="8">
        <f t="shared" si="113"/>
        <v>-8.5359590551711593E-11</v>
      </c>
      <c r="I237" s="15">
        <f t="shared" si="114"/>
        <v>-3.4143836220684637E-10</v>
      </c>
      <c r="J237" s="10">
        <f t="shared" si="115"/>
        <v>-2.3298010609871601E-11</v>
      </c>
      <c r="K237" s="21">
        <f t="shared" si="111"/>
        <v>281</v>
      </c>
      <c r="L237" s="10">
        <f t="shared" si="116"/>
        <v>-1.1373723306155893E-11</v>
      </c>
      <c r="M237" s="15"/>
      <c r="N237" s="8">
        <f t="shared" si="117"/>
        <v>-1.7071918110342319E-12</v>
      </c>
      <c r="O237" s="15"/>
      <c r="P237" s="1">
        <f t="shared" si="109"/>
        <v>21.15290975537307</v>
      </c>
      <c r="Q237" s="7">
        <f t="shared" si="104"/>
        <v>6.8234894460269993E-2</v>
      </c>
      <c r="R237" s="7"/>
      <c r="S237" s="7">
        <f t="shared" si="110"/>
        <v>3.3311205081477023E-2</v>
      </c>
      <c r="T237" s="49">
        <f t="shared" si="108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14">
        <f t="shared" si="103"/>
        <v>0</v>
      </c>
      <c r="F238" s="8"/>
      <c r="G238" s="15">
        <f t="shared" si="112"/>
        <v>0</v>
      </c>
      <c r="H238" s="8">
        <f t="shared" si="113"/>
        <v>-6.64363257875641E-11</v>
      </c>
      <c r="I238" s="15">
        <f t="shared" si="114"/>
        <v>-2.657453031502564E-10</v>
      </c>
      <c r="J238" s="10">
        <f t="shared" si="115"/>
        <v>-1.8133102713770199E-11</v>
      </c>
      <c r="K238" s="21">
        <f t="shared" si="111"/>
        <v>282</v>
      </c>
      <c r="L238" s="10">
        <f t="shared" si="116"/>
        <v>-8.8522962926774721E-12</v>
      </c>
      <c r="M238" s="15"/>
      <c r="N238" s="8">
        <f t="shared" si="117"/>
        <v>-1.328726515751282E-12</v>
      </c>
      <c r="O238" s="15"/>
      <c r="P238" s="1">
        <f t="shared" si="109"/>
        <v>21.15290975537307</v>
      </c>
      <c r="Q238" s="7">
        <f t="shared" si="104"/>
        <v>6.8234894460269993E-2</v>
      </c>
      <c r="R238" s="7"/>
      <c r="S238" s="7">
        <f t="shared" si="110"/>
        <v>3.3311205081477023E-2</v>
      </c>
      <c r="T238" s="49">
        <f t="shared" si="108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14">
        <f t="shared" si="103"/>
        <v>0</v>
      </c>
      <c r="F239" s="8"/>
      <c r="G239" s="15">
        <f t="shared" si="112"/>
        <v>0</v>
      </c>
      <c r="H239" s="8">
        <f t="shared" si="113"/>
        <v>-5.1708136784904625E-11</v>
      </c>
      <c r="I239" s="15">
        <f t="shared" si="114"/>
        <v>-2.068325471396185E-10</v>
      </c>
      <c r="J239" s="10">
        <f t="shared" si="115"/>
        <v>-1.4113197025020686E-11</v>
      </c>
      <c r="K239" s="21">
        <f t="shared" si="111"/>
        <v>283</v>
      </c>
      <c r="L239" s="10">
        <f t="shared" si="116"/>
        <v>-6.8898413952920955E-12</v>
      </c>
      <c r="M239" s="15"/>
      <c r="N239" s="8">
        <f t="shared" si="117"/>
        <v>-1.0341627356980925E-12</v>
      </c>
      <c r="O239" s="15"/>
      <c r="P239" s="1">
        <f t="shared" si="109"/>
        <v>21.15290975537307</v>
      </c>
      <c r="Q239" s="7">
        <f t="shared" si="104"/>
        <v>6.8234894460269993E-2</v>
      </c>
      <c r="R239" s="7"/>
      <c r="S239" s="7">
        <f t="shared" si="110"/>
        <v>3.3311205081477023E-2</v>
      </c>
      <c r="T239" s="49">
        <f t="shared" si="108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14">
        <f t="shared" si="103"/>
        <v>0</v>
      </c>
      <c r="F240" s="8"/>
      <c r="G240" s="15">
        <f t="shared" si="112"/>
        <v>0</v>
      </c>
      <c r="H240" s="8">
        <f t="shared" si="113"/>
        <v>-4.0245022253576972E-11</v>
      </c>
      <c r="I240" s="15">
        <f t="shared" si="114"/>
        <v>-1.6098008901430789E-10</v>
      </c>
      <c r="J240" s="10">
        <f t="shared" si="115"/>
        <v>-1.0984459384096168E-11</v>
      </c>
      <c r="K240" s="21">
        <f t="shared" si="111"/>
        <v>284</v>
      </c>
      <c r="L240" s="10">
        <f t="shared" si="116"/>
        <v>-5.3624407591900363E-12</v>
      </c>
      <c r="M240" s="15"/>
      <c r="N240" s="8">
        <f t="shared" si="117"/>
        <v>-8.0490044507153946E-13</v>
      </c>
      <c r="O240" s="15"/>
      <c r="P240" s="1">
        <f t="shared" si="109"/>
        <v>21.15290975537307</v>
      </c>
      <c r="Q240" s="7">
        <f t="shared" si="104"/>
        <v>6.8234894460269993E-2</v>
      </c>
      <c r="R240" s="7"/>
      <c r="S240" s="7">
        <f t="shared" si="110"/>
        <v>3.3311205081477023E-2</v>
      </c>
      <c r="T240" s="49">
        <f t="shared" si="108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14">
        <f t="shared" si="103"/>
        <v>0</v>
      </c>
      <c r="F241" s="8"/>
      <c r="G241" s="15">
        <f t="shared" si="112"/>
        <v>0</v>
      </c>
      <c r="H241" s="8">
        <f t="shared" si="113"/>
        <v>-3.1323151768712357E-11</v>
      </c>
      <c r="I241" s="15">
        <f t="shared" si="114"/>
        <v>-1.2529260707484943E-10</v>
      </c>
      <c r="J241" s="10">
        <f t="shared" si="115"/>
        <v>-8.5493278204044279E-12</v>
      </c>
      <c r="K241" s="21">
        <f t="shared" si="111"/>
        <v>285</v>
      </c>
      <c r="L241" s="10">
        <f t="shared" si="116"/>
        <v>-4.1736477294632283E-12</v>
      </c>
      <c r="M241" s="15"/>
      <c r="N241" s="8">
        <f t="shared" si="117"/>
        <v>-6.2646303537424718E-13</v>
      </c>
      <c r="O241" s="15"/>
      <c r="P241" s="1">
        <f t="shared" si="109"/>
        <v>21.15290975537307</v>
      </c>
      <c r="Q241" s="7">
        <f t="shared" si="104"/>
        <v>6.8234894460269993E-2</v>
      </c>
      <c r="R241" s="7"/>
      <c r="S241" s="7">
        <f t="shared" si="110"/>
        <v>3.3311205081477023E-2</v>
      </c>
      <c r="T241" s="49">
        <f t="shared" si="108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14">
        <f t="shared" si="103"/>
        <v>0</v>
      </c>
      <c r="F242" s="8"/>
      <c r="G242" s="15">
        <f t="shared" si="112"/>
        <v>0</v>
      </c>
      <c r="H242" s="8">
        <f t="shared" si="113"/>
        <v>-2.4379160000056514E-11</v>
      </c>
      <c r="I242" s="15">
        <f t="shared" si="114"/>
        <v>-9.7516640000226055E-11</v>
      </c>
      <c r="J242" s="10">
        <f t="shared" si="115"/>
        <v>-6.654037638535568E-12</v>
      </c>
      <c r="K242" s="21">
        <f t="shared" si="111"/>
        <v>286</v>
      </c>
      <c r="L242" s="10">
        <f t="shared" si="116"/>
        <v>-3.2483967939040956E-12</v>
      </c>
      <c r="M242" s="15"/>
      <c r="N242" s="8">
        <f t="shared" si="117"/>
        <v>-4.8758320000113026E-13</v>
      </c>
      <c r="O242" s="15"/>
      <c r="P242" s="1">
        <f t="shared" si="109"/>
        <v>21.15290975537307</v>
      </c>
      <c r="Q242" s="7">
        <f t="shared" si="104"/>
        <v>6.8234894460269993E-2</v>
      </c>
      <c r="R242" s="7"/>
      <c r="S242" s="7">
        <f t="shared" si="110"/>
        <v>3.3311205081477023E-2</v>
      </c>
      <c r="T242" s="49">
        <f t="shared" si="108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14">
        <f t="shared" si="103"/>
        <v>0</v>
      </c>
      <c r="F243" s="8"/>
      <c r="G243" s="15">
        <f t="shared" si="112"/>
        <v>0</v>
      </c>
      <c r="H243" s="8">
        <f t="shared" si="113"/>
        <v>-1.8974573398518129E-11</v>
      </c>
      <c r="I243" s="15">
        <f t="shared" si="114"/>
        <v>-7.5898293594072516E-11</v>
      </c>
      <c r="J243" s="10">
        <f t="shared" si="115"/>
        <v>-5.1789120531061244E-12</v>
      </c>
      <c r="K243" s="21">
        <f t="shared" si="111"/>
        <v>287</v>
      </c>
      <c r="L243" s="10">
        <f t="shared" si="116"/>
        <v>-2.5282636232463032E-12</v>
      </c>
      <c r="M243" s="15"/>
      <c r="N243" s="8">
        <f t="shared" si="117"/>
        <v>-3.794914679703626E-13</v>
      </c>
      <c r="O243" s="15"/>
      <c r="P243" s="1">
        <f t="shared" si="109"/>
        <v>21.15290975537307</v>
      </c>
      <c r="Q243" s="7">
        <f t="shared" si="104"/>
        <v>6.8234894460269993E-2</v>
      </c>
      <c r="R243" s="7"/>
      <c r="S243" s="7">
        <f t="shared" si="110"/>
        <v>3.3311205081477023E-2</v>
      </c>
      <c r="T243" s="49">
        <f t="shared" si="108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14">
        <f t="shared" si="103"/>
        <v>0</v>
      </c>
      <c r="F244" s="8"/>
      <c r="G244" s="15">
        <f t="shared" si="112"/>
        <v>0</v>
      </c>
      <c r="H244" s="8">
        <f t="shared" si="113"/>
        <v>-1.4768123087707582E-11</v>
      </c>
      <c r="I244" s="15">
        <f t="shared" si="114"/>
        <v>-5.907249235083033E-11</v>
      </c>
      <c r="J244" s="10">
        <f t="shared" si="115"/>
        <v>-4.0308052810640142E-12</v>
      </c>
      <c r="K244" s="21">
        <f t="shared" si="111"/>
        <v>288</v>
      </c>
      <c r="L244" s="10">
        <f t="shared" si="116"/>
        <v>-1.9677759073724919E-12</v>
      </c>
      <c r="M244" s="15"/>
      <c r="N244" s="8">
        <f t="shared" si="117"/>
        <v>-2.9536246175415165E-13</v>
      </c>
      <c r="O244" s="15"/>
      <c r="P244" s="1">
        <f t="shared" si="109"/>
        <v>21.15290975537307</v>
      </c>
      <c r="Q244" s="7">
        <f t="shared" si="104"/>
        <v>6.8234894460269993E-2</v>
      </c>
      <c r="R244" s="7"/>
      <c r="S244" s="7">
        <f t="shared" si="110"/>
        <v>3.3311205081477023E-2</v>
      </c>
      <c r="T244" s="49">
        <f t="shared" si="108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14">
        <f t="shared" ref="E245:E306" si="118">+O245*(Q245/$E$3)</f>
        <v>0</v>
      </c>
      <c r="F245" s="8"/>
      <c r="G245" s="15">
        <f t="shared" si="112"/>
        <v>0</v>
      </c>
      <c r="H245" s="8">
        <f t="shared" si="113"/>
        <v>-1.1494195677185272E-11</v>
      </c>
      <c r="I245" s="15">
        <f t="shared" si="114"/>
        <v>-4.5976782708741089E-11</v>
      </c>
      <c r="J245" s="10">
        <f t="shared" si="115"/>
        <v>-3.1372209157537145E-12</v>
      </c>
      <c r="K245" s="21">
        <f t="shared" si="111"/>
        <v>289</v>
      </c>
      <c r="L245" s="10">
        <f t="shared" si="116"/>
        <v>-1.531542037797381E-12</v>
      </c>
      <c r="M245" s="15"/>
      <c r="N245" s="8">
        <f t="shared" si="117"/>
        <v>-2.2988391354370545E-13</v>
      </c>
      <c r="O245" s="15"/>
      <c r="P245" s="1">
        <f t="shared" si="109"/>
        <v>21.15290975537307</v>
      </c>
      <c r="Q245" s="7">
        <f t="shared" ref="Q245:Q306" si="119">+J245/I245</f>
        <v>6.8234894460269993E-2</v>
      </c>
      <c r="R245" s="7"/>
      <c r="S245" s="7">
        <f t="shared" si="110"/>
        <v>3.3311205081477023E-2</v>
      </c>
      <c r="T245" s="49">
        <f t="shared" si="108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14">
        <f t="shared" si="118"/>
        <v>0</v>
      </c>
      <c r="F246" s="8"/>
      <c r="G246" s="15">
        <f t="shared" si="112"/>
        <v>0</v>
      </c>
      <c r="H246" s="8">
        <f t="shared" si="113"/>
        <v>-8.9460612889523743E-12</v>
      </c>
      <c r="I246" s="15">
        <f t="shared" si="114"/>
        <v>-3.5784245155809497E-11</v>
      </c>
      <c r="J246" s="10">
        <f t="shared" si="115"/>
        <v>-2.4417341915470889E-12</v>
      </c>
      <c r="K246" s="21">
        <f t="shared" si="111"/>
        <v>290</v>
      </c>
      <c r="L246" s="10">
        <f t="shared" si="116"/>
        <v>-1.1920163290710208E-12</v>
      </c>
      <c r="M246" s="15"/>
      <c r="N246" s="8">
        <f t="shared" si="117"/>
        <v>-1.7892122577904748E-13</v>
      </c>
      <c r="O246" s="15"/>
      <c r="P246" s="1">
        <f t="shared" si="109"/>
        <v>21.15290975537307</v>
      </c>
      <c r="Q246" s="7">
        <f t="shared" si="119"/>
        <v>6.8234894460269993E-2</v>
      </c>
      <c r="R246" s="7"/>
      <c r="S246" s="7">
        <f t="shared" si="110"/>
        <v>3.3311205081477023E-2</v>
      </c>
      <c r="T246" s="49">
        <f t="shared" si="108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14">
        <f t="shared" si="118"/>
        <v>0</v>
      </c>
      <c r="F247" s="8"/>
      <c r="G247" s="15">
        <f t="shared" si="112"/>
        <v>0</v>
      </c>
      <c r="H247" s="8">
        <f t="shared" si="113"/>
        <v>-6.9628197425372745E-12</v>
      </c>
      <c r="I247" s="15">
        <f t="shared" si="114"/>
        <v>-2.7851278970149098E-11</v>
      </c>
      <c r="J247" s="10">
        <f t="shared" si="115"/>
        <v>-1.9004290811116608E-12</v>
      </c>
      <c r="K247" s="21">
        <f t="shared" si="111"/>
        <v>291</v>
      </c>
      <c r="L247" s="10">
        <f t="shared" si="116"/>
        <v>-9.277596655560647E-13</v>
      </c>
      <c r="M247" s="15"/>
      <c r="N247" s="8">
        <f t="shared" si="117"/>
        <v>-1.392563948507455E-13</v>
      </c>
      <c r="O247" s="15"/>
      <c r="P247" s="1">
        <f t="shared" si="109"/>
        <v>21.15290975537307</v>
      </c>
      <c r="Q247" s="7">
        <f t="shared" si="119"/>
        <v>6.8234894460269993E-2</v>
      </c>
      <c r="R247" s="7"/>
      <c r="S247" s="7">
        <f t="shared" si="110"/>
        <v>3.3311205081477023E-2</v>
      </c>
      <c r="T247" s="49">
        <f t="shared" si="108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14">
        <f t="shared" si="118"/>
        <v>0</v>
      </c>
      <c r="F248" s="8"/>
      <c r="G248" s="15">
        <f t="shared" si="112"/>
        <v>0</v>
      </c>
      <c r="H248" s="8">
        <f t="shared" si="113"/>
        <v>-5.419240624579286E-12</v>
      </c>
      <c r="I248" s="15">
        <f t="shared" si="114"/>
        <v>-2.1676962498317144E-11</v>
      </c>
      <c r="J248" s="10">
        <f t="shared" si="115"/>
        <v>-1.4791252482919008E-12</v>
      </c>
      <c r="K248" s="21">
        <f t="shared" si="111"/>
        <v>292</v>
      </c>
      <c r="L248" s="10">
        <f t="shared" si="116"/>
        <v>-7.220857433249289E-13</v>
      </c>
      <c r="M248" s="15"/>
      <c r="N248" s="8">
        <f t="shared" si="117"/>
        <v>-1.0838481249158572E-13</v>
      </c>
      <c r="O248" s="15"/>
      <c r="P248" s="1">
        <f t="shared" si="109"/>
        <v>21.15290975537307</v>
      </c>
      <c r="Q248" s="7">
        <f t="shared" si="119"/>
        <v>6.8234894460269993E-2</v>
      </c>
      <c r="R248" s="7"/>
      <c r="S248" s="7">
        <f t="shared" si="110"/>
        <v>3.3311205081477023E-2</v>
      </c>
      <c r="T248" s="49">
        <f t="shared" si="108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14">
        <f t="shared" si="118"/>
        <v>0</v>
      </c>
      <c r="F249" s="8"/>
      <c r="G249" s="15">
        <f t="shared" si="112"/>
        <v>0</v>
      </c>
      <c r="H249" s="8">
        <f t="shared" si="113"/>
        <v>-4.2178557011428008E-12</v>
      </c>
      <c r="I249" s="15">
        <f t="shared" si="114"/>
        <v>-1.6871422804571203E-11</v>
      </c>
      <c r="J249" s="10">
        <f t="shared" ref="J249:J280" si="120">+I249*$Q$3</f>
        <v>-1.1512197544645085E-12</v>
      </c>
      <c r="K249" s="21">
        <f t="shared" si="111"/>
        <v>293</v>
      </c>
      <c r="L249" s="10">
        <f t="shared" ref="L249:L280" si="121">+$S$3*I249</f>
        <v>-5.6200742505937957E-13</v>
      </c>
      <c r="M249" s="15"/>
      <c r="N249" s="8">
        <f t="shared" ref="N249:N280" si="122">+I249*$N$3</f>
        <v>-8.4357114022856022E-14</v>
      </c>
      <c r="O249" s="15"/>
      <c r="P249" s="1">
        <f t="shared" si="109"/>
        <v>21.15290975537307</v>
      </c>
      <c r="Q249" s="7">
        <f t="shared" si="119"/>
        <v>6.8234894460269993E-2</v>
      </c>
      <c r="R249" s="7"/>
      <c r="S249" s="7">
        <f t="shared" si="110"/>
        <v>3.3311205081477023E-2</v>
      </c>
      <c r="T249" s="49">
        <f t="shared" si="108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14">
        <f t="shared" si="118"/>
        <v>0</v>
      </c>
      <c r="F250" s="8"/>
      <c r="G250" s="15">
        <f t="shared" si="112"/>
        <v>0</v>
      </c>
      <c r="H250" s="8">
        <f t="shared" si="113"/>
        <v>-3.2828043536162315E-12</v>
      </c>
      <c r="I250" s="15">
        <f t="shared" si="114"/>
        <v>-1.3131217414464926E-11</v>
      </c>
      <c r="J250" s="10">
        <f t="shared" si="120"/>
        <v>-8.9600723441087366E-13</v>
      </c>
      <c r="K250" s="21">
        <f t="shared" si="111"/>
        <v>294</v>
      </c>
      <c r="L250" s="10">
        <f t="shared" si="121"/>
        <v>-4.3741667626270359E-13</v>
      </c>
      <c r="M250" s="15"/>
      <c r="N250" s="8">
        <f t="shared" si="122"/>
        <v>-6.5656087072324635E-14</v>
      </c>
      <c r="O250" s="15"/>
      <c r="P250" s="1">
        <f t="shared" si="109"/>
        <v>21.15290975537307</v>
      </c>
      <c r="Q250" s="7">
        <f t="shared" si="119"/>
        <v>6.8234894460269993E-2</v>
      </c>
      <c r="R250" s="7"/>
      <c r="S250" s="7">
        <f t="shared" si="110"/>
        <v>3.3311205081477023E-2</v>
      </c>
      <c r="T250" s="49">
        <f t="shared" si="108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14">
        <f t="shared" si="118"/>
        <v>0</v>
      </c>
      <c r="F251" s="8"/>
      <c r="G251" s="15">
        <f t="shared" si="112"/>
        <v>0</v>
      </c>
      <c r="H251" s="8">
        <f t="shared" si="113"/>
        <v>-2.5550434125097682E-12</v>
      </c>
      <c r="I251" s="15">
        <f t="shared" si="114"/>
        <v>-1.0220173650039073E-11</v>
      </c>
      <c r="J251" s="10">
        <f t="shared" si="120"/>
        <v>-6.9737247037604846E-13</v>
      </c>
      <c r="K251" s="21">
        <f t="shared" si="111"/>
        <v>295</v>
      </c>
      <c r="L251" s="10">
        <f t="shared" si="121"/>
        <v>-3.4044630042475913E-13</v>
      </c>
      <c r="M251" s="15"/>
      <c r="N251" s="8">
        <f t="shared" si="122"/>
        <v>-5.1100868250195364E-14</v>
      </c>
      <c r="O251" s="15"/>
      <c r="P251" s="1">
        <f t="shared" si="109"/>
        <v>21.15290975537307</v>
      </c>
      <c r="Q251" s="7">
        <f t="shared" si="119"/>
        <v>6.8234894460269993E-2</v>
      </c>
      <c r="R251" s="7"/>
      <c r="S251" s="7">
        <f t="shared" si="110"/>
        <v>3.3311205081477023E-2</v>
      </c>
      <c r="T251" s="49">
        <f t="shared" si="108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14">
        <f t="shared" si="118"/>
        <v>0</v>
      </c>
      <c r="F252" s="8"/>
      <c r="G252" s="15">
        <f t="shared" si="112"/>
        <v>0</v>
      </c>
      <c r="H252" s="8">
        <f t="shared" si="113"/>
        <v>-1.988618917425967E-12</v>
      </c>
      <c r="I252" s="15">
        <f t="shared" si="114"/>
        <v>-7.9544756697038681E-12</v>
      </c>
      <c r="J252" s="10">
        <f t="shared" si="120"/>
        <v>-5.4277280780902888E-13</v>
      </c>
      <c r="K252" s="21">
        <f t="shared" si="111"/>
        <v>296</v>
      </c>
      <c r="L252" s="10">
        <f t="shared" si="121"/>
        <v>-2.6497317034912485E-13</v>
      </c>
      <c r="M252" s="15"/>
      <c r="N252" s="8">
        <f t="shared" si="122"/>
        <v>-3.977237834851934E-14</v>
      </c>
      <c r="O252" s="15"/>
      <c r="P252" s="1">
        <f t="shared" si="109"/>
        <v>21.15290975537307</v>
      </c>
      <c r="Q252" s="7">
        <f t="shared" si="119"/>
        <v>6.8234894460269993E-2</v>
      </c>
      <c r="R252" s="7"/>
      <c r="S252" s="7">
        <f t="shared" si="110"/>
        <v>3.3311205081477023E-2</v>
      </c>
      <c r="T252" s="49">
        <f t="shared" si="108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14">
        <f t="shared" si="118"/>
        <v>0</v>
      </c>
      <c r="F253" s="8"/>
      <c r="G253" s="15">
        <f t="shared" si="112"/>
        <v>0</v>
      </c>
      <c r="H253" s="8">
        <f t="shared" si="113"/>
        <v>-1.5477643860696266E-12</v>
      </c>
      <c r="I253" s="15">
        <f t="shared" si="114"/>
        <v>-6.1910575442785063E-12</v>
      </c>
      <c r="J253" s="10">
        <f t="shared" si="120"/>
        <v>-4.2244615813130218E-13</v>
      </c>
      <c r="K253" s="21">
        <f t="shared" si="111"/>
        <v>297</v>
      </c>
      <c r="L253" s="10">
        <f t="shared" si="121"/>
        <v>-2.0623158752868685E-13</v>
      </c>
      <c r="M253" s="15"/>
      <c r="N253" s="8">
        <f t="shared" si="122"/>
        <v>-3.0955287721392533E-14</v>
      </c>
      <c r="O253" s="15"/>
      <c r="P253" s="1">
        <f t="shared" si="109"/>
        <v>21.15290975537307</v>
      </c>
      <c r="Q253" s="7">
        <f t="shared" si="119"/>
        <v>6.8234894460269993E-2</v>
      </c>
      <c r="R253" s="7"/>
      <c r="S253" s="7">
        <f t="shared" si="110"/>
        <v>3.3311205081477023E-2</v>
      </c>
      <c r="T253" s="49">
        <f t="shared" si="108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14">
        <f t="shared" si="118"/>
        <v>0</v>
      </c>
      <c r="F254" s="8"/>
      <c r="G254" s="15">
        <f t="shared" si="112"/>
        <v>0</v>
      </c>
      <c r="H254" s="8">
        <f t="shared" si="113"/>
        <v>-1.2046423645040435E-12</v>
      </c>
      <c r="I254" s="15">
        <f t="shared" si="114"/>
        <v>-4.818569458016174E-12</v>
      </c>
      <c r="J254" s="10">
        <f t="shared" si="120"/>
        <v>-3.2879457841721399E-13</v>
      </c>
      <c r="K254" s="21">
        <f t="shared" si="111"/>
        <v>298</v>
      </c>
      <c r="L254" s="10">
        <f t="shared" si="121"/>
        <v>-1.6051235541531835E-13</v>
      </c>
      <c r="M254" s="15"/>
      <c r="N254" s="8">
        <f t="shared" si="122"/>
        <v>-2.4092847290080869E-14</v>
      </c>
      <c r="O254" s="15"/>
      <c r="P254" s="1">
        <f t="shared" si="109"/>
        <v>21.15290975537307</v>
      </c>
      <c r="Q254" s="7">
        <f t="shared" si="119"/>
        <v>6.8234894460269993E-2</v>
      </c>
      <c r="R254" s="7"/>
      <c r="S254" s="7">
        <f t="shared" si="110"/>
        <v>3.3311205081477023E-2</v>
      </c>
      <c r="T254" s="49">
        <f t="shared" si="108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14">
        <f t="shared" si="118"/>
        <v>0</v>
      </c>
      <c r="F255" s="8"/>
      <c r="G255" s="15">
        <f t="shared" si="112"/>
        <v>0</v>
      </c>
      <c r="H255" s="8">
        <f t="shared" si="113"/>
        <v>-9.3758665040934205E-13</v>
      </c>
      <c r="I255" s="15">
        <f t="shared" si="114"/>
        <v>-3.7503466016373682E-12</v>
      </c>
      <c r="J255" s="10">
        <f t="shared" si="120"/>
        <v>-2.5590450455215805E-13</v>
      </c>
      <c r="K255" s="21">
        <f t="shared" si="111"/>
        <v>299</v>
      </c>
      <c r="L255" s="10">
        <f t="shared" si="121"/>
        <v>-1.2492856477376277E-13</v>
      </c>
      <c r="M255" s="15"/>
      <c r="N255" s="8">
        <f t="shared" si="122"/>
        <v>-1.8751733008186842E-14</v>
      </c>
      <c r="O255" s="15"/>
      <c r="P255" s="1">
        <f t="shared" si="109"/>
        <v>21.15290975537307</v>
      </c>
      <c r="Q255" s="7">
        <f t="shared" si="119"/>
        <v>6.8234894460269993E-2</v>
      </c>
      <c r="R255" s="7"/>
      <c r="S255" s="7">
        <f t="shared" si="110"/>
        <v>3.3311205081477023E-2</v>
      </c>
      <c r="T255" s="49">
        <f t="shared" si="108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14">
        <f t="shared" si="118"/>
        <v>0</v>
      </c>
      <c r="F256" s="8"/>
      <c r="G256" s="15">
        <f t="shared" si="112"/>
        <v>0</v>
      </c>
      <c r="H256" s="8">
        <f t="shared" si="113"/>
        <v>-7.2973419574840046E-13</v>
      </c>
      <c r="I256" s="15">
        <f t="shared" si="114"/>
        <v>-2.9189367829936019E-12</v>
      </c>
      <c r="J256" s="10">
        <f t="shared" si="120"/>
        <v>-1.9917334332376844E-13</v>
      </c>
      <c r="K256" s="21">
        <f t="shared" si="111"/>
        <v>300</v>
      </c>
      <c r="L256" s="10">
        <f t="shared" si="121"/>
        <v>-9.723330179816666E-14</v>
      </c>
      <c r="M256" s="15"/>
      <c r="N256" s="8">
        <f t="shared" si="122"/>
        <v>-1.4594683914968011E-14</v>
      </c>
      <c r="O256" s="15"/>
      <c r="P256" s="1">
        <f t="shared" si="109"/>
        <v>21.15290975537307</v>
      </c>
      <c r="Q256" s="7">
        <f t="shared" si="119"/>
        <v>6.8234894460269993E-2</v>
      </c>
      <c r="R256" s="7"/>
      <c r="S256" s="7">
        <f t="shared" si="110"/>
        <v>3.3311205081477023E-2</v>
      </c>
      <c r="T256" s="49">
        <f t="shared" si="108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14">
        <f t="shared" si="118"/>
        <v>0</v>
      </c>
      <c r="F257" s="8"/>
      <c r="G257" s="15">
        <f t="shared" si="112"/>
        <v>0</v>
      </c>
      <c r="H257" s="8">
        <f t="shared" si="113"/>
        <v>-5.6796030128210007E-13</v>
      </c>
      <c r="I257" s="15">
        <f t="shared" si="114"/>
        <v>-2.2718412051284003E-12</v>
      </c>
      <c r="J257" s="10">
        <f t="shared" si="120"/>
        <v>-1.5501884486242897E-13</v>
      </c>
      <c r="K257" s="21">
        <f t="shared" si="111"/>
        <v>301</v>
      </c>
      <c r="L257" s="10">
        <f t="shared" si="121"/>
        <v>-7.5677768296582049E-14</v>
      </c>
      <c r="M257" s="15"/>
      <c r="N257" s="8">
        <f t="shared" si="122"/>
        <v>-1.1359206025642002E-14</v>
      </c>
      <c r="O257" s="15"/>
      <c r="P257" s="1">
        <f t="shared" si="109"/>
        <v>21.15290975537307</v>
      </c>
      <c r="Q257" s="7">
        <f t="shared" si="119"/>
        <v>6.8234894460269993E-2</v>
      </c>
      <c r="R257" s="7"/>
      <c r="S257" s="7">
        <f t="shared" si="110"/>
        <v>3.3311205081477023E-2</v>
      </c>
      <c r="T257" s="49">
        <f t="shared" si="108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14">
        <f t="shared" si="118"/>
        <v>0</v>
      </c>
      <c r="F258" s="8"/>
      <c r="G258" s="15">
        <f t="shared" si="112"/>
        <v>0</v>
      </c>
      <c r="H258" s="8">
        <f t="shared" si="113"/>
        <v>-4.4204986652931005E-13</v>
      </c>
      <c r="I258" s="15">
        <f t="shared" si="114"/>
        <v>-1.7681994661172402E-12</v>
      </c>
      <c r="J258" s="10">
        <f t="shared" si="120"/>
        <v>-1.2065290395521562E-13</v>
      </c>
      <c r="K258" s="21">
        <f t="shared" si="111"/>
        <v>302</v>
      </c>
      <c r="L258" s="10">
        <f t="shared" si="121"/>
        <v>-5.8900855040789572E-14</v>
      </c>
      <c r="M258" s="15"/>
      <c r="N258" s="8">
        <f t="shared" si="122"/>
        <v>-8.8409973305862013E-15</v>
      </c>
      <c r="O258" s="15"/>
      <c r="P258" s="1">
        <f t="shared" si="109"/>
        <v>21.15290975537307</v>
      </c>
      <c r="Q258" s="7">
        <f t="shared" si="119"/>
        <v>6.8234894460269993E-2</v>
      </c>
      <c r="R258" s="7"/>
      <c r="S258" s="7">
        <f t="shared" si="110"/>
        <v>3.3311205081477023E-2</v>
      </c>
      <c r="T258" s="49">
        <f t="shared" si="108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14">
        <f t="shared" si="118"/>
        <v>0</v>
      </c>
      <c r="F259" s="8"/>
      <c r="G259" s="15">
        <f t="shared" si="112"/>
        <v>0</v>
      </c>
      <c r="H259" s="8">
        <f t="shared" si="113"/>
        <v>-3.4405236432453337E-13</v>
      </c>
      <c r="I259" s="15">
        <f t="shared" si="114"/>
        <v>-1.3762094572981335E-12</v>
      </c>
      <c r="J259" s="10">
        <f t="shared" si="120"/>
        <v>-9.3905507073963581E-14</v>
      </c>
      <c r="K259" s="21">
        <f t="shared" si="111"/>
        <v>303</v>
      </c>
      <c r="L259" s="10">
        <f t="shared" si="121"/>
        <v>-4.5843195467126322E-14</v>
      </c>
      <c r="M259" s="15"/>
      <c r="N259" s="8">
        <f t="shared" si="122"/>
        <v>-6.8810472864906676E-15</v>
      </c>
      <c r="O259" s="15"/>
      <c r="P259" s="1">
        <f t="shared" si="109"/>
        <v>21.15290975537307</v>
      </c>
      <c r="Q259" s="7">
        <f t="shared" si="119"/>
        <v>6.8234894460269993E-2</v>
      </c>
      <c r="R259" s="7"/>
      <c r="S259" s="7">
        <f t="shared" si="110"/>
        <v>3.3311205081477023E-2</v>
      </c>
      <c r="T259" s="49">
        <f t="shared" si="108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14">
        <f t="shared" si="118"/>
        <v>0</v>
      </c>
      <c r="F260" s="8"/>
      <c r="G260" s="15">
        <f t="shared" si="112"/>
        <v>0</v>
      </c>
      <c r="H260" s="8">
        <f t="shared" si="113"/>
        <v>-2.6777981028855898E-13</v>
      </c>
      <c r="I260" s="15">
        <f t="shared" si="114"/>
        <v>-1.0711192411542359E-12</v>
      </c>
      <c r="J260" s="10">
        <f t="shared" si="120"/>
        <v>-7.3087708374523772E-14</v>
      </c>
      <c r="K260" s="21">
        <f t="shared" si="111"/>
        <v>304</v>
      </c>
      <c r="L260" s="10">
        <f t="shared" si="121"/>
        <v>-3.5680272708804796E-14</v>
      </c>
      <c r="M260" s="15"/>
      <c r="N260" s="8">
        <f t="shared" si="122"/>
        <v>-5.3555962057711798E-15</v>
      </c>
      <c r="O260" s="15"/>
      <c r="P260" s="1">
        <f t="shared" si="109"/>
        <v>21.15290975537307</v>
      </c>
      <c r="Q260" s="7">
        <f t="shared" si="119"/>
        <v>6.8234894460269993E-2</v>
      </c>
      <c r="R260" s="7"/>
      <c r="S260" s="7">
        <f t="shared" si="110"/>
        <v>3.3311205081477023E-2</v>
      </c>
      <c r="T260" s="49">
        <f t="shared" si="108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14">
        <f t="shared" si="118"/>
        <v>0</v>
      </c>
      <c r="F261" s="8"/>
      <c r="G261" s="15">
        <f t="shared" si="112"/>
        <v>0</v>
      </c>
      <c r="H261" s="8">
        <f t="shared" si="113"/>
        <v>-2.0841602684217763E-13</v>
      </c>
      <c r="I261" s="15">
        <f t="shared" si="114"/>
        <v>-8.3366410736871054E-13</v>
      </c>
      <c r="J261" s="10">
        <f t="shared" si="120"/>
        <v>-5.6884982381619155E-14</v>
      </c>
      <c r="K261" s="21">
        <f t="shared" si="111"/>
        <v>305</v>
      </c>
      <c r="L261" s="10">
        <f t="shared" si="121"/>
        <v>-2.7770356049625596E-14</v>
      </c>
      <c r="M261" s="15"/>
      <c r="N261" s="8">
        <f t="shared" si="122"/>
        <v>-4.1683205368435527E-15</v>
      </c>
      <c r="O261" s="15"/>
      <c r="P261" s="1">
        <f t="shared" si="109"/>
        <v>21.15290975537307</v>
      </c>
      <c r="Q261" s="7">
        <f t="shared" si="119"/>
        <v>6.8234894460269993E-2</v>
      </c>
      <c r="R261" s="7"/>
      <c r="S261" s="7">
        <f t="shared" si="110"/>
        <v>3.3311205081477023E-2</v>
      </c>
      <c r="T261" s="49">
        <f t="shared" ref="T261:T306" si="123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14">
        <f t="shared" si="118"/>
        <v>0</v>
      </c>
      <c r="F262" s="8"/>
      <c r="G262" s="15">
        <f t="shared" si="112"/>
        <v>0</v>
      </c>
      <c r="H262" s="8">
        <f t="shared" si="113"/>
        <v>-1.6221252900982874E-13</v>
      </c>
      <c r="I262" s="15">
        <f t="shared" si="114"/>
        <v>-6.4885011603931497E-13</v>
      </c>
      <c r="J262" s="10">
        <f t="shared" si="120"/>
        <v>-4.4274219188476592E-14</v>
      </c>
      <c r="K262" s="21">
        <f t="shared" si="111"/>
        <v>306</v>
      </c>
      <c r="L262" s="10">
        <f t="shared" si="121"/>
        <v>-2.1613979282525786E-14</v>
      </c>
      <c r="M262" s="15"/>
      <c r="N262" s="8">
        <f t="shared" si="122"/>
        <v>-3.2442505801965748E-15</v>
      </c>
      <c r="O262" s="15"/>
      <c r="P262" s="1">
        <f t="shared" ref="P262:P306" si="124">LOG(2)/LOG(1+S262)</f>
        <v>21.15290975537307</v>
      </c>
      <c r="Q262" s="7">
        <f t="shared" si="119"/>
        <v>6.8234894460269993E-2</v>
      </c>
      <c r="R262" s="7"/>
      <c r="S262" s="7">
        <f t="shared" ref="S262:S306" si="125">+L262/I262</f>
        <v>3.3311205081477023E-2</v>
      </c>
      <c r="T262" s="49">
        <f t="shared" si="123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14">
        <f t="shared" si="118"/>
        <v>0</v>
      </c>
      <c r="F263" s="8"/>
      <c r="G263" s="15">
        <f t="shared" si="112"/>
        <v>0</v>
      </c>
      <c r="H263" s="8">
        <f t="shared" si="113"/>
        <v>-1.2625182893295388E-13</v>
      </c>
      <c r="I263" s="15">
        <f t="shared" si="114"/>
        <v>-5.050073157318155E-13</v>
      </c>
      <c r="J263" s="10">
        <f t="shared" si="120"/>
        <v>-3.4459120890624675E-14</v>
      </c>
      <c r="K263" s="21">
        <f t="shared" si="111"/>
        <v>307</v>
      </c>
      <c r="L263" s="10">
        <f t="shared" si="121"/>
        <v>-1.6822402261988722E-14</v>
      </c>
      <c r="M263" s="15"/>
      <c r="N263" s="8">
        <f t="shared" si="122"/>
        <v>-2.5250365786590776E-15</v>
      </c>
      <c r="O263" s="15"/>
      <c r="P263" s="1">
        <f t="shared" si="124"/>
        <v>21.15290975537307</v>
      </c>
      <c r="Q263" s="7">
        <f t="shared" si="119"/>
        <v>6.8234894460269993E-2</v>
      </c>
      <c r="R263" s="7"/>
      <c r="S263" s="7">
        <f t="shared" si="125"/>
        <v>3.3311205081477023E-2</v>
      </c>
      <c r="T263" s="49">
        <f t="shared" si="123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14">
        <f t="shared" si="118"/>
        <v>0</v>
      </c>
      <c r="F264" s="8"/>
      <c r="G264" s="15">
        <f t="shared" si="112"/>
        <v>0</v>
      </c>
      <c r="H264" s="8">
        <f t="shared" si="113"/>
        <v>-9.8263213120547827E-14</v>
      </c>
      <c r="I264" s="15">
        <f t="shared" si="114"/>
        <v>-3.9305285248219131E-13</v>
      </c>
      <c r="J264" s="10">
        <f t="shared" si="120"/>
        <v>-2.6819919906430395E-14</v>
      </c>
      <c r="K264" s="21">
        <f t="shared" ref="K264:K306" si="126">+K263+1</f>
        <v>308</v>
      </c>
      <c r="L264" s="10">
        <f t="shared" si="121"/>
        <v>-1.309306417689381E-14</v>
      </c>
      <c r="M264" s="15"/>
      <c r="N264" s="8">
        <f t="shared" si="122"/>
        <v>-1.9652642624109565E-15</v>
      </c>
      <c r="O264" s="15"/>
      <c r="P264" s="1">
        <f t="shared" si="124"/>
        <v>21.15290975537307</v>
      </c>
      <c r="Q264" s="7">
        <f t="shared" si="119"/>
        <v>6.8234894460269993E-2</v>
      </c>
      <c r="R264" s="7"/>
      <c r="S264" s="7">
        <f t="shared" si="125"/>
        <v>3.3311205081477023E-2</v>
      </c>
      <c r="T264" s="49">
        <f t="shared" si="123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14">
        <f t="shared" si="118"/>
        <v>0</v>
      </c>
      <c r="F265" s="8"/>
      <c r="G265" s="15">
        <f t="shared" si="112"/>
        <v>0</v>
      </c>
      <c r="H265" s="8">
        <f t="shared" si="113"/>
        <v>-7.647935981903158E-14</v>
      </c>
      <c r="I265" s="15">
        <f t="shared" si="114"/>
        <v>-3.0591743927612632E-13</v>
      </c>
      <c r="J265" s="10">
        <f t="shared" si="120"/>
        <v>-2.0874244182562532E-14</v>
      </c>
      <c r="K265" s="21">
        <f t="shared" si="126"/>
        <v>309</v>
      </c>
      <c r="L265" s="10">
        <f t="shared" si="121"/>
        <v>-1.0190478557727338E-14</v>
      </c>
      <c r="M265" s="15"/>
      <c r="N265" s="8">
        <f t="shared" si="122"/>
        <v>-1.5295871963806316E-15</v>
      </c>
      <c r="O265" s="15"/>
      <c r="P265" s="1">
        <f t="shared" si="124"/>
        <v>21.15290975537307</v>
      </c>
      <c r="Q265" s="7">
        <f t="shared" si="119"/>
        <v>6.8234894460269993E-2</v>
      </c>
      <c r="R265" s="7"/>
      <c r="S265" s="7">
        <f t="shared" si="125"/>
        <v>3.3311205081477023E-2</v>
      </c>
      <c r="T265" s="49">
        <f t="shared" si="123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14">
        <f t="shared" si="118"/>
        <v>0</v>
      </c>
      <c r="F266" s="8"/>
      <c r="G266" s="15">
        <f t="shared" si="112"/>
        <v>0</v>
      </c>
      <c r="H266" s="8">
        <f t="shared" si="113"/>
        <v>-5.9524742704610358E-14</v>
      </c>
      <c r="I266" s="15">
        <f t="shared" si="114"/>
        <v>-2.3809897081844143E-13</v>
      </c>
      <c r="J266" s="10">
        <f t="shared" si="120"/>
        <v>-1.6246658144895257E-14</v>
      </c>
      <c r="K266" s="21">
        <f t="shared" si="126"/>
        <v>310</v>
      </c>
      <c r="L266" s="10">
        <f t="shared" si="121"/>
        <v>-7.9313636466217155E-15</v>
      </c>
      <c r="M266" s="15"/>
      <c r="N266" s="8">
        <f t="shared" si="122"/>
        <v>-1.1904948540922071E-15</v>
      </c>
      <c r="O266" s="15"/>
      <c r="P266" s="1">
        <f t="shared" si="124"/>
        <v>21.15290975537307</v>
      </c>
      <c r="Q266" s="7">
        <f t="shared" si="119"/>
        <v>6.8234894460269993E-2</v>
      </c>
      <c r="R266" s="7"/>
      <c r="S266" s="7">
        <f t="shared" si="125"/>
        <v>3.3311205081477023E-2</v>
      </c>
      <c r="T266" s="49">
        <f t="shared" si="123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14">
        <f t="shared" si="118"/>
        <v>0</v>
      </c>
      <c r="F267" s="8"/>
      <c r="G267" s="15">
        <f t="shared" si="112"/>
        <v>0</v>
      </c>
      <c r="H267" s="8">
        <f t="shared" si="113"/>
        <v>-4.632877422659015E-14</v>
      </c>
      <c r="I267" s="15">
        <f t="shared" si="114"/>
        <v>-1.853150969063606E-13</v>
      </c>
      <c r="J267" s="10">
        <f t="shared" si="120"/>
        <v>-1.2644956079300221E-14</v>
      </c>
      <c r="K267" s="21">
        <f t="shared" si="126"/>
        <v>311</v>
      </c>
      <c r="L267" s="10">
        <f t="shared" si="121"/>
        <v>-6.1730691977415663E-15</v>
      </c>
      <c r="M267" s="15"/>
      <c r="N267" s="8">
        <f t="shared" si="122"/>
        <v>-9.2657548453180295E-16</v>
      </c>
      <c r="O267" s="15"/>
      <c r="P267" s="1">
        <f t="shared" si="124"/>
        <v>21.15290975537307</v>
      </c>
      <c r="Q267" s="7">
        <f t="shared" si="119"/>
        <v>6.8234894460269993E-2</v>
      </c>
      <c r="R267" s="7"/>
      <c r="S267" s="7">
        <f t="shared" si="125"/>
        <v>3.3311205081477023E-2</v>
      </c>
      <c r="T267" s="49">
        <f t="shared" si="123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14">
        <f t="shared" si="118"/>
        <v>0</v>
      </c>
      <c r="F268" s="8"/>
      <c r="G268" s="15">
        <f t="shared" si="112"/>
        <v>0</v>
      </c>
      <c r="H268" s="8">
        <f t="shared" si="113"/>
        <v>-3.6058204098245054E-14</v>
      </c>
      <c r="I268" s="15">
        <f t="shared" si="114"/>
        <v>-1.4423281639298022E-13</v>
      </c>
      <c r="J268" s="10">
        <f t="shared" si="120"/>
        <v>-9.8417110042825051E-15</v>
      </c>
      <c r="K268" s="21">
        <f t="shared" si="126"/>
        <v>312</v>
      </c>
      <c r="L268" s="10">
        <f t="shared" si="121"/>
        <v>-4.8045689263455854E-15</v>
      </c>
      <c r="M268" s="15"/>
      <c r="N268" s="8">
        <f t="shared" si="122"/>
        <v>-7.2116408196490108E-16</v>
      </c>
      <c r="O268" s="15"/>
      <c r="P268" s="1">
        <f t="shared" si="124"/>
        <v>21.15290975537307</v>
      </c>
      <c r="Q268" s="7">
        <f t="shared" si="119"/>
        <v>6.8234894460269993E-2</v>
      </c>
      <c r="R268" s="7"/>
      <c r="S268" s="7">
        <f t="shared" si="125"/>
        <v>3.3311205081477023E-2</v>
      </c>
      <c r="T268" s="49">
        <f t="shared" si="123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14">
        <f t="shared" si="118"/>
        <v>0</v>
      </c>
      <c r="F269" s="8"/>
      <c r="G269" s="15">
        <f t="shared" si="112"/>
        <v>0</v>
      </c>
      <c r="H269" s="8">
        <f t="shared" si="113"/>
        <v>-2.8064504284778963E-14</v>
      </c>
      <c r="I269" s="15">
        <f t="shared" si="114"/>
        <v>-1.1225801713911585E-13</v>
      </c>
      <c r="J269" s="10">
        <f t="shared" si="120"/>
        <v>-7.6599139518067506E-15</v>
      </c>
      <c r="K269" s="21">
        <f t="shared" si="126"/>
        <v>313</v>
      </c>
      <c r="L269" s="10">
        <f t="shared" si="121"/>
        <v>-3.7394498309610508E-15</v>
      </c>
      <c r="M269" s="15"/>
      <c r="N269" s="8">
        <f t="shared" si="122"/>
        <v>-5.6129008569557927E-16</v>
      </c>
      <c r="O269" s="15"/>
      <c r="P269" s="1">
        <f t="shared" si="124"/>
        <v>21.15290975537307</v>
      </c>
      <c r="Q269" s="7">
        <f t="shared" si="119"/>
        <v>6.8234894460269993E-2</v>
      </c>
      <c r="R269" s="7"/>
      <c r="S269" s="7">
        <f t="shared" si="125"/>
        <v>3.3311205081477023E-2</v>
      </c>
      <c r="T269" s="49">
        <f t="shared" si="123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14">
        <f t="shared" si="118"/>
        <v>0</v>
      </c>
      <c r="F270" s="8"/>
      <c r="G270" s="15">
        <f t="shared" si="112"/>
        <v>0</v>
      </c>
      <c r="H270" s="8">
        <f t="shared" si="113"/>
        <v>-2.1842918149900586E-14</v>
      </c>
      <c r="I270" s="15">
        <f t="shared" si="114"/>
        <v>-8.7371672599602344E-14</v>
      </c>
      <c r="J270" s="10">
        <f t="shared" si="120"/>
        <v>-5.9617968586511296E-15</v>
      </c>
      <c r="K270" s="21">
        <f t="shared" si="126"/>
        <v>314</v>
      </c>
      <c r="L270" s="10">
        <f t="shared" si="121"/>
        <v>-2.9104557042770204E-15</v>
      </c>
      <c r="M270" s="15"/>
      <c r="N270" s="8">
        <f t="shared" si="122"/>
        <v>-4.3685836299801175E-16</v>
      </c>
      <c r="O270" s="15"/>
      <c r="P270" s="1">
        <f t="shared" si="124"/>
        <v>21.15290975537307</v>
      </c>
      <c r="Q270" s="7">
        <f t="shared" si="119"/>
        <v>6.8234894460269993E-2</v>
      </c>
      <c r="R270" s="7"/>
      <c r="S270" s="7">
        <f t="shared" si="125"/>
        <v>3.3311205081477023E-2</v>
      </c>
      <c r="T270" s="49">
        <f t="shared" si="123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14">
        <f t="shared" si="118"/>
        <v>0</v>
      </c>
      <c r="F271" s="8"/>
      <c r="G271" s="15">
        <f t="shared" si="112"/>
        <v>0</v>
      </c>
      <c r="H271" s="8">
        <f t="shared" si="113"/>
        <v>-1.7000587947745189E-14</v>
      </c>
      <c r="I271" s="15">
        <f t="shared" si="114"/>
        <v>-6.8002351790980758E-14</v>
      </c>
      <c r="J271" s="10">
        <f t="shared" si="120"/>
        <v>-4.6401332975077243E-15</v>
      </c>
      <c r="K271" s="21">
        <f t="shared" si="126"/>
        <v>315</v>
      </c>
      <c r="L271" s="10">
        <f t="shared" si="121"/>
        <v>-2.2652402865321064E-15</v>
      </c>
      <c r="M271" s="15"/>
      <c r="N271" s="8">
        <f t="shared" si="122"/>
        <v>-3.4001175895490382E-16</v>
      </c>
      <c r="O271" s="15"/>
      <c r="P271" s="1">
        <f t="shared" si="124"/>
        <v>21.15290975537307</v>
      </c>
      <c r="Q271" s="7">
        <f t="shared" si="119"/>
        <v>6.8234894460269993E-2</v>
      </c>
      <c r="R271" s="7"/>
      <c r="S271" s="7">
        <f t="shared" si="125"/>
        <v>3.3311205081477023E-2</v>
      </c>
      <c r="T271" s="49">
        <f t="shared" si="123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14">
        <f t="shared" si="118"/>
        <v>0</v>
      </c>
      <c r="F272" s="8"/>
      <c r="G272" s="15">
        <f t="shared" si="112"/>
        <v>0</v>
      </c>
      <c r="H272" s="8">
        <f t="shared" si="113"/>
        <v>-1.3231748092703193E-14</v>
      </c>
      <c r="I272" s="15">
        <f t="shared" si="114"/>
        <v>-5.2926992370812771E-14</v>
      </c>
      <c r="J272" s="10">
        <f t="shared" si="120"/>
        <v>-3.6114677385219246E-15</v>
      </c>
      <c r="K272" s="21">
        <f t="shared" si="126"/>
        <v>316</v>
      </c>
      <c r="L272" s="10">
        <f t="shared" si="121"/>
        <v>-1.7630618972099141E-15</v>
      </c>
      <c r="M272" s="15"/>
      <c r="N272" s="8">
        <f t="shared" si="122"/>
        <v>-2.6463496185406385E-16</v>
      </c>
      <c r="O272" s="15"/>
      <c r="P272" s="1">
        <f t="shared" si="124"/>
        <v>21.15290975537307</v>
      </c>
      <c r="Q272" s="7">
        <f t="shared" si="119"/>
        <v>6.8234894460269993E-2</v>
      </c>
      <c r="R272" s="7"/>
      <c r="S272" s="7">
        <f t="shared" si="125"/>
        <v>3.3311205081477023E-2</v>
      </c>
      <c r="T272" s="49">
        <f t="shared" si="123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14">
        <f t="shared" si="118"/>
        <v>0</v>
      </c>
      <c r="F273" s="8"/>
      <c r="G273" s="15">
        <f t="shared" si="112"/>
        <v>0</v>
      </c>
      <c r="H273" s="8">
        <f t="shared" si="113"/>
        <v>-1.0298417803366357E-14</v>
      </c>
      <c r="I273" s="15">
        <f t="shared" si="114"/>
        <v>-4.1193671213465427E-14</v>
      </c>
      <c r="J273" s="10">
        <f t="shared" si="120"/>
        <v>-2.8108458076818757E-15</v>
      </c>
      <c r="K273" s="21">
        <f t="shared" si="126"/>
        <v>317</v>
      </c>
      <c r="L273" s="10">
        <f t="shared" si="121"/>
        <v>-1.3722108298506833E-15</v>
      </c>
      <c r="M273" s="15"/>
      <c r="N273" s="8">
        <f t="shared" si="122"/>
        <v>-2.0596835606732715E-16</v>
      </c>
      <c r="O273" s="15"/>
      <c r="P273" s="1">
        <f t="shared" si="124"/>
        <v>21.15290975537307</v>
      </c>
      <c r="Q273" s="7">
        <f t="shared" si="119"/>
        <v>6.8234894460269993E-2</v>
      </c>
      <c r="R273" s="7"/>
      <c r="S273" s="7">
        <f t="shared" si="125"/>
        <v>3.3311205081477023E-2</v>
      </c>
      <c r="T273" s="49">
        <f t="shared" si="123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14">
        <f t="shared" si="118"/>
        <v>0</v>
      </c>
      <c r="F274" s="8"/>
      <c r="G274" s="15">
        <f t="shared" si="112"/>
        <v>0</v>
      </c>
      <c r="H274" s="8">
        <f t="shared" si="113"/>
        <v>-8.0153739709706066E-15</v>
      </c>
      <c r="I274" s="15">
        <f t="shared" si="114"/>
        <v>-3.2061495883882426E-14</v>
      </c>
      <c r="J274" s="10">
        <f t="shared" si="120"/>
        <v>-2.1877127878750983E-15</v>
      </c>
      <c r="K274" s="21">
        <f t="shared" si="126"/>
        <v>318</v>
      </c>
      <c r="L274" s="10">
        <f t="shared" si="121"/>
        <v>-1.0680070646069389E-15</v>
      </c>
      <c r="M274" s="15"/>
      <c r="N274" s="8">
        <f t="shared" si="122"/>
        <v>-1.6030747941941213E-16</v>
      </c>
      <c r="O274" s="15"/>
      <c r="P274" s="1">
        <f t="shared" si="124"/>
        <v>21.15290975537307</v>
      </c>
      <c r="Q274" s="7">
        <f t="shared" si="119"/>
        <v>6.8234894460269993E-2</v>
      </c>
      <c r="R274" s="7"/>
      <c r="S274" s="7">
        <f t="shared" si="125"/>
        <v>3.3311205081477023E-2</v>
      </c>
      <c r="T274" s="49">
        <f t="shared" si="123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14">
        <f t="shared" si="118"/>
        <v>0</v>
      </c>
      <c r="F275" s="8"/>
      <c r="G275" s="15">
        <f t="shared" si="112"/>
        <v>0</v>
      </c>
      <c r="H275" s="8">
        <f t="shared" si="113"/>
        <v>-6.2384553745248368E-15</v>
      </c>
      <c r="I275" s="15">
        <f t="shared" si="114"/>
        <v>-2.4953821498099347E-14</v>
      </c>
      <c r="J275" s="10">
        <f t="shared" si="120"/>
        <v>-1.7027213763032254E-15</v>
      </c>
      <c r="K275" s="21">
        <f t="shared" si="126"/>
        <v>319</v>
      </c>
      <c r="L275" s="10">
        <f t="shared" si="121"/>
        <v>-8.3124186548975752E-16</v>
      </c>
      <c r="M275" s="15"/>
      <c r="N275" s="8">
        <f t="shared" si="122"/>
        <v>-1.2476910749049673E-16</v>
      </c>
      <c r="O275" s="15"/>
      <c r="P275" s="1">
        <f t="shared" si="124"/>
        <v>21.15290975537307</v>
      </c>
      <c r="Q275" s="7">
        <f t="shared" si="119"/>
        <v>6.8234894460269993E-2</v>
      </c>
      <c r="R275" s="7"/>
      <c r="S275" s="7">
        <f t="shared" si="125"/>
        <v>3.3311205081477023E-2</v>
      </c>
      <c r="T275" s="49">
        <f t="shared" si="123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14">
        <f t="shared" si="118"/>
        <v>0</v>
      </c>
      <c r="F276" s="8"/>
      <c r="G276" s="15">
        <f t="shared" si="112"/>
        <v>0</v>
      </c>
      <c r="H276" s="8">
        <f t="shared" si="113"/>
        <v>-4.8554597203934431E-15</v>
      </c>
      <c r="I276" s="15">
        <f t="shared" si="114"/>
        <v>-1.9421838881573772E-14</v>
      </c>
      <c r="J276" s="10">
        <f t="shared" si="120"/>
        <v>-1.3252471263085545E-15</v>
      </c>
      <c r="K276" s="21">
        <f t="shared" si="126"/>
        <v>320</v>
      </c>
      <c r="L276" s="10">
        <f t="shared" si="121"/>
        <v>-6.4696485804350828E-16</v>
      </c>
      <c r="M276" s="15"/>
      <c r="N276" s="8">
        <f t="shared" si="122"/>
        <v>-9.7109194407868862E-17</v>
      </c>
      <c r="O276" s="15"/>
      <c r="P276" s="1">
        <f t="shared" si="124"/>
        <v>21.15290975537307</v>
      </c>
      <c r="Q276" s="7">
        <f t="shared" si="119"/>
        <v>6.8234894460269993E-2</v>
      </c>
      <c r="R276" s="7"/>
      <c r="S276" s="7">
        <f t="shared" si="125"/>
        <v>3.3311205081477023E-2</v>
      </c>
      <c r="T276" s="49">
        <f t="shared" si="123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14">
        <f t="shared" si="118"/>
        <v>0</v>
      </c>
      <c r="F277" s="8"/>
      <c r="G277" s="15">
        <f t="shared" si="112"/>
        <v>0</v>
      </c>
      <c r="H277" s="8">
        <f t="shared" si="113"/>
        <v>-3.7790587062039916E-15</v>
      </c>
      <c r="I277" s="15">
        <f t="shared" si="114"/>
        <v>-1.5116234824815966E-14</v>
      </c>
      <c r="J277" s="10">
        <f t="shared" si="120"/>
        <v>-1.0314546879079754E-15</v>
      </c>
      <c r="K277" s="21">
        <f t="shared" si="126"/>
        <v>321</v>
      </c>
      <c r="L277" s="10">
        <f t="shared" si="121"/>
        <v>-5.0353999830920957E-16</v>
      </c>
      <c r="M277" s="15"/>
      <c r="N277" s="8">
        <f t="shared" si="122"/>
        <v>-7.5581174124079836E-17</v>
      </c>
      <c r="O277" s="15"/>
      <c r="P277" s="1">
        <f t="shared" si="124"/>
        <v>21.15290975537307</v>
      </c>
      <c r="Q277" s="7">
        <f t="shared" si="119"/>
        <v>6.8234894460269993E-2</v>
      </c>
      <c r="R277" s="7"/>
      <c r="S277" s="7">
        <f t="shared" si="125"/>
        <v>3.3311205081477023E-2</v>
      </c>
      <c r="T277" s="49">
        <f t="shared" si="123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14">
        <f t="shared" si="118"/>
        <v>0</v>
      </c>
      <c r="F278" s="8"/>
      <c r="G278" s="15">
        <f t="shared" si="112"/>
        <v>0</v>
      </c>
      <c r="H278" s="8">
        <f t="shared" si="113"/>
        <v>-2.9412837356992763E-15</v>
      </c>
      <c r="I278" s="15">
        <f t="shared" si="114"/>
        <v>-1.1765134942797105E-14</v>
      </c>
      <c r="J278" s="10">
        <f t="shared" si="120"/>
        <v>-8.0279274113259509E-16</v>
      </c>
      <c r="K278" s="21">
        <f t="shared" si="126"/>
        <v>322</v>
      </c>
      <c r="L278" s="10">
        <f t="shared" si="121"/>
        <v>-3.9191082289076584E-16</v>
      </c>
      <c r="M278" s="15"/>
      <c r="N278" s="8">
        <f t="shared" si="122"/>
        <v>-5.8825674713985525E-17</v>
      </c>
      <c r="O278" s="15"/>
      <c r="P278" s="1">
        <f t="shared" si="124"/>
        <v>21.15290975537307</v>
      </c>
      <c r="Q278" s="7">
        <f t="shared" si="119"/>
        <v>6.8234894460269993E-2</v>
      </c>
      <c r="R278" s="7"/>
      <c r="S278" s="7">
        <f t="shared" si="125"/>
        <v>3.3311205081477023E-2</v>
      </c>
      <c r="T278" s="49">
        <f t="shared" si="123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14">
        <f t="shared" si="118"/>
        <v>0</v>
      </c>
      <c r="F279" s="8"/>
      <c r="G279" s="15">
        <f t="shared" si="112"/>
        <v>0</v>
      </c>
      <c r="H279" s="8">
        <f t="shared" si="113"/>
        <v>-2.2892340888186524E-15</v>
      </c>
      <c r="I279" s="15">
        <f t="shared" si="114"/>
        <v>-9.1569363552746095E-15</v>
      </c>
      <c r="J279" s="10">
        <f t="shared" si="120"/>
        <v>-6.2482258578157232E-16</v>
      </c>
      <c r="K279" s="21">
        <f t="shared" si="126"/>
        <v>323</v>
      </c>
      <c r="L279" s="10">
        <f t="shared" si="121"/>
        <v>-3.0502858484858526E-16</v>
      </c>
      <c r="M279" s="15"/>
      <c r="N279" s="8">
        <f t="shared" si="122"/>
        <v>-4.578468177637305E-17</v>
      </c>
      <c r="O279" s="15"/>
      <c r="P279" s="1">
        <f t="shared" si="124"/>
        <v>21.15290975537307</v>
      </c>
      <c r="Q279" s="7">
        <f t="shared" si="119"/>
        <v>6.8234894460269993E-2</v>
      </c>
      <c r="R279" s="7"/>
      <c r="S279" s="7">
        <f t="shared" si="125"/>
        <v>3.3311205081477023E-2</v>
      </c>
      <c r="T279" s="49">
        <f t="shared" si="123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14">
        <f t="shared" si="118"/>
        <v>0</v>
      </c>
      <c r="F280" s="8"/>
      <c r="G280" s="15">
        <f t="shared" ref="G280:G306" si="127">+E280-F280</f>
        <v>0</v>
      </c>
      <c r="H280" s="8">
        <f t="shared" si="113"/>
        <v>-1.7817365423820423E-15</v>
      </c>
      <c r="I280" s="15">
        <f t="shared" si="114"/>
        <v>-7.1269461695281692E-15</v>
      </c>
      <c r="J280" s="10">
        <f t="shared" si="120"/>
        <v>-4.8630641970178007E-16</v>
      </c>
      <c r="K280" s="21">
        <f t="shared" si="126"/>
        <v>324</v>
      </c>
      <c r="L280" s="10">
        <f t="shared" si="121"/>
        <v>-2.3740716545779996E-16</v>
      </c>
      <c r="M280" s="15"/>
      <c r="N280" s="8">
        <f t="shared" si="122"/>
        <v>-3.5634730847640846E-17</v>
      </c>
      <c r="O280" s="15"/>
      <c r="P280" s="1">
        <f t="shared" si="124"/>
        <v>21.15290975537307</v>
      </c>
      <c r="Q280" s="7">
        <f t="shared" si="119"/>
        <v>6.8234894460269993E-2</v>
      </c>
      <c r="R280" s="7"/>
      <c r="S280" s="7">
        <f t="shared" si="125"/>
        <v>3.3311205081477023E-2</v>
      </c>
      <c r="T280" s="49">
        <f t="shared" si="123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14">
        <f t="shared" si="118"/>
        <v>0</v>
      </c>
      <c r="F281" s="8"/>
      <c r="G281" s="15">
        <f t="shared" si="127"/>
        <v>0</v>
      </c>
      <c r="H281" s="8">
        <f t="shared" ref="H281:H306" si="128">+I281*$H$3</f>
        <v>-1.3867455154390716E-15</v>
      </c>
      <c r="I281" s="15">
        <f t="shared" ref="I281:I306" si="129">+I280-H280-N280+L280</f>
        <v>-5.5469820617562865E-15</v>
      </c>
      <c r="J281" s="10">
        <f t="shared" ref="J281:J306" si="130">+I281*$Q$3</f>
        <v>-3.7849773555695103E-16</v>
      </c>
      <c r="K281" s="21">
        <f t="shared" si="126"/>
        <v>325</v>
      </c>
      <c r="L281" s="10">
        <f t="shared" ref="L281:L306" si="131">+$S$3*I281</f>
        <v>-1.847766570424379E-16</v>
      </c>
      <c r="M281" s="15"/>
      <c r="N281" s="8">
        <f t="shared" ref="N281:N306" si="132">+I281*$N$3</f>
        <v>-2.7734910308781433E-17</v>
      </c>
      <c r="O281" s="15"/>
      <c r="P281" s="1">
        <f t="shared" si="124"/>
        <v>21.15290975537307</v>
      </c>
      <c r="Q281" s="7">
        <f t="shared" si="119"/>
        <v>6.8234894460269993E-2</v>
      </c>
      <c r="R281" s="7"/>
      <c r="S281" s="7">
        <f t="shared" si="125"/>
        <v>3.3311205081477023E-2</v>
      </c>
      <c r="T281" s="49">
        <f t="shared" si="123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14">
        <f t="shared" si="118"/>
        <v>0</v>
      </c>
      <c r="F282" s="8"/>
      <c r="G282" s="15">
        <f t="shared" si="127"/>
        <v>0</v>
      </c>
      <c r="H282" s="8">
        <f t="shared" si="128"/>
        <v>-1.0793195732627179E-15</v>
      </c>
      <c r="I282" s="15">
        <f t="shared" si="129"/>
        <v>-4.3172782930508716E-15</v>
      </c>
      <c r="J282" s="10">
        <f t="shared" si="130"/>
        <v>-2.9458902868194083E-16</v>
      </c>
      <c r="K282" s="21">
        <f t="shared" si="126"/>
        <v>326</v>
      </c>
      <c r="L282" s="10">
        <f t="shared" si="131"/>
        <v>-1.4381374261362664E-16</v>
      </c>
      <c r="M282" s="15"/>
      <c r="N282" s="8">
        <f t="shared" si="132"/>
        <v>-2.1586391465254358E-17</v>
      </c>
      <c r="O282" s="15"/>
      <c r="P282" s="1">
        <f t="shared" si="124"/>
        <v>21.15290975537307</v>
      </c>
      <c r="Q282" s="7">
        <f t="shared" si="119"/>
        <v>6.8234894460269993E-2</v>
      </c>
      <c r="R282" s="7"/>
      <c r="S282" s="7">
        <f t="shared" si="125"/>
        <v>3.3311205081477023E-2</v>
      </c>
      <c r="T282" s="49">
        <f t="shared" si="123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14">
        <f t="shared" si="118"/>
        <v>0</v>
      </c>
      <c r="F283" s="8"/>
      <c r="G283" s="15">
        <f t="shared" si="127"/>
        <v>0</v>
      </c>
      <c r="H283" s="8">
        <f t="shared" si="128"/>
        <v>-8.400465177341315E-16</v>
      </c>
      <c r="I283" s="15">
        <f t="shared" si="129"/>
        <v>-3.360186070936526E-15</v>
      </c>
      <c r="J283" s="10">
        <f t="shared" si="130"/>
        <v>-2.2928194191722313E-16</v>
      </c>
      <c r="K283" s="21">
        <f t="shared" si="126"/>
        <v>327</v>
      </c>
      <c r="L283" s="10">
        <f t="shared" si="131"/>
        <v>-1.1193184732088912E-16</v>
      </c>
      <c r="M283" s="15"/>
      <c r="N283" s="8">
        <f t="shared" si="132"/>
        <v>-1.6800930354682632E-17</v>
      </c>
      <c r="O283" s="15"/>
      <c r="P283" s="1">
        <f t="shared" si="124"/>
        <v>21.15290975537307</v>
      </c>
      <c r="Q283" s="7">
        <f t="shared" si="119"/>
        <v>6.8234894460269993E-2</v>
      </c>
      <c r="R283" s="7"/>
      <c r="S283" s="7">
        <f t="shared" si="125"/>
        <v>3.3311205081477023E-2</v>
      </c>
      <c r="T283" s="49">
        <f t="shared" si="123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14">
        <f t="shared" si="118"/>
        <v>0</v>
      </c>
      <c r="F284" s="8"/>
      <c r="G284" s="15">
        <f t="shared" si="127"/>
        <v>0</v>
      </c>
      <c r="H284" s="8">
        <f t="shared" si="128"/>
        <v>-6.538176175421502E-16</v>
      </c>
      <c r="I284" s="15">
        <f t="shared" si="129"/>
        <v>-2.6152704701686008E-15</v>
      </c>
      <c r="J284" s="10">
        <f t="shared" si="130"/>
        <v>-1.7845270451701515E-16</v>
      </c>
      <c r="K284" s="21">
        <f t="shared" si="126"/>
        <v>328</v>
      </c>
      <c r="L284" s="10">
        <f t="shared" si="131"/>
        <v>-8.7117810975317103E-17</v>
      </c>
      <c r="M284" s="15"/>
      <c r="N284" s="8">
        <f t="shared" si="132"/>
        <v>-1.3076352350843004E-17</v>
      </c>
      <c r="O284" s="15"/>
      <c r="P284" s="1">
        <f t="shared" si="124"/>
        <v>21.15290975537307</v>
      </c>
      <c r="Q284" s="7">
        <f t="shared" si="119"/>
        <v>6.8234894460269993E-2</v>
      </c>
      <c r="R284" s="7"/>
      <c r="S284" s="7">
        <f t="shared" si="125"/>
        <v>3.3311205081477023E-2</v>
      </c>
      <c r="T284" s="49">
        <f t="shared" si="123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14">
        <f t="shared" si="118"/>
        <v>0</v>
      </c>
      <c r="F285" s="8"/>
      <c r="G285" s="15">
        <f t="shared" si="127"/>
        <v>0</v>
      </c>
      <c r="H285" s="8">
        <f t="shared" si="128"/>
        <v>-5.0887357781273116E-16</v>
      </c>
      <c r="I285" s="15">
        <f t="shared" si="129"/>
        <v>-2.0354943112509246E-15</v>
      </c>
      <c r="J285" s="10">
        <f t="shared" si="130"/>
        <v>-1.3889173950268681E-16</v>
      </c>
      <c r="K285" s="21">
        <f t="shared" si="126"/>
        <v>329</v>
      </c>
      <c r="L285" s="10">
        <f t="shared" si="131"/>
        <v>-6.7804768444259371E-17</v>
      </c>
      <c r="M285" s="15"/>
      <c r="N285" s="8">
        <f t="shared" si="132"/>
        <v>-1.0177471556254623E-17</v>
      </c>
      <c r="O285" s="15"/>
      <c r="P285" s="1">
        <f t="shared" si="124"/>
        <v>21.15290975537307</v>
      </c>
      <c r="Q285" s="7">
        <f t="shared" si="119"/>
        <v>6.8234894460269993E-2</v>
      </c>
      <c r="R285" s="7"/>
      <c r="S285" s="7">
        <f t="shared" si="125"/>
        <v>3.3311205081477023E-2</v>
      </c>
      <c r="T285" s="49">
        <f t="shared" si="123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14">
        <f t="shared" si="118"/>
        <v>0</v>
      </c>
      <c r="F286" s="8"/>
      <c r="G286" s="15">
        <f t="shared" si="127"/>
        <v>0</v>
      </c>
      <c r="H286" s="8">
        <f t="shared" si="128"/>
        <v>-3.9606200758154954E-16</v>
      </c>
      <c r="I286" s="15">
        <f t="shared" si="129"/>
        <v>-1.5842480303261981E-15</v>
      </c>
      <c r="J286" s="10">
        <f t="shared" si="130"/>
        <v>-1.0810099714819874E-16</v>
      </c>
      <c r="K286" s="21">
        <f t="shared" si="126"/>
        <v>330</v>
      </c>
      <c r="L286" s="10">
        <f t="shared" si="131"/>
        <v>-5.2773211038122019E-17</v>
      </c>
      <c r="M286" s="15"/>
      <c r="N286" s="8">
        <f t="shared" si="132"/>
        <v>-7.921240151630991E-18</v>
      </c>
      <c r="O286" s="15"/>
      <c r="P286" s="1">
        <f t="shared" si="124"/>
        <v>21.15290975537307</v>
      </c>
      <c r="Q286" s="7">
        <f t="shared" si="119"/>
        <v>6.8234894460269993E-2</v>
      </c>
      <c r="R286" s="7"/>
      <c r="S286" s="7">
        <f t="shared" si="125"/>
        <v>3.3311205081477023E-2</v>
      </c>
      <c r="T286" s="49">
        <f t="shared" si="123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14">
        <f t="shared" si="118"/>
        <v>0</v>
      </c>
      <c r="F287" s="8"/>
      <c r="G287" s="15">
        <f t="shared" si="127"/>
        <v>0</v>
      </c>
      <c r="H287" s="8">
        <f t="shared" si="128"/>
        <v>-3.0825949840778494E-16</v>
      </c>
      <c r="I287" s="15">
        <f t="shared" si="129"/>
        <v>-1.2330379936311397E-15</v>
      </c>
      <c r="J287" s="10">
        <f t="shared" si="130"/>
        <v>-8.4136217360923885E-17</v>
      </c>
      <c r="K287" s="21">
        <f t="shared" si="126"/>
        <v>331</v>
      </c>
      <c r="L287" s="10">
        <f t="shared" si="131"/>
        <v>-4.1073981479099855E-17</v>
      </c>
      <c r="M287" s="15"/>
      <c r="N287" s="8">
        <f t="shared" si="132"/>
        <v>-6.1651899681556986E-18</v>
      </c>
      <c r="O287" s="15"/>
      <c r="P287" s="1">
        <f t="shared" si="124"/>
        <v>21.15290975537307</v>
      </c>
      <c r="Q287" s="7">
        <f t="shared" si="119"/>
        <v>6.8234894460269993E-2</v>
      </c>
      <c r="R287" s="7"/>
      <c r="S287" s="7">
        <f t="shared" si="125"/>
        <v>3.3311205081477023E-2</v>
      </c>
      <c r="T287" s="49">
        <f t="shared" si="123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14">
        <f t="shared" si="118"/>
        <v>0</v>
      </c>
      <c r="F288" s="8"/>
      <c r="G288" s="15">
        <f t="shared" si="127"/>
        <v>0</v>
      </c>
      <c r="H288" s="8">
        <f t="shared" si="128"/>
        <v>-2.399218216835747E-16</v>
      </c>
      <c r="I288" s="15">
        <f t="shared" si="129"/>
        <v>-9.5968728673429878E-16</v>
      </c>
      <c r="J288" s="10">
        <f t="shared" si="130"/>
        <v>-6.5484160725177739E-17</v>
      </c>
      <c r="K288" s="21">
        <f t="shared" si="126"/>
        <v>332</v>
      </c>
      <c r="L288" s="10">
        <f t="shared" si="131"/>
        <v>-3.1968340022492472E-17</v>
      </c>
      <c r="M288" s="15"/>
      <c r="N288" s="8">
        <f t="shared" si="132"/>
        <v>-4.798436433671494E-18</v>
      </c>
      <c r="O288" s="15"/>
      <c r="P288" s="1">
        <f t="shared" si="124"/>
        <v>21.15290975537307</v>
      </c>
      <c r="Q288" s="7">
        <f t="shared" si="119"/>
        <v>6.8234894460269993E-2</v>
      </c>
      <c r="R288" s="7"/>
      <c r="S288" s="7">
        <f t="shared" si="125"/>
        <v>3.3311205081477023E-2</v>
      </c>
      <c r="T288" s="49">
        <f t="shared" si="123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14">
        <f t="shared" si="118"/>
        <v>0</v>
      </c>
      <c r="F289" s="8"/>
      <c r="G289" s="15">
        <f t="shared" si="127"/>
        <v>0</v>
      </c>
      <c r="H289" s="8">
        <f t="shared" si="128"/>
        <v>-1.8673384215988627E-16</v>
      </c>
      <c r="I289" s="15">
        <f t="shared" si="129"/>
        <v>-7.4693536863954509E-16</v>
      </c>
      <c r="J289" s="10">
        <f t="shared" si="130"/>
        <v>-5.0967056047762219E-17</v>
      </c>
      <c r="K289" s="21">
        <f t="shared" si="126"/>
        <v>333</v>
      </c>
      <c r="L289" s="10">
        <f t="shared" si="131"/>
        <v>-2.4881317247360528E-17</v>
      </c>
      <c r="M289" s="15"/>
      <c r="N289" s="8">
        <f t="shared" si="132"/>
        <v>-3.7346768431977253E-18</v>
      </c>
      <c r="O289" s="15"/>
      <c r="P289" s="1">
        <f t="shared" si="124"/>
        <v>21.15290975537307</v>
      </c>
      <c r="Q289" s="7">
        <f t="shared" si="119"/>
        <v>6.8234894460269993E-2</v>
      </c>
      <c r="R289" s="7"/>
      <c r="S289" s="7">
        <f t="shared" si="125"/>
        <v>3.3311205081477023E-2</v>
      </c>
      <c r="T289" s="49">
        <f t="shared" si="123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14">
        <f t="shared" si="118"/>
        <v>0</v>
      </c>
      <c r="F290" s="8"/>
      <c r="G290" s="15">
        <f t="shared" si="127"/>
        <v>0</v>
      </c>
      <c r="H290" s="8">
        <f t="shared" si="128"/>
        <v>-1.4533704172095541E-16</v>
      </c>
      <c r="I290" s="15">
        <f t="shared" si="129"/>
        <v>-5.8134816688382164E-16</v>
      </c>
      <c r="J290" s="10">
        <f t="shared" si="130"/>
        <v>-3.9668230811988998E-17</v>
      </c>
      <c r="K290" s="21">
        <f t="shared" si="126"/>
        <v>334</v>
      </c>
      <c r="L290" s="10">
        <f t="shared" si="131"/>
        <v>-1.9365408010807711E-17</v>
      </c>
      <c r="M290" s="15"/>
      <c r="N290" s="8">
        <f t="shared" si="132"/>
        <v>-2.9067408344191084E-18</v>
      </c>
      <c r="O290" s="15"/>
      <c r="P290" s="1">
        <f t="shared" si="124"/>
        <v>21.15290975537307</v>
      </c>
      <c r="Q290" s="7">
        <f t="shared" si="119"/>
        <v>6.8234894460269993E-2</v>
      </c>
      <c r="R290" s="7"/>
      <c r="S290" s="7">
        <f t="shared" si="125"/>
        <v>3.3311205081477023E-2</v>
      </c>
      <c r="T290" s="49">
        <f t="shared" si="123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14">
        <f t="shared" si="118"/>
        <v>0</v>
      </c>
      <c r="F291" s="8"/>
      <c r="G291" s="15">
        <f t="shared" si="127"/>
        <v>0</v>
      </c>
      <c r="H291" s="8">
        <f t="shared" si="128"/>
        <v>-1.1311744808481369E-16</v>
      </c>
      <c r="I291" s="15">
        <f t="shared" si="129"/>
        <v>-4.5246979233925477E-16</v>
      </c>
      <c r="J291" s="10">
        <f t="shared" si="130"/>
        <v>-3.0874228526729332E-17</v>
      </c>
      <c r="K291" s="21">
        <f t="shared" si="126"/>
        <v>335</v>
      </c>
      <c r="L291" s="10">
        <f t="shared" si="131"/>
        <v>-1.5072314045786238E-17</v>
      </c>
      <c r="M291" s="15"/>
      <c r="N291" s="8">
        <f t="shared" si="132"/>
        <v>-2.2623489616962739E-18</v>
      </c>
      <c r="O291" s="15"/>
      <c r="P291" s="1">
        <f t="shared" si="124"/>
        <v>21.15290975537307</v>
      </c>
      <c r="Q291" s="7">
        <f t="shared" si="119"/>
        <v>6.8234894460269993E-2</v>
      </c>
      <c r="R291" s="7"/>
      <c r="S291" s="7">
        <f t="shared" si="125"/>
        <v>3.3311205081477023E-2</v>
      </c>
      <c r="T291" s="49">
        <f t="shared" si="123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14">
        <f t="shared" si="118"/>
        <v>0</v>
      </c>
      <c r="F292" s="8"/>
      <c r="G292" s="15">
        <f t="shared" si="127"/>
        <v>0</v>
      </c>
      <c r="H292" s="8">
        <f t="shared" si="128"/>
        <v>-8.8040577334632769E-17</v>
      </c>
      <c r="I292" s="15">
        <f t="shared" si="129"/>
        <v>-3.5216230933853107E-16</v>
      </c>
      <c r="J292" s="10">
        <f t="shared" si="130"/>
        <v>-2.4029758010599622E-17</v>
      </c>
      <c r="K292" s="21">
        <f t="shared" si="126"/>
        <v>336</v>
      </c>
      <c r="L292" s="10">
        <f t="shared" si="131"/>
        <v>-1.173095090834236E-17</v>
      </c>
      <c r="M292" s="15"/>
      <c r="N292" s="8">
        <f t="shared" si="132"/>
        <v>-1.7608115466926555E-18</v>
      </c>
      <c r="O292" s="15"/>
      <c r="P292" s="1">
        <f t="shared" si="124"/>
        <v>21.15290975537307</v>
      </c>
      <c r="Q292" s="7">
        <f t="shared" si="119"/>
        <v>6.8234894460269993E-2</v>
      </c>
      <c r="R292" s="7"/>
      <c r="S292" s="7">
        <f t="shared" si="125"/>
        <v>3.3311205081477023E-2</v>
      </c>
      <c r="T292" s="49">
        <f t="shared" si="123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14">
        <f t="shared" si="118"/>
        <v>0</v>
      </c>
      <c r="F293" s="8"/>
      <c r="G293" s="15">
        <f t="shared" si="127"/>
        <v>0</v>
      </c>
      <c r="H293" s="8">
        <f t="shared" si="128"/>
        <v>-6.8522967841386999E-17</v>
      </c>
      <c r="I293" s="15">
        <f t="shared" si="129"/>
        <v>-2.74091871365548E-16</v>
      </c>
      <c r="J293" s="10">
        <f t="shared" si="130"/>
        <v>-1.8702629915046067E-17</v>
      </c>
      <c r="K293" s="21">
        <f t="shared" si="126"/>
        <v>337</v>
      </c>
      <c r="L293" s="10">
        <f t="shared" si="131"/>
        <v>-9.1303305382235892E-18</v>
      </c>
      <c r="M293" s="15"/>
      <c r="N293" s="8">
        <f t="shared" si="132"/>
        <v>-1.37045935682774E-18</v>
      </c>
      <c r="O293" s="15"/>
      <c r="P293" s="1">
        <f t="shared" si="124"/>
        <v>21.15290975537307</v>
      </c>
      <c r="Q293" s="7">
        <f t="shared" si="119"/>
        <v>6.8234894460269993E-2</v>
      </c>
      <c r="R293" s="7"/>
      <c r="S293" s="7">
        <f t="shared" si="125"/>
        <v>3.3311205081477023E-2</v>
      </c>
      <c r="T293" s="49">
        <f t="shared" si="123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14">
        <f t="shared" si="118"/>
        <v>0</v>
      </c>
      <c r="F294" s="8"/>
      <c r="G294" s="15">
        <f t="shared" si="127"/>
        <v>0</v>
      </c>
      <c r="H294" s="8">
        <f t="shared" si="128"/>
        <v>-5.3332193676389215E-17</v>
      </c>
      <c r="I294" s="15">
        <f t="shared" si="129"/>
        <v>-2.1332877470555686E-16</v>
      </c>
      <c r="J294" s="10">
        <f t="shared" si="130"/>
        <v>-1.4556466427372386E-17</v>
      </c>
      <c r="K294" s="21">
        <f t="shared" si="126"/>
        <v>338</v>
      </c>
      <c r="L294" s="10">
        <f t="shared" si="131"/>
        <v>-7.1062385639970131E-18</v>
      </c>
      <c r="M294" s="15"/>
      <c r="N294" s="8">
        <f t="shared" si="132"/>
        <v>-1.0666438735277844E-18</v>
      </c>
      <c r="O294" s="15"/>
      <c r="P294" s="1">
        <f t="shared" si="124"/>
        <v>21.15290975537307</v>
      </c>
      <c r="Q294" s="7">
        <f t="shared" si="119"/>
        <v>6.8234894460269993E-2</v>
      </c>
      <c r="R294" s="7"/>
      <c r="S294" s="7">
        <f t="shared" si="125"/>
        <v>3.3311205081477023E-2</v>
      </c>
      <c r="T294" s="49">
        <f t="shared" si="123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14">
        <f t="shared" si="118"/>
        <v>0</v>
      </c>
      <c r="F295" s="8"/>
      <c r="G295" s="15">
        <f t="shared" si="127"/>
        <v>0</v>
      </c>
      <c r="H295" s="8">
        <f t="shared" si="128"/>
        <v>-4.1509043929909222E-17</v>
      </c>
      <c r="I295" s="15">
        <f t="shared" si="129"/>
        <v>-1.6603617571963689E-16</v>
      </c>
      <c r="J295" s="10">
        <f t="shared" si="130"/>
        <v>-1.1329460926816266E-17</v>
      </c>
      <c r="K295" s="21">
        <f t="shared" si="126"/>
        <v>339</v>
      </c>
      <c r="L295" s="10">
        <f t="shared" si="131"/>
        <v>-5.5308651003409799E-18</v>
      </c>
      <c r="M295" s="15"/>
      <c r="N295" s="8">
        <f t="shared" si="132"/>
        <v>-8.301808785981844E-19</v>
      </c>
      <c r="O295" s="15"/>
      <c r="P295" s="1">
        <f t="shared" si="124"/>
        <v>21.15290975537307</v>
      </c>
      <c r="Q295" s="7">
        <f t="shared" si="119"/>
        <v>6.8234894460269993E-2</v>
      </c>
      <c r="R295" s="7"/>
      <c r="S295" s="7">
        <f t="shared" si="125"/>
        <v>3.3311205081477023E-2</v>
      </c>
      <c r="T295" s="49">
        <f t="shared" si="123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14">
        <f t="shared" si="118"/>
        <v>0</v>
      </c>
      <c r="F296" s="8"/>
      <c r="G296" s="15">
        <f t="shared" si="127"/>
        <v>0</v>
      </c>
      <c r="H296" s="8">
        <f t="shared" si="128"/>
        <v>-3.2306954002867608E-17</v>
      </c>
      <c r="I296" s="15">
        <f t="shared" si="129"/>
        <v>-1.2922781601147043E-16</v>
      </c>
      <c r="J296" s="10">
        <f t="shared" si="130"/>
        <v>-8.8178463868738739E-18</v>
      </c>
      <c r="K296" s="21">
        <f t="shared" si="126"/>
        <v>340</v>
      </c>
      <c r="L296" s="10">
        <f t="shared" si="131"/>
        <v>-4.3047342813894716E-18</v>
      </c>
      <c r="M296" s="15"/>
      <c r="N296" s="8">
        <f t="shared" si="132"/>
        <v>-6.4613908005735214E-19</v>
      </c>
      <c r="O296" s="15"/>
      <c r="P296" s="1">
        <f t="shared" si="124"/>
        <v>21.15290975537307</v>
      </c>
      <c r="Q296" s="7">
        <f t="shared" si="119"/>
        <v>6.8234894460269993E-2</v>
      </c>
      <c r="R296" s="7"/>
      <c r="S296" s="7">
        <f t="shared" si="125"/>
        <v>3.3311205081477023E-2</v>
      </c>
      <c r="T296" s="49">
        <f t="shared" si="123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14">
        <f t="shared" si="118"/>
        <v>0</v>
      </c>
      <c r="F297" s="8"/>
      <c r="G297" s="15">
        <f t="shared" si="127"/>
        <v>0</v>
      </c>
      <c r="H297" s="8">
        <f t="shared" si="128"/>
        <v>-2.5144864302483736E-17</v>
      </c>
      <c r="I297" s="15">
        <f t="shared" si="129"/>
        <v>-1.0057945720993494E-16</v>
      </c>
      <c r="J297" s="10">
        <f t="shared" si="130"/>
        <v>-6.8630286475911526E-18</v>
      </c>
      <c r="K297" s="21">
        <f t="shared" si="126"/>
        <v>341</v>
      </c>
      <c r="L297" s="10">
        <f t="shared" si="131"/>
        <v>-3.3504229261037858E-18</v>
      </c>
      <c r="M297" s="15"/>
      <c r="N297" s="8">
        <f t="shared" si="132"/>
        <v>-5.0289728604967469E-19</v>
      </c>
      <c r="O297" s="15"/>
      <c r="P297" s="1">
        <f t="shared" si="124"/>
        <v>21.15290975537307</v>
      </c>
      <c r="Q297" s="7">
        <f t="shared" si="119"/>
        <v>6.8234894460269993E-2</v>
      </c>
      <c r="R297" s="7"/>
      <c r="S297" s="7">
        <f t="shared" si="125"/>
        <v>3.3311205081477023E-2</v>
      </c>
      <c r="T297" s="49">
        <f t="shared" si="123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14">
        <f t="shared" si="118"/>
        <v>0</v>
      </c>
      <c r="F298" s="8"/>
      <c r="G298" s="15">
        <f t="shared" si="127"/>
        <v>0</v>
      </c>
      <c r="H298" s="8">
        <f t="shared" si="128"/>
        <v>-1.9570529636876331E-17</v>
      </c>
      <c r="I298" s="15">
        <f t="shared" si="129"/>
        <v>-7.8282118547505322E-17</v>
      </c>
      <c r="J298" s="10">
        <f t="shared" si="130"/>
        <v>-5.3415720972153699E-18</v>
      </c>
      <c r="K298" s="21">
        <f t="shared" si="126"/>
        <v>342</v>
      </c>
      <c r="L298" s="10">
        <f t="shared" si="131"/>
        <v>-2.6076717051484461E-18</v>
      </c>
      <c r="M298" s="15"/>
      <c r="N298" s="8">
        <f t="shared" si="132"/>
        <v>-3.9141059273752661E-19</v>
      </c>
      <c r="O298" s="15"/>
      <c r="P298" s="1">
        <f t="shared" si="124"/>
        <v>21.15290975537307</v>
      </c>
      <c r="Q298" s="7">
        <f t="shared" si="119"/>
        <v>6.8234894460269993E-2</v>
      </c>
      <c r="R298" s="7"/>
      <c r="S298" s="7">
        <f t="shared" si="125"/>
        <v>3.3311205081477023E-2</v>
      </c>
      <c r="T298" s="49">
        <f t="shared" si="123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14">
        <f t="shared" si="118"/>
        <v>0</v>
      </c>
      <c r="F299" s="8"/>
      <c r="G299" s="15">
        <f t="shared" si="127"/>
        <v>0</v>
      </c>
      <c r="H299" s="8">
        <f t="shared" si="128"/>
        <v>-1.523196250575998E-17</v>
      </c>
      <c r="I299" s="15">
        <f t="shared" si="129"/>
        <v>-6.0927850023039919E-17</v>
      </c>
      <c r="J299" s="10">
        <f t="shared" si="130"/>
        <v>-4.1574054160132877E-18</v>
      </c>
      <c r="K299" s="21">
        <f t="shared" si="126"/>
        <v>343</v>
      </c>
      <c r="L299" s="10">
        <f t="shared" si="131"/>
        <v>-2.0295801072909573E-18</v>
      </c>
      <c r="M299" s="15"/>
      <c r="N299" s="8">
        <f t="shared" si="132"/>
        <v>-3.046392501151996E-19</v>
      </c>
      <c r="O299" s="15"/>
      <c r="P299" s="1">
        <f t="shared" si="124"/>
        <v>21.15290975537307</v>
      </c>
      <c r="Q299" s="7">
        <f t="shared" si="119"/>
        <v>6.8234894460269993E-2</v>
      </c>
      <c r="R299" s="7"/>
      <c r="S299" s="7">
        <f t="shared" si="125"/>
        <v>3.3311205081477023E-2</v>
      </c>
      <c r="T299" s="49">
        <f t="shared" si="123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14">
        <f t="shared" si="118"/>
        <v>0</v>
      </c>
      <c r="F300" s="8"/>
      <c r="G300" s="15">
        <f t="shared" si="127"/>
        <v>0</v>
      </c>
      <c r="H300" s="8">
        <f t="shared" si="128"/>
        <v>-1.1855207093613924E-17</v>
      </c>
      <c r="I300" s="15">
        <f t="shared" si="129"/>
        <v>-4.7420828374455698E-17</v>
      </c>
      <c r="J300" s="10">
        <f t="shared" si="130"/>
        <v>-3.2357552193495611E-18</v>
      </c>
      <c r="K300" s="21">
        <f t="shared" si="126"/>
        <v>344</v>
      </c>
      <c r="L300" s="10">
        <f t="shared" si="131"/>
        <v>-1.5796449391150184E-18</v>
      </c>
      <c r="M300" s="15"/>
      <c r="N300" s="8">
        <f t="shared" si="132"/>
        <v>-2.371041418722785E-19</v>
      </c>
      <c r="O300" s="15"/>
      <c r="P300" s="1">
        <f t="shared" si="124"/>
        <v>21.15290975537307</v>
      </c>
      <c r="Q300" s="7">
        <f t="shared" si="119"/>
        <v>6.8234894460269993E-2</v>
      </c>
      <c r="R300" s="7"/>
      <c r="S300" s="7">
        <f t="shared" si="125"/>
        <v>3.3311205081477023E-2</v>
      </c>
      <c r="T300" s="49">
        <f t="shared" si="123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14">
        <f t="shared" si="118"/>
        <v>0</v>
      </c>
      <c r="F301" s="8"/>
      <c r="G301" s="15">
        <f t="shared" si="127"/>
        <v>0</v>
      </c>
      <c r="H301" s="8">
        <f t="shared" si="128"/>
        <v>-9.2270405195211286E-18</v>
      </c>
      <c r="I301" s="15">
        <f t="shared" si="129"/>
        <v>-3.6908162078084514E-17</v>
      </c>
      <c r="J301" s="10">
        <f t="shared" si="130"/>
        <v>-2.5184245441206361E-18</v>
      </c>
      <c r="K301" s="21">
        <f t="shared" si="126"/>
        <v>345</v>
      </c>
      <c r="L301" s="10">
        <f t="shared" si="131"/>
        <v>-1.2294553561634664E-18</v>
      </c>
      <c r="M301" s="15"/>
      <c r="N301" s="8">
        <f t="shared" si="132"/>
        <v>-1.8454081039042257E-19</v>
      </c>
      <c r="O301" s="15"/>
      <c r="P301" s="1">
        <f t="shared" si="124"/>
        <v>21.15290975537307</v>
      </c>
      <c r="Q301" s="7">
        <f t="shared" si="119"/>
        <v>6.8234894460269993E-2</v>
      </c>
      <c r="R301" s="7"/>
      <c r="S301" s="7">
        <f t="shared" si="125"/>
        <v>3.3311205081477023E-2</v>
      </c>
      <c r="T301" s="49">
        <f t="shared" si="123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14">
        <f t="shared" si="118"/>
        <v>0</v>
      </c>
      <c r="F302" s="8"/>
      <c r="G302" s="15">
        <f t="shared" si="127"/>
        <v>0</v>
      </c>
      <c r="H302" s="8">
        <f t="shared" si="128"/>
        <v>-7.1815090260841066E-18</v>
      </c>
      <c r="I302" s="15">
        <f t="shared" si="129"/>
        <v>-2.8726036104336426E-17</v>
      </c>
      <c r="J302" s="10">
        <f t="shared" si="130"/>
        <v>-1.9601180418413016E-18</v>
      </c>
      <c r="K302" s="21">
        <f t="shared" si="126"/>
        <v>346</v>
      </c>
      <c r="L302" s="10">
        <f t="shared" si="131"/>
        <v>-9.5689887984946392E-19</v>
      </c>
      <c r="M302" s="15"/>
      <c r="N302" s="8">
        <f t="shared" si="132"/>
        <v>-1.4363018052168214E-19</v>
      </c>
      <c r="O302" s="15"/>
      <c r="P302" s="1">
        <f t="shared" si="124"/>
        <v>21.15290975537307</v>
      </c>
      <c r="Q302" s="7">
        <f t="shared" si="119"/>
        <v>6.8234894460269993E-2</v>
      </c>
      <c r="R302" s="7"/>
      <c r="S302" s="7">
        <f t="shared" si="125"/>
        <v>3.3311205081477023E-2</v>
      </c>
      <c r="T302" s="49">
        <f t="shared" si="123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14">
        <f t="shared" si="118"/>
        <v>0</v>
      </c>
      <c r="F303" s="8"/>
      <c r="G303" s="15">
        <f t="shared" si="127"/>
        <v>0</v>
      </c>
      <c r="H303" s="8">
        <f t="shared" si="128"/>
        <v>-5.5894489443950256E-18</v>
      </c>
      <c r="I303" s="15">
        <f t="shared" si="129"/>
        <v>-2.2357795777580103E-17</v>
      </c>
      <c r="J303" s="10">
        <f t="shared" si="130"/>
        <v>-1.5255818352474483E-18</v>
      </c>
      <c r="K303" s="21">
        <f t="shared" si="126"/>
        <v>347</v>
      </c>
      <c r="L303" s="10">
        <f t="shared" si="131"/>
        <v>-7.4476512031675184E-19</v>
      </c>
      <c r="M303" s="15"/>
      <c r="N303" s="8">
        <f t="shared" si="132"/>
        <v>-1.1178897888790051E-19</v>
      </c>
      <c r="O303" s="15"/>
      <c r="P303" s="1">
        <f t="shared" si="124"/>
        <v>21.15290975537307</v>
      </c>
      <c r="Q303" s="7">
        <f t="shared" si="119"/>
        <v>6.8234894460269993E-2</v>
      </c>
      <c r="R303" s="7"/>
      <c r="S303" s="7">
        <f t="shared" si="125"/>
        <v>3.3311205081477023E-2</v>
      </c>
      <c r="T303" s="49">
        <f t="shared" si="123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14">
        <f t="shared" si="118"/>
        <v>0</v>
      </c>
      <c r="F304" s="8"/>
      <c r="G304" s="15">
        <f t="shared" si="127"/>
        <v>0</v>
      </c>
      <c r="H304" s="8">
        <f t="shared" si="128"/>
        <v>-4.3503307436534814E-18</v>
      </c>
      <c r="I304" s="15">
        <f t="shared" si="129"/>
        <v>-1.7401322974613926E-17</v>
      </c>
      <c r="J304" s="10">
        <f t="shared" si="130"/>
        <v>-1.1873774366418527E-18</v>
      </c>
      <c r="K304" s="21">
        <f t="shared" si="126"/>
        <v>348</v>
      </c>
      <c r="L304" s="10">
        <f t="shared" si="131"/>
        <v>-5.7965903829638227E-19</v>
      </c>
      <c r="M304" s="15"/>
      <c r="N304" s="8">
        <f t="shared" si="132"/>
        <v>-8.7006614873069632E-20</v>
      </c>
      <c r="O304" s="15"/>
      <c r="P304" s="1">
        <f t="shared" si="124"/>
        <v>21.15290975537307</v>
      </c>
      <c r="Q304" s="7">
        <f t="shared" si="119"/>
        <v>6.8234894460269993E-2</v>
      </c>
      <c r="R304" s="7"/>
      <c r="S304" s="7">
        <f t="shared" si="125"/>
        <v>3.3311205081477023E-2</v>
      </c>
      <c r="T304" s="49">
        <f t="shared" si="123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14">
        <f t="shared" si="118"/>
        <v>0</v>
      </c>
      <c r="F305" s="8"/>
      <c r="G305" s="15">
        <f t="shared" si="127"/>
        <v>0</v>
      </c>
      <c r="H305" s="8">
        <f t="shared" si="128"/>
        <v>-3.3859111635959388E-18</v>
      </c>
      <c r="I305" s="15">
        <f t="shared" si="129"/>
        <v>-1.3543644654383755E-17</v>
      </c>
      <c r="J305" s="10">
        <f t="shared" si="130"/>
        <v>-9.2414916359927537E-19</v>
      </c>
      <c r="K305" s="21">
        <f t="shared" si="126"/>
        <v>349</v>
      </c>
      <c r="L305" s="10">
        <f t="shared" si="131"/>
        <v>-4.5115512463282724E-19</v>
      </c>
      <c r="M305" s="15"/>
      <c r="N305" s="8">
        <f t="shared" si="132"/>
        <v>-6.771822327191878E-20</v>
      </c>
      <c r="O305" s="15"/>
      <c r="P305" s="1">
        <f t="shared" si="124"/>
        <v>21.15290975537307</v>
      </c>
      <c r="Q305" s="7">
        <f t="shared" si="119"/>
        <v>6.8234894460269993E-2</v>
      </c>
      <c r="R305" s="7"/>
      <c r="S305" s="7">
        <f t="shared" si="125"/>
        <v>3.3311205081477023E-2</v>
      </c>
      <c r="T305" s="49">
        <f t="shared" si="123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14">
        <f t="shared" si="118"/>
        <v>0</v>
      </c>
      <c r="F306" s="8"/>
      <c r="G306" s="15">
        <f t="shared" si="127"/>
        <v>0</v>
      </c>
      <c r="H306" s="8">
        <f t="shared" si="128"/>
        <v>-2.6352925980371812E-18</v>
      </c>
      <c r="I306" s="15">
        <f t="shared" si="129"/>
        <v>-1.0541170392148725E-17</v>
      </c>
      <c r="J306" s="10">
        <f t="shared" si="130"/>
        <v>-7.1927564919599104E-19</v>
      </c>
      <c r="K306" s="21">
        <f t="shared" si="126"/>
        <v>350</v>
      </c>
      <c r="L306" s="10">
        <f t="shared" si="131"/>
        <v>-3.5113908873165975E-19</v>
      </c>
      <c r="M306" s="15"/>
      <c r="N306" s="8">
        <f t="shared" si="132"/>
        <v>-5.2705851960743626E-20</v>
      </c>
      <c r="O306" s="15"/>
      <c r="P306" s="1">
        <f t="shared" si="124"/>
        <v>21.15290975537307</v>
      </c>
      <c r="Q306" s="7">
        <f t="shared" si="119"/>
        <v>6.8234894460269993E-2</v>
      </c>
      <c r="R306" s="7"/>
      <c r="S306" s="7">
        <f t="shared" si="125"/>
        <v>3.3311205081477023E-2</v>
      </c>
      <c r="T306" s="49">
        <f t="shared" si="123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34"/>
  <sheetViews>
    <sheetView topLeftCell="A116" zoomScale="160" zoomScaleNormal="160" workbookViewId="0">
      <selection activeCell="A120" sqref="A120:B12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8075857.1637006607</v>
      </c>
    </row>
    <row r="34" spans="1:2" x14ac:dyDescent="0.3">
      <c r="A34" s="19" t="s">
        <v>1092</v>
      </c>
      <c r="B34" s="15">
        <f>+'Global Status'!G50</f>
        <v>14453458.264202638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22529315.427903298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8694563.7283891197</v>
      </c>
    </row>
    <row r="52" spans="1:2" x14ac:dyDescent="0.3">
      <c r="A52" s="19" t="s">
        <v>1092</v>
      </c>
      <c r="B52" s="15">
        <f>+'Global Status'!G51</f>
        <v>14750065.905186525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23444629.633575644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9340282.4299974479</v>
      </c>
    </row>
    <row r="69" spans="1:3" x14ac:dyDescent="0.3">
      <c r="A69" s="19" t="s">
        <v>1092</v>
      </c>
      <c r="B69" s="15">
        <f>+'Global Status'!$G$52</f>
        <v>15097798.786148783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24438081.216146231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11936534.675667273</v>
      </c>
    </row>
    <row r="87" spans="1:4" x14ac:dyDescent="0.3">
      <c r="A87" s="19" t="s">
        <v>1092</v>
      </c>
      <c r="B87" s="15">
        <f>+'Global Status'!$G$55</f>
        <v>14123360.103165919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26059894.778833192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12823047.283532729</v>
      </c>
    </row>
    <row r="104" spans="1:3" x14ac:dyDescent="0.3">
      <c r="A104" s="19" t="s">
        <v>1092</v>
      </c>
      <c r="B104" s="15">
        <f>+'Global Status'!$G$56</f>
        <v>13928358.200449141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26751405.48398187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14361710.054177916</v>
      </c>
    </row>
    <row r="121" spans="1:3" x14ac:dyDescent="0.3">
      <c r="A121" s="19" t="s">
        <v>1092</v>
      </c>
      <c r="B121" s="15">
        <f>+'Global Status'!$G$58</f>
        <v>14473360.22011338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28835070.274291296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902376.58389788691</v>
      </c>
      <c r="C112" s="81">
        <f ca="1">RANDBETWEEN($C$21,$C$22)</f>
        <v>15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902387.58389788691</v>
      </c>
      <c r="C113" s="81">
        <f t="shared" ref="C113:C132" ca="1" si="21">RANDBETWEEN($C$21,$C$22)</f>
        <v>11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902390.58389788691</v>
      </c>
      <c r="C114" s="81">
        <f t="shared" ca="1" si="21"/>
        <v>3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902420.58389788691</v>
      </c>
      <c r="C115" s="81">
        <f t="shared" ca="1" si="21"/>
        <v>30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902438.58389788691</v>
      </c>
      <c r="C116" s="81">
        <f t="shared" ca="1" si="21"/>
        <v>18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902461.58389788691</v>
      </c>
      <c r="C117" s="81">
        <f t="shared" ca="1" si="21"/>
        <v>23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902474.58389788691</v>
      </c>
      <c r="C118" s="81">
        <f t="shared" ca="1" si="21"/>
        <v>13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902494.58389788691</v>
      </c>
      <c r="C119" s="81">
        <f t="shared" ca="1" si="21"/>
        <v>20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902502.58389788691</v>
      </c>
      <c r="C120" s="81">
        <f t="shared" ca="1" si="21"/>
        <v>8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902519.58389788691</v>
      </c>
      <c r="C121" s="81">
        <f t="shared" ca="1" si="21"/>
        <v>17</v>
      </c>
      <c r="D121" s="78">
        <f t="shared" si="19"/>
        <v>60</v>
      </c>
      <c r="E121" s="77">
        <f t="shared" ref="E121:E15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902524.58389788691</v>
      </c>
      <c r="C122" s="81">
        <f t="shared" ca="1" si="21"/>
        <v>5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902550.58389788691</v>
      </c>
      <c r="C123" s="81">
        <f t="shared" ca="1" si="21"/>
        <v>26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902573.58389788691</v>
      </c>
      <c r="C124" s="81">
        <f t="shared" ca="1" si="21"/>
        <v>23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902581.58389788691</v>
      </c>
      <c r="C125" s="81">
        <f t="shared" ca="1" si="21"/>
        <v>8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902602.58389788691</v>
      </c>
      <c r="C126" s="81">
        <f t="shared" ca="1" si="21"/>
        <v>21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902629.58389788691</v>
      </c>
      <c r="C127" s="81">
        <f t="shared" ca="1" si="21"/>
        <v>27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902640.58389788691</v>
      </c>
      <c r="C128" s="81">
        <f t="shared" ca="1" si="21"/>
        <v>11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902648.58389788691</v>
      </c>
      <c r="C129" s="81">
        <f t="shared" ca="1" si="21"/>
        <v>8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902657.58389788691</v>
      </c>
      <c r="C130" s="81">
        <f t="shared" ca="1" si="21"/>
        <v>9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902662.58389788691</v>
      </c>
      <c r="C131" s="81">
        <f t="shared" ca="1" si="21"/>
        <v>5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902690.58389788691</v>
      </c>
      <c r="C132" s="81">
        <f t="shared" ca="1" si="21"/>
        <v>28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3369778.114118237</v>
      </c>
      <c r="I1" s="69">
        <v>244601.18495194864</v>
      </c>
    </row>
    <row r="2" spans="1:11" x14ac:dyDescent="0.3">
      <c r="B2" t="s">
        <v>1254</v>
      </c>
      <c r="C2" t="s">
        <v>1247</v>
      </c>
      <c r="D2" s="69">
        <v>83.004639198818509</v>
      </c>
      <c r="I2" s="69">
        <v>85.604854767618448</v>
      </c>
    </row>
    <row r="3" spans="1:11" x14ac:dyDescent="0.3">
      <c r="B3" t="s">
        <v>1255</v>
      </c>
      <c r="C3" t="s">
        <v>1248</v>
      </c>
      <c r="D3" s="69">
        <v>15.685328575703362</v>
      </c>
      <c r="I3" s="69">
        <v>14.352181700400948</v>
      </c>
    </row>
    <row r="4" spans="1:11" x14ac:dyDescent="0.3">
      <c r="B4" t="s">
        <v>1256</v>
      </c>
      <c r="C4" t="s">
        <v>1249</v>
      </c>
      <c r="D4" s="67">
        <f>SUMXMY2(C9:C56,D9:D56)</f>
        <v>25700530809.333694</v>
      </c>
      <c r="I4" s="67">
        <f>SUMXMY2(H9:H56,I9:I56)</f>
        <v>46927067.470552661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59583.389611107348</v>
      </c>
      <c r="E9" s="68">
        <f>D$1*_xlfn.NORM.DIST($B9,D$2,D$3,FALSE)</f>
        <v>9366.7540095209697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1603.2245888288899</v>
      </c>
      <c r="J9" s="2">
        <f>+'Global Status'!N6</f>
        <v>186</v>
      </c>
      <c r="K9" s="68">
        <f>I$1*_xlfn.NORM.DIST($G9,I$2,I$3,FALSE)</f>
        <v>313.3641792793826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69600.461511825968</v>
      </c>
      <c r="E10" s="68">
        <f t="shared" ref="E10:E73" si="1">D$1*_xlfn.NORM.DIST($B10,D$2,D$3,FALSE)</f>
        <v>10689.72961456403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1945.0131869052022</v>
      </c>
      <c r="J10" s="2">
        <f>+'Global Status'!N7</f>
        <v>258</v>
      </c>
      <c r="K10" s="68">
        <f t="shared" ref="K10:K73" si="3">I$1*_xlfn.NORM.DIST($G10,I$2,I$3,FALSE)</f>
        <v>371.58968686262165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81008.649328704734</v>
      </c>
      <c r="E11" s="68">
        <f t="shared" si="1"/>
        <v>12150.079313654105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2349.2987052604576</v>
      </c>
      <c r="J11" s="2">
        <f>+'Global Status'!N8</f>
        <v>310</v>
      </c>
      <c r="K11" s="68">
        <f t="shared" si="3"/>
        <v>438.4999775332268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93948.459894364685</v>
      </c>
      <c r="E12" s="68">
        <f t="shared" si="1"/>
        <v>13753.913628861221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2825.193848971332</v>
      </c>
      <c r="J12" s="2">
        <f>+'Global Status'!N9</f>
        <v>335</v>
      </c>
      <c r="K12" s="68">
        <f t="shared" si="3"/>
        <v>514.95244073673064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108566.00891587831</v>
      </c>
      <c r="E13" s="68">
        <f t="shared" si="1"/>
        <v>15506.302776258133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3382.6706956769617</v>
      </c>
      <c r="J13" s="2">
        <f>+'Global Status'!N10</f>
        <v>423</v>
      </c>
      <c r="K13" s="68">
        <f t="shared" si="3"/>
        <v>601.80568838773809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125011.86873287737</v>
      </c>
      <c r="E14" s="68">
        <f t="shared" si="1"/>
        <v>17411.052054621807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4032.553237625687</v>
      </c>
      <c r="J14" s="2">
        <f>+'Global Status'!N11</f>
        <v>333</v>
      </c>
      <c r="K14" s="68">
        <f t="shared" si="3"/>
        <v>699.90174783236898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143439.69010207886</v>
      </c>
      <c r="E15" s="68">
        <f t="shared" si="1"/>
        <v>19470.47538900017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4786.4907982162886</v>
      </c>
      <c r="J15" s="2">
        <f>+'Global Status'!N12</f>
        <v>4075</v>
      </c>
      <c r="K15" s="68">
        <f t="shared" si="3"/>
        <v>810.04564169531568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164004.59891249071</v>
      </c>
      <c r="E16" s="68">
        <f t="shared" si="1"/>
        <v>21685.172635549316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5656.9098004856496</v>
      </c>
      <c r="J16" s="2">
        <f>+'Global Status'!N13</f>
        <v>820</v>
      </c>
      <c r="K16" s="68">
        <f t="shared" si="3"/>
        <v>932.98255519850704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186861.37464555382</v>
      </c>
      <c r="E17" s="68">
        <f t="shared" si="1"/>
        <v>24053.816840778989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6656.9416254838161</v>
      </c>
      <c r="J17" s="2">
        <f>+'Global Status'!N14</f>
        <v>381</v>
      </c>
      <c r="K17" s="68">
        <f t="shared" si="3"/>
        <v>1069.3729127546028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212162.42382394293</v>
      </c>
      <c r="E18" s="68">
        <f t="shared" si="1"/>
        <v>26572.958094691774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7800.3246837038805</v>
      </c>
      <c r="J18" s="2">
        <f>+'Global Status'!N15</f>
        <v>971</v>
      </c>
      <c r="K18" s="68">
        <f t="shared" si="3"/>
        <v>1219.7658131491226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240055.56848407254</v>
      </c>
      <c r="E19" s="68">
        <f t="shared" si="1"/>
        <v>29236.850889215086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9101.2793365913949</v>
      </c>
      <c r="J19" s="2">
        <f>+'Global Status'!N16</f>
        <v>1062</v>
      </c>
      <c r="K19" s="68">
        <f t="shared" si="3"/>
        <v>1384.5714014753753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270681.67667041818</v>
      </c>
      <c r="E20" s="68">
        <f t="shared" si="1"/>
        <v>32037.311960188999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10574.354946149459</v>
      </c>
      <c r="J20" s="2">
        <f>+'Global Status'!N17</f>
        <v>1343</v>
      </c>
      <c r="K20" s="68">
        <f t="shared" si="3"/>
        <v>1564.032880376139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304172.16886634834</v>
      </c>
      <c r="E21" s="68">
        <f t="shared" si="1"/>
        <v>34963.615427636338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12234.249091140688</v>
      </c>
      <c r="J21" s="2">
        <f>+'Global Status'!N18</f>
        <v>1600</v>
      </c>
      <c r="K21" s="68">
        <f t="shared" si="3"/>
        <v>1758.1989766290333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340646.44090603106</v>
      </c>
      <c r="E22" s="68">
        <f t="shared" si="1"/>
        <v>38002.431636793859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14095.599854067113</v>
      </c>
      <c r="J22" s="2">
        <f>+'Global Status'!N19</f>
        <v>1726</v>
      </c>
      <c r="K22" s="68">
        <f t="shared" si="3"/>
        <v>1966.8977748665468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380209.25000082375</v>
      </c>
      <c r="E23" s="68">
        <f t="shared" si="1"/>
        <v>41137.815431749965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16172.753032809098</v>
      </c>
      <c r="J23" s="2">
        <f>+'Global Status'!N20</f>
        <v>1722</v>
      </c>
      <c r="K23" s="68">
        <f t="shared" si="3"/>
        <v>2189.7129013811045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422948.11580225785</v>
      </c>
      <c r="E24" s="68">
        <f t="shared" si="1"/>
        <v>44351.248664821454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18479.507136622895</v>
      </c>
      <c r="J24" s="2">
        <f>+'Global Status'!N21</f>
        <v>2202</v>
      </c>
      <c r="K24" s="68">
        <f t="shared" si="3"/>
        <v>2425.9630810030849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468930.79265888064</v>
      </c>
      <c r="E25" s="68">
        <f t="shared" si="1"/>
        <v>47621.740569243775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21028.840054041055</v>
      </c>
      <c r="J25" s="2">
        <f>+'Global Status'!N22</f>
        <v>2401</v>
      </c>
      <c r="K25" s="68">
        <f t="shared" si="3"/>
        <v>2674.6860931783071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518202.87216935999</v>
      </c>
      <c r="E26" s="68">
        <f t="shared" si="1"/>
        <v>50925.988223016378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23832.622290775453</v>
      </c>
      <c r="J26" s="2">
        <f>+'Global Status'!N23</f>
        <v>2501</v>
      </c>
      <c r="K26" s="68">
        <f t="shared" si="3"/>
        <v>2934.6281150041641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570785.57658131025</v>
      </c>
      <c r="E27" s="68">
        <f t="shared" si="1"/>
        <v>54238.597741901925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26901.32262581625</v>
      </c>
      <c r="J27" s="2">
        <f>+'Global Status'!N24</f>
        <v>3152</v>
      </c>
      <c r="K27" s="68">
        <f t="shared" si="3"/>
        <v>3204.2393560723135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626673.80336571333</v>
      </c>
      <c r="E28" s="68">
        <f t="shared" si="1"/>
        <v>57532.365104475473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30243.712878277296</v>
      </c>
      <c r="J28" s="2">
        <f>+'Global Status'!N25</f>
        <v>3398</v>
      </c>
      <c r="K28" s="68">
        <f t="shared" si="3"/>
        <v>3481.6767613933193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685834.47929182288</v>
      </c>
      <c r="E29" s="68">
        <f t="shared" si="1"/>
        <v>60778.613686186451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33866.579170844081</v>
      </c>
      <c r="J29" s="2">
        <f>+'Global Status'!N26</f>
        <v>3149</v>
      </c>
      <c r="K29" s="68">
        <f t="shared" si="3"/>
        <v>3764.8143855212898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748205.2784767535</v>
      </c>
      <c r="E30" s="68">
        <f t="shared" si="1"/>
        <v>63947.583724858734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37774.447574869148</v>
      </c>
      <c r="J30" s="2">
        <f>+'Global Status'!N27</f>
        <v>3299</v>
      </c>
      <c r="K30" s="68">
        <f t="shared" si="3"/>
        <v>4051.2618266949003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813693.75319250347</v>
      </c>
      <c r="E31" s="68">
        <f t="shared" si="1"/>
        <v>67008.867124637327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41969.332288812642</v>
      </c>
      <c r="J31" s="2">
        <f>+'Global Status'!N28</f>
        <v>4193</v>
      </c>
      <c r="K31" s="68">
        <f t="shared" si="3"/>
        <v>4338.3908602135534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882176.9187551653</v>
      </c>
      <c r="E32" s="68">
        <f t="shared" si="1"/>
        <v>69931.879299576554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46450.514504441519</v>
      </c>
      <c r="J32" s="2">
        <f>+'Global Status'!N29</f>
        <v>4928</v>
      </c>
      <c r="K32" s="68">
        <f t="shared" si="3"/>
        <v>4623.3701335327632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953501.32474143803</v>
      </c>
      <c r="E33" s="68">
        <f t="shared" si="1"/>
        <v>72686.358232049533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51214.35983179709</v>
      </c>
      <c r="J33" s="2">
        <f>+'Global Status'!N30</f>
        <v>4796</v>
      </c>
      <c r="K33" s="68">
        <f t="shared" si="3"/>
        <v>4903.2074919155639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1027483.6342897865</v>
      </c>
      <c r="E34" s="68">
        <f t="shared" si="1"/>
        <v>75242.879641622698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56254.181573333801</v>
      </c>
      <c r="J34" s="2">
        <f>+'Global Status'!N31</f>
        <v>6664</v>
      </c>
      <c r="K34" s="68">
        <f t="shared" si="3"/>
        <v>5174.7992048158303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1103911.7216249024</v>
      </c>
      <c r="E35" s="68">
        <f t="shared" si="1"/>
        <v>77573.376186926354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61560.156261263626</v>
      </c>
      <c r="J35" s="2">
        <f>+'Global Status'!N32</f>
        <v>5798</v>
      </c>
      <c r="K35" s="68">
        <f t="shared" si="3"/>
        <v>5434.9850725456145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1182546.2855268654</v>
      </c>
      <c r="E36" s="68">
        <f t="shared" si="1"/>
        <v>79651.648006505158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67119.296714818716</v>
      </c>
      <c r="J36" s="2">
        <f>+'Global Status'!N33</f>
        <v>4810</v>
      </c>
      <c r="K36" s="68">
        <f t="shared" si="3"/>
        <v>5680.6081237638373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1263122.9636271899</v>
      </c>
      <c r="E37" s="68">
        <f t="shared" si="1"/>
        <v>81453.851682274792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72915.486464215923</v>
      </c>
      <c r="J37" s="2">
        <f>+'Global Status'!N34</f>
        <v>5020</v>
      </c>
      <c r="K37" s="68">
        <f t="shared" si="3"/>
        <v>5908.5773803031507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1345354.9195596187</v>
      </c>
      <c r="E38" s="68">
        <f t="shared" si="1"/>
        <v>82958.954903920967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78929.577766905699</v>
      </c>
      <c r="J38" s="2">
        <f>+'Global Status'!N35</f>
        <v>6695</v>
      </c>
      <c r="K38" s="68">
        <f t="shared" si="3"/>
        <v>6115.9319792833749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1428935.8625459101</v>
      </c>
      <c r="E39" s="68">
        <f t="shared" si="1"/>
        <v>84149.144730913802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85139.553662228311</v>
      </c>
      <c r="J39" s="2">
        <f>+'Global Status'!N36</f>
        <v>6287</v>
      </c>
      <c r="K39" s="68">
        <f t="shared" si="3"/>
        <v>6299.9048141413223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1513543.4473757045</v>
      </c>
      <c r="E40" s="68">
        <f t="shared" si="1"/>
        <v>85010.178380171928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91520.752635590165</v>
      </c>
      <c r="J40" s="2">
        <f>+'Global Status'!N37</f>
        <v>7277</v>
      </c>
      <c r="K40" s="68">
        <f t="shared" si="3"/>
        <v>6457.9837946034859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1598842.9923453794</v>
      </c>
      <c r="E41" s="68">
        <f t="shared" si="1"/>
        <v>85531.666884024715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98046.152562466566</v>
      </c>
      <c r="J41" s="2">
        <f>+'Global Status'!N38</f>
        <v>6892</v>
      </c>
      <c r="K41" s="68">
        <f t="shared" si="3"/>
        <v>6587.9688363025862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1684491.443918149</v>
      </c>
      <c r="E42" s="68">
        <f t="shared" si="1"/>
        <v>85707.283720864652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104686.70874962326</v>
      </c>
      <c r="J42" s="2">
        <f>+'Global Status'!N39</f>
        <v>6262</v>
      </c>
      <c r="K42" s="68">
        <f t="shared" si="3"/>
        <v>6688.022775928237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1770141.5099693472</v>
      </c>
      <c r="E43" s="68">
        <f t="shared" si="1"/>
        <v>85534.892560927052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111411.73916007766</v>
      </c>
      <c r="J43" s="2">
        <f>+'Global Status'!N40</f>
        <v>5702</v>
      </c>
      <c r="K43" s="68">
        <f t="shared" si="3"/>
        <v>6756.7145661717805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1855445.878734505</v>
      </c>
      <c r="E44" s="68">
        <f t="shared" si="1"/>
        <v>85016.590520835874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118189.34837049493</v>
      </c>
      <c r="J44" s="2">
        <f>+'Global Status'!N41</f>
        <v>5369</v>
      </c>
      <c r="K44" s="68">
        <f t="shared" si="3"/>
        <v>6793.0533313260794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1940061.4381550832</v>
      </c>
      <c r="E45" s="68">
        <f t="shared" si="1"/>
        <v>84158.66570247912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124986.88052923937</v>
      </c>
      <c r="J45" s="2">
        <f>+'Global Status'!N42</f>
        <v>5989</v>
      </c>
      <c r="K45" s="68">
        <f t="shared" si="3"/>
        <v>6796.5121508343364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2023653.4103054504</v>
      </c>
      <c r="E46" s="68">
        <f t="shared" si="1"/>
        <v>82971.470218205592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131771.39061451191</v>
      </c>
      <c r="J46" s="2">
        <f>+'Global Status'!N43</f>
        <v>7875</v>
      </c>
      <c r="K46" s="68">
        <f t="shared" si="3"/>
        <v>6767.0407728718692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2105899.3179853726</v>
      </c>
      <c r="E47" s="68">
        <f t="shared" si="1"/>
        <v>81469.212287074333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138510.12267643624</v>
      </c>
      <c r="J47" s="2">
        <f>+'Global Status'!N44</f>
        <v>8493</v>
      </c>
      <c r="K47" s="68">
        <f t="shared" si="3"/>
        <v>6705.0668291967368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2186492.7052876842</v>
      </c>
      <c r="E48" s="68">
        <f t="shared" si="1"/>
        <v>79669.673239684475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145170.98351119386</v>
      </c>
      <c r="J48" s="2">
        <f>+'Global Status'!N45</f>
        <v>6710</v>
      </c>
      <c r="K48" s="68">
        <f t="shared" si="3"/>
        <v>6611.4855102184401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2265146.5408302075</v>
      </c>
      <c r="E49" s="68">
        <f t="shared" si="1"/>
        <v>77593.857311461223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151723.00036956434</v>
      </c>
      <c r="J49" s="2">
        <f>+'Global Status'!N46</f>
        <v>6463</v>
      </c>
      <c r="K49" s="68">
        <f t="shared" si="3"/>
        <v>6487.6380487279621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2341596.2411273113</v>
      </c>
      <c r="E50" s="68">
        <f t="shared" si="1"/>
        <v>75265.583864928107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158136.75183981651</v>
      </c>
      <c r="J50" s="2">
        <f>+'Global Status'!N47</f>
        <v>5296</v>
      </c>
      <c r="K50" s="68">
        <f t="shared" si="3"/>
        <v>6335.2797351318322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2415602.2619575174</v>
      </c>
      <c r="E51" s="68">
        <f t="shared" si="1"/>
        <v>72711.033101501773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164384.76194258337</v>
      </c>
      <c r="J51" s="2">
        <f>+'Global Status'!N48</f>
        <v>5109</v>
      </c>
      <c r="K51" s="68">
        <f t="shared" si="3"/>
        <v>6156.5385302603436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2486952.2171951346</v>
      </c>
      <c r="E52" s="68">
        <f t="shared" si="1"/>
        <v>69958.257358435803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170441.84869457752</v>
      </c>
      <c r="J52" s="2">
        <f>+'Global Status'!N49</f>
        <v>6058</v>
      </c>
      <c r="K52" s="68">
        <f t="shared" si="3"/>
        <v>5953.865639438869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2555462.4970157752</v>
      </c>
      <c r="E53" s="68">
        <f t="shared" si="1"/>
        <v>67036.67070878348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176285.41988690247</v>
      </c>
      <c r="J53" s="2">
        <f>+'Global Status'!N50</f>
        <v>6689</v>
      </c>
      <c r="K53" s="68">
        <f t="shared" si="3"/>
        <v>5729.979651464957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2620979.3702380722</v>
      </c>
      <c r="E54" s="68">
        <f t="shared" si="1"/>
        <v>63976.529780887467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181895.71051981521</v>
      </c>
      <c r="J54" s="2">
        <f>+'Global Status'!N51</f>
        <v>6260</v>
      </c>
      <c r="K54" s="68">
        <f t="shared" si="3"/>
        <v>5487.8060193417259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2683379.5684052221</v>
      </c>
      <c r="E55" s="68">
        <f t="shared" si="1"/>
        <v>60808.418495334103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187255.95816921035</v>
      </c>
      <c r="J55" s="2">
        <f>+'Global Status'!N52</f>
        <v>5767</v>
      </c>
      <c r="K55" s="68">
        <f t="shared" si="3"/>
        <v>5230.4137603859899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2742570.3616328961</v>
      </c>
      <c r="E56" s="68">
        <f t="shared" si="1"/>
        <v>57562.748804269606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192352.51445703191</v>
      </c>
      <c r="J56" s="2">
        <f>+'Global Status'!N53</f>
        <v>6006</v>
      </c>
      <c r="K56" s="68">
        <f t="shared" si="3"/>
        <v>4960.9512795621858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2798489.147877797</v>
      </c>
      <c r="E57" s="68">
        <f t="shared" si="1"/>
        <v>54269.288547957542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197174.89268420293</v>
      </c>
      <c r="J57" s="2">
        <f>+'Global Status'!N54</f>
        <v>4982</v>
      </c>
      <c r="K57" s="68">
        <f t="shared" si="3"/>
        <v>4682.5831730920563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2851102.5877807494</v>
      </c>
      <c r="E58" s="68">
        <f t="shared" si="1"/>
        <v>50956.726266501762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201715.75348963268</v>
      </c>
      <c r="J58" s="2">
        <f>+'Global Status'!N55</f>
        <v>3932</v>
      </c>
      <c r="K58" s="68">
        <f t="shared" si="3"/>
        <v>4398.4297544501333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2900405.3263320071</v>
      </c>
      <c r="E59" s="68">
        <f t="shared" si="1"/>
        <v>47652.281280631716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205970.83205800422</v>
      </c>
      <c r="J59" s="2">
        <f>+'Global Status'!N56</f>
        <v>5376</v>
      </c>
      <c r="K59" s="68">
        <f t="shared" si="3"/>
        <v>4111.5108696758552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2946418.3500802862</v>
      </c>
      <c r="E60" s="68">
        <f t="shared" si="1"/>
        <v>44381.365650982778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209938.81185711743</v>
      </c>
      <c r="J60" s="2">
        <f>+'Global Status'!N57</f>
        <v>9797</v>
      </c>
      <c r="K60" s="68">
        <f t="shared" si="3"/>
        <v>3824.6953438762425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2989187.0343153095</v>
      </c>
      <c r="E61" s="68">
        <f t="shared" si="1"/>
        <v>41167.302810577603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213621.15109865682</v>
      </c>
      <c r="J61" s="2">
        <f>+'Global Status'!N58</f>
        <v>6403</v>
      </c>
      <c r="K61" s="68">
        <f t="shared" si="3"/>
        <v>3540.657138027485</v>
      </c>
    </row>
    <row r="62" spans="1:11" x14ac:dyDescent="0.3">
      <c r="A62" s="23">
        <v>43953</v>
      </c>
      <c r="B62" s="21">
        <v>103</v>
      </c>
      <c r="D62" s="68">
        <f t="shared" si="0"/>
        <v>3028778.9385215491</v>
      </c>
      <c r="E62" s="68">
        <f t="shared" si="1"/>
        <v>38031.105810723071</v>
      </c>
      <c r="G62" s="21">
        <v>103</v>
      </c>
      <c r="I62" s="68">
        <f t="shared" si="2"/>
        <v>217021.86905322046</v>
      </c>
      <c r="K62" s="68">
        <f t="shared" si="3"/>
        <v>3261.8390079623978</v>
      </c>
    </row>
    <row r="63" spans="1:11" x14ac:dyDescent="0.3">
      <c r="A63" s="23">
        <v>43954</v>
      </c>
      <c r="B63" s="21">
        <v>104</v>
      </c>
      <c r="D63" s="68">
        <f t="shared" si="0"/>
        <v>3065281.4104227959</v>
      </c>
      <c r="E63" s="68">
        <f t="shared" si="1"/>
        <v>34991.31629404128</v>
      </c>
      <c r="G63" s="21">
        <v>104</v>
      </c>
      <c r="I63" s="68">
        <f t="shared" si="2"/>
        <v>220147.29999363594</v>
      </c>
      <c r="K63" s="68">
        <f t="shared" si="3"/>
        <v>2990.4241593462225</v>
      </c>
    </row>
    <row r="64" spans="1:11" x14ac:dyDescent="0.3">
      <c r="A64" s="23">
        <v>43955</v>
      </c>
      <c r="B64" s="21">
        <v>105</v>
      </c>
      <c r="D64" s="68">
        <f t="shared" si="0"/>
        <v>3098799.0591728436</v>
      </c>
      <c r="E64" s="68">
        <f t="shared" si="1"/>
        <v>32063.903572144973</v>
      </c>
      <c r="G64" s="21">
        <v>105</v>
      </c>
      <c r="I64" s="68">
        <f t="shared" si="2"/>
        <v>223005.82288580059</v>
      </c>
      <c r="K64" s="68">
        <f t="shared" si="3"/>
        <v>2728.3160967114859</v>
      </c>
    </row>
    <row r="65" spans="1:11" x14ac:dyDescent="0.3">
      <c r="A65" s="23">
        <v>43956</v>
      </c>
      <c r="B65" s="21">
        <v>106</v>
      </c>
      <c r="D65" s="68">
        <f t="shared" si="0"/>
        <v>3129451.1568153179</v>
      </c>
      <c r="E65" s="68">
        <f t="shared" si="1"/>
        <v>29262.221594054176</v>
      </c>
      <c r="G65" s="21">
        <v>106</v>
      </c>
      <c r="I65" s="68">
        <f t="shared" si="2"/>
        <v>225607.5750020784</v>
      </c>
      <c r="K65" s="68">
        <f t="shared" si="3"/>
        <v>2477.1265834312476</v>
      </c>
    </row>
    <row r="66" spans="1:11" x14ac:dyDescent="0.3">
      <c r="A66" s="23">
        <v>43957</v>
      </c>
      <c r="B66" s="21">
        <v>107</v>
      </c>
      <c r="D66" s="68">
        <f t="shared" si="0"/>
        <v>3157369.024203503</v>
      </c>
      <c r="E66" s="68">
        <f t="shared" si="1"/>
        <v>26597.020189780651</v>
      </c>
      <c r="G66" s="21">
        <v>107</v>
      </c>
      <c r="I66" s="68">
        <f t="shared" si="2"/>
        <v>227964.15741865538</v>
      </c>
      <c r="K66" s="68">
        <f t="shared" si="3"/>
        <v>2238.17137347174</v>
      </c>
    </row>
    <row r="67" spans="1:11" x14ac:dyDescent="0.3">
      <c r="A67" s="23">
        <v>43958</v>
      </c>
      <c r="B67" s="21">
        <v>108</v>
      </c>
      <c r="D67" s="68">
        <f t="shared" si="0"/>
        <v>3182693.4533468024</v>
      </c>
      <c r="E67" s="68">
        <f t="shared" si="1"/>
        <v>24076.5057957467</v>
      </c>
      <c r="G67" s="21">
        <v>108</v>
      </c>
      <c r="I67" s="68">
        <f t="shared" si="2"/>
        <v>230088.33990485035</v>
      </c>
      <c r="K67" s="68">
        <f t="shared" si="3"/>
        <v>2012.4731534976188</v>
      </c>
    </row>
    <row r="68" spans="1:11" x14ac:dyDescent="0.3">
      <c r="A68" s="23">
        <v>43959</v>
      </c>
      <c r="B68" s="21">
        <v>109</v>
      </c>
      <c r="D68" s="68">
        <f t="shared" si="0"/>
        <v>3205572.2128703864</v>
      </c>
      <c r="E68" s="68">
        <f t="shared" si="1"/>
        <v>21706.445937632026</v>
      </c>
      <c r="G68" s="21">
        <v>109</v>
      </c>
      <c r="I68" s="68">
        <f t="shared" si="2"/>
        <v>231993.77205632903</v>
      </c>
      <c r="K68" s="68">
        <f t="shared" si="3"/>
        <v>1800.770951751522</v>
      </c>
    </row>
    <row r="69" spans="1:11" x14ac:dyDescent="0.3">
      <c r="A69" s="23">
        <v>43960</v>
      </c>
      <c r="B69" s="21">
        <v>110</v>
      </c>
      <c r="D69" s="68">
        <f t="shared" si="0"/>
        <v>3226157.6771919806</v>
      </c>
      <c r="E69" s="68">
        <f t="shared" si="1"/>
        <v>19490.311073197707</v>
      </c>
      <c r="G69" s="21">
        <v>110</v>
      </c>
      <c r="I69" s="68">
        <f t="shared" si="2"/>
        <v>233694.70670777469</v>
      </c>
      <c r="K69" s="68">
        <f t="shared" si="3"/>
        <v>1603.5351320408336</v>
      </c>
    </row>
    <row r="70" spans="1:11" x14ac:dyDescent="0.3">
      <c r="A70" s="23">
        <v>43961</v>
      </c>
      <c r="B70" s="21">
        <v>111</v>
      </c>
      <c r="D70" s="68">
        <f t="shared" si="0"/>
        <v>3244604.6133936937</v>
      </c>
      <c r="E70" s="68">
        <f t="shared" si="1"/>
        <v>17429.446983019971</v>
      </c>
      <c r="G70" s="21">
        <v>111</v>
      </c>
      <c r="I70" s="68">
        <f t="shared" si="2"/>
        <v>235205.74072886325</v>
      </c>
      <c r="K70" s="68">
        <f t="shared" si="3"/>
        <v>1420.9869987004611</v>
      </c>
    </row>
    <row r="71" spans="1:11" x14ac:dyDescent="0.3">
      <c r="A71" s="23">
        <v>43962</v>
      </c>
      <c r="B71" s="21">
        <v>112</v>
      </c>
      <c r="D71" s="68">
        <f t="shared" si="0"/>
        <v>3261068.1528517548</v>
      </c>
      <c r="E71" s="68">
        <f t="shared" si="1"/>
        <v>15523.270731295484</v>
      </c>
      <c r="G71" s="21">
        <v>112</v>
      </c>
      <c r="I71" s="68">
        <f t="shared" si="2"/>
        <v>236541.57730583847</v>
      </c>
      <c r="K71" s="68">
        <f t="shared" si="3"/>
        <v>1253.121990884182</v>
      </c>
    </row>
    <row r="72" spans="1:11" x14ac:dyDescent="0.3">
      <c r="A72" s="23">
        <v>43963</v>
      </c>
      <c r="B72" s="21">
        <v>113</v>
      </c>
      <c r="D72" s="68">
        <f t="shared" si="0"/>
        <v>3275701.9677233309</v>
      </c>
      <c r="E72" s="68">
        <f t="shared" si="1"/>
        <v>13769.483283711954</v>
      </c>
      <c r="G72" s="21">
        <v>113</v>
      </c>
      <c r="I72" s="68">
        <f t="shared" si="2"/>
        <v>237716.81278335347</v>
      </c>
      <c r="K72" s="68">
        <f t="shared" si="3"/>
        <v>1099.7354393066294</v>
      </c>
    </row>
    <row r="73" spans="1:11" x14ac:dyDescent="0.3">
      <c r="A73" s="23">
        <v>43964</v>
      </c>
      <c r="B73" s="21">
        <v>114</v>
      </c>
      <c r="D73" s="68">
        <f t="shared" si="0"/>
        <v>3288656.6655957727</v>
      </c>
      <c r="E73" s="68">
        <f t="shared" si="1"/>
        <v>12164.292139523708</v>
      </c>
      <c r="G73" s="21">
        <v>114</v>
      </c>
      <c r="I73" s="68">
        <f t="shared" si="2"/>
        <v>238745.75012779108</v>
      </c>
      <c r="K73" s="68">
        <f t="shared" si="3"/>
        <v>960.44989130328929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3300078.4091700204</v>
      </c>
      <c r="E74" s="68">
        <f t="shared" ref="E74:E111" si="5">D$1*_xlfn.NORM.DIST($B74,D$2,D$3,FALSE)</f>
        <v>10702.637779853238</v>
      </c>
      <c r="G74" s="21">
        <v>115</v>
      </c>
      <c r="I74" s="68">
        <f t="shared" ref="I74:I89" si="6">I$1*_xlfn.NORM.DIST($G74,I$2,I$3,TRUE)</f>
        <v>239642.24010927661</v>
      </c>
      <c r="K74" s="68">
        <f t="shared" ref="K74:K89" si="7">I$1*_xlfn.NORM.DIST($G74,I$2,I$3,FALSE)</f>
        <v>834.74307523086406</v>
      </c>
    </row>
    <row r="75" spans="1:11" x14ac:dyDescent="0.3">
      <c r="A75" s="23">
        <v>43966</v>
      </c>
      <c r="B75" s="21">
        <v>116</v>
      </c>
      <c r="D75" s="68">
        <f t="shared" si="4"/>
        <v>3310107.7619344951</v>
      </c>
      <c r="E75" s="68">
        <f t="shared" si="5"/>
        <v>9378.4183198327555</v>
      </c>
      <c r="G75" s="21">
        <v>116</v>
      </c>
      <c r="I75" s="68">
        <f t="shared" si="6"/>
        <v>240419.5504143133</v>
      </c>
      <c r="K75" s="68">
        <f t="shared" si="7"/>
        <v>721.97566639026024</v>
      </c>
    </row>
    <row r="76" spans="1:11" x14ac:dyDescent="0.3">
      <c r="A76" s="23">
        <v>43967</v>
      </c>
      <c r="B76" s="21">
        <v>117</v>
      </c>
      <c r="D76" s="68">
        <f t="shared" si="4"/>
        <v>3318878.7555114296</v>
      </c>
      <c r="E76" s="68">
        <f t="shared" si="5"/>
        <v>8184.7074428233173</v>
      </c>
      <c r="G76" s="21">
        <v>117</v>
      </c>
      <c r="I76" s="68">
        <f t="shared" si="6"/>
        <v>241090.26211701112</v>
      </c>
      <c r="K76" s="68">
        <f t="shared" si="7"/>
        <v>621.41812699160869</v>
      </c>
    </row>
    <row r="77" spans="1:11" x14ac:dyDescent="0.3">
      <c r="A77" s="23">
        <v>43968</v>
      </c>
      <c r="B77" s="21">
        <v>118</v>
      </c>
      <c r="D77" s="68">
        <f t="shared" si="4"/>
        <v>3326518.1698115533</v>
      </c>
      <c r="E77" s="68">
        <f t="shared" si="5"/>
        <v>7113.9614549461603</v>
      </c>
      <c r="G77" s="21">
        <v>118</v>
      </c>
      <c r="I77" s="68">
        <f t="shared" si="6"/>
        <v>241666.19226997998</v>
      </c>
      <c r="K77" s="68">
        <f t="shared" si="7"/>
        <v>532.27601533450331</v>
      </c>
    </row>
    <row r="78" spans="1:11" x14ac:dyDescent="0.3">
      <c r="A78" s="23">
        <v>43969</v>
      </c>
      <c r="B78" s="21">
        <v>119</v>
      </c>
      <c r="D78" s="68">
        <f t="shared" si="4"/>
        <v>3333145.0133672715</v>
      </c>
      <c r="E78" s="68">
        <f t="shared" si="5"/>
        <v>6158.2120933842834</v>
      </c>
      <c r="G78" s="21">
        <v>119</v>
      </c>
      <c r="I78" s="68">
        <f t="shared" si="6"/>
        <v>242158.34083512006</v>
      </c>
      <c r="K78" s="68">
        <f t="shared" si="7"/>
        <v>453.71328779724814</v>
      </c>
    </row>
    <row r="79" spans="1:11" x14ac:dyDescent="0.3">
      <c r="A79" s="23">
        <v>43970</v>
      </c>
      <c r="B79" s="21">
        <v>120</v>
      </c>
      <c r="D79" s="68">
        <f t="shared" si="4"/>
        <v>3338870.1882483922</v>
      </c>
      <c r="E79" s="68">
        <f t="shared" si="5"/>
        <v>5309.242520969884</v>
      </c>
      <c r="G79" s="21">
        <v>120</v>
      </c>
      <c r="I79" s="68">
        <f t="shared" si="6"/>
        <v>242576.85976249643</v>
      </c>
      <c r="K79" s="68">
        <f t="shared" si="7"/>
        <v>384.87324546167753</v>
      </c>
    </row>
    <row r="80" spans="1:11" x14ac:dyDescent="0.3">
      <c r="A80" s="23">
        <v>43971</v>
      </c>
      <c r="B80" s="21">
        <v>121</v>
      </c>
      <c r="D80" s="68">
        <f t="shared" si="4"/>
        <v>3343796.3217875934</v>
      </c>
      <c r="E80" s="68">
        <f t="shared" si="5"/>
        <v>4558.7447148000256</v>
      </c>
      <c r="G80" s="21">
        <v>121</v>
      </c>
      <c r="I80" s="68">
        <f t="shared" si="6"/>
        <v>242931.04173939489</v>
      </c>
      <c r="K80" s="68">
        <f t="shared" si="7"/>
        <v>324.89690010006763</v>
      </c>
    </row>
    <row r="81" spans="1:11" x14ac:dyDescent="0.3">
      <c r="A81" s="23">
        <v>43972</v>
      </c>
      <c r="B81" s="21">
        <v>122</v>
      </c>
      <c r="D81" s="68">
        <f t="shared" si="4"/>
        <v>3348017.7459194078</v>
      </c>
      <c r="E81" s="68">
        <f t="shared" si="5"/>
        <v>3898.4571847628176</v>
      </c>
      <c r="G81" s="21">
        <v>122</v>
      </c>
      <c r="I81" s="68">
        <f t="shared" si="6"/>
        <v>243229.32596401323</v>
      </c>
      <c r="K81" s="68">
        <f t="shared" si="7"/>
        <v>272.93864762529068</v>
      </c>
    </row>
    <row r="82" spans="1:11" x14ac:dyDescent="0.3">
      <c r="A82" s="23">
        <v>43973</v>
      </c>
      <c r="B82" s="21">
        <v>123</v>
      </c>
      <c r="D82" s="68">
        <f t="shared" si="4"/>
        <v>3351620.6042097914</v>
      </c>
      <c r="E82" s="68">
        <f t="shared" si="5"/>
        <v>3320.2826204608891</v>
      </c>
      <c r="G82" s="21">
        <v>123</v>
      </c>
      <c r="I82" s="68">
        <f t="shared" si="6"/>
        <v>243479.3182378443</v>
      </c>
      <c r="K82" s="68">
        <f t="shared" si="7"/>
        <v>228.17923778620309</v>
      </c>
    </row>
    <row r="83" spans="1:11" x14ac:dyDescent="0.3">
      <c r="A83" s="23">
        <v>43974</v>
      </c>
      <c r="B83" s="21">
        <v>124</v>
      </c>
      <c r="D83" s="68">
        <f t="shared" si="4"/>
        <v>3354683.0665506148</v>
      </c>
      <c r="E83" s="68">
        <f t="shared" si="5"/>
        <v>2816.3856485723959</v>
      </c>
      <c r="G83" s="21">
        <v>124</v>
      </c>
      <c r="I83" s="68">
        <f t="shared" si="6"/>
        <v>243687.82270381381</v>
      </c>
      <c r="K83" s="68">
        <f t="shared" si="7"/>
        <v>189.83611473968767</v>
      </c>
    </row>
    <row r="84" spans="1:11" x14ac:dyDescent="0.3">
      <c r="A84" s="23">
        <v>43975</v>
      </c>
      <c r="B84" s="21">
        <v>125</v>
      </c>
      <c r="D84" s="68">
        <f t="shared" si="4"/>
        <v>3357275.6319309319</v>
      </c>
      <c r="E84" s="68">
        <f t="shared" si="5"/>
        <v>2379.2713785006849</v>
      </c>
      <c r="G84" s="21">
        <v>125</v>
      </c>
      <c r="I84" s="68">
        <f t="shared" si="6"/>
        <v>243860.88266815362</v>
      </c>
      <c r="K84" s="68">
        <f t="shared" si="7"/>
        <v>157.17127299283763</v>
      </c>
    </row>
    <row r="85" spans="1:11" x14ac:dyDescent="0.3">
      <c r="A85" s="23">
        <v>43976</v>
      </c>
      <c r="B85" s="21">
        <v>126</v>
      </c>
      <c r="D85" s="68">
        <f t="shared" si="4"/>
        <v>3359461.500584377</v>
      </c>
      <c r="E85" s="68">
        <f t="shared" si="5"/>
        <v>2001.8458180503994</v>
      </c>
      <c r="G85" s="21">
        <v>126</v>
      </c>
      <c r="I85" s="68">
        <f t="shared" si="6"/>
        <v>244003.82811663326</v>
      </c>
      <c r="K85" s="68">
        <f t="shared" si="7"/>
        <v>129.49682681514534</v>
      </c>
    </row>
    <row r="86" spans="1:11" x14ac:dyDescent="0.3">
      <c r="A86" s="23">
        <v>43977</v>
      </c>
      <c r="B86" s="21">
        <v>127</v>
      </c>
      <c r="D86" s="68">
        <f t="shared" si="4"/>
        <v>3361296.9980572937</v>
      </c>
      <c r="E86" s="68">
        <f t="shared" si="5"/>
        <v>1677.4595526870471</v>
      </c>
      <c r="G86" s="21">
        <v>127</v>
      </c>
      <c r="I86" s="68">
        <f t="shared" si="6"/>
        <v>244121.32775406889</v>
      </c>
      <c r="K86" s="68">
        <f t="shared" si="7"/>
        <v>106.17852906403363</v>
      </c>
    </row>
    <row r="87" spans="1:11" x14ac:dyDescent="0.3">
      <c r="A87" s="23">
        <v>43978</v>
      </c>
      <c r="B87" s="21">
        <v>128</v>
      </c>
      <c r="D87" s="68">
        <f t="shared" si="4"/>
        <v>3362832.0352544477</v>
      </c>
      <c r="E87" s="68">
        <f t="shared" si="5"/>
        <v>1399.9363050012307</v>
      </c>
      <c r="G87" s="21">
        <v>128</v>
      </c>
      <c r="I87" s="68">
        <f t="shared" si="6"/>
        <v>244217.44364472857</v>
      </c>
      <c r="K87" s="68">
        <f t="shared" si="7"/>
        <v>86.637498554897306</v>
      </c>
    </row>
    <row r="88" spans="1:11" x14ac:dyDescent="0.3">
      <c r="A88" s="23">
        <v>43979</v>
      </c>
      <c r="B88" s="21">
        <v>129</v>
      </c>
      <c r="D88" s="68">
        <f t="shared" si="4"/>
        <v>3364110.5902125933</v>
      </c>
      <c r="E88" s="68">
        <f t="shared" si="5"/>
        <v>1163.5881314219962</v>
      </c>
      <c r="G88" s="21">
        <v>129</v>
      </c>
      <c r="I88" s="68">
        <f t="shared" si="6"/>
        <v>244295.68679644953</v>
      </c>
      <c r="K88" s="68">
        <f t="shared" si="7"/>
        <v>70.350425205489273</v>
      </c>
    </row>
    <row r="89" spans="1:11" x14ac:dyDescent="0.3">
      <c r="A89" s="23">
        <v>43980</v>
      </c>
      <c r="B89" s="21">
        <v>130</v>
      </c>
      <c r="D89" s="68">
        <f t="shared" si="4"/>
        <v>3365171.1991480202</v>
      </c>
      <c r="E89" s="68">
        <f t="shared" si="5"/>
        <v>963.21907924474101</v>
      </c>
      <c r="G89" s="21">
        <v>130</v>
      </c>
      <c r="I89" s="68">
        <f t="shared" si="6"/>
        <v>244359.07230080484</v>
      </c>
      <c r="K89" s="68">
        <f t="shared" si="7"/>
        <v>56.848521066313197</v>
      </c>
    </row>
    <row r="90" spans="1:11" x14ac:dyDescent="0.3">
      <c r="A90" s="23">
        <v>43981</v>
      </c>
      <c r="B90" s="21">
        <v>131</v>
      </c>
      <c r="D90" s="68">
        <f t="shared" si="4"/>
        <v>3366047.4461529069</v>
      </c>
      <c r="E90" s="68">
        <f t="shared" si="5"/>
        <v>794.11912835188923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3366768.44271729</v>
      </c>
      <c r="E91" s="68">
        <f t="shared" si="5"/>
        <v>652.05018913155197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3367359.289980032</v>
      </c>
      <c r="E92" s="68">
        <f t="shared" si="5"/>
        <v>533.22583182878759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3367841.5182251255</v>
      </c>
      <c r="E93" s="68">
        <f t="shared" si="5"/>
        <v>434.28629346764018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3368233.4996113805</v>
      </c>
      <c r="E94" s="68">
        <f t="shared" si="5"/>
        <v>352.27015652447267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3368550.831435618</v>
      </c>
      <c r="E95" s="68">
        <f t="shared" si="5"/>
        <v>284.5839277740007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3368806.6883723051</v>
      </c>
      <c r="E96" s="68">
        <f t="shared" si="5"/>
        <v>228.97057411856545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3369012.1431036885</v>
      </c>
      <c r="E97" s="68">
        <f t="shared" si="5"/>
        <v>183.47790146803479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3369176.4555576202</v>
      </c>
      <c r="E98" s="68">
        <f t="shared" si="5"/>
        <v>146.42749830696218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3369307.3316139113</v>
      </c>
      <c r="E99" s="68">
        <f t="shared" si="5"/>
        <v>116.38481165702139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3369411.1526363343</v>
      </c>
      <c r="E100" s="68">
        <f t="shared" si="5"/>
        <v>92.130782721544563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3369493.1775508537</v>
      </c>
      <c r="E101" s="68">
        <f t="shared" si="5"/>
        <v>72.635344514868166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3369557.7194372793</v>
      </c>
      <c r="E102" s="68">
        <f t="shared" si="5"/>
        <v>57.032975220555677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3369608.2987479712</v>
      </c>
      <c r="E103" s="68">
        <f t="shared" si="5"/>
        <v>44.600409085115963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3369647.7753297938</v>
      </c>
      <c r="E104" s="68">
        <f t="shared" si="5"/>
        <v>34.736530893691537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3369678.4614201225</v>
      </c>
      <c r="E105" s="68">
        <f t="shared" si="5"/>
        <v>26.94441955725782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3369702.2177288276</v>
      </c>
      <c r="E106" s="68">
        <f t="shared" si="5"/>
        <v>20.815459782378728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3369720.5346191181</v>
      </c>
      <c r="E107" s="68">
        <f t="shared" si="5"/>
        <v>16.015406684308253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3369734.6002725088</v>
      </c>
      <c r="E108" s="68">
        <f t="shared" si="5"/>
        <v>12.272264914654956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3369745.3575769858</v>
      </c>
      <c r="E109" s="68">
        <f t="shared" si="5"/>
        <v>9.3658297507058634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3369753.5513210399</v>
      </c>
      <c r="E110" s="68">
        <f t="shared" si="5"/>
        <v>7.1187310230193708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3369759.7671164214</v>
      </c>
      <c r="E111" s="68">
        <f t="shared" si="5"/>
        <v>5.3888202259664757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Global Status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2020-05-02T15:18:25Z</dcterms:modified>
</cp:coreProperties>
</file>