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Terminal" sheetId="3" r:id="rId3"/>
    <sheet name="Covid_Confirmed_USA Facts" sheetId="2" r:id="rId4"/>
  </sheets>
  <definedNames>
    <definedName name="solver_adj" localSheetId="0" hidden="1">'Global Status'!$AL$20:$AP$20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Status'!$N$1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B43" i="4" l="1"/>
  <c r="B42" i="4"/>
  <c r="B44" i="4"/>
  <c r="B45" i="4" s="1"/>
  <c r="B46" i="4"/>
  <c r="B47" i="4" s="1"/>
  <c r="BB23" i="1"/>
  <c r="BB24" i="1"/>
  <c r="BC22" i="1"/>
  <c r="AX22" i="1"/>
  <c r="AW22" i="1"/>
  <c r="BA22" i="1" s="1"/>
  <c r="AV22" i="1"/>
  <c r="AZ22" i="1" s="1"/>
  <c r="AU22" i="1"/>
  <c r="AY22" i="1" s="1"/>
  <c r="BB22" i="1" l="1"/>
  <c r="V47" i="1"/>
  <c r="V48" i="1"/>
  <c r="V49" i="1"/>
  <c r="N6" i="1" l="1"/>
  <c r="BC21" i="1"/>
  <c r="AY21" i="1"/>
  <c r="AX21" i="1"/>
  <c r="BB21" i="1" s="1"/>
  <c r="AW21" i="1"/>
  <c r="BA21" i="1" s="1"/>
  <c r="AV21" i="1"/>
  <c r="AZ21" i="1" s="1"/>
  <c r="AU21" i="1"/>
  <c r="T47" i="1" l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K8" i="1" l="1"/>
  <c r="P8" i="1" s="1"/>
  <c r="N7" i="1"/>
  <c r="P7" i="1"/>
  <c r="P6" i="1"/>
  <c r="K9" i="1" l="1"/>
  <c r="N8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BB19" i="1" l="1"/>
  <c r="K10" i="1"/>
  <c r="N9" i="1"/>
  <c r="P9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K11" i="1" l="1"/>
  <c r="N10" i="1"/>
  <c r="P10" i="1"/>
  <c r="H45" i="1"/>
  <c r="H46" i="1"/>
  <c r="W46" i="1" s="1"/>
  <c r="H47" i="1"/>
  <c r="W47" i="1" s="1"/>
  <c r="H48" i="1"/>
  <c r="W48" i="1" s="1"/>
  <c r="H49" i="1"/>
  <c r="W49" i="1" s="1"/>
  <c r="H50" i="1"/>
  <c r="H51" i="1"/>
  <c r="H5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W50" i="1" l="1"/>
  <c r="B35" i="4"/>
  <c r="K12" i="1"/>
  <c r="N11" i="1"/>
  <c r="P11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O6" i="1" s="1"/>
  <c r="Q6" i="1"/>
  <c r="E6" i="1" s="1"/>
  <c r="F24" i="1" s="1"/>
  <c r="V6" i="1"/>
  <c r="S7" i="1"/>
  <c r="O7" i="1" s="1"/>
  <c r="Q7" i="1"/>
  <c r="E7" i="1" s="1"/>
  <c r="F25" i="1" s="1"/>
  <c r="V7" i="1"/>
  <c r="S8" i="1"/>
  <c r="O8" i="1" s="1"/>
  <c r="Q8" i="1"/>
  <c r="E8" i="1" s="1"/>
  <c r="F26" i="1" s="1"/>
  <c r="V8" i="1"/>
  <c r="S9" i="1"/>
  <c r="O9" i="1" s="1"/>
  <c r="Q9" i="1"/>
  <c r="E9" i="1" s="1"/>
  <c r="F27" i="1" s="1"/>
  <c r="V9" i="1"/>
  <c r="M10" i="1"/>
  <c r="R10" i="1" s="1"/>
  <c r="H44" i="1"/>
  <c r="K13" i="1" l="1"/>
  <c r="N12" i="1"/>
  <c r="P12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R3" i="1" l="1"/>
  <c r="K14" i="1"/>
  <c r="N13" i="1"/>
  <c r="P13" i="1"/>
  <c r="Q43" i="1"/>
  <c r="K15" i="1" l="1"/>
  <c r="N14" i="1"/>
  <c r="P14" i="1"/>
  <c r="V43" i="1"/>
  <c r="H43" i="1"/>
  <c r="K16" i="1" l="1"/>
  <c r="N15" i="1"/>
  <c r="P15" i="1"/>
  <c r="V25" i="1"/>
  <c r="V40" i="1"/>
  <c r="V41" i="1"/>
  <c r="V42" i="1"/>
  <c r="H42" i="1"/>
  <c r="K17" i="1" l="1"/>
  <c r="N16" i="1"/>
  <c r="P16" i="1"/>
  <c r="H41" i="1"/>
  <c r="K18" i="1" l="1"/>
  <c r="N17" i="1"/>
  <c r="P17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K19" i="1" l="1"/>
  <c r="N18" i="1"/>
  <c r="P18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K20" i="1" l="1"/>
  <c r="N19" i="1"/>
  <c r="P19" i="1"/>
  <c r="S39" i="1"/>
  <c r="K21" i="1" l="1"/>
  <c r="N20" i="1"/>
  <c r="P20" i="1"/>
  <c r="CQ4" i="1"/>
  <c r="V34" i="1"/>
  <c r="V39" i="1"/>
  <c r="K22" i="1" l="1"/>
  <c r="N21" i="1"/>
  <c r="P21" i="1"/>
  <c r="V35" i="1"/>
  <c r="V10" i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11" i="1"/>
  <c r="R11" i="1" s="1"/>
  <c r="K23" i="1" l="1"/>
  <c r="N22" i="1"/>
  <c r="P22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K24" i="1" l="1"/>
  <c r="N23" i="1"/>
  <c r="P23" i="1"/>
  <c r="S3" i="1"/>
  <c r="K25" i="1" l="1"/>
  <c r="N24" i="1"/>
  <c r="P24" i="1"/>
  <c r="O3" i="1"/>
  <c r="S10" i="1"/>
  <c r="O10" i="1" s="1"/>
  <c r="Q10" i="1"/>
  <c r="E10" i="1" s="1"/>
  <c r="F28" i="1" s="1"/>
  <c r="S11" i="1"/>
  <c r="O11" i="1" s="1"/>
  <c r="Q11" i="1"/>
  <c r="E11" i="1" s="1"/>
  <c r="F29" i="1" s="1"/>
  <c r="S12" i="1"/>
  <c r="O12" i="1" s="1"/>
  <c r="Q12" i="1"/>
  <c r="E12" i="1" s="1"/>
  <c r="F30" i="1" s="1"/>
  <c r="S16" i="1"/>
  <c r="O16" i="1" s="1"/>
  <c r="S14" i="1"/>
  <c r="O14" i="1" s="1"/>
  <c r="S15" i="1"/>
  <c r="O15" i="1" s="1"/>
  <c r="S18" i="1"/>
  <c r="O18" i="1" s="1"/>
  <c r="S19" i="1"/>
  <c r="O19" i="1" s="1"/>
  <c r="S20" i="1"/>
  <c r="O20" i="1" s="1"/>
  <c r="S21" i="1"/>
  <c r="O21" i="1" s="1"/>
  <c r="S22" i="1"/>
  <c r="O22" i="1" s="1"/>
  <c r="S23" i="1"/>
  <c r="O23" i="1" s="1"/>
  <c r="S24" i="1"/>
  <c r="O24" i="1" s="1"/>
  <c r="S17" i="1"/>
  <c r="O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K26" i="1" l="1"/>
  <c r="N25" i="1"/>
  <c r="P25" i="1"/>
  <c r="F42" i="1"/>
  <c r="G24" i="1"/>
  <c r="Q13" i="1"/>
  <c r="E13" i="1" s="1"/>
  <c r="F31" i="1" s="1"/>
  <c r="S13" i="1"/>
  <c r="O13" i="1" s="1"/>
  <c r="K27" i="1" l="1"/>
  <c r="N26" i="1"/>
  <c r="P26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K28" i="1" l="1"/>
  <c r="N27" i="1"/>
  <c r="P27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K29" i="1" l="1"/>
  <c r="N28" i="1"/>
  <c r="P28" i="1"/>
  <c r="Q25" i="1"/>
  <c r="E25" i="1" s="1"/>
  <c r="K30" i="1" l="1"/>
  <c r="N29" i="1"/>
  <c r="P29" i="1"/>
  <c r="F43" i="1"/>
  <c r="G25" i="1"/>
  <c r="Q26" i="1"/>
  <c r="E26" i="1" s="1"/>
  <c r="S25" i="1"/>
  <c r="O25" i="1" s="1"/>
  <c r="K31" i="1" l="1"/>
  <c r="N30" i="1"/>
  <c r="P30" i="1"/>
  <c r="G26" i="1"/>
  <c r="F44" i="1"/>
  <c r="S26" i="1"/>
  <c r="O26" i="1" s="1"/>
  <c r="Q27" i="1"/>
  <c r="E27" i="1" s="1"/>
  <c r="K32" i="1" l="1"/>
  <c r="N31" i="1"/>
  <c r="P31" i="1"/>
  <c r="F45" i="1"/>
  <c r="G27" i="1"/>
  <c r="S27" i="1"/>
  <c r="O27" i="1" s="1"/>
  <c r="S28" i="1"/>
  <c r="O28" i="1" s="1"/>
  <c r="K33" i="1" l="1"/>
  <c r="N32" i="1"/>
  <c r="P32" i="1"/>
  <c r="Q28" i="1"/>
  <c r="E28" i="1" s="1"/>
  <c r="K34" i="1" l="1"/>
  <c r="N33" i="1"/>
  <c r="P33" i="1"/>
  <c r="G28" i="1"/>
  <c r="F46" i="1"/>
  <c r="S29" i="1"/>
  <c r="O29" i="1" s="1"/>
  <c r="Q29" i="1"/>
  <c r="E29" i="1" s="1"/>
  <c r="K35" i="1" l="1"/>
  <c r="N34" i="1"/>
  <c r="P34" i="1"/>
  <c r="G29" i="1"/>
  <c r="F47" i="1"/>
  <c r="Q30" i="1"/>
  <c r="E30" i="1" s="1"/>
  <c r="K36" i="1" l="1"/>
  <c r="N35" i="1"/>
  <c r="P35" i="1"/>
  <c r="G30" i="1"/>
  <c r="F48" i="1"/>
  <c r="S30" i="1"/>
  <c r="O30" i="1" s="1"/>
  <c r="K37" i="1" l="1"/>
  <c r="N36" i="1"/>
  <c r="P36" i="1"/>
  <c r="S31" i="1"/>
  <c r="O31" i="1" s="1"/>
  <c r="Q31" i="1"/>
  <c r="E31" i="1" s="1"/>
  <c r="K38" i="1" l="1"/>
  <c r="N37" i="1"/>
  <c r="P37" i="1"/>
  <c r="G31" i="1"/>
  <c r="F49" i="1"/>
  <c r="S32" i="1"/>
  <c r="O32" i="1" s="1"/>
  <c r="K39" i="1" l="1"/>
  <c r="N38" i="1"/>
  <c r="P38" i="1"/>
  <c r="Q32" i="1"/>
  <c r="E32" i="1" s="1"/>
  <c r="K40" i="1" l="1"/>
  <c r="N39" i="1"/>
  <c r="P39" i="1"/>
  <c r="G32" i="1"/>
  <c r="F50" i="1"/>
  <c r="Q33" i="1"/>
  <c r="E33" i="1" s="1"/>
  <c r="B33" i="4" l="1"/>
  <c r="F3" i="1"/>
  <c r="K41" i="1"/>
  <c r="N40" i="1"/>
  <c r="P40" i="1"/>
  <c r="G33" i="1"/>
  <c r="F51" i="1"/>
  <c r="S33" i="1"/>
  <c r="O33" i="1" s="1"/>
  <c r="K42" i="1" l="1"/>
  <c r="N41" i="1"/>
  <c r="P41" i="1"/>
  <c r="S34" i="1"/>
  <c r="O34" i="1" s="1"/>
  <c r="K43" i="1" l="1"/>
  <c r="N42" i="1"/>
  <c r="P42" i="1"/>
  <c r="Q34" i="1"/>
  <c r="E34" i="1" s="1"/>
  <c r="K44" i="1" l="1"/>
  <c r="N43" i="1"/>
  <c r="P43" i="1"/>
  <c r="G34" i="1"/>
  <c r="F52" i="1"/>
  <c r="S35" i="1"/>
  <c r="O35" i="1" s="1"/>
  <c r="Q35" i="1"/>
  <c r="E35" i="1" s="1"/>
  <c r="K45" i="1" l="1"/>
  <c r="N44" i="1"/>
  <c r="P44" i="1"/>
  <c r="G35" i="1"/>
  <c r="F53" i="1"/>
  <c r="Q36" i="1"/>
  <c r="E36" i="1" s="1"/>
  <c r="K46" i="1" l="1"/>
  <c r="N45" i="1"/>
  <c r="P45" i="1"/>
  <c r="G36" i="1"/>
  <c r="F54" i="1"/>
  <c r="V37" i="1"/>
  <c r="S36" i="1"/>
  <c r="O36" i="1" s="1"/>
  <c r="Q37" i="1"/>
  <c r="E37" i="1" s="1"/>
  <c r="K47" i="1" l="1"/>
  <c r="N46" i="1"/>
  <c r="N1" i="1" s="1"/>
  <c r="P46" i="1"/>
  <c r="G37" i="1"/>
  <c r="F55" i="1"/>
  <c r="V38" i="1"/>
  <c r="V3" i="1" s="1"/>
  <c r="S37" i="1"/>
  <c r="O37" i="1" s="1"/>
  <c r="K48" i="1" l="1"/>
  <c r="N47" i="1"/>
  <c r="P47" i="1"/>
  <c r="V51" i="1"/>
  <c r="V59" i="1"/>
  <c r="V52" i="1"/>
  <c r="V58" i="1"/>
  <c r="V60" i="1"/>
  <c r="V53" i="1"/>
  <c r="V61" i="1"/>
  <c r="V54" i="1"/>
  <c r="V62" i="1"/>
  <c r="V55" i="1"/>
  <c r="V63" i="1"/>
  <c r="V56" i="1"/>
  <c r="V64" i="1"/>
  <c r="V57" i="1"/>
  <c r="Q38" i="1"/>
  <c r="E38" i="1" s="1"/>
  <c r="K49" i="1" l="1"/>
  <c r="N48" i="1"/>
  <c r="P48" i="1"/>
  <c r="G38" i="1"/>
  <c r="F56" i="1"/>
  <c r="S38" i="1"/>
  <c r="O38" i="1" s="1"/>
  <c r="K50" i="1" l="1"/>
  <c r="N49" i="1"/>
  <c r="P49" i="1"/>
  <c r="Q39" i="1"/>
  <c r="E39" i="1" s="1"/>
  <c r="K51" i="1" l="1"/>
  <c r="N50" i="1"/>
  <c r="N3" i="1" s="1"/>
  <c r="P50" i="1"/>
  <c r="P3" i="1" s="1"/>
  <c r="G39" i="1"/>
  <c r="F57" i="1"/>
  <c r="O39" i="1"/>
  <c r="K52" i="1" l="1"/>
  <c r="N51" i="1"/>
  <c r="P51" i="1"/>
  <c r="Q40" i="1"/>
  <c r="E40" i="1" s="1"/>
  <c r="I51" i="1" l="1"/>
  <c r="W51" i="1" s="1"/>
  <c r="L51" i="1"/>
  <c r="K53" i="1"/>
  <c r="N52" i="1"/>
  <c r="P52" i="1"/>
  <c r="G40" i="1"/>
  <c r="F58" i="1"/>
  <c r="S40" i="1"/>
  <c r="O40" i="1" s="1"/>
  <c r="I52" i="1" l="1"/>
  <c r="W52" i="1" s="1"/>
  <c r="L52" i="1"/>
  <c r="K54" i="1"/>
  <c r="N53" i="1"/>
  <c r="P53" i="1"/>
  <c r="M51" i="1"/>
  <c r="R51" i="1" s="1"/>
  <c r="U51" i="1"/>
  <c r="W42" i="1"/>
  <c r="Q41" i="1"/>
  <c r="E41" i="1" s="1"/>
  <c r="I53" i="1" l="1"/>
  <c r="W53" i="1" s="1"/>
  <c r="L53" i="1"/>
  <c r="M52" i="1"/>
  <c r="R52" i="1" s="1"/>
  <c r="U52" i="1"/>
  <c r="K55" i="1"/>
  <c r="N54" i="1"/>
  <c r="P54" i="1"/>
  <c r="G41" i="1"/>
  <c r="F59" i="1"/>
  <c r="S42" i="1"/>
  <c r="O42" i="1" s="1"/>
  <c r="S41" i="1"/>
  <c r="O41" i="1" s="1"/>
  <c r="L54" i="1" l="1"/>
  <c r="I54" i="1"/>
  <c r="W54" i="1" s="1"/>
  <c r="K56" i="1"/>
  <c r="N55" i="1"/>
  <c r="P55" i="1"/>
  <c r="M53" i="1"/>
  <c r="R53" i="1" s="1"/>
  <c r="U53" i="1"/>
  <c r="Q42" i="1"/>
  <c r="E42" i="1" s="1"/>
  <c r="K57" i="1" l="1"/>
  <c r="N56" i="1"/>
  <c r="P56" i="1"/>
  <c r="I55" i="1"/>
  <c r="W55" i="1" s="1"/>
  <c r="L55" i="1"/>
  <c r="M54" i="1"/>
  <c r="R54" i="1" s="1"/>
  <c r="U54" i="1"/>
  <c r="G42" i="1"/>
  <c r="F60" i="1"/>
  <c r="W43" i="1"/>
  <c r="W44" i="1"/>
  <c r="E43" i="1"/>
  <c r="M55" i="1" l="1"/>
  <c r="R55" i="1" s="1"/>
  <c r="U55" i="1"/>
  <c r="I56" i="1"/>
  <c r="L56" i="1"/>
  <c r="K58" i="1"/>
  <c r="N57" i="1"/>
  <c r="P57" i="1"/>
  <c r="G43" i="1"/>
  <c r="F61" i="1"/>
  <c r="S43" i="1"/>
  <c r="O43" i="1" s="1"/>
  <c r="K59" i="1" l="1"/>
  <c r="N58" i="1"/>
  <c r="P58" i="1"/>
  <c r="M56" i="1"/>
  <c r="R56" i="1" s="1"/>
  <c r="U56" i="1"/>
  <c r="H74" i="1"/>
  <c r="W56" i="1"/>
  <c r="I57" i="1"/>
  <c r="L57" i="1"/>
  <c r="Q44" i="1"/>
  <c r="E44" i="1" s="1"/>
  <c r="H75" i="1" l="1"/>
  <c r="W57" i="1"/>
  <c r="I58" i="1"/>
  <c r="L58" i="1"/>
  <c r="M57" i="1"/>
  <c r="R57" i="1" s="1"/>
  <c r="U57" i="1"/>
  <c r="K60" i="1"/>
  <c r="N59" i="1"/>
  <c r="P59" i="1"/>
  <c r="G44" i="1"/>
  <c r="F62" i="1"/>
  <c r="W45" i="1"/>
  <c r="S44" i="1"/>
  <c r="O44" i="1" s="1"/>
  <c r="K61" i="1" l="1"/>
  <c r="N60" i="1"/>
  <c r="P60" i="1"/>
  <c r="I59" i="1"/>
  <c r="L59" i="1"/>
  <c r="M58" i="1"/>
  <c r="R58" i="1" s="1"/>
  <c r="U58" i="1"/>
  <c r="H76" i="1"/>
  <c r="W58" i="1"/>
  <c r="S45" i="1"/>
  <c r="O45" i="1" s="1"/>
  <c r="I60" i="1" l="1"/>
  <c r="L60" i="1"/>
  <c r="M59" i="1"/>
  <c r="R59" i="1" s="1"/>
  <c r="U59" i="1"/>
  <c r="H77" i="1"/>
  <c r="W59" i="1"/>
  <c r="K62" i="1"/>
  <c r="N61" i="1"/>
  <c r="P61" i="1"/>
  <c r="Q45" i="1"/>
  <c r="E45" i="1" s="1"/>
  <c r="F63" i="1" s="1"/>
  <c r="S46" i="1"/>
  <c r="O46" i="1" s="1"/>
  <c r="H65" i="1"/>
  <c r="M60" i="1" l="1"/>
  <c r="R60" i="1" s="1"/>
  <c r="U60" i="1"/>
  <c r="I61" i="1"/>
  <c r="L61" i="1"/>
  <c r="K63" i="1"/>
  <c r="N62" i="1"/>
  <c r="P62" i="1"/>
  <c r="H78" i="1"/>
  <c r="W60" i="1"/>
  <c r="G45" i="1"/>
  <c r="H66" i="1"/>
  <c r="S47" i="1"/>
  <c r="O47" i="1" s="1"/>
  <c r="L62" i="1" l="1"/>
  <c r="I62" i="1"/>
  <c r="K64" i="1"/>
  <c r="N63" i="1"/>
  <c r="P63" i="1"/>
  <c r="M61" i="1"/>
  <c r="R61" i="1" s="1"/>
  <c r="U61" i="1"/>
  <c r="H79" i="1"/>
  <c r="W61" i="1"/>
  <c r="S48" i="1"/>
  <c r="O48" i="1" s="1"/>
  <c r="H67" i="1"/>
  <c r="K65" i="1" l="1"/>
  <c r="N64" i="1"/>
  <c r="P64" i="1"/>
  <c r="H80" i="1"/>
  <c r="W62" i="1"/>
  <c r="I63" i="1"/>
  <c r="L63" i="1"/>
  <c r="M62" i="1"/>
  <c r="R62" i="1" s="1"/>
  <c r="U62" i="1"/>
  <c r="S49" i="1"/>
  <c r="O49" i="1" s="1"/>
  <c r="H68" i="1"/>
  <c r="H81" i="1" l="1"/>
  <c r="W63" i="1"/>
  <c r="I64" i="1"/>
  <c r="L64" i="1"/>
  <c r="M63" i="1"/>
  <c r="R63" i="1" s="1"/>
  <c r="U63" i="1"/>
  <c r="K66" i="1"/>
  <c r="N65" i="1"/>
  <c r="S50" i="1"/>
  <c r="O50" i="1" s="1"/>
  <c r="H69" i="1"/>
  <c r="K67" i="1" l="1"/>
  <c r="N66" i="1"/>
  <c r="I65" i="1"/>
  <c r="H83" i="1" s="1"/>
  <c r="L65" i="1"/>
  <c r="M65" i="1" s="1"/>
  <c r="M64" i="1"/>
  <c r="R64" i="1" s="1"/>
  <c r="U64" i="1"/>
  <c r="H82" i="1"/>
  <c r="W64" i="1"/>
  <c r="H70" i="1"/>
  <c r="S51" i="1"/>
  <c r="O51" i="1" s="1"/>
  <c r="I66" i="1" l="1"/>
  <c r="H84" i="1" s="1"/>
  <c r="L66" i="1"/>
  <c r="M66" i="1" s="1"/>
  <c r="K68" i="1"/>
  <c r="N67" i="1"/>
  <c r="H71" i="1"/>
  <c r="S52" i="1"/>
  <c r="O52" i="1" s="1"/>
  <c r="K69" i="1" l="1"/>
  <c r="N68" i="1"/>
  <c r="I67" i="1"/>
  <c r="H85" i="1" s="1"/>
  <c r="L67" i="1"/>
  <c r="M67" i="1" s="1"/>
  <c r="S53" i="1"/>
  <c r="O53" i="1" s="1"/>
  <c r="I68" i="1" l="1"/>
  <c r="H86" i="1" s="1"/>
  <c r="L68" i="1"/>
  <c r="M68" i="1" s="1"/>
  <c r="K70" i="1"/>
  <c r="N69" i="1"/>
  <c r="H72" i="1"/>
  <c r="K71" i="1" l="1"/>
  <c r="N70" i="1"/>
  <c r="I69" i="1"/>
  <c r="H87" i="1" s="1"/>
  <c r="L69" i="1"/>
  <c r="M69" i="1" s="1"/>
  <c r="H73" i="1"/>
  <c r="S54" i="1"/>
  <c r="O54" i="1" s="1"/>
  <c r="L70" i="1" l="1"/>
  <c r="M70" i="1" s="1"/>
  <c r="I70" i="1"/>
  <c r="H88" i="1" s="1"/>
  <c r="K72" i="1"/>
  <c r="N71" i="1"/>
  <c r="S55" i="1"/>
  <c r="O55" i="1" s="1"/>
  <c r="K73" i="1" l="1"/>
  <c r="N72" i="1"/>
  <c r="I71" i="1"/>
  <c r="L71" i="1"/>
  <c r="M71" i="1" s="1"/>
  <c r="S56" i="1"/>
  <c r="O56" i="1" s="1"/>
  <c r="I72" i="1" l="1"/>
  <c r="L72" i="1"/>
  <c r="M72" i="1" s="1"/>
  <c r="K74" i="1"/>
  <c r="N73" i="1"/>
  <c r="S57" i="1"/>
  <c r="O57" i="1" s="1"/>
  <c r="I73" i="1" l="1"/>
  <c r="L73" i="1"/>
  <c r="M73" i="1" s="1"/>
  <c r="K75" i="1"/>
  <c r="N74" i="1"/>
  <c r="S58" i="1"/>
  <c r="O58" i="1" s="1"/>
  <c r="I74" i="1" l="1"/>
  <c r="L74" i="1"/>
  <c r="M74" i="1" s="1"/>
  <c r="K76" i="1"/>
  <c r="N75" i="1"/>
  <c r="S59" i="1"/>
  <c r="O59" i="1" s="1"/>
  <c r="I75" i="1" l="1"/>
  <c r="L75" i="1"/>
  <c r="M75" i="1" s="1"/>
  <c r="K77" i="1"/>
  <c r="N76" i="1"/>
  <c r="S60" i="1"/>
  <c r="O60" i="1" s="1"/>
  <c r="I76" i="1" l="1"/>
  <c r="L76" i="1"/>
  <c r="M76" i="1" s="1"/>
  <c r="K78" i="1"/>
  <c r="N77" i="1"/>
  <c r="S61" i="1"/>
  <c r="O61" i="1" s="1"/>
  <c r="K79" i="1" l="1"/>
  <c r="N78" i="1"/>
  <c r="I77" i="1"/>
  <c r="L77" i="1"/>
  <c r="M77" i="1" s="1"/>
  <c r="S62" i="1"/>
  <c r="O62" i="1" s="1"/>
  <c r="L78" i="1" l="1"/>
  <c r="M78" i="1" s="1"/>
  <c r="I78" i="1"/>
  <c r="K80" i="1"/>
  <c r="N79" i="1"/>
  <c r="S63" i="1"/>
  <c r="O63" i="1" s="1"/>
  <c r="I79" i="1" l="1"/>
  <c r="L79" i="1"/>
  <c r="M79" i="1" s="1"/>
  <c r="K81" i="1"/>
  <c r="N80" i="1"/>
  <c r="S64" i="1"/>
  <c r="O64" i="1" s="1"/>
  <c r="K82" i="1" l="1"/>
  <c r="N81" i="1"/>
  <c r="I80" i="1"/>
  <c r="L80" i="1"/>
  <c r="M80" i="1" s="1"/>
  <c r="S65" i="1"/>
  <c r="O65" i="1" s="1"/>
  <c r="I81" i="1" l="1"/>
  <c r="L81" i="1"/>
  <c r="M81" i="1" s="1"/>
  <c r="K83" i="1"/>
  <c r="N82" i="1"/>
  <c r="S66" i="1"/>
  <c r="O66" i="1" s="1"/>
  <c r="I82" i="1" l="1"/>
  <c r="L82" i="1"/>
  <c r="M82" i="1" s="1"/>
  <c r="K84" i="1"/>
  <c r="N83" i="1"/>
  <c r="S67" i="1"/>
  <c r="O67" i="1" s="1"/>
  <c r="I83" i="1" l="1"/>
  <c r="L83" i="1"/>
  <c r="M83" i="1" s="1"/>
  <c r="K85" i="1"/>
  <c r="N84" i="1"/>
  <c r="S68" i="1"/>
  <c r="O68" i="1" s="1"/>
  <c r="I84" i="1" l="1"/>
  <c r="L84" i="1"/>
  <c r="M84" i="1" s="1"/>
  <c r="K86" i="1"/>
  <c r="N85" i="1"/>
  <c r="S69" i="1"/>
  <c r="O69" i="1" s="1"/>
  <c r="I85" i="1" l="1"/>
  <c r="L85" i="1"/>
  <c r="M85" i="1" s="1"/>
  <c r="K87" i="1"/>
  <c r="N86" i="1"/>
  <c r="S70" i="1"/>
  <c r="O70" i="1" s="1"/>
  <c r="L86" i="1" l="1"/>
  <c r="M86" i="1" s="1"/>
  <c r="I86" i="1"/>
  <c r="K88" i="1"/>
  <c r="N87" i="1"/>
  <c r="S71" i="1"/>
  <c r="O71" i="1" s="1"/>
  <c r="I87" i="1" l="1"/>
  <c r="L87" i="1"/>
  <c r="M8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N88" i="1"/>
  <c r="S72" i="1"/>
  <c r="O72" i="1" s="1"/>
  <c r="I88" i="1" l="1"/>
  <c r="L88" i="1"/>
  <c r="M88" i="1" s="1"/>
  <c r="S73" i="1"/>
  <c r="O73" i="1" s="1"/>
  <c r="I89" i="1" l="1"/>
  <c r="S74" i="1"/>
  <c r="O74" i="1" s="1"/>
  <c r="M89" i="1" l="1"/>
  <c r="L89" i="1"/>
  <c r="S75" i="1"/>
  <c r="O75" i="1" s="1"/>
  <c r="S76" i="1" l="1"/>
  <c r="O76" i="1" s="1"/>
  <c r="S77" i="1" l="1"/>
  <c r="O77" i="1" s="1"/>
  <c r="S78" i="1" l="1"/>
  <c r="O78" i="1" s="1"/>
  <c r="S79" i="1" l="1"/>
  <c r="O79" i="1" s="1"/>
  <c r="S80" i="1" l="1"/>
  <c r="O80" i="1" s="1"/>
  <c r="S81" i="1" l="1"/>
  <c r="O81" i="1" s="1"/>
  <c r="S82" i="1" l="1"/>
  <c r="O82" i="1" s="1"/>
  <c r="S83" i="1" l="1"/>
  <c r="O83" i="1" s="1"/>
  <c r="S84" i="1" l="1"/>
  <c r="O84" i="1" s="1"/>
  <c r="S85" i="1" l="1"/>
  <c r="O85" i="1" s="1"/>
  <c r="S86" i="1" l="1"/>
  <c r="O86" i="1" s="1"/>
  <c r="S87" i="1" l="1"/>
  <c r="O87" i="1" s="1"/>
  <c r="S88" i="1" l="1"/>
  <c r="O88" i="1" s="1"/>
  <c r="H89" i="1" l="1"/>
  <c r="I90" i="1" s="1"/>
  <c r="S89" i="1"/>
  <c r="O89" i="1" s="1"/>
  <c r="L90" i="1" l="1"/>
  <c r="M90" i="1"/>
  <c r="H90" i="1"/>
  <c r="I91" i="1" s="1"/>
  <c r="S90" i="1"/>
  <c r="O90" i="1" s="1"/>
  <c r="L91" i="1" l="1"/>
  <c r="M91" i="1"/>
  <c r="H91" i="1"/>
  <c r="I92" i="1" s="1"/>
  <c r="S91" i="1"/>
  <c r="O91" i="1" s="1"/>
  <c r="L92" i="1" l="1"/>
  <c r="M92" i="1"/>
  <c r="H92" i="1"/>
  <c r="I93" i="1" s="1"/>
  <c r="S92" i="1"/>
  <c r="O92" i="1" s="1"/>
  <c r="M93" i="1" l="1"/>
  <c r="L93" i="1"/>
  <c r="H93" i="1"/>
  <c r="I94" i="1" s="1"/>
  <c r="S93" i="1"/>
  <c r="O93" i="1" s="1"/>
  <c r="L94" i="1" l="1"/>
  <c r="M94" i="1"/>
  <c r="H94" i="1"/>
  <c r="I95" i="1" s="1"/>
  <c r="S94" i="1"/>
  <c r="O94" i="1" s="1"/>
  <c r="L95" i="1" l="1"/>
  <c r="M95" i="1"/>
  <c r="H95" i="1"/>
  <c r="I96" i="1" s="1"/>
  <c r="S95" i="1"/>
  <c r="O95" i="1" s="1"/>
  <c r="L96" i="1" l="1"/>
  <c r="M96" i="1"/>
  <c r="H96" i="1"/>
  <c r="I97" i="1" s="1"/>
  <c r="S96" i="1"/>
  <c r="O96" i="1" s="1"/>
  <c r="L97" i="1" l="1"/>
  <c r="M97" i="1"/>
  <c r="H97" i="1"/>
  <c r="I98" i="1" s="1"/>
  <c r="S97" i="1"/>
  <c r="O97" i="1" s="1"/>
  <c r="L98" i="1" l="1"/>
  <c r="M98" i="1"/>
  <c r="H98" i="1"/>
  <c r="I99" i="1" s="1"/>
  <c r="S98" i="1"/>
  <c r="O98" i="1" s="1"/>
  <c r="L99" i="1" l="1"/>
  <c r="M99" i="1"/>
  <c r="S99" i="1"/>
  <c r="O99" i="1" s="1"/>
  <c r="H99" i="1" l="1"/>
  <c r="I100" i="1" s="1"/>
  <c r="L100" i="1" l="1"/>
  <c r="M100" i="1"/>
  <c r="H100" i="1"/>
  <c r="I101" i="1" s="1"/>
  <c r="S100" i="1"/>
  <c r="O100" i="1" s="1"/>
  <c r="L101" i="1" l="1"/>
  <c r="M101" i="1"/>
  <c r="H101" i="1"/>
  <c r="I102" i="1" s="1"/>
  <c r="S101" i="1"/>
  <c r="O101" i="1" s="1"/>
  <c r="L102" i="1" l="1"/>
  <c r="M102" i="1"/>
  <c r="S102" i="1"/>
  <c r="O102" i="1" s="1"/>
  <c r="H102" i="1"/>
  <c r="I103" i="1" s="1"/>
  <c r="L103" i="1" l="1"/>
  <c r="M103" i="1"/>
  <c r="S103" i="1"/>
  <c r="O103" i="1" s="1"/>
  <c r="H103" i="1"/>
  <c r="I104" i="1" s="1"/>
  <c r="L104" i="1" l="1"/>
  <c r="M104" i="1"/>
  <c r="H104" i="1"/>
  <c r="I105" i="1" s="1"/>
  <c r="M105" i="1" l="1"/>
  <c r="L105" i="1"/>
  <c r="S104" i="1"/>
  <c r="O104" i="1" s="1"/>
  <c r="H105" i="1" l="1"/>
  <c r="I106" i="1" s="1"/>
  <c r="S105" i="1"/>
  <c r="O105" i="1" s="1"/>
  <c r="L106" i="1" l="1"/>
  <c r="M106" i="1"/>
  <c r="H106" i="1"/>
  <c r="I107" i="1" s="1"/>
  <c r="S106" i="1"/>
  <c r="O106" i="1" s="1"/>
  <c r="M107" i="1" l="1"/>
  <c r="L107" i="1"/>
  <c r="S107" i="1" s="1"/>
  <c r="O107" i="1" s="1"/>
  <c r="H107" i="1"/>
  <c r="I108" i="1" s="1"/>
  <c r="L108" i="1" l="1"/>
  <c r="M108" i="1"/>
  <c r="H108" i="1"/>
  <c r="I109" i="1" s="1"/>
  <c r="S108" i="1"/>
  <c r="O108" i="1" s="1"/>
  <c r="M109" i="1" l="1"/>
  <c r="L109" i="1"/>
  <c r="S109" i="1" s="1"/>
  <c r="O109" i="1" s="1"/>
  <c r="H109" i="1"/>
  <c r="I110" i="1" l="1"/>
  <c r="L110" i="1"/>
  <c r="M110" i="1"/>
  <c r="H110" i="1"/>
  <c r="I111" i="1" s="1"/>
  <c r="S110" i="1"/>
  <c r="O110" i="1" s="1"/>
  <c r="M111" i="1" l="1"/>
  <c r="L111" i="1"/>
  <c r="S111" i="1" s="1"/>
  <c r="O111" i="1" s="1"/>
  <c r="H111" i="1"/>
  <c r="I112" i="1" l="1"/>
  <c r="L112" i="1"/>
  <c r="M112" i="1"/>
  <c r="H112" i="1"/>
  <c r="S112" i="1"/>
  <c r="O112" i="1" s="1"/>
  <c r="I113" i="1" l="1"/>
  <c r="L113" i="1"/>
  <c r="M113" i="1"/>
  <c r="H113" i="1"/>
  <c r="I114" i="1" s="1"/>
  <c r="S113" i="1"/>
  <c r="O113" i="1" s="1"/>
  <c r="L114" i="1" l="1"/>
  <c r="M114" i="1"/>
  <c r="H114" i="1"/>
  <c r="I115" i="1" s="1"/>
  <c r="M115" i="1" l="1"/>
  <c r="L115" i="1"/>
  <c r="S114" i="1"/>
  <c r="O114" i="1" s="1"/>
  <c r="H115" i="1" l="1"/>
  <c r="I116" i="1" s="1"/>
  <c r="S115" i="1"/>
  <c r="O115" i="1" s="1"/>
  <c r="L116" i="1" l="1"/>
  <c r="M116" i="1"/>
  <c r="H116" i="1"/>
  <c r="S116" i="1"/>
  <c r="O116" i="1" s="1"/>
  <c r="I117" i="1" l="1"/>
  <c r="L117" i="1"/>
  <c r="M117" i="1"/>
  <c r="H117" i="1"/>
  <c r="I118" i="1" s="1"/>
  <c r="S117" i="1"/>
  <c r="O117" i="1" s="1"/>
  <c r="L118" i="1" l="1"/>
  <c r="M118" i="1"/>
  <c r="S118" i="1"/>
  <c r="O118" i="1" s="1"/>
  <c r="H118" i="1"/>
  <c r="I119" i="1" l="1"/>
  <c r="L119" i="1" l="1"/>
  <c r="S119" i="1" s="1"/>
  <c r="O119" i="1" s="1"/>
  <c r="M119" i="1"/>
  <c r="H119" i="1"/>
  <c r="I120" i="1" l="1"/>
  <c r="L120" i="1"/>
  <c r="M120" i="1"/>
  <c r="H120" i="1"/>
  <c r="I121" i="1" s="1"/>
  <c r="S120" i="1"/>
  <c r="O120" i="1" s="1"/>
  <c r="L121" i="1" l="1"/>
  <c r="M121" i="1"/>
  <c r="H121" i="1"/>
  <c r="I122" i="1" s="1"/>
  <c r="S121" i="1"/>
  <c r="O121" i="1" s="1"/>
  <c r="L122" i="1" l="1"/>
  <c r="M122" i="1"/>
  <c r="H122" i="1"/>
  <c r="I123" i="1" s="1"/>
  <c r="S122" i="1"/>
  <c r="O122" i="1" s="1"/>
  <c r="L123" i="1" l="1"/>
  <c r="M123" i="1"/>
  <c r="H123" i="1"/>
  <c r="I124" i="1" s="1"/>
  <c r="S123" i="1"/>
  <c r="O123" i="1" s="1"/>
  <c r="L124" i="1" l="1"/>
  <c r="M124" i="1"/>
  <c r="H124" i="1"/>
  <c r="I125" i="1" s="1"/>
  <c r="S124" i="1"/>
  <c r="O124" i="1" s="1"/>
  <c r="M125" i="1" l="1"/>
  <c r="L125" i="1"/>
  <c r="H125" i="1"/>
  <c r="I126" i="1" s="1"/>
  <c r="S125" i="1"/>
  <c r="O125" i="1" s="1"/>
  <c r="L126" i="1" l="1"/>
  <c r="M126" i="1"/>
  <c r="H126" i="1"/>
  <c r="I127" i="1" s="1"/>
  <c r="S126" i="1"/>
  <c r="O126" i="1" s="1"/>
  <c r="L127" i="1" l="1"/>
  <c r="M127" i="1"/>
  <c r="H127" i="1"/>
  <c r="S127" i="1"/>
  <c r="O127" i="1" s="1"/>
  <c r="I128" i="1" l="1"/>
  <c r="L128" i="1"/>
  <c r="M128" i="1"/>
  <c r="S128" i="1"/>
  <c r="O128" i="1" s="1"/>
  <c r="H128" i="1"/>
  <c r="I129" i="1" l="1"/>
  <c r="L129" i="1"/>
  <c r="M129" i="1"/>
  <c r="H129" i="1"/>
  <c r="I130" i="1" s="1"/>
  <c r="S129" i="1"/>
  <c r="O129" i="1" s="1"/>
  <c r="L130" i="1" l="1"/>
  <c r="M130" i="1"/>
  <c r="S130" i="1"/>
  <c r="O130" i="1" s="1"/>
  <c r="H130" i="1" l="1"/>
  <c r="I131" i="1" s="1"/>
  <c r="L131" i="1" l="1"/>
  <c r="M131" i="1"/>
  <c r="H131" i="1"/>
  <c r="I132" i="1" s="1"/>
  <c r="S131" i="1"/>
  <c r="O131" i="1" s="1"/>
  <c r="L132" i="1" l="1"/>
  <c r="M132" i="1"/>
  <c r="H132" i="1"/>
  <c r="I133" i="1" s="1"/>
  <c r="L133" i="1" l="1"/>
  <c r="M133" i="1"/>
  <c r="S132" i="1"/>
  <c r="O132" i="1" s="1"/>
  <c r="H133" i="1" l="1"/>
  <c r="I134" i="1" s="1"/>
  <c r="S133" i="1"/>
  <c r="O133" i="1" s="1"/>
  <c r="L134" i="1" l="1"/>
  <c r="M134" i="1"/>
  <c r="S134" i="1"/>
  <c r="O134" i="1" s="1"/>
  <c r="H134" i="1" l="1"/>
  <c r="I135" i="1" s="1"/>
  <c r="L135" i="1" l="1"/>
  <c r="M135" i="1"/>
  <c r="H135" i="1"/>
  <c r="I136" i="1" s="1"/>
  <c r="S135" i="1"/>
  <c r="O135" i="1" s="1"/>
  <c r="L136" i="1" l="1"/>
  <c r="M136" i="1"/>
  <c r="S136" i="1"/>
  <c r="O136" i="1" s="1"/>
  <c r="H136" i="1" l="1"/>
  <c r="I137" i="1" l="1"/>
  <c r="L137" i="1" l="1"/>
  <c r="S137" i="1" s="1"/>
  <c r="O137" i="1" s="1"/>
  <c r="M137" i="1"/>
  <c r="H137" i="1"/>
  <c r="I138" i="1" l="1"/>
  <c r="L138" i="1"/>
  <c r="S138" i="1" s="1"/>
  <c r="O138" i="1" s="1"/>
  <c r="M138" i="1"/>
  <c r="H138" i="1"/>
  <c r="I139" i="1" l="1"/>
  <c r="M139" i="1"/>
  <c r="L139" i="1"/>
  <c r="H139" i="1"/>
  <c r="I140" i="1" s="1"/>
  <c r="S139" i="1"/>
  <c r="O139" i="1" s="1"/>
  <c r="L140" i="1" l="1"/>
  <c r="M140" i="1"/>
  <c r="H140" i="1"/>
  <c r="I141" i="1" s="1"/>
  <c r="S140" i="1"/>
  <c r="O140" i="1" s="1"/>
  <c r="L141" i="1" l="1"/>
  <c r="M141" i="1"/>
  <c r="S141" i="1"/>
  <c r="O141" i="1" s="1"/>
  <c r="H141" i="1"/>
  <c r="I142" i="1" s="1"/>
  <c r="L142" i="1" l="1"/>
  <c r="M142" i="1"/>
  <c r="S142" i="1"/>
  <c r="O142" i="1" s="1"/>
  <c r="H142" i="1" l="1"/>
  <c r="I143" i="1" s="1"/>
  <c r="M143" i="1" l="1"/>
  <c r="L143" i="1"/>
  <c r="S143" i="1"/>
  <c r="O143" i="1" s="1"/>
  <c r="H143" i="1"/>
  <c r="I144" i="1" s="1"/>
  <c r="L144" i="1" l="1"/>
  <c r="M144" i="1"/>
  <c r="S144" i="1"/>
  <c r="O144" i="1" s="1"/>
  <c r="H144" i="1"/>
  <c r="I145" i="1" s="1"/>
  <c r="L145" i="1" l="1"/>
  <c r="M145" i="1"/>
  <c r="S145" i="1"/>
  <c r="O145" i="1" s="1"/>
  <c r="H145" i="1"/>
  <c r="I146" i="1" s="1"/>
  <c r="L146" i="1" l="1"/>
  <c r="M146" i="1"/>
  <c r="S146" i="1"/>
  <c r="O146" i="1" s="1"/>
  <c r="H146" i="1" l="1"/>
  <c r="I147" i="1" s="1"/>
  <c r="L147" i="1" l="1"/>
  <c r="M147" i="1"/>
  <c r="S147" i="1"/>
  <c r="O147" i="1" s="1"/>
  <c r="H147" i="1"/>
  <c r="I148" i="1" s="1"/>
  <c r="L148" i="1" l="1"/>
  <c r="M148" i="1"/>
  <c r="S148" i="1"/>
  <c r="O148" i="1" s="1"/>
  <c r="H148" i="1" l="1"/>
  <c r="I149" i="1" s="1"/>
  <c r="L149" i="1" l="1"/>
  <c r="M149" i="1"/>
  <c r="H149" i="1"/>
  <c r="I150" i="1" s="1"/>
  <c r="L150" i="1" l="1"/>
  <c r="M150" i="1"/>
  <c r="S149" i="1"/>
  <c r="O149" i="1" s="1"/>
  <c r="S150" i="1" l="1"/>
  <c r="O150" i="1" s="1"/>
  <c r="H150" i="1" l="1"/>
  <c r="I151" i="1" l="1"/>
  <c r="H151" i="1" s="1"/>
  <c r="L151" i="1" l="1"/>
  <c r="S151" i="1" s="1"/>
  <c r="O151" i="1" s="1"/>
  <c r="M151" i="1"/>
  <c r="I152" i="1" s="1"/>
  <c r="L152" i="1" l="1"/>
  <c r="S152" i="1" s="1"/>
  <c r="O152" i="1" s="1"/>
  <c r="M152" i="1"/>
  <c r="H152" i="1"/>
  <c r="I153" i="1" l="1"/>
  <c r="L153" i="1" s="1"/>
  <c r="S153" i="1" s="1"/>
  <c r="O153" i="1" s="1"/>
  <c r="H153" i="1" l="1"/>
  <c r="I154" i="1" s="1"/>
  <c r="L154" i="1" s="1"/>
  <c r="S154" i="1" s="1"/>
  <c r="O154" i="1" s="1"/>
  <c r="M153" i="1"/>
  <c r="H154" i="1" l="1"/>
  <c r="I155" i="1" s="1"/>
  <c r="L155" i="1" s="1"/>
  <c r="S155" i="1" s="1"/>
  <c r="O155" i="1" s="1"/>
  <c r="M154" i="1"/>
  <c r="M155" i="1" l="1"/>
  <c r="H155" i="1"/>
  <c r="I156" i="1" s="1"/>
  <c r="L156" i="1" l="1"/>
  <c r="S156" i="1" s="1"/>
  <c r="O156" i="1" s="1"/>
  <c r="M156" i="1"/>
  <c r="H156" i="1"/>
  <c r="I157" i="1" s="1"/>
  <c r="M157" i="1" l="1"/>
  <c r="L157" i="1"/>
  <c r="S157" i="1" s="1"/>
  <c r="O157" i="1" s="1"/>
  <c r="H157" i="1"/>
  <c r="I158" i="1" l="1"/>
  <c r="L158" i="1" s="1"/>
  <c r="S158" i="1" s="1"/>
  <c r="O158" i="1" s="1"/>
  <c r="H158" i="1" l="1"/>
  <c r="I159" i="1" s="1"/>
  <c r="L159" i="1" s="1"/>
  <c r="S159" i="1" s="1"/>
  <c r="O159" i="1" s="1"/>
  <c r="M158" i="1"/>
  <c r="H159" i="1" l="1"/>
  <c r="I160" i="1" s="1"/>
  <c r="L160" i="1" s="1"/>
  <c r="S160" i="1" s="1"/>
  <c r="O160" i="1" s="1"/>
  <c r="M159" i="1"/>
  <c r="H160" i="1" l="1"/>
  <c r="I161" i="1" s="1"/>
  <c r="L161" i="1" s="1"/>
  <c r="S161" i="1" s="1"/>
  <c r="O161" i="1" s="1"/>
  <c r="M160" i="1"/>
  <c r="H161" i="1" l="1"/>
  <c r="I162" i="1" s="1"/>
  <c r="L162" i="1" s="1"/>
  <c r="S162" i="1" s="1"/>
  <c r="O162" i="1" s="1"/>
  <c r="M161" i="1"/>
  <c r="H162" i="1" l="1"/>
  <c r="I163" i="1" s="1"/>
  <c r="L163" i="1" s="1"/>
  <c r="S163" i="1" s="1"/>
  <c r="O163" i="1" s="1"/>
  <c r="M162" i="1"/>
  <c r="M163" i="1" l="1"/>
  <c r="H163" i="1"/>
  <c r="I164" i="1" s="1"/>
  <c r="L164" i="1" l="1"/>
  <c r="S164" i="1" s="1"/>
  <c r="O164" i="1" s="1"/>
  <c r="M164" i="1"/>
  <c r="H164" i="1"/>
  <c r="I165" i="1" s="1"/>
  <c r="L165" i="1" l="1"/>
  <c r="M165" i="1"/>
  <c r="H165" i="1"/>
  <c r="I166" i="1" s="1"/>
  <c r="L166" i="1" l="1"/>
  <c r="M166" i="1"/>
  <c r="S165" i="1"/>
  <c r="O165" i="1" s="1"/>
  <c r="H166" i="1" l="1"/>
  <c r="I167" i="1" s="1"/>
  <c r="S166" i="1"/>
  <c r="O166" i="1" s="1"/>
  <c r="L167" i="1" l="1"/>
  <c r="S167" i="1" s="1"/>
  <c r="O167" i="1" s="1"/>
  <c r="M167" i="1"/>
  <c r="H167" i="1"/>
  <c r="I168" i="1" l="1"/>
  <c r="H168" i="1" s="1"/>
  <c r="I169" i="1" s="1"/>
  <c r="L168" i="1"/>
  <c r="S168" i="1" s="1"/>
  <c r="O168" i="1" s="1"/>
  <c r="M168" i="1"/>
  <c r="L169" i="1" l="1"/>
  <c r="S169" i="1" s="1"/>
  <c r="O169" i="1" s="1"/>
  <c r="M169" i="1"/>
  <c r="H169" i="1"/>
  <c r="I170" i="1" l="1"/>
  <c r="H170" i="1" s="1"/>
  <c r="L170" i="1" l="1"/>
  <c r="S170" i="1" s="1"/>
  <c r="O170" i="1" s="1"/>
  <c r="M170" i="1"/>
  <c r="I171" i="1" s="1"/>
  <c r="M171" i="1" l="1"/>
  <c r="L171" i="1"/>
  <c r="S171" i="1" s="1"/>
  <c r="O171" i="1" s="1"/>
  <c r="H171" i="1"/>
  <c r="I172" i="1" s="1"/>
  <c r="L172" i="1" l="1"/>
  <c r="S172" i="1" s="1"/>
  <c r="O172" i="1" s="1"/>
  <c r="M172" i="1"/>
  <c r="H172" i="1"/>
  <c r="I173" i="1" l="1"/>
  <c r="L173" i="1" s="1"/>
  <c r="S173" i="1" s="1"/>
  <c r="O173" i="1" s="1"/>
  <c r="H173" i="1" l="1"/>
  <c r="I174" i="1" s="1"/>
  <c r="M173" i="1"/>
  <c r="H174" i="1" l="1"/>
  <c r="I175" i="1" s="1"/>
  <c r="L174" i="1"/>
  <c r="S174" i="1" s="1"/>
  <c r="O174" i="1" s="1"/>
  <c r="M174" i="1"/>
  <c r="M175" i="1" l="1"/>
  <c r="L175" i="1"/>
  <c r="S175" i="1" s="1"/>
  <c r="O175" i="1" s="1"/>
  <c r="H175" i="1"/>
  <c r="I176" i="1" s="1"/>
  <c r="L176" i="1" s="1"/>
  <c r="S176" i="1" s="1"/>
  <c r="O176" i="1" s="1"/>
  <c r="H176" i="1" l="1"/>
  <c r="M176" i="1"/>
  <c r="I177" i="1"/>
  <c r="M177" i="1"/>
  <c r="L177" i="1"/>
  <c r="S177" i="1" s="1"/>
  <c r="O177" i="1" s="1"/>
  <c r="H177" i="1"/>
  <c r="I178" i="1" s="1"/>
  <c r="L178" i="1" l="1"/>
  <c r="S178" i="1" s="1"/>
  <c r="O178" i="1" s="1"/>
  <c r="M178" i="1"/>
  <c r="H178" i="1"/>
  <c r="I179" i="1" l="1"/>
  <c r="L179" i="1"/>
  <c r="S179" i="1" s="1"/>
  <c r="O179" i="1" s="1"/>
  <c r="M179" i="1"/>
  <c r="H179" i="1"/>
  <c r="I180" i="1" l="1"/>
  <c r="L180" i="1"/>
  <c r="M180" i="1"/>
  <c r="H180" i="1"/>
  <c r="I181" i="1" s="1"/>
  <c r="S180" i="1"/>
  <c r="O180" i="1" s="1"/>
  <c r="L181" i="1" l="1"/>
  <c r="M181" i="1"/>
  <c r="S181" i="1"/>
  <c r="O181" i="1" s="1"/>
  <c r="H181" i="1"/>
  <c r="I182" i="1" s="1"/>
  <c r="L182" i="1" l="1"/>
  <c r="M182" i="1"/>
  <c r="S182" i="1"/>
  <c r="O182" i="1" s="1"/>
  <c r="H182" i="1"/>
  <c r="I183" i="1" s="1"/>
  <c r="L183" i="1" l="1"/>
  <c r="M183" i="1"/>
  <c r="H183" i="1"/>
  <c r="I184" i="1" s="1"/>
  <c r="S183" i="1"/>
  <c r="O183" i="1" s="1"/>
  <c r="L184" i="1" l="1"/>
  <c r="M184" i="1"/>
  <c r="S184" i="1"/>
  <c r="O184" i="1" s="1"/>
  <c r="H184" i="1"/>
  <c r="I185" i="1" s="1"/>
  <c r="M185" i="1" l="1"/>
  <c r="L185" i="1"/>
  <c r="H185" i="1"/>
  <c r="I186" i="1" s="1"/>
  <c r="S185" i="1"/>
  <c r="O185" i="1" s="1"/>
  <c r="L186" i="1" l="1"/>
  <c r="M186" i="1"/>
  <c r="H186" i="1"/>
  <c r="I187" i="1" s="1"/>
  <c r="L187" i="1" l="1"/>
  <c r="M187" i="1"/>
  <c r="S186" i="1"/>
  <c r="O186" i="1" s="1"/>
  <c r="H187" i="1" l="1"/>
  <c r="I188" i="1" s="1"/>
  <c r="S187" i="1"/>
  <c r="O187" i="1" s="1"/>
  <c r="L188" i="1" l="1"/>
  <c r="M188" i="1"/>
  <c r="S188" i="1"/>
  <c r="O188" i="1" s="1"/>
  <c r="H188" i="1"/>
  <c r="I189" i="1" s="1"/>
  <c r="M189" i="1" l="1"/>
  <c r="L189" i="1"/>
  <c r="H189" i="1"/>
  <c r="I190" i="1" s="1"/>
  <c r="S189" i="1"/>
  <c r="O189" i="1" s="1"/>
  <c r="L190" i="1" l="1"/>
  <c r="M190" i="1"/>
  <c r="H190" i="1"/>
  <c r="S190" i="1"/>
  <c r="O190" i="1" s="1"/>
  <c r="I191" i="1" l="1"/>
  <c r="L191" i="1"/>
  <c r="M191" i="1"/>
  <c r="S191" i="1"/>
  <c r="O191" i="1" s="1"/>
  <c r="H191" i="1"/>
  <c r="I192" i="1" s="1"/>
  <c r="L192" i="1" l="1"/>
  <c r="M192" i="1"/>
  <c r="H192" i="1"/>
  <c r="S192" i="1"/>
  <c r="O192" i="1" s="1"/>
  <c r="I193" i="1" l="1"/>
  <c r="L193" i="1"/>
  <c r="M193" i="1"/>
  <c r="S193" i="1"/>
  <c r="O193" i="1" s="1"/>
  <c r="H193" i="1"/>
  <c r="I194" i="1" s="1"/>
  <c r="L194" i="1" l="1"/>
  <c r="M194" i="1"/>
  <c r="H194" i="1"/>
  <c r="I195" i="1" s="1"/>
  <c r="S194" i="1"/>
  <c r="O194" i="1" s="1"/>
  <c r="L195" i="1" l="1"/>
  <c r="M195" i="1"/>
  <c r="S195" i="1"/>
  <c r="O195" i="1" s="1"/>
  <c r="H195" i="1"/>
  <c r="I196" i="1" s="1"/>
  <c r="L196" i="1" l="1"/>
  <c r="M196" i="1"/>
  <c r="H196" i="1"/>
  <c r="I197" i="1" s="1"/>
  <c r="S196" i="1"/>
  <c r="O196" i="1" s="1"/>
  <c r="L197" i="1" l="1"/>
  <c r="M197" i="1"/>
  <c r="H197" i="1"/>
  <c r="I198" i="1" s="1"/>
  <c r="S197" i="1"/>
  <c r="O197" i="1" s="1"/>
  <c r="L198" i="1" l="1"/>
  <c r="M198" i="1"/>
  <c r="H198" i="1"/>
  <c r="I199" i="1" s="1"/>
  <c r="S198" i="1"/>
  <c r="O198" i="1" s="1"/>
  <c r="L199" i="1" l="1"/>
  <c r="M199" i="1"/>
  <c r="H199" i="1"/>
  <c r="I200" i="1" s="1"/>
  <c r="S199" i="1"/>
  <c r="O199" i="1" s="1"/>
  <c r="L200" i="1" l="1"/>
  <c r="M200" i="1"/>
  <c r="S200" i="1"/>
  <c r="O200" i="1" s="1"/>
  <c r="H200" i="1"/>
  <c r="I201" i="1" s="1"/>
  <c r="L201" i="1" l="1"/>
  <c r="M201" i="1"/>
  <c r="H201" i="1"/>
  <c r="I202" i="1" s="1"/>
  <c r="S201" i="1"/>
  <c r="O201" i="1" s="1"/>
  <c r="L202" i="1" l="1"/>
  <c r="M202" i="1"/>
  <c r="H202" i="1"/>
  <c r="I203" i="1" s="1"/>
  <c r="S202" i="1"/>
  <c r="O202" i="1" s="1"/>
  <c r="M203" i="1" l="1"/>
  <c r="L203" i="1"/>
  <c r="S203" i="1"/>
  <c r="O203" i="1" s="1"/>
  <c r="H203" i="1"/>
  <c r="I204" i="1" s="1"/>
  <c r="L204" i="1" l="1"/>
  <c r="M204" i="1"/>
  <c r="H204" i="1"/>
  <c r="I205" i="1" s="1"/>
  <c r="S204" i="1"/>
  <c r="O204" i="1" s="1"/>
  <c r="L205" i="1" l="1"/>
  <c r="M205" i="1"/>
  <c r="S205" i="1"/>
  <c r="O205" i="1" s="1"/>
  <c r="H205" i="1" l="1"/>
  <c r="I206" i="1" s="1"/>
  <c r="H206" i="1"/>
  <c r="L206" i="1" l="1"/>
  <c r="S206" i="1" s="1"/>
  <c r="O206" i="1" s="1"/>
  <c r="M206" i="1"/>
  <c r="I207" i="1" s="1"/>
  <c r="M207" i="1" l="1"/>
  <c r="L207" i="1"/>
  <c r="S207" i="1" s="1"/>
  <c r="O207" i="1" s="1"/>
  <c r="H207" i="1"/>
  <c r="I208" i="1" s="1"/>
  <c r="L208" i="1" l="1"/>
  <c r="M208" i="1"/>
  <c r="H208" i="1"/>
  <c r="I209" i="1" s="1"/>
  <c r="S208" i="1"/>
  <c r="O208" i="1" s="1"/>
  <c r="M209" i="1" l="1"/>
  <c r="L209" i="1"/>
  <c r="S209" i="1" s="1"/>
  <c r="O209" i="1" s="1"/>
  <c r="H209" i="1"/>
  <c r="I210" i="1" s="1"/>
  <c r="L210" i="1" l="1"/>
  <c r="M210" i="1"/>
  <c r="S210" i="1"/>
  <c r="O210" i="1" s="1"/>
  <c r="H210" i="1"/>
  <c r="I211" i="1" s="1"/>
  <c r="L211" i="1" l="1"/>
  <c r="M211" i="1"/>
  <c r="S211" i="1"/>
  <c r="O211" i="1" s="1"/>
  <c r="H211" i="1"/>
  <c r="I212" i="1" s="1"/>
  <c r="L212" i="1" l="1"/>
  <c r="M212" i="1"/>
  <c r="S212" i="1"/>
  <c r="O212" i="1" s="1"/>
  <c r="H212" i="1"/>
  <c r="I213" i="1" s="1"/>
  <c r="L213" i="1" l="1"/>
  <c r="M213" i="1"/>
  <c r="S213" i="1"/>
  <c r="O213" i="1" s="1"/>
  <c r="H213" i="1"/>
  <c r="I214" i="1" s="1"/>
  <c r="L214" i="1" l="1"/>
  <c r="M214" i="1"/>
  <c r="H214" i="1"/>
  <c r="S214" i="1"/>
  <c r="O214" i="1" s="1"/>
  <c r="I215" i="1" l="1"/>
  <c r="L215" i="1"/>
  <c r="M215" i="1"/>
  <c r="H215" i="1"/>
  <c r="S215" i="1"/>
  <c r="O215" i="1" s="1"/>
  <c r="I216" i="1" l="1"/>
  <c r="L216" i="1"/>
  <c r="M216" i="1"/>
  <c r="S216" i="1"/>
  <c r="O216" i="1" s="1"/>
  <c r="H216" i="1"/>
  <c r="I217" i="1" s="1"/>
  <c r="L217" i="1" l="1"/>
  <c r="M217" i="1"/>
  <c r="H217" i="1"/>
  <c r="I218" i="1" s="1"/>
  <c r="S217" i="1"/>
  <c r="O217" i="1" s="1"/>
  <c r="L218" i="1" l="1"/>
  <c r="M218" i="1"/>
  <c r="H218" i="1"/>
  <c r="I219" i="1" s="1"/>
  <c r="S218" i="1"/>
  <c r="O218" i="1" s="1"/>
  <c r="L219" i="1" l="1"/>
  <c r="M219" i="1"/>
  <c r="S219" i="1"/>
  <c r="O219" i="1" s="1"/>
  <c r="H219" i="1"/>
  <c r="I220" i="1" s="1"/>
  <c r="L220" i="1" l="1"/>
  <c r="M220" i="1"/>
  <c r="H220" i="1"/>
  <c r="I221" i="1" s="1"/>
  <c r="M221" i="1" l="1"/>
  <c r="L221" i="1"/>
  <c r="S220" i="1"/>
  <c r="O220" i="1" s="1"/>
  <c r="S221" i="1" l="1"/>
  <c r="O221" i="1" s="1"/>
  <c r="H221" i="1"/>
  <c r="I222" i="1" s="1"/>
  <c r="L222" i="1" l="1"/>
  <c r="M222" i="1"/>
  <c r="S222" i="1"/>
  <c r="O222" i="1" s="1"/>
  <c r="H222" i="1" l="1"/>
  <c r="I223" i="1" s="1"/>
  <c r="L223" i="1" l="1"/>
  <c r="M223" i="1"/>
  <c r="S223" i="1"/>
  <c r="O223" i="1" s="1"/>
  <c r="H223" i="1"/>
  <c r="I224" i="1" l="1"/>
  <c r="L224" i="1"/>
  <c r="M224" i="1"/>
  <c r="H224" i="1"/>
  <c r="I225" i="1" s="1"/>
  <c r="S224" i="1"/>
  <c r="O224" i="1" s="1"/>
  <c r="L225" i="1" l="1"/>
  <c r="M225" i="1"/>
  <c r="S225" i="1"/>
  <c r="O225" i="1" s="1"/>
  <c r="H225" i="1"/>
  <c r="I226" i="1" s="1"/>
  <c r="L226" i="1" l="1"/>
  <c r="M226" i="1"/>
  <c r="S226" i="1"/>
  <c r="O226" i="1" s="1"/>
  <c r="H226" i="1"/>
  <c r="I227" i="1" s="1"/>
  <c r="L227" i="1" l="1"/>
  <c r="M227" i="1"/>
  <c r="S227" i="1"/>
  <c r="O227" i="1" s="1"/>
  <c r="H227" i="1"/>
  <c r="I228" i="1" s="1"/>
  <c r="L228" i="1" l="1"/>
  <c r="M228" i="1"/>
  <c r="H228" i="1"/>
  <c r="I229" i="1" s="1"/>
  <c r="L229" i="1" l="1"/>
  <c r="M229" i="1"/>
  <c r="S228" i="1"/>
  <c r="O228" i="1" s="1"/>
  <c r="H229" i="1" l="1"/>
  <c r="I230" i="1" s="1"/>
  <c r="L230" i="1" l="1"/>
  <c r="M230" i="1"/>
  <c r="S229" i="1"/>
  <c r="O229" i="1" s="1"/>
  <c r="H230" i="1" l="1"/>
  <c r="I231" i="1" s="1"/>
  <c r="S230" i="1"/>
  <c r="O230" i="1" s="1"/>
  <c r="L231" i="1" l="1"/>
  <c r="M231" i="1"/>
  <c r="H231" i="1"/>
  <c r="I232" i="1" s="1"/>
  <c r="S231" i="1"/>
  <c r="O231" i="1" s="1"/>
  <c r="L232" i="1" l="1"/>
  <c r="M232" i="1"/>
  <c r="H232" i="1"/>
  <c r="S232" i="1"/>
  <c r="O232" i="1" s="1"/>
  <c r="I233" i="1" l="1"/>
  <c r="L233" i="1"/>
  <c r="M233" i="1"/>
  <c r="S233" i="1"/>
  <c r="O233" i="1" s="1"/>
  <c r="H233" i="1"/>
  <c r="I234" i="1" s="1"/>
  <c r="L234" i="1" l="1"/>
  <c r="M234" i="1"/>
  <c r="S234" i="1"/>
  <c r="O234" i="1" s="1"/>
  <c r="H234" i="1"/>
  <c r="I235" i="1" s="1"/>
  <c r="M235" i="1" l="1"/>
  <c r="L235" i="1"/>
  <c r="S235" i="1"/>
  <c r="O235" i="1" s="1"/>
  <c r="H235" i="1"/>
  <c r="I236" i="1" s="1"/>
  <c r="L236" i="1" l="1"/>
  <c r="M236" i="1"/>
  <c r="S236" i="1"/>
  <c r="O236" i="1" s="1"/>
  <c r="H236" i="1" l="1"/>
  <c r="I237" i="1" s="1"/>
  <c r="L237" i="1" l="1"/>
  <c r="M237" i="1"/>
  <c r="H237" i="1"/>
  <c r="I238" i="1" s="1"/>
  <c r="S237" i="1"/>
  <c r="O237" i="1" s="1"/>
  <c r="L238" i="1" l="1"/>
  <c r="M238" i="1"/>
  <c r="S238" i="1"/>
  <c r="O238" i="1" s="1"/>
  <c r="H238" i="1"/>
  <c r="I239" i="1" s="1"/>
  <c r="M239" i="1" l="1"/>
  <c r="L239" i="1"/>
  <c r="S239" i="1" s="1"/>
  <c r="O239" i="1" s="1"/>
  <c r="H239" i="1"/>
  <c r="I240" i="1" s="1"/>
  <c r="L240" i="1" l="1"/>
  <c r="M240" i="1"/>
  <c r="S240" i="1"/>
  <c r="O240" i="1" s="1"/>
  <c r="H240" i="1"/>
  <c r="I241" i="1" s="1"/>
  <c r="L241" i="1" l="1"/>
  <c r="M241" i="1"/>
  <c r="S241" i="1"/>
  <c r="O241" i="1" s="1"/>
  <c r="H241" i="1" l="1"/>
  <c r="I242" i="1" s="1"/>
  <c r="L242" i="1" l="1"/>
  <c r="M242" i="1"/>
  <c r="H242" i="1"/>
  <c r="I243" i="1" s="1"/>
  <c r="L243" i="1" l="1"/>
  <c r="M243" i="1"/>
  <c r="S242" i="1"/>
  <c r="O242" i="1" s="1"/>
  <c r="S243" i="1" l="1"/>
  <c r="O243" i="1" s="1"/>
  <c r="H243" i="1"/>
  <c r="I244" i="1" s="1"/>
  <c r="L244" i="1" l="1"/>
  <c r="M244" i="1"/>
  <c r="H244" i="1"/>
  <c r="I245" i="1" s="1"/>
  <c r="S244" i="1"/>
  <c r="O244" i="1" s="1"/>
  <c r="L245" i="1" l="1"/>
  <c r="M245" i="1"/>
  <c r="H245" i="1"/>
  <c r="S245" i="1"/>
  <c r="O245" i="1" s="1"/>
  <c r="I246" i="1" l="1"/>
  <c r="L246" i="1"/>
  <c r="M246" i="1"/>
  <c r="H246" i="1"/>
  <c r="I247" i="1" s="1"/>
  <c r="S246" i="1"/>
  <c r="O246" i="1" s="1"/>
  <c r="L247" i="1" l="1"/>
  <c r="M247" i="1"/>
  <c r="H247" i="1"/>
  <c r="I248" i="1" s="1"/>
  <c r="S247" i="1"/>
  <c r="O247" i="1" s="1"/>
  <c r="L248" i="1" l="1"/>
  <c r="S248" i="1" s="1"/>
  <c r="O248" i="1" s="1"/>
  <c r="M248" i="1"/>
  <c r="H248" i="1"/>
  <c r="I249" i="1" l="1"/>
  <c r="L249" i="1"/>
  <c r="M249" i="1"/>
  <c r="H249" i="1"/>
  <c r="I250" i="1" s="1"/>
  <c r="S249" i="1"/>
  <c r="O249" i="1" s="1"/>
  <c r="M250" i="1" l="1"/>
  <c r="L250" i="1"/>
  <c r="S250" i="1" s="1"/>
  <c r="O250" i="1" s="1"/>
  <c r="H250" i="1" l="1"/>
  <c r="I251" i="1" s="1"/>
  <c r="H251" i="1"/>
  <c r="M251" i="1" l="1"/>
  <c r="L251" i="1"/>
  <c r="S251" i="1" s="1"/>
  <c r="O251" i="1" s="1"/>
  <c r="I252" i="1" l="1"/>
  <c r="M252" i="1" l="1"/>
  <c r="L252" i="1"/>
  <c r="S252" i="1" s="1"/>
  <c r="O252" i="1" s="1"/>
  <c r="H252" i="1"/>
  <c r="I253" i="1" s="1"/>
  <c r="L253" i="1" l="1"/>
  <c r="S253" i="1" s="1"/>
  <c r="O253" i="1" s="1"/>
  <c r="M253" i="1"/>
  <c r="H253" i="1"/>
  <c r="I254" i="1" l="1"/>
  <c r="M254" i="1"/>
  <c r="L254" i="1"/>
  <c r="S254" i="1" s="1"/>
  <c r="O254" i="1" s="1"/>
  <c r="H254" i="1"/>
  <c r="I255" i="1" s="1"/>
  <c r="L255" i="1" l="1"/>
  <c r="S255" i="1" s="1"/>
  <c r="O255" i="1" s="1"/>
  <c r="M255" i="1"/>
  <c r="H255" i="1"/>
  <c r="I256" i="1" l="1"/>
  <c r="M256" i="1"/>
  <c r="L256" i="1"/>
  <c r="S256" i="1" s="1"/>
  <c r="O256" i="1" s="1"/>
  <c r="H256" i="1"/>
  <c r="I257" i="1" s="1"/>
  <c r="L257" i="1" l="1"/>
  <c r="S257" i="1" s="1"/>
  <c r="O257" i="1" s="1"/>
  <c r="M257" i="1"/>
  <c r="H257" i="1"/>
  <c r="I258" i="1" l="1"/>
  <c r="M258" i="1"/>
  <c r="L258" i="1"/>
  <c r="S258" i="1" s="1"/>
  <c r="O258" i="1" s="1"/>
  <c r="H258" i="1"/>
  <c r="I259" i="1" s="1"/>
  <c r="L259" i="1" l="1"/>
  <c r="S259" i="1" s="1"/>
  <c r="O259" i="1" s="1"/>
  <c r="M259" i="1"/>
  <c r="H259" i="1"/>
  <c r="I260" i="1" l="1"/>
  <c r="M260" i="1"/>
  <c r="L260" i="1"/>
  <c r="S260" i="1" s="1"/>
  <c r="O260" i="1" s="1"/>
  <c r="H260" i="1"/>
  <c r="I261" i="1" s="1"/>
  <c r="L261" i="1" l="1"/>
  <c r="S261" i="1" s="1"/>
  <c r="O261" i="1" s="1"/>
  <c r="M261" i="1"/>
  <c r="H261" i="1"/>
  <c r="I262" i="1" l="1"/>
  <c r="M262" i="1"/>
  <c r="L262" i="1"/>
  <c r="H262" i="1"/>
  <c r="I263" i="1" s="1"/>
  <c r="S262" i="1"/>
  <c r="O262" i="1" s="1"/>
  <c r="L263" i="1" l="1"/>
  <c r="M263" i="1"/>
  <c r="H263" i="1"/>
  <c r="I264" i="1" s="1"/>
  <c r="M264" i="1" l="1"/>
  <c r="L264" i="1"/>
  <c r="S263" i="1"/>
  <c r="O263" i="1" s="1"/>
  <c r="S264" i="1" l="1"/>
  <c r="O264" i="1" s="1"/>
  <c r="H264" i="1"/>
  <c r="I265" i="1" s="1"/>
  <c r="L265" i="1" l="1"/>
  <c r="M265" i="1"/>
  <c r="H265" i="1"/>
  <c r="I266" i="1" s="1"/>
  <c r="M266" i="1" l="1"/>
  <c r="L266" i="1"/>
  <c r="S265" i="1"/>
  <c r="O265" i="1" s="1"/>
  <c r="H266" i="1" l="1"/>
  <c r="I267" i="1" s="1"/>
  <c r="S266" i="1"/>
  <c r="O266" i="1" s="1"/>
  <c r="L267" i="1" l="1"/>
  <c r="M267" i="1"/>
  <c r="H267" i="1"/>
  <c r="I268" i="1" s="1"/>
  <c r="S267" i="1"/>
  <c r="O267" i="1" s="1"/>
  <c r="M268" i="1" l="1"/>
  <c r="L268" i="1"/>
  <c r="S268" i="1" s="1"/>
  <c r="O268" i="1" s="1"/>
  <c r="H268" i="1"/>
  <c r="I269" i="1" s="1"/>
  <c r="L269" i="1" l="1"/>
  <c r="M269" i="1"/>
  <c r="S269" i="1"/>
  <c r="O269" i="1" s="1"/>
  <c r="H269" i="1"/>
  <c r="I270" i="1" s="1"/>
  <c r="M270" i="1" l="1"/>
  <c r="L270" i="1"/>
  <c r="S270" i="1"/>
  <c r="O270" i="1" s="1"/>
  <c r="H270" i="1"/>
  <c r="I271" i="1" s="1"/>
  <c r="L271" i="1" l="1"/>
  <c r="M271" i="1"/>
  <c r="S271" i="1"/>
  <c r="O271" i="1" s="1"/>
  <c r="H271" i="1"/>
  <c r="I272" i="1" s="1"/>
  <c r="M272" i="1" l="1"/>
  <c r="L272" i="1"/>
  <c r="S272" i="1" s="1"/>
  <c r="O272" i="1" s="1"/>
  <c r="H272" i="1" l="1"/>
  <c r="I273" i="1" s="1"/>
  <c r="L273" i="1" l="1"/>
  <c r="M273" i="1"/>
  <c r="S273" i="1"/>
  <c r="O273" i="1" s="1"/>
  <c r="H273" i="1"/>
  <c r="I274" i="1" s="1"/>
  <c r="M274" i="1" l="1"/>
  <c r="L274" i="1"/>
  <c r="H274" i="1"/>
  <c r="I275" i="1" s="1"/>
  <c r="L275" i="1" l="1"/>
  <c r="M275" i="1"/>
  <c r="S274" i="1"/>
  <c r="O274" i="1" s="1"/>
  <c r="S275" i="1" l="1"/>
  <c r="O275" i="1" s="1"/>
  <c r="H275" i="1"/>
  <c r="I276" i="1" s="1"/>
  <c r="M276" i="1" l="1"/>
  <c r="L276" i="1"/>
  <c r="H276" i="1"/>
  <c r="I277" i="1" s="1"/>
  <c r="L277" i="1" l="1"/>
  <c r="M277" i="1"/>
  <c r="S276" i="1"/>
  <c r="O276" i="1" s="1"/>
  <c r="S277" i="1" l="1"/>
  <c r="O277" i="1" s="1"/>
  <c r="H277" i="1" l="1"/>
  <c r="I278" i="1" s="1"/>
  <c r="M278" i="1" l="1"/>
  <c r="L278" i="1"/>
  <c r="S278" i="1"/>
  <c r="O278" i="1" s="1"/>
  <c r="H278" i="1"/>
  <c r="I279" i="1" s="1"/>
  <c r="L279" i="1" l="1"/>
  <c r="M279" i="1"/>
  <c r="S279" i="1"/>
  <c r="O279" i="1" s="1"/>
  <c r="H279" i="1"/>
  <c r="I280" i="1" l="1"/>
  <c r="M280" i="1"/>
  <c r="L280" i="1"/>
  <c r="S280" i="1" s="1"/>
  <c r="O280" i="1" s="1"/>
  <c r="H280" i="1"/>
  <c r="I281" i="1" s="1"/>
  <c r="L281" i="1" l="1"/>
  <c r="S281" i="1" s="1"/>
  <c r="O281" i="1" s="1"/>
  <c r="M281" i="1"/>
  <c r="H281" i="1"/>
  <c r="I282" i="1" s="1"/>
  <c r="M282" i="1" l="1"/>
  <c r="L282" i="1"/>
  <c r="H282" i="1"/>
  <c r="I283" i="1" s="1"/>
  <c r="L283" i="1" l="1"/>
  <c r="M283" i="1"/>
  <c r="S282" i="1"/>
  <c r="O282" i="1" s="1"/>
  <c r="S283" i="1" l="1"/>
  <c r="O283" i="1" s="1"/>
  <c r="H283" i="1" l="1"/>
  <c r="I284" i="1" s="1"/>
  <c r="M284" i="1" l="1"/>
  <c r="L284" i="1"/>
  <c r="H284" i="1"/>
  <c r="I285" i="1" s="1"/>
  <c r="S284" i="1"/>
  <c r="O284" i="1" s="1"/>
  <c r="L285" i="1" l="1"/>
  <c r="M285" i="1"/>
  <c r="H285" i="1"/>
  <c r="I286" i="1" s="1"/>
  <c r="S285" i="1"/>
  <c r="O285" i="1" s="1"/>
  <c r="M286" i="1" l="1"/>
  <c r="L286" i="1"/>
  <c r="H286" i="1"/>
  <c r="I287" i="1" s="1"/>
  <c r="S286" i="1"/>
  <c r="O286" i="1" s="1"/>
  <c r="L287" i="1" l="1"/>
  <c r="M287" i="1"/>
  <c r="S287" i="1"/>
  <c r="O287" i="1" s="1"/>
  <c r="H287" i="1"/>
  <c r="I288" i="1" s="1"/>
  <c r="M288" i="1" l="1"/>
  <c r="L288" i="1"/>
  <c r="H288" i="1"/>
  <c r="I289" i="1" s="1"/>
  <c r="S288" i="1"/>
  <c r="O288" i="1" s="1"/>
  <c r="L289" i="1" l="1"/>
  <c r="M289" i="1"/>
  <c r="H289" i="1"/>
  <c r="I290" i="1" s="1"/>
  <c r="M290" i="1" l="1"/>
  <c r="L290" i="1"/>
  <c r="S290" i="1" s="1"/>
  <c r="O290" i="1" s="1"/>
  <c r="S289" i="1"/>
  <c r="O289" i="1" s="1"/>
  <c r="H290" i="1" l="1"/>
  <c r="I291" i="1" s="1"/>
  <c r="L291" i="1" l="1"/>
  <c r="M291" i="1"/>
  <c r="H291" i="1"/>
  <c r="I292" i="1" s="1"/>
  <c r="S291" i="1"/>
  <c r="O291" i="1" s="1"/>
  <c r="M292" i="1" l="1"/>
  <c r="L292" i="1"/>
  <c r="S292" i="1" s="1"/>
  <c r="O292" i="1" s="1"/>
  <c r="H292" i="1"/>
  <c r="I293" i="1" l="1"/>
  <c r="H293" i="1" l="1"/>
  <c r="L293" i="1"/>
  <c r="S293" i="1" s="1"/>
  <c r="O293" i="1" s="1"/>
  <c r="M293" i="1"/>
  <c r="I294" i="1" l="1"/>
  <c r="M294" i="1" l="1"/>
  <c r="L294" i="1"/>
  <c r="S294" i="1" s="1"/>
  <c r="O294" i="1" s="1"/>
  <c r="H294" i="1"/>
  <c r="I295" i="1" l="1"/>
  <c r="M295" i="1"/>
  <c r="L295" i="1"/>
  <c r="H295" i="1"/>
  <c r="I296" i="1" s="1"/>
  <c r="M296" i="1" l="1"/>
  <c r="L296" i="1"/>
  <c r="S295" i="1"/>
  <c r="O295" i="1" s="1"/>
  <c r="S296" i="1"/>
  <c r="O296" i="1" s="1"/>
  <c r="H296" i="1" l="1"/>
  <c r="I297" i="1" s="1"/>
  <c r="M297" i="1" l="1"/>
  <c r="L297" i="1"/>
  <c r="H297" i="1"/>
  <c r="I298" i="1" s="1"/>
  <c r="S297" i="1"/>
  <c r="O297" i="1" s="1"/>
  <c r="M298" i="1" l="1"/>
  <c r="L298" i="1"/>
  <c r="S298" i="1" s="1"/>
  <c r="O298" i="1" s="1"/>
  <c r="H298" i="1"/>
  <c r="I299" i="1" l="1"/>
  <c r="L299" i="1"/>
  <c r="M299" i="1"/>
  <c r="S299" i="1"/>
  <c r="O299" i="1" s="1"/>
  <c r="H299" i="1"/>
  <c r="I300" i="1" s="1"/>
  <c r="M300" i="1" l="1"/>
  <c r="L300" i="1"/>
  <c r="H300" i="1"/>
  <c r="I301" i="1" l="1"/>
  <c r="L301" i="1"/>
  <c r="M301" i="1"/>
  <c r="S300" i="1"/>
  <c r="O300" i="1" s="1"/>
  <c r="S301" i="1" l="1"/>
  <c r="O301" i="1" s="1"/>
  <c r="H301" i="1"/>
  <c r="I302" i="1" s="1"/>
  <c r="M302" i="1" l="1"/>
  <c r="L302" i="1"/>
  <c r="H302" i="1"/>
  <c r="I303" i="1" l="1"/>
  <c r="L303" i="1" s="1"/>
  <c r="S302" i="1"/>
  <c r="O302" i="1" s="1"/>
  <c r="M303" i="1" l="1"/>
  <c r="H303" i="1"/>
  <c r="S303" i="1"/>
  <c r="O303" i="1" s="1"/>
  <c r="I304" i="1" l="1"/>
  <c r="M304" i="1" s="1"/>
  <c r="H304" i="1" l="1"/>
  <c r="I305" i="1" s="1"/>
  <c r="L304" i="1"/>
  <c r="S304" i="1" s="1"/>
  <c r="O304" i="1" s="1"/>
  <c r="M305" i="1" l="1"/>
  <c r="L305" i="1"/>
  <c r="S305" i="1" s="1"/>
  <c r="O305" i="1" s="1"/>
  <c r="H305" i="1"/>
  <c r="I306" i="1" s="1"/>
  <c r="L306" i="1" s="1"/>
  <c r="S306" i="1" s="1"/>
  <c r="O306" i="1" s="1"/>
  <c r="H306" i="1" l="1"/>
  <c r="M306" i="1"/>
  <c r="Q3" i="1"/>
  <c r="J84" i="1" l="1"/>
  <c r="J51" i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J53" i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J52" i="1"/>
  <c r="Q52" i="1" s="1"/>
  <c r="E52" i="1" s="1"/>
  <c r="J54" i="1"/>
  <c r="Q54" i="1" s="1"/>
  <c r="E54" i="1" s="1"/>
  <c r="J56" i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J55" i="1"/>
  <c r="Q55" i="1" s="1"/>
  <c r="E55" i="1" s="1"/>
  <c r="J57" i="1"/>
  <c r="J61" i="1"/>
  <c r="Q61" i="1" s="1"/>
  <c r="E61" i="1" s="1"/>
  <c r="J67" i="1"/>
  <c r="Q67" i="1" s="1"/>
  <c r="E67" i="1" s="1"/>
  <c r="F85" i="1" s="1"/>
  <c r="J71" i="1"/>
  <c r="Q71" i="1" s="1"/>
  <c r="J77" i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J132" i="1"/>
  <c r="Q132" i="1" s="1"/>
  <c r="E132" i="1" s="1"/>
  <c r="G132" i="1" s="1"/>
  <c r="J133" i="1"/>
  <c r="Q133" i="1" s="1"/>
  <c r="E133" i="1" s="1"/>
  <c r="G133" i="1" s="1"/>
  <c r="J134" i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J156" i="1"/>
  <c r="J157" i="1"/>
  <c r="Q157" i="1" s="1"/>
  <c r="E157" i="1" s="1"/>
  <c r="G157" i="1" s="1"/>
  <c r="J158" i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J180" i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J236" i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J268" i="1"/>
  <c r="J269" i="1"/>
  <c r="Q269" i="1" s="1"/>
  <c r="E269" i="1" s="1"/>
  <c r="G269" i="1" s="1"/>
  <c r="J270" i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J276" i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J284" i="1"/>
  <c r="Q284" i="1" s="1"/>
  <c r="E284" i="1" s="1"/>
  <c r="G284" i="1" s="1"/>
  <c r="J285" i="1"/>
  <c r="Q285" i="1" s="1"/>
  <c r="E285" i="1" s="1"/>
  <c r="G285" i="1" s="1"/>
  <c r="J286" i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77" i="1"/>
  <c r="Q62" i="1"/>
  <c r="E62" i="1" s="1"/>
  <c r="Q270" i="1"/>
  <c r="E270" i="1" s="1"/>
  <c r="G270" i="1" s="1"/>
  <c r="Q125" i="1"/>
  <c r="E125" i="1" s="1"/>
  <c r="G125" i="1" s="1"/>
  <c r="Q107" i="1"/>
  <c r="E107" i="1" s="1"/>
  <c r="G107" i="1" s="1"/>
  <c r="Q51" i="1"/>
  <c r="E51" i="1" s="1"/>
  <c r="Q180" i="1"/>
  <c r="E180" i="1" s="1"/>
  <c r="G180" i="1" s="1"/>
  <c r="Q291" i="1"/>
  <c r="E291" i="1" s="1"/>
  <c r="G291" i="1" s="1"/>
  <c r="Q219" i="1"/>
  <c r="E219" i="1" s="1"/>
  <c r="G219" i="1" s="1"/>
  <c r="Q212" i="1"/>
  <c r="E212" i="1" s="1"/>
  <c r="G212" i="1" s="1"/>
  <c r="Q179" i="1"/>
  <c r="E179" i="1" s="1"/>
  <c r="G179" i="1" s="1"/>
  <c r="Q301" i="1"/>
  <c r="E301" i="1" s="1"/>
  <c r="G301" i="1" s="1"/>
  <c r="Q251" i="1"/>
  <c r="E251" i="1" s="1"/>
  <c r="G251" i="1" s="1"/>
  <c r="Q57" i="1"/>
  <c r="E57" i="1" s="1"/>
  <c r="Q76" i="1"/>
  <c r="Q158" i="1"/>
  <c r="E158" i="1" s="1"/>
  <c r="G158" i="1" s="1"/>
  <c r="Q47" i="1"/>
  <c r="E47" i="1" s="1"/>
  <c r="Q259" i="1"/>
  <c r="E259" i="1" s="1"/>
  <c r="G259" i="1" s="1"/>
  <c r="Q115" i="1"/>
  <c r="E115" i="1" s="1"/>
  <c r="G115" i="1" s="1"/>
  <c r="Q156" i="1"/>
  <c r="E156" i="1" s="1"/>
  <c r="G156" i="1" s="1"/>
  <c r="Q49" i="1"/>
  <c r="E49" i="1" s="1"/>
  <c r="Q123" i="1"/>
  <c r="E123" i="1" s="1"/>
  <c r="G123" i="1" s="1"/>
  <c r="Q92" i="1"/>
  <c r="E92" i="1" s="1"/>
  <c r="G92" i="1" s="1"/>
  <c r="Q299" i="1"/>
  <c r="E299" i="1" s="1"/>
  <c r="G299" i="1" s="1"/>
  <c r="Q124" i="1"/>
  <c r="E124" i="1" s="1"/>
  <c r="G124" i="1" s="1"/>
  <c r="Q267" i="1"/>
  <c r="E267" i="1" s="1"/>
  <c r="G267" i="1" s="1"/>
  <c r="Q131" i="1"/>
  <c r="E131" i="1" s="1"/>
  <c r="G131" i="1" s="1"/>
  <c r="Q139" i="1"/>
  <c r="E139" i="1" s="1"/>
  <c r="G139" i="1" s="1"/>
  <c r="Q91" i="1"/>
  <c r="E91" i="1" s="1"/>
  <c r="G91" i="1" s="1"/>
  <c r="Q275" i="1"/>
  <c r="E275" i="1" s="1"/>
  <c r="G275" i="1" s="1"/>
  <c r="Q134" i="1"/>
  <c r="E134" i="1" s="1"/>
  <c r="G134" i="1" s="1"/>
  <c r="Q163" i="1"/>
  <c r="E163" i="1" s="1"/>
  <c r="G163" i="1" s="1"/>
  <c r="Q140" i="1"/>
  <c r="E140" i="1" s="1"/>
  <c r="G140" i="1" s="1"/>
  <c r="Q188" i="1"/>
  <c r="E188" i="1" s="1"/>
  <c r="G188" i="1" s="1"/>
  <c r="Q147" i="1"/>
  <c r="E147" i="1" s="1"/>
  <c r="G147" i="1" s="1"/>
  <c r="Q235" i="1"/>
  <c r="E235" i="1" s="1"/>
  <c r="G235" i="1" s="1"/>
  <c r="Q292" i="1"/>
  <c r="E292" i="1" s="1"/>
  <c r="G292" i="1" s="1"/>
  <c r="Q53" i="1"/>
  <c r="E53" i="1" s="1"/>
  <c r="Q227" i="1"/>
  <c r="E227" i="1" s="1"/>
  <c r="G227" i="1" s="1"/>
  <c r="Q50" i="1"/>
  <c r="E50" i="1" s="1"/>
  <c r="B39" i="4" s="1"/>
  <c r="Q187" i="1"/>
  <c r="E187" i="1" s="1"/>
  <c r="G187" i="1" s="1"/>
  <c r="Q69" i="1"/>
  <c r="E69" i="1" s="1"/>
  <c r="F87" i="1" s="1"/>
  <c r="Q276" i="1"/>
  <c r="E276" i="1" s="1"/>
  <c r="G276" i="1" s="1"/>
  <c r="Q196" i="1"/>
  <c r="E196" i="1" s="1"/>
  <c r="G196" i="1" s="1"/>
  <c r="Q283" i="1"/>
  <c r="E283" i="1" s="1"/>
  <c r="G283" i="1" s="1"/>
  <c r="Q148" i="1"/>
  <c r="E148" i="1" s="1"/>
  <c r="G148" i="1" s="1"/>
  <c r="Q211" i="1"/>
  <c r="E211" i="1" s="1"/>
  <c r="G211" i="1" s="1"/>
  <c r="Q56" i="1"/>
  <c r="E56" i="1" s="1"/>
  <c r="Q155" i="1"/>
  <c r="E155" i="1" s="1"/>
  <c r="G155" i="1" s="1"/>
  <c r="Q171" i="1"/>
  <c r="E171" i="1" s="1"/>
  <c r="G171" i="1" s="1"/>
  <c r="Q203" i="1"/>
  <c r="E203" i="1" s="1"/>
  <c r="G203" i="1" s="1"/>
  <c r="Q243" i="1"/>
  <c r="E243" i="1" s="1"/>
  <c r="G243" i="1" s="1"/>
  <c r="Q99" i="1"/>
  <c r="E99" i="1" s="1"/>
  <c r="G99" i="1" s="1"/>
  <c r="Q195" i="1"/>
  <c r="E195" i="1" s="1"/>
  <c r="G195" i="1" s="1"/>
  <c r="Q236" i="1"/>
  <c r="E236" i="1" s="1"/>
  <c r="G236" i="1" s="1"/>
  <c r="Q268" i="1"/>
  <c r="E268" i="1" s="1"/>
  <c r="G268" i="1" s="1"/>
  <c r="Q286" i="1"/>
  <c r="E286" i="1" s="1"/>
  <c r="G286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F70" i="1"/>
  <c r="G70" i="1" s="1"/>
  <c r="G49" i="1"/>
  <c r="F67" i="1"/>
  <c r="G67" i="1" s="1"/>
  <c r="G56" i="1"/>
  <c r="F74" i="1"/>
  <c r="G51" i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</calcChain>
</file>

<file path=xl/sharedStrings.xml><?xml version="1.0" encoding="utf-8"?>
<sst xmlns="http://schemas.openxmlformats.org/spreadsheetml/2006/main" count="3252" uniqueCount="1128">
  <si>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</si>
  <si>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</si>
  <si>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</si>
  <si>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</si>
  <si>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</si>
  <si>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</si>
  <si>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</si>
  <si>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</si>
  <si>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</si>
  <si>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</si>
  <si>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</si>
  <si>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</si>
  <si>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</si>
  <si>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</si>
  <si>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</si>
  <si>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</si>
  <si>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</si>
  <si>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</si>
  <si>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</si>
  <si>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</si>
  <si>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</si>
  <si>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</si>
  <si>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</si>
  <si>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</si>
  <si>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</si>
  <si>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</si>
  <si>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</si>
  <si>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</si>
  <si>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</si>
  <si>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</si>
  <si>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</si>
  <si>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</si>
  <si>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</si>
  <si>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</si>
  <si>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</si>
  <si>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</si>
  <si>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</si>
  <si>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</si>
  <si>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</si>
  <si>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</si>
  <si>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</si>
  <si>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</si>
  <si>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</si>
  <si>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</si>
  <si>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</si>
  <si>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</si>
  <si>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</si>
  <si>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</si>
  <si>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</si>
  <si>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</si>
  <si>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</si>
  <si>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</si>
  <si>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</si>
  <si>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</si>
  <si>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</si>
  <si>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</si>
  <si>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</si>
  <si>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</si>
  <si>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</si>
  <si>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</si>
  <si>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</si>
  <si>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</si>
  <si>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</si>
  <si>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</si>
  <si>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</si>
  <si>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</si>
  <si>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</si>
  <si>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</si>
  <si>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</si>
  <si>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</si>
  <si>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</si>
  <si>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</si>
  <si>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</si>
  <si>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</si>
  <si>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</si>
  <si>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</si>
  <si>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</si>
  <si>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</si>
  <si>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</si>
  <si>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</si>
  <si>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</si>
  <si>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</si>
  <si>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</si>
  <si>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</si>
  <si>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</si>
  <si>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</si>
  <si>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</si>
  <si>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</si>
  <si>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</si>
  <si>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</si>
  <si>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</si>
  <si>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</si>
  <si>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</si>
  <si>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</si>
  <si>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</si>
  <si>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</si>
  <si>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</si>
  <si>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</si>
  <si>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</si>
  <si>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</si>
  <si>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</si>
  <si>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</si>
  <si>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</si>
  <si>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</si>
  <si>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</si>
  <si>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</si>
  <si>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</si>
  <si>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</si>
  <si>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</si>
  <si>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</si>
  <si>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</si>
  <si>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</si>
  <si>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</si>
  <si>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</si>
  <si>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</si>
  <si>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</si>
  <si>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</si>
  <si>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</si>
  <si>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</si>
  <si>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</si>
  <si>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</si>
  <si>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</si>
  <si>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</si>
  <si>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</si>
  <si>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</si>
  <si>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</si>
  <si>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</si>
  <si>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</si>
  <si>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</si>
  <si>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</si>
  <si>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</si>
  <si>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</si>
  <si>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</si>
  <si>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</si>
  <si>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</si>
  <si>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</si>
  <si>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</si>
  <si>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</si>
  <si>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</si>
  <si>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</si>
  <si>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</si>
  <si>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</si>
  <si>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</si>
  <si>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</si>
  <si>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</si>
  <si>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</si>
  <si>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</si>
  <si>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</si>
  <si>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</si>
  <si>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</si>
  <si>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</si>
  <si>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</si>
  <si>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</si>
  <si>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</si>
  <si>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</si>
  <si>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</si>
  <si>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</si>
  <si>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</si>
  <si>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</si>
  <si>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</si>
  <si>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</si>
  <si>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</si>
  <si>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</si>
  <si>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</si>
  <si>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</si>
  <si>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</si>
  <si>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</si>
  <si>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</si>
  <si>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</si>
  <si>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</si>
  <si>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</si>
  <si>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</si>
  <si>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</si>
  <si>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</si>
  <si>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</si>
  <si>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</si>
  <si>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</si>
  <si>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</si>
  <si>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</si>
  <si>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</si>
  <si>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</si>
  <si>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</si>
  <si>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</si>
  <si>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</si>
  <si>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</si>
  <si>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</si>
  <si>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</si>
  <si>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</si>
  <si>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</si>
  <si>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</si>
  <si>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</si>
  <si>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</si>
  <si>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</si>
  <si>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</si>
  <si>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</si>
  <si>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</si>
  <si>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</si>
  <si>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</si>
  <si>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</si>
  <si>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</si>
  <si>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</si>
  <si>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</si>
  <si>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</si>
  <si>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</si>
  <si>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</si>
  <si>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</si>
  <si>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</si>
  <si>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</si>
  <si>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</si>
  <si>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</si>
  <si>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</si>
  <si>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</si>
  <si>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</si>
  <si>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</si>
  <si>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</si>
  <si>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</si>
  <si>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</si>
  <si>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</si>
  <si>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</si>
  <si>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</si>
  <si>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</si>
  <si>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</si>
  <si>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</si>
  <si>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</si>
  <si>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</si>
  <si>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</si>
  <si>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</si>
  <si>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</si>
  <si>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</si>
  <si>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</si>
  <si>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</si>
  <si>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</si>
  <si>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</si>
  <si>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</si>
  <si>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</si>
  <si>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</si>
  <si>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</si>
  <si>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</si>
  <si>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</si>
  <si>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</si>
  <si>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</si>
  <si>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</si>
  <si>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</si>
  <si>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</si>
  <si>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</si>
  <si>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</si>
  <si>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</si>
  <si>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</si>
  <si>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</si>
  <si>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</si>
  <si>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</si>
  <si>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</si>
  <si>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</si>
  <si>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</si>
  <si>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</si>
  <si>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</si>
  <si>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</si>
  <si>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</si>
  <si>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</si>
  <si>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</si>
  <si>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</si>
  <si>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</si>
  <si>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</si>
  <si>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</si>
  <si>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</si>
  <si>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</si>
  <si>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</si>
  <si>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</si>
  <si>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</si>
  <si>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</si>
  <si>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</si>
  <si>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</si>
  <si>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</si>
  <si>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</si>
  <si>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</si>
  <si>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</si>
  <si>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</si>
  <si>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</si>
  <si>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</si>
  <si>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</si>
  <si>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</si>
  <si>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</si>
  <si>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</si>
  <si>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</si>
  <si>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</si>
  <si>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</si>
  <si>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</si>
  <si>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</si>
  <si>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</si>
  <si>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</si>
  <si>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</si>
  <si>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</si>
  <si>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</si>
  <si>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</si>
  <si>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</si>
  <si>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</si>
  <si>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</si>
  <si>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</si>
  <si>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</si>
  <si>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</si>
  <si>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</si>
  <si>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</si>
  <si>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</si>
  <si>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</si>
  <si>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</si>
  <si>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</si>
  <si>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</si>
  <si>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</si>
  <si>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</si>
  <si>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</si>
  <si>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</si>
  <si>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</si>
  <si>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</si>
  <si>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</si>
  <si>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</si>
  <si>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</si>
  <si>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</si>
  <si>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</si>
  <si>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</si>
  <si>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</si>
  <si>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</si>
  <si>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</si>
  <si>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</si>
  <si>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</si>
  <si>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</si>
  <si>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</si>
  <si>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</si>
  <si>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</si>
  <si>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</si>
  <si>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</si>
  <si>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</si>
  <si>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</si>
  <si>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</si>
  <si>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</si>
  <si>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</si>
  <si>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</si>
  <si>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</si>
  <si>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</si>
  <si>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</si>
  <si>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</si>
  <si>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</si>
  <si>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</si>
  <si>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</si>
  <si>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</si>
  <si>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</si>
  <si>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</si>
  <si>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</si>
  <si>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</si>
  <si>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</si>
  <si>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</si>
  <si>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</si>
  <si>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</si>
  <si>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</si>
  <si>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</si>
  <si>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</si>
  <si>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</si>
  <si>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</si>
  <si>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</si>
  <si>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</si>
  <si>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</si>
  <si>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</si>
  <si>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</si>
  <si>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</si>
  <si>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</si>
  <si>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</si>
  <si>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</si>
  <si>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</si>
  <si>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</si>
  <si>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</si>
  <si>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</si>
  <si>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</si>
  <si>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</si>
  <si>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</si>
  <si>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</si>
  <si>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</si>
  <si>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</si>
  <si>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</si>
  <si>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</si>
  <si>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</si>
  <si>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</si>
  <si>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</si>
  <si>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</si>
  <si>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</si>
  <si>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</si>
  <si>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</si>
  <si>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</si>
  <si>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</si>
  <si>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</si>
  <si>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</si>
  <si>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</si>
  <si>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</si>
  <si>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</si>
  <si>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</si>
  <si>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</si>
  <si>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</si>
  <si>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</si>
  <si>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</si>
  <si>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</si>
  <si>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</si>
  <si>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</si>
  <si>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</si>
  <si>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</si>
  <si>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</si>
  <si>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</si>
  <si>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</si>
  <si>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</si>
  <si>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</si>
  <si>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</si>
  <si>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</si>
  <si>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</si>
  <si>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</si>
  <si>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</si>
  <si>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</si>
  <si>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</si>
  <si>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</si>
  <si>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</si>
  <si>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</si>
  <si>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</si>
  <si>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</si>
  <si>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</si>
  <si>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</si>
  <si>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</si>
  <si>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</si>
  <si>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</si>
  <si>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</si>
  <si>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</si>
  <si>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</si>
  <si>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</si>
  <si>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</si>
  <si>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</si>
  <si>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</si>
  <si>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</si>
  <si>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</si>
  <si>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</si>
  <si>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</si>
  <si>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</si>
  <si>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</si>
  <si>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</si>
  <si>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</si>
  <si>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</si>
  <si>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</si>
  <si>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</si>
  <si>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</si>
  <si>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</si>
  <si>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</si>
  <si>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</si>
  <si>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</si>
  <si>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</si>
  <si>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</si>
  <si>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</si>
  <si>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</si>
  <si>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</si>
  <si>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</si>
  <si>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</si>
  <si>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</si>
  <si>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</si>
  <si>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</si>
  <si>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</si>
  <si>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</si>
  <si>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</si>
  <si>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</si>
  <si>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</si>
  <si>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</si>
  <si>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</si>
  <si>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</si>
  <si>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</si>
  <si>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</si>
  <si>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</si>
  <si>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</si>
  <si>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</si>
  <si>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</si>
  <si>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</si>
  <si>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</si>
  <si>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</si>
  <si>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</si>
  <si>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</si>
  <si>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</si>
  <si>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</si>
  <si>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</si>
  <si>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</si>
  <si>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</si>
  <si>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</si>
  <si>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</si>
  <si>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</si>
  <si>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</si>
  <si>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</si>
  <si>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</si>
  <si>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</si>
  <si>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</si>
  <si>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</si>
  <si>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</si>
  <si>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</si>
  <si>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</si>
  <si>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</si>
  <si>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</si>
  <si>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</si>
  <si>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</si>
  <si>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</si>
  <si>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</si>
  <si>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</si>
  <si>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</si>
  <si>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</si>
  <si>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</si>
  <si>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</si>
  <si>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</si>
  <si>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</si>
  <si>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</si>
  <si>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</si>
  <si>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</si>
  <si>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</si>
  <si>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</si>
  <si>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</si>
  <si>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</si>
  <si>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</si>
  <si>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</si>
  <si>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</si>
  <si>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</si>
  <si>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</si>
  <si>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</si>
  <si>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</si>
  <si>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</si>
  <si>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</si>
  <si>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</si>
  <si>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</si>
  <si>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</si>
  <si>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</si>
  <si>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</si>
  <si>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</si>
  <si>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</si>
  <si>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</si>
  <si>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</si>
  <si>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</si>
  <si>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</si>
  <si>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</si>
  <si>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</si>
  <si>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</si>
  <si>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</si>
  <si>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</si>
  <si>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</si>
  <si>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</si>
  <si>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</si>
  <si>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</si>
  <si>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</si>
  <si>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</si>
  <si>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</si>
  <si>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</si>
  <si>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</si>
  <si>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</si>
  <si>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</si>
  <si>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</si>
  <si>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</si>
  <si>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</si>
  <si>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</si>
  <si>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</si>
  <si>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</si>
  <si>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</si>
  <si>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</si>
  <si>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</si>
  <si>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</si>
  <si>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</si>
  <si>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</si>
  <si>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</si>
  <si>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</si>
  <si>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</si>
  <si>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</si>
  <si>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</si>
  <si>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</si>
  <si>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</si>
  <si>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</si>
  <si>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</si>
  <si>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</si>
  <si>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</si>
  <si>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</si>
  <si>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</si>
  <si>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</si>
  <si>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</si>
  <si>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</si>
  <si>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</si>
  <si>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</si>
  <si>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</si>
  <si>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</si>
  <si>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</si>
  <si>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</si>
  <si>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</si>
  <si>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</si>
  <si>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</si>
  <si>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</si>
  <si>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</si>
  <si>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</si>
  <si>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</si>
  <si>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</si>
  <si>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</si>
  <si>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</si>
  <si>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</si>
  <si>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</si>
  <si>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</si>
  <si>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</si>
  <si>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</si>
  <si>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</si>
  <si>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</si>
  <si>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</si>
  <si>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</si>
  <si>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</si>
  <si>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</si>
  <si>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</si>
  <si>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</si>
  <si>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</si>
  <si>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</si>
  <si>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</si>
  <si>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</si>
  <si>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</si>
  <si>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</si>
  <si>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</si>
  <si>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</si>
  <si>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</si>
  <si>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</si>
  <si>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</si>
  <si>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</si>
  <si>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</si>
  <si>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</si>
  <si>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</si>
  <si>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</si>
  <si>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</si>
  <si>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</si>
  <si>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</si>
  <si>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</si>
  <si>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</si>
  <si>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</si>
  <si>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</si>
  <si>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</si>
  <si>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</si>
  <si>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</si>
  <si>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</si>
  <si>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</si>
  <si>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</si>
  <si>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</si>
  <si>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</si>
  <si>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</si>
  <si>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</si>
  <si>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</si>
  <si>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</si>
  <si>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</si>
  <si>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</si>
  <si>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</si>
  <si>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</si>
  <si>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</si>
  <si>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</si>
  <si>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</si>
  <si>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</si>
  <si>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</si>
  <si>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</si>
  <si>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</si>
  <si>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</si>
  <si>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</si>
  <si>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</si>
  <si>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</si>
  <si>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</si>
  <si>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</si>
  <si>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</si>
  <si>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</si>
  <si>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</si>
  <si>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</si>
  <si>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</si>
  <si>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</si>
  <si>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</si>
  <si>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</si>
  <si>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</si>
  <si>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</si>
  <si>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</si>
  <si>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</si>
  <si>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</si>
  <si>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</si>
  <si>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</si>
  <si>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</si>
  <si>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</si>
  <si>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</si>
  <si>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</si>
  <si>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</si>
  <si>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</si>
  <si>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</si>
  <si>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</si>
  <si>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</si>
  <si>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</si>
  <si>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</si>
  <si>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</si>
  <si>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</si>
  <si>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</si>
  <si>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</si>
  <si>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</si>
  <si>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</si>
  <si>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</si>
  <si>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</si>
  <si>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</si>
  <si>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</si>
  <si>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</si>
  <si>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</si>
  <si>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</si>
  <si>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</si>
  <si>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</si>
  <si>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</si>
  <si>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</si>
  <si>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</si>
  <si>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</si>
  <si>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</si>
  <si>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</si>
  <si>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</si>
  <si>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</si>
  <si>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</si>
  <si>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</si>
  <si>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</si>
  <si>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</si>
  <si>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</si>
  <si>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</si>
  <si>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</si>
  <si>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</si>
  <si>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</si>
  <si>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</si>
  <si>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</si>
  <si>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</si>
  <si>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</si>
  <si>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</si>
  <si>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</si>
  <si>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</si>
  <si>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</si>
  <si>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</si>
  <si>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</si>
  <si>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</si>
  <si>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</si>
  <si>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</si>
  <si>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</si>
  <si>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</si>
  <si>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</si>
  <si>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</si>
  <si>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</si>
  <si>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</si>
  <si>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</si>
  <si>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</si>
  <si>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</si>
  <si>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</si>
  <si>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</si>
  <si>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</si>
  <si>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</si>
  <si>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</si>
  <si>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</si>
  <si>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</si>
  <si>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</si>
  <si>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</si>
  <si>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</si>
  <si>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</si>
  <si>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</si>
  <si>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</si>
  <si>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</si>
  <si>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</si>
  <si>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</si>
  <si>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</si>
  <si>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</si>
  <si>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</si>
  <si>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</si>
  <si>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</si>
  <si>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</si>
  <si>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</si>
  <si>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</si>
  <si>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</si>
  <si>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</si>
  <si>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</si>
  <si>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</si>
  <si>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</si>
  <si>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</si>
  <si>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</si>
  <si>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</si>
  <si>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</si>
  <si>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</si>
  <si>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</si>
  <si>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</si>
  <si>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</si>
  <si>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</si>
  <si>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</si>
  <si>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</si>
  <si>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</si>
  <si>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</si>
  <si>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</si>
  <si>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</si>
  <si>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</si>
  <si>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</si>
  <si>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</si>
  <si>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</si>
  <si>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</si>
  <si>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</si>
  <si>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</si>
  <si>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</si>
  <si>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</si>
  <si>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</si>
  <si>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</si>
  <si>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</si>
  <si>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</si>
  <si>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</si>
  <si>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</si>
  <si>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</si>
  <si>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</si>
  <si>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</si>
  <si>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</si>
  <si>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</si>
  <si>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</si>
  <si>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</si>
  <si>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</si>
  <si>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</si>
  <si>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</si>
  <si>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</si>
  <si>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</si>
  <si>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</si>
  <si>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</si>
  <si>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</si>
  <si>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</si>
  <si>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</si>
  <si>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</si>
  <si>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</si>
  <si>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</si>
  <si>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</si>
  <si>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</si>
  <si>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</si>
  <si>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</si>
  <si>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</si>
  <si>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</si>
  <si>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</si>
  <si>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</si>
  <si>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</si>
  <si>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</si>
  <si>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</si>
  <si>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</si>
  <si>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</si>
  <si>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</si>
  <si>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</si>
  <si>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</si>
  <si>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</si>
  <si>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</si>
  <si>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</si>
  <si>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</si>
  <si>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</si>
  <si>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</si>
  <si>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</si>
  <si>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</si>
  <si>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</si>
  <si>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</si>
  <si>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</si>
  <si>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</si>
  <si>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</si>
  <si>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</si>
  <si>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</si>
  <si>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</si>
  <si>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</si>
  <si>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</si>
  <si>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</si>
  <si>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</si>
  <si>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</si>
  <si>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</si>
  <si>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</si>
  <si>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</si>
  <si>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</si>
  <si>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</si>
  <si>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</si>
  <si>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</si>
  <si>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</si>
  <si>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</si>
  <si>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</si>
  <si>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</si>
  <si>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</si>
  <si>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</si>
  <si>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</si>
  <si>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</si>
  <si>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</si>
  <si>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</si>
  <si>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</si>
  <si>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</si>
  <si>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</si>
  <si>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</si>
  <si>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</si>
  <si>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</si>
  <si>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</si>
  <si>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</si>
  <si>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</si>
  <si>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</si>
  <si>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</si>
  <si>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</si>
  <si>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</si>
  <si>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</si>
  <si>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</si>
  <si>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</si>
  <si>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</si>
  <si>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</si>
  <si>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</si>
  <si>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</si>
  <si>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</si>
  <si>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</si>
  <si>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</si>
  <si>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</si>
  <si>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</si>
  <si>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</si>
  <si>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</si>
  <si>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</si>
  <si>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</si>
  <si>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</si>
  <si>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</si>
  <si>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</si>
  <si>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</si>
  <si>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</si>
  <si>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</si>
  <si>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</si>
  <si>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</si>
  <si>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</si>
  <si>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</si>
  <si>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</si>
  <si>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</si>
  <si>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</si>
  <si>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</si>
  <si>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</si>
  <si>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</si>
  <si>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</si>
  <si>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</si>
  <si>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</si>
  <si>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</si>
  <si>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</si>
  <si>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</si>
  <si>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</si>
  <si>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</si>
  <si>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</si>
  <si>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</si>
  <si>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</si>
  <si>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</si>
  <si>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</si>
  <si>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</si>
  <si>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</si>
  <si>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</si>
  <si>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</si>
  <si>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</si>
  <si>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</si>
  <si>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</si>
  <si>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</si>
  <si>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</si>
  <si>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</si>
  <si>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</si>
  <si>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</si>
  <si>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</si>
  <si>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</si>
  <si>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</si>
  <si>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</si>
  <si>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</si>
  <si>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</si>
  <si>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</si>
  <si>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</si>
  <si>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</si>
  <si>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</si>
  <si>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</si>
  <si>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</si>
  <si>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</si>
  <si>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</si>
  <si>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</si>
  <si>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</si>
  <si>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</si>
  <si>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</si>
  <si>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</si>
  <si>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</si>
  <si>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</si>
  <si>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</si>
  <si>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</si>
  <si>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</si>
  <si>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</si>
  <si>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</si>
  <si>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</si>
  <si>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</si>
  <si>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</si>
  <si>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</si>
  <si>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</si>
  <si>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</si>
  <si>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</si>
  <si>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</si>
  <si>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</si>
  <si>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</si>
  <si>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</si>
  <si>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</si>
  <si>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</si>
  <si>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</si>
  <si>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</si>
  <si>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</si>
  <si>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</si>
  <si>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</si>
  <si>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</si>
  <si>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</si>
  <si>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</si>
  <si>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</si>
  <si>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</si>
  <si>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</si>
  <si>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</si>
  <si>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</si>
  <si>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</si>
  <si>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</si>
  <si>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</si>
  <si>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</si>
  <si>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</si>
  <si>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</si>
  <si>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</si>
  <si>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</si>
  <si>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</si>
  <si>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</si>
  <si>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</si>
  <si>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</si>
  <si>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</si>
  <si>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</si>
  <si>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</si>
  <si>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</si>
  <si>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</si>
  <si>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</si>
  <si>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</si>
  <si>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</si>
  <si>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</si>
  <si>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</si>
  <si>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</si>
  <si>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</si>
  <si>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</si>
  <si>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</si>
  <si>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</si>
  <si>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</si>
  <si>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</si>
  <si>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</si>
  <si>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</si>
  <si>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</si>
  <si>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</si>
  <si>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</si>
  <si>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</si>
  <si>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</si>
  <si>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</si>
  <si>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</si>
  <si>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</si>
  <si>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</si>
  <si>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</si>
  <si>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</si>
  <si>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</si>
  <si>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</si>
  <si>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</si>
  <si>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</si>
  <si>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</si>
  <si>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</si>
  <si>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</si>
  <si>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</si>
  <si>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</si>
  <si>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</si>
  <si>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</si>
  <si>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</si>
  <si>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</si>
  <si>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</si>
  <si>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</si>
  <si>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</si>
  <si>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</si>
  <si>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</si>
  <si>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</si>
  <si>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</si>
  <si>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</si>
  <si>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</si>
  <si>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</si>
  <si>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</si>
  <si>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</si>
  <si>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</si>
  <si>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</si>
  <si>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</si>
  <si>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</si>
  <si>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</si>
  <si>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</si>
  <si>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</si>
  <si>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</si>
  <si>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</si>
  <si>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</si>
  <si>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</si>
  <si>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</si>
  <si>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</si>
  <si>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</si>
  <si>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</si>
  <si>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</si>
  <si>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</si>
  <si>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</si>
  <si>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</si>
  <si>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</si>
  <si>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</si>
  <si>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</si>
  <si>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</si>
  <si>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</si>
  <si>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</si>
  <si>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</si>
  <si>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</si>
  <si>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</si>
  <si>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</si>
  <si>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</si>
  <si>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</si>
  <si>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</si>
  <si>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</si>
  <si>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</si>
  <si>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</si>
  <si>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</si>
  <si>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</si>
  <si>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</si>
  <si>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</si>
  <si>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</si>
  <si>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</si>
  <si>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</si>
  <si>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</si>
  <si>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</si>
  <si>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</si>
  <si>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</si>
  <si>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</si>
  <si>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</si>
  <si>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</si>
  <si>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</si>
  <si>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</si>
  <si>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</si>
  <si>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</si>
  <si>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</si>
  <si>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</si>
  <si>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</si>
  <si>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</si>
  <si>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</si>
  <si>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</si>
  <si>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</si>
  <si>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</si>
  <si>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</si>
  <si>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</si>
  <si>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</si>
  <si>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</si>
  <si>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</si>
  <si>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Deaths/Treated Cases</t>
  </si>
  <si>
    <t>Contributed by General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</si>
</sst>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Status'!$T$6:$T$50</c:f>
              <c:numCache>
                <c:formatCode>_(* #,##0_);_(* \(#,##0\);_(* "-"??_);_(@_)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Status'!$L$6:$L$50</c:f>
              <c:numCache>
                <c:formatCode>_(* #,##0_);_(* \(#,##0\);_(* "-"??_);_(@_)</c:formatCode>
                <c:ptCount val="45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88296"/>
        <c:axId val="334688688"/>
      </c:scatterChart>
      <c:valAx>
        <c:axId val="3346882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8688"/>
        <c:crosses val="autoZero"/>
        <c:crossBetween val="midCat"/>
      </c:valAx>
      <c:valAx>
        <c:axId val="3346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Status'!$I$6:$I$50</c:f>
              <c:numCache>
                <c:formatCode>_(* #,##0_);_(* \(#,##0\);_(* "-"??_);_(@_)</c:formatCode>
                <c:ptCount val="45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31208"/>
        <c:axId val="334831600"/>
      </c:scatterChart>
      <c:valAx>
        <c:axId val="3348312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1600"/>
        <c:crosses val="autoZero"/>
        <c:crossBetween val="midCat"/>
      </c:valAx>
      <c:valAx>
        <c:axId val="3348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3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Status'!$K$16:$K$50</c:f>
              <c:numCache>
                <c:formatCode>General</c:formatCode>
                <c:ptCount val="3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</c:numCache>
            </c:numRef>
          </c:xVal>
          <c:yVal>
            <c:numRef>
              <c:f>'Global Status'!$O$16:$O$50</c:f>
              <c:numCache>
                <c:formatCode>_(* #,##0.00_);_(* \(#,##0.00\);_(* "-"??_);_(@_)</c:formatCode>
                <c:ptCount val="35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83744"/>
        <c:axId val="337884136"/>
      </c:scatterChart>
      <c:valAx>
        <c:axId val="3378837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4136"/>
        <c:crosses val="autoZero"/>
        <c:crossBetween val="midCat"/>
      </c:valAx>
      <c:valAx>
        <c:axId val="3378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Status'!$N$5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Status'!$N$6:$N$50</c:f>
              <c:numCache>
                <c:formatCode>_(* #,##0_);_(* \(#,##0\);_(* "-"??_);_(@_)</c:formatCode>
                <c:ptCount val="45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  <c:pt idx="41">
                  <c:v>2331095.2884099651</c:v>
                </c:pt>
                <c:pt idx="42">
                  <c:v>2402103.8661199752</c:v>
                </c:pt>
                <c:pt idx="43">
                  <c:v>2469421.9276100043</c:v>
                </c:pt>
                <c:pt idx="44">
                  <c:v>2532534.527379984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Status'!$I$6:$I$50</c:f>
              <c:numCache>
                <c:formatCode>_(* #,##0_);_(* \(#,##0\);_(* "-"??_);_(@_)</c:formatCode>
                <c:ptCount val="45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4304"/>
        <c:axId val="339594696"/>
      </c:scatterChart>
      <c:valAx>
        <c:axId val="3395943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4696"/>
        <c:crosses val="autoZero"/>
        <c:crossBetween val="midCat"/>
      </c:valAx>
      <c:valAx>
        <c:axId val="3395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13952000</c:v>
                </c:pt>
                <c:pt idx="1">
                  <c:v>25280079.853795856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2568"/>
        <c:axId val="339666976"/>
      </c:lineChart>
      <c:catAx>
        <c:axId val="33788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6976"/>
        <c:crosses val="autoZero"/>
        <c:auto val="1"/>
        <c:lblAlgn val="ctr"/>
        <c:lblOffset val="100"/>
        <c:noMultiLvlLbl val="0"/>
      </c:catAx>
      <c:valAx>
        <c:axId val="3396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539260</xdr:colOff>
      <xdr:row>14</xdr:row>
      <xdr:rowOff>61547</xdr:rowOff>
    </xdr:from>
    <xdr:to>
      <xdr:col>36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545123</xdr:colOff>
      <xdr:row>27</xdr:row>
      <xdr:rowOff>114301</xdr:rowOff>
    </xdr:from>
    <xdr:to>
      <xdr:col>36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43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topLeftCell="U2" zoomScale="115" zoomScaleNormal="115" workbookViewId="0">
      <selection activeCell="J50" sqref="J50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9.21875" bestFit="1" customWidth="1"/>
    <col min="14" max="14" width="11.44140625" customWidth="1"/>
    <col min="15" max="15" width="9.88671875" customWidth="1"/>
    <col min="16" max="16" width="11.4414062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N1" s="48">
        <f>SUMXMY2(N6:N46,I6:I46)</f>
        <v>10125399096.274443</v>
      </c>
    </row>
    <row r="2" spans="1:95" ht="28.8" x14ac:dyDescent="0.3">
      <c r="E2" s="24" t="s">
        <v>1097</v>
      </c>
    </row>
    <row r="3" spans="1:95" x14ac:dyDescent="0.3">
      <c r="E3" s="5">
        <v>4.4999999999999997E-3</v>
      </c>
      <c r="F3" s="8">
        <f t="shared" ref="F3:J3" si="0">AVERAGE(F45:F50)</f>
        <v>10837814.814814817</v>
      </c>
      <c r="G3" s="8">
        <f t="shared" si="0"/>
        <v>24766497.31904529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5">
        <v>5.0000000000000001E-3</v>
      </c>
      <c r="N3" s="8">
        <f>AVERAGE(N45:N50)</f>
        <v>2362003.2372516547</v>
      </c>
      <c r="O3" s="9">
        <f>LOG(2)/LOG(1+S3)</f>
        <v>21.15290975537307</v>
      </c>
      <c r="P3" s="8">
        <f t="shared" ref="P3" si="1">AVERAGE(P45:P50)</f>
        <v>63828.765566666807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48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1118</v>
      </c>
      <c r="M5" s="19" t="s">
        <v>1106</v>
      </c>
      <c r="N5" s="19" t="s">
        <v>1116</v>
      </c>
      <c r="O5" s="19" t="s">
        <v>1094</v>
      </c>
      <c r="P5" s="19" t="s">
        <v>1117</v>
      </c>
      <c r="Q5" s="19" t="s">
        <v>1109</v>
      </c>
      <c r="R5" s="19" t="s">
        <v>1113</v>
      </c>
      <c r="S5" s="19" t="s">
        <v>1108</v>
      </c>
      <c r="T5" s="19" t="str">
        <f t="shared" ref="T5:T68" si="4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 t="shared" ref="E6:E50" si="5">+I6*(Q6/$E$3)</f>
        <v>193777.77777777781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2">
        <v>186</v>
      </c>
      <c r="N6" s="38">
        <f t="shared" ref="N6:N37" si="6">$AL$21*($K6^4)+$AM$21*($K6^3)+$AN$21*($K6^2)+$AO$21*$K6+$AP$21</f>
        <v>24843.863659994677</v>
      </c>
      <c r="O6" s="13">
        <f t="shared" ref="O6:O69" si="7">LOG(2)/LOG(1+S6)</f>
        <v>5.8744680914690361</v>
      </c>
      <c r="P6" s="38">
        <f t="shared" ref="P6:P37" si="8">$AQ$20*($K6^3)+$AR$20*($K6^2)+$AS$20*$K6+$AT$20</f>
        <v>1776.7419999997364</v>
      </c>
      <c r="Q6" s="7">
        <f t="shared" ref="Q6:Q44" si="9">+J6/I6</f>
        <v>2.6603209469766308E-2</v>
      </c>
      <c r="R6" s="7">
        <f t="shared" ref="R6:R37" si="10">+M6/L6</f>
        <v>4.531059683313033E-2</v>
      </c>
      <c r="S6" s="7">
        <f t="shared" ref="S6:S69" si="11">+L6/I6</f>
        <v>0.12523643907498933</v>
      </c>
      <c r="T6" s="50">
        <f t="shared" si="4"/>
        <v>50</v>
      </c>
      <c r="U6" s="8"/>
      <c r="V6" s="11">
        <f t="shared" ref="V6:V50" si="12">+M6/I6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 t="shared" si="5"/>
        <v>251111.11111111112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2">
        <v>258</v>
      </c>
      <c r="N7" s="38">
        <f t="shared" si="6"/>
        <v>37641.684409996495</v>
      </c>
      <c r="O7" s="13">
        <f t="shared" si="7"/>
        <v>5.9835427969968737</v>
      </c>
      <c r="P7" s="38">
        <f t="shared" si="8"/>
        <v>3129.5266000000993</v>
      </c>
      <c r="Q7" s="7">
        <f t="shared" si="9"/>
        <v>3.0243014666523928E-2</v>
      </c>
      <c r="R7" s="7">
        <f t="shared" si="10"/>
        <v>5.6221398997602964E-2</v>
      </c>
      <c r="S7" s="7">
        <f t="shared" si="11"/>
        <v>0.1228187560218392</v>
      </c>
      <c r="T7" s="50">
        <f t="shared" si="4"/>
        <v>51</v>
      </c>
      <c r="U7" s="30">
        <f t="shared" ref="U7:U38" si="13">+L7-L6</f>
        <v>484</v>
      </c>
      <c r="V7" s="11">
        <f t="shared" si="12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 t="shared" si="5"/>
        <v>320000</v>
      </c>
      <c r="F8" s="19"/>
      <c r="G8" s="19"/>
      <c r="H8" s="19"/>
      <c r="I8" s="6">
        <v>44279</v>
      </c>
      <c r="J8" s="2">
        <v>1440</v>
      </c>
      <c r="K8" s="21">
        <f t="shared" ref="K8:K71" si="14">+K7+1</f>
        <v>52</v>
      </c>
      <c r="L8" s="2">
        <v>6915</v>
      </c>
      <c r="M8" s="2">
        <v>310</v>
      </c>
      <c r="N8" s="38">
        <f t="shared" si="6"/>
        <v>51546.906519996002</v>
      </c>
      <c r="O8" s="13">
        <f t="shared" si="7"/>
        <v>4.7766419777592084</v>
      </c>
      <c r="P8" s="38">
        <f t="shared" si="8"/>
        <v>4778.13359999971</v>
      </c>
      <c r="Q8" s="7">
        <f t="shared" si="9"/>
        <v>3.2521059644526749E-2</v>
      </c>
      <c r="R8" s="7">
        <f t="shared" si="10"/>
        <v>4.4830079537237888E-2</v>
      </c>
      <c r="S8" s="7">
        <f t="shared" si="11"/>
        <v>0.15616883850132116</v>
      </c>
      <c r="T8" s="50">
        <f t="shared" si="4"/>
        <v>52</v>
      </c>
      <c r="U8" s="30">
        <f t="shared" si="13"/>
        <v>2326</v>
      </c>
      <c r="V8" s="11">
        <f t="shared" si="12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 t="shared" si="5"/>
        <v>394444.44444444455</v>
      </c>
      <c r="F9" s="19"/>
      <c r="G9" s="19"/>
      <c r="H9" s="19"/>
      <c r="I9" s="6">
        <v>51767</v>
      </c>
      <c r="J9" s="2">
        <v>1775</v>
      </c>
      <c r="K9" s="21">
        <f t="shared" si="14"/>
        <v>53</v>
      </c>
      <c r="L9" s="2">
        <v>7488</v>
      </c>
      <c r="M9" s="2">
        <v>335</v>
      </c>
      <c r="N9" s="38">
        <f t="shared" si="6"/>
        <v>66821.482009990141</v>
      </c>
      <c r="O9" s="13">
        <f t="shared" si="7"/>
        <v>5.1307262434220018</v>
      </c>
      <c r="P9" s="38">
        <f t="shared" si="8"/>
        <v>6700.7074000000721</v>
      </c>
      <c r="Q9" s="7">
        <f t="shared" si="9"/>
        <v>3.4288253134236099E-2</v>
      </c>
      <c r="R9" s="7">
        <f t="shared" si="10"/>
        <v>4.4738247863247864E-2</v>
      </c>
      <c r="S9" s="7">
        <f t="shared" si="11"/>
        <v>0.14464813491220274</v>
      </c>
      <c r="T9" s="50">
        <f t="shared" si="4"/>
        <v>53</v>
      </c>
      <c r="U9" s="30">
        <f t="shared" si="13"/>
        <v>573</v>
      </c>
      <c r="V9" s="11">
        <f t="shared" si="12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 t="shared" si="5"/>
        <v>488444.4444444445</v>
      </c>
      <c r="F10" s="8"/>
      <c r="G10" s="8"/>
      <c r="H10" s="8"/>
      <c r="I10" s="6">
        <v>61513</v>
      </c>
      <c r="J10" s="2">
        <v>2198</v>
      </c>
      <c r="K10" s="21">
        <f t="shared" si="14"/>
        <v>54</v>
      </c>
      <c r="L10" s="2">
        <v>9746</v>
      </c>
      <c r="M10" s="8">
        <f t="shared" ref="M10:M24" si="15">+J10-J9</f>
        <v>423</v>
      </c>
      <c r="N10" s="38">
        <f t="shared" si="6"/>
        <v>83708.414179993793</v>
      </c>
      <c r="O10" s="13">
        <f t="shared" si="7"/>
        <v>4.712959562192534</v>
      </c>
      <c r="P10" s="38">
        <f t="shared" si="8"/>
        <v>8875.3924000003608</v>
      </c>
      <c r="Q10" s="7">
        <f t="shared" si="9"/>
        <v>3.573228423260124E-2</v>
      </c>
      <c r="R10" s="7">
        <f t="shared" si="10"/>
        <v>4.3402421506258976E-2</v>
      </c>
      <c r="S10" s="7">
        <f t="shared" si="11"/>
        <v>0.15843805374473688</v>
      </c>
      <c r="T10" s="50">
        <f t="shared" si="4"/>
        <v>54</v>
      </c>
      <c r="U10" s="30">
        <f t="shared" si="13"/>
        <v>2258</v>
      </c>
      <c r="V10" s="11">
        <f t="shared" si="12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 t="shared" si="5"/>
        <v>562444.4444444445</v>
      </c>
      <c r="F11" s="8"/>
      <c r="G11" s="8"/>
      <c r="H11" s="8"/>
      <c r="I11" s="6">
        <v>72469</v>
      </c>
      <c r="J11" s="2">
        <v>2531</v>
      </c>
      <c r="K11" s="21">
        <f t="shared" si="14"/>
        <v>55</v>
      </c>
      <c r="L11" s="2">
        <v>10955</v>
      </c>
      <c r="M11" s="8">
        <f t="shared" si="15"/>
        <v>333</v>
      </c>
      <c r="N11" s="38">
        <f t="shared" si="6"/>
        <v>102431.75760999881</v>
      </c>
      <c r="O11" s="13">
        <f t="shared" si="7"/>
        <v>4.92371924803009</v>
      </c>
      <c r="P11" s="38">
        <f t="shared" si="8"/>
        <v>11280.332999999984</v>
      </c>
      <c r="Q11" s="7">
        <f t="shared" si="9"/>
        <v>3.4925278394899888E-2</v>
      </c>
      <c r="R11" s="7">
        <f t="shared" si="10"/>
        <v>3.0397078959379278E-2</v>
      </c>
      <c r="S11" s="7">
        <f t="shared" si="11"/>
        <v>0.15116808566421505</v>
      </c>
      <c r="T11" s="50">
        <f t="shared" si="4"/>
        <v>55</v>
      </c>
      <c r="U11" s="30">
        <f t="shared" si="13"/>
        <v>1209</v>
      </c>
      <c r="V11" s="11">
        <f t="shared" si="12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 t="shared" si="5"/>
        <v>1468000.0000000002</v>
      </c>
      <c r="F12" s="8"/>
      <c r="G12" s="8"/>
      <c r="H12" s="8"/>
      <c r="I12" s="6">
        <v>167515</v>
      </c>
      <c r="J12" s="2">
        <v>6606</v>
      </c>
      <c r="K12" s="21">
        <f t="shared" si="14"/>
        <v>56</v>
      </c>
      <c r="L12" s="2">
        <v>13903</v>
      </c>
      <c r="M12" s="8">
        <f t="shared" si="15"/>
        <v>4075</v>
      </c>
      <c r="N12" s="38">
        <f t="shared" si="6"/>
        <v>123196.61815999635</v>
      </c>
      <c r="O12" s="13">
        <f t="shared" si="7"/>
        <v>8.6935869952610982</v>
      </c>
      <c r="P12" s="38">
        <f t="shared" si="8"/>
        <v>13893.673600000446</v>
      </c>
      <c r="Q12" s="7">
        <f t="shared" si="9"/>
        <v>3.9435274453034054E-2</v>
      </c>
      <c r="R12" s="7">
        <f t="shared" si="10"/>
        <v>0.293102208156513</v>
      </c>
      <c r="S12" s="7">
        <f t="shared" si="11"/>
        <v>8.299555263707728E-2</v>
      </c>
      <c r="T12" s="50">
        <f t="shared" si="4"/>
        <v>56</v>
      </c>
      <c r="U12" s="30">
        <f t="shared" si="13"/>
        <v>2948</v>
      </c>
      <c r="V12" s="11">
        <f t="shared" si="12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 t="shared" si="5"/>
        <v>1650222.2222222225</v>
      </c>
      <c r="F13" s="8"/>
      <c r="G13" s="8"/>
      <c r="H13" s="8"/>
      <c r="I13" s="6">
        <v>179111</v>
      </c>
      <c r="J13" s="2">
        <v>7426</v>
      </c>
      <c r="K13" s="21">
        <f t="shared" si="14"/>
        <v>57</v>
      </c>
      <c r="L13" s="2">
        <v>11525</v>
      </c>
      <c r="M13" s="8">
        <f t="shared" si="15"/>
        <v>820</v>
      </c>
      <c r="N13" s="38">
        <f t="shared" si="6"/>
        <v>146189.15296999551</v>
      </c>
      <c r="O13" s="13">
        <f t="shared" si="7"/>
        <v>11.115230734068556</v>
      </c>
      <c r="P13" s="38">
        <f t="shared" si="8"/>
        <v>16693.558599999989</v>
      </c>
      <c r="Q13" s="7">
        <f t="shared" si="9"/>
        <v>4.1460323486553034E-2</v>
      </c>
      <c r="R13" s="7">
        <f t="shared" si="10"/>
        <v>7.1149674620390457E-2</v>
      </c>
      <c r="S13" s="7">
        <f t="shared" si="11"/>
        <v>6.4345573415368118E-2</v>
      </c>
      <c r="T13" s="50">
        <f t="shared" si="4"/>
        <v>57</v>
      </c>
      <c r="U13" s="30">
        <f t="shared" si="13"/>
        <v>-2378</v>
      </c>
      <c r="V13" s="11">
        <f t="shared" si="12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 t="shared" si="5"/>
        <v>1734888.888888889</v>
      </c>
      <c r="F14" s="8"/>
      <c r="G14" s="8"/>
      <c r="H14" s="8"/>
      <c r="I14" s="2">
        <v>191127</v>
      </c>
      <c r="J14" s="2">
        <v>7807</v>
      </c>
      <c r="K14" s="21">
        <f t="shared" si="14"/>
        <v>58</v>
      </c>
      <c r="L14" s="2">
        <v>15123</v>
      </c>
      <c r="M14" s="8">
        <f t="shared" si="15"/>
        <v>381</v>
      </c>
      <c r="N14" s="38">
        <f t="shared" si="6"/>
        <v>171576.57045999356</v>
      </c>
      <c r="O14" s="13">
        <f t="shared" si="7"/>
        <v>9.1022852116044888</v>
      </c>
      <c r="P14" s="38">
        <f t="shared" si="8"/>
        <v>19658.132400000119</v>
      </c>
      <c r="Q14" s="7">
        <f t="shared" si="9"/>
        <v>4.084718537935509E-2</v>
      </c>
      <c r="R14" s="7">
        <f t="shared" si="10"/>
        <v>2.5193414005157708E-2</v>
      </c>
      <c r="S14" s="7">
        <f t="shared" si="11"/>
        <v>7.912539829537428E-2</v>
      </c>
      <c r="T14" s="50">
        <f t="shared" si="4"/>
        <v>58</v>
      </c>
      <c r="U14" s="30">
        <f t="shared" si="13"/>
        <v>3598</v>
      </c>
      <c r="V14" s="11">
        <f t="shared" si="12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 t="shared" si="5"/>
        <v>1950666.6666666665</v>
      </c>
      <c r="F15" s="8"/>
      <c r="G15" s="8"/>
      <c r="H15" s="8"/>
      <c r="I15" s="2">
        <v>209839</v>
      </c>
      <c r="J15" s="2">
        <v>8778</v>
      </c>
      <c r="K15" s="21">
        <f t="shared" si="14"/>
        <v>59</v>
      </c>
      <c r="L15" s="2">
        <v>16556</v>
      </c>
      <c r="M15" s="8">
        <f t="shared" si="15"/>
        <v>971</v>
      </c>
      <c r="N15" s="38">
        <f t="shared" si="6"/>
        <v>199507.13033000194</v>
      </c>
      <c r="O15" s="13">
        <f t="shared" si="7"/>
        <v>9.1274805244376296</v>
      </c>
      <c r="P15" s="38">
        <f t="shared" si="8"/>
        <v>22765.539400000009</v>
      </c>
      <c r="Q15" s="7">
        <f t="shared" si="9"/>
        <v>4.1832071254628546E-2</v>
      </c>
      <c r="R15" s="7">
        <f t="shared" si="10"/>
        <v>5.8649432230007251E-2</v>
      </c>
      <c r="S15" s="7">
        <f t="shared" si="11"/>
        <v>7.8898584152612236E-2</v>
      </c>
      <c r="T15" s="50">
        <f t="shared" si="4"/>
        <v>59</v>
      </c>
      <c r="U15" s="30">
        <f t="shared" si="13"/>
        <v>1433</v>
      </c>
      <c r="V15" s="11">
        <f t="shared" si="12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 t="shared" si="5"/>
        <v>2186666.666666667</v>
      </c>
      <c r="F16" s="8"/>
      <c r="G16" s="8"/>
      <c r="H16" s="8"/>
      <c r="I16" s="2">
        <v>234073</v>
      </c>
      <c r="J16" s="2">
        <v>9840</v>
      </c>
      <c r="K16" s="21">
        <f t="shared" si="14"/>
        <v>60</v>
      </c>
      <c r="L16" s="2">
        <v>24247</v>
      </c>
      <c r="M16" s="8">
        <f t="shared" si="15"/>
        <v>1062</v>
      </c>
      <c r="N16" s="38">
        <f t="shared" si="6"/>
        <v>230110.14356000163</v>
      </c>
      <c r="O16" s="13">
        <f t="shared" si="7"/>
        <v>7.0323085039889808</v>
      </c>
      <c r="P16" s="38">
        <f t="shared" si="8"/>
        <v>25993.924000000232</v>
      </c>
      <c r="Q16" s="7">
        <f t="shared" si="9"/>
        <v>4.2038167580199341E-2</v>
      </c>
      <c r="R16" s="7">
        <f t="shared" si="10"/>
        <v>4.379923289479111E-2</v>
      </c>
      <c r="S16" s="7">
        <f t="shared" si="11"/>
        <v>0.10358734241027372</v>
      </c>
      <c r="T16" s="50">
        <f t="shared" si="4"/>
        <v>60</v>
      </c>
      <c r="U16" s="30">
        <f t="shared" si="13"/>
        <v>7691</v>
      </c>
      <c r="V16" s="11">
        <f t="shared" si="12"/>
        <v>4.5370461351800506E-3</v>
      </c>
      <c r="AN16" t="s">
        <v>1114</v>
      </c>
      <c r="AR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 t="shared" si="5"/>
        <v>2485111.111111111</v>
      </c>
      <c r="F17" s="8"/>
      <c r="G17" s="8"/>
      <c r="H17" s="8"/>
      <c r="I17" s="2">
        <v>266073</v>
      </c>
      <c r="J17" s="2">
        <v>11183</v>
      </c>
      <c r="K17" s="21">
        <f t="shared" si="14"/>
        <v>61</v>
      </c>
      <c r="L17" s="2">
        <v>32000</v>
      </c>
      <c r="M17" s="8">
        <f t="shared" si="15"/>
        <v>1343</v>
      </c>
      <c r="N17" s="38">
        <f t="shared" si="6"/>
        <v>263495.97241000272</v>
      </c>
      <c r="O17" s="13">
        <f t="shared" si="7"/>
        <v>6.103382251885745</v>
      </c>
      <c r="P17" s="38">
        <f t="shared" si="8"/>
        <v>29321.43059999973</v>
      </c>
      <c r="Q17" s="7">
        <f t="shared" si="9"/>
        <v>4.2029818884291151E-2</v>
      </c>
      <c r="R17" s="7">
        <f t="shared" si="10"/>
        <v>4.1968749999999999E-2</v>
      </c>
      <c r="S17" s="7">
        <f t="shared" si="11"/>
        <v>0.12026774606968764</v>
      </c>
      <c r="T17" s="50">
        <f t="shared" si="4"/>
        <v>61</v>
      </c>
      <c r="U17" s="30">
        <f t="shared" si="13"/>
        <v>7753</v>
      </c>
      <c r="V17" s="11">
        <f t="shared" si="12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 t="shared" si="5"/>
        <v>2840666.666666667</v>
      </c>
      <c r="F18" s="8"/>
      <c r="G18" s="8"/>
      <c r="H18" s="8"/>
      <c r="I18" s="2">
        <v>292142</v>
      </c>
      <c r="J18" s="2">
        <v>12783</v>
      </c>
      <c r="K18" s="21">
        <f t="shared" si="14"/>
        <v>62</v>
      </c>
      <c r="L18" s="2">
        <v>26069</v>
      </c>
      <c r="M18" s="8">
        <f t="shared" si="15"/>
        <v>1600</v>
      </c>
      <c r="N18" s="38">
        <f t="shared" si="6"/>
        <v>299756.03041998483</v>
      </c>
      <c r="O18" s="13">
        <f t="shared" si="7"/>
        <v>8.1093842507121821</v>
      </c>
      <c r="P18" s="38">
        <f t="shared" si="8"/>
        <v>32726.203600000008</v>
      </c>
      <c r="Q18" s="7">
        <f t="shared" si="9"/>
        <v>4.3756118599858972E-2</v>
      </c>
      <c r="R18" s="7">
        <f t="shared" si="10"/>
        <v>6.1375580191031495E-2</v>
      </c>
      <c r="S18" s="7">
        <f t="shared" si="11"/>
        <v>8.9234002642550547E-2</v>
      </c>
      <c r="T18" s="50">
        <f t="shared" si="4"/>
        <v>62</v>
      </c>
      <c r="U18" s="30">
        <f t="shared" si="13"/>
        <v>-5931</v>
      </c>
      <c r="V18" s="11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 t="shared" si="5"/>
        <v>3224222.222222222</v>
      </c>
      <c r="F19" s="8"/>
      <c r="G19" s="8"/>
      <c r="H19" s="8"/>
      <c r="I19" s="2">
        <v>332930</v>
      </c>
      <c r="J19" s="2">
        <v>14509</v>
      </c>
      <c r="K19" s="21">
        <f t="shared" si="14"/>
        <v>63</v>
      </c>
      <c r="L19" s="2">
        <v>40788</v>
      </c>
      <c r="M19" s="8">
        <f t="shared" si="15"/>
        <v>1726</v>
      </c>
      <c r="N19" s="38">
        <f t="shared" si="6"/>
        <v>338962.78240999021</v>
      </c>
      <c r="O19" s="13">
        <f t="shared" si="7"/>
        <v>5.9976785582971264</v>
      </c>
      <c r="P19" s="38">
        <f t="shared" si="8"/>
        <v>36186.387399999774</v>
      </c>
      <c r="Q19" s="7">
        <f t="shared" si="9"/>
        <v>4.357973147508485E-2</v>
      </c>
      <c r="R19" s="7">
        <f t="shared" si="10"/>
        <v>4.2316367559086007E-2</v>
      </c>
      <c r="S19" s="7">
        <f t="shared" si="11"/>
        <v>0.1225122398101703</v>
      </c>
      <c r="T19" s="50">
        <f t="shared" si="4"/>
        <v>63</v>
      </c>
      <c r="U19" s="30">
        <f t="shared" si="13"/>
        <v>14719</v>
      </c>
      <c r="V19" s="11">
        <f t="shared" si="12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6">+AL19*AL$18</f>
        <v>-5.6151200000000001</v>
      </c>
      <c r="AV19" s="42">
        <f t="shared" si="16"/>
        <v>1115.6372999999999</v>
      </c>
      <c r="AW19" s="42">
        <f t="shared" si="16"/>
        <v>-70484.519079999794</v>
      </c>
      <c r="AX19" s="42">
        <f t="shared" si="16"/>
        <v>1456054.0048</v>
      </c>
      <c r="AY19" s="49">
        <f t="shared" ref="AY19:AY24" si="17">(AQ19-AU19)/(AQ19+AR19)</f>
        <v>1.3206731388835131E-3</v>
      </c>
      <c r="AZ19" s="49">
        <f t="shared" ref="AZ19:BB20" si="18">(AR19-AV19)/(AR19+AS19)</f>
        <v>4.7204630281900651E-3</v>
      </c>
      <c r="BA19" s="49">
        <f t="shared" si="18"/>
        <v>1.8133811591128195E-2</v>
      </c>
      <c r="BB19" s="49">
        <f t="shared" si="18"/>
        <v>-0.41789761798826069</v>
      </c>
      <c r="BC19" s="47">
        <f t="shared" ref="BC19:BC24" si="19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 t="shared" si="5"/>
        <v>3606888.8888888895</v>
      </c>
      <c r="F20" s="8"/>
      <c r="G20" s="8"/>
      <c r="H20" s="8"/>
      <c r="I20" s="2">
        <v>372755</v>
      </c>
      <c r="J20" s="2">
        <v>16231</v>
      </c>
      <c r="K20" s="21">
        <f t="shared" si="14"/>
        <v>64</v>
      </c>
      <c r="L20" s="2">
        <v>39825</v>
      </c>
      <c r="M20" s="8">
        <f t="shared" si="15"/>
        <v>1722</v>
      </c>
      <c r="N20" s="38">
        <f t="shared" si="6"/>
        <v>381169.74447999336</v>
      </c>
      <c r="O20" s="13">
        <f t="shared" si="7"/>
        <v>6.828446997392982</v>
      </c>
      <c r="P20" s="38">
        <f t="shared" si="8"/>
        <v>39680.126400000066</v>
      </c>
      <c r="Q20" s="7">
        <f t="shared" si="9"/>
        <v>4.3543346165712066E-2</v>
      </c>
      <c r="R20" s="7">
        <f t="shared" si="10"/>
        <v>4.3239171374764594E-2</v>
      </c>
      <c r="S20" s="7">
        <f t="shared" si="11"/>
        <v>0.10683961315072903</v>
      </c>
      <c r="T20" s="50">
        <f t="shared" si="4"/>
        <v>64</v>
      </c>
      <c r="U20" s="30">
        <f t="shared" si="13"/>
        <v>-963</v>
      </c>
      <c r="V20" s="11">
        <f t="shared" si="12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6"/>
        <v>-5.0074800000000002</v>
      </c>
      <c r="AV20" s="42">
        <f t="shared" si="16"/>
        <v>993.39618000000007</v>
      </c>
      <c r="AW20" s="42">
        <f t="shared" si="16"/>
        <v>-62374.980819999997</v>
      </c>
      <c r="AX20" s="42">
        <f t="shared" si="16"/>
        <v>1278662.02893</v>
      </c>
      <c r="AY20" s="49">
        <f t="shared" si="17"/>
        <v>1.9454196945664858E-3</v>
      </c>
      <c r="AZ20" s="49">
        <f t="shared" si="18"/>
        <v>6.9773150997762675E-3</v>
      </c>
      <c r="BA20" s="49">
        <f t="shared" si="18"/>
        <v>2.7075354802752343E-2</v>
      </c>
      <c r="BB20" s="49">
        <f t="shared" si="18"/>
        <v>-0.60976099397702321</v>
      </c>
      <c r="BC20" s="47">
        <f t="shared" si="19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 t="shared" si="5"/>
        <v>4096222.2222222225</v>
      </c>
      <c r="F21" s="8"/>
      <c r="G21" s="8"/>
      <c r="H21" s="8"/>
      <c r="I21" s="2">
        <v>413467</v>
      </c>
      <c r="J21" s="2">
        <v>18433</v>
      </c>
      <c r="K21" s="21">
        <f t="shared" si="14"/>
        <v>65</v>
      </c>
      <c r="L21" s="2">
        <v>40712</v>
      </c>
      <c r="M21" s="8">
        <f t="shared" si="15"/>
        <v>2202</v>
      </c>
      <c r="N21" s="38">
        <f t="shared" si="6"/>
        <v>426411.48400999047</v>
      </c>
      <c r="O21" s="13">
        <f t="shared" si="7"/>
        <v>7.3806831575680789</v>
      </c>
      <c r="P21" s="38">
        <f t="shared" si="8"/>
        <v>43185.565000000526</v>
      </c>
      <c r="Q21" s="7">
        <f t="shared" si="9"/>
        <v>4.4581550643703123E-2</v>
      </c>
      <c r="R21" s="7">
        <f t="shared" si="10"/>
        <v>5.4087247003340541E-2</v>
      </c>
      <c r="S21" s="7">
        <f t="shared" si="11"/>
        <v>9.8464931905085526E-2</v>
      </c>
      <c r="T21" s="50">
        <f t="shared" si="4"/>
        <v>65</v>
      </c>
      <c r="U21" s="30">
        <f t="shared" si="13"/>
        <v>887</v>
      </c>
      <c r="V21" s="11">
        <f t="shared" si="12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6"/>
        <v>-3.1581199999999998</v>
      </c>
      <c r="AV21" s="42">
        <f t="shared" si="16"/>
        <v>618.90554999999995</v>
      </c>
      <c r="AW21" s="42">
        <f t="shared" si="16"/>
        <v>-37376.575320000004</v>
      </c>
      <c r="AX21" s="42">
        <f t="shared" si="16"/>
        <v>728666.06559000001</v>
      </c>
      <c r="AY21" s="49">
        <f t="shared" si="17"/>
        <v>-5.7342129072494581E-4</v>
      </c>
      <c r="AZ21" s="49">
        <f t="shared" ref="AZ21" si="20">(AR21-AV21)/(AR21+AS21)</f>
        <v>-1.6886366036020862E-3</v>
      </c>
      <c r="BA21" s="49">
        <f t="shared" ref="BA21" si="21">(AS21-AW21)/(AS21+AT21)</f>
        <v>-4.6805549833089967E-3</v>
      </c>
      <c r="BB21" s="49">
        <f t="shared" ref="BB21" si="22">(AT21-AX21)/(AT21+AU21)</f>
        <v>5.0974526193608961E-2</v>
      </c>
      <c r="BC21" s="47">
        <f t="shared" si="19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 t="shared" si="5"/>
        <v>4629777.777777778</v>
      </c>
      <c r="F22" s="8"/>
      <c r="G22" s="8"/>
      <c r="H22" s="8"/>
      <c r="I22" s="2">
        <v>462684</v>
      </c>
      <c r="J22" s="2">
        <v>20834</v>
      </c>
      <c r="K22" s="21">
        <f t="shared" si="14"/>
        <v>66</v>
      </c>
      <c r="L22" s="2">
        <v>49219</v>
      </c>
      <c r="M22" s="8">
        <f t="shared" si="15"/>
        <v>2401</v>
      </c>
      <c r="N22" s="38">
        <f t="shared" si="6"/>
        <v>474703.61965999193</v>
      </c>
      <c r="O22" s="13">
        <f t="shared" si="7"/>
        <v>6.8566765521978734</v>
      </c>
      <c r="P22" s="38">
        <f t="shared" si="8"/>
        <v>46680.847600000096</v>
      </c>
      <c r="Q22" s="7">
        <f t="shared" si="9"/>
        <v>4.5028572416595344E-2</v>
      </c>
      <c r="R22" s="7">
        <f t="shared" si="10"/>
        <v>4.8781974440764743E-2</v>
      </c>
      <c r="S22" s="7">
        <f t="shared" si="11"/>
        <v>0.10637713860864002</v>
      </c>
      <c r="T22" s="50">
        <f t="shared" si="4"/>
        <v>66</v>
      </c>
      <c r="U22" s="30">
        <f t="shared" si="13"/>
        <v>8507</v>
      </c>
      <c r="V22" s="11">
        <f t="shared" si="12"/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23">+AL22*AL$18</f>
        <v>-3.49004</v>
      </c>
      <c r="AV22" s="42">
        <f t="shared" ref="AV22" si="24">+AM22*AM$18</f>
        <v>684.23604</v>
      </c>
      <c r="AW22" s="42">
        <f t="shared" ref="AW22" si="25">+AN22*AN$18</f>
        <v>-41618.76874</v>
      </c>
      <c r="AX22" s="42">
        <f t="shared" ref="AX22" si="26">+AO22*AO$18</f>
        <v>819542.24491999997</v>
      </c>
      <c r="AY22" s="49">
        <f t="shared" si="17"/>
        <v>1.8891769493845178E-3</v>
      </c>
      <c r="AZ22" s="49">
        <f t="shared" ref="AZ22" si="27">(AR22-AV22)/(AR22+AS22)</f>
        <v>7.1871030042427392E-3</v>
      </c>
      <c r="BA22" s="49">
        <f t="shared" ref="BA22" si="28">(AS22-AW22)/(AS22+AT22)</f>
        <v>3.0663678134410885E-2</v>
      </c>
      <c r="BB22" s="49">
        <f t="shared" ref="BB22" si="29">(AT22-AX22)/(AT22+AU22)</f>
        <v>-0.69821010903963199</v>
      </c>
      <c r="BC22" s="47">
        <f t="shared" si="19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 t="shared" si="5"/>
        <v>5185555.5555555569</v>
      </c>
      <c r="F23" s="8"/>
      <c r="G23" s="8"/>
      <c r="H23" s="8"/>
      <c r="I23" s="2">
        <v>509164</v>
      </c>
      <c r="J23" s="2">
        <v>23335</v>
      </c>
      <c r="K23" s="21">
        <f t="shared" si="14"/>
        <v>67</v>
      </c>
      <c r="L23" s="2">
        <v>46484</v>
      </c>
      <c r="M23" s="8">
        <f t="shared" si="15"/>
        <v>2501</v>
      </c>
      <c r="N23" s="38">
        <f t="shared" si="6"/>
        <v>526042.82136998512</v>
      </c>
      <c r="O23" s="13">
        <f t="shared" si="7"/>
        <v>7.9339379403651984</v>
      </c>
      <c r="P23" s="38">
        <f t="shared" si="8"/>
        <v>50144.118600000278</v>
      </c>
      <c r="Q23" s="7">
        <f t="shared" si="9"/>
        <v>4.5830027260371907E-2</v>
      </c>
      <c r="R23" s="7">
        <f t="shared" si="10"/>
        <v>5.3803459254797348E-2</v>
      </c>
      <c r="S23" s="7">
        <f t="shared" si="11"/>
        <v>9.1294749825203664E-2</v>
      </c>
      <c r="T23" s="50">
        <f t="shared" si="4"/>
        <v>67</v>
      </c>
      <c r="U23" s="30">
        <f t="shared" si="13"/>
        <v>-2735</v>
      </c>
      <c r="V23" s="12">
        <f t="shared" si="12"/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30">+AL23*AL$18</f>
        <v>-3.1021200000000002</v>
      </c>
      <c r="AV23" s="42">
        <f t="shared" ref="AV23:AV24" si="31">+AM23*AM$18</f>
        <v>604.13394000000005</v>
      </c>
      <c r="AW23" s="42">
        <f t="shared" ref="AW23:AW24" si="32">+AN23*AN$18</f>
        <v>-36172.795700000002</v>
      </c>
      <c r="AX23" s="42">
        <f t="shared" ref="AX23:AX24" si="33">+AO23*AO$18</f>
        <v>697664.13344000001</v>
      </c>
      <c r="AY23" s="49">
        <f t="shared" si="17"/>
        <v>1.4751490801428689E-3</v>
      </c>
      <c r="AZ23" s="49">
        <f t="shared" ref="AZ23:AZ24" si="34">(AR23-AV23)/(AR23+AS23)</f>
        <v>5.7276923024754019E-3</v>
      </c>
      <c r="BA23" s="49">
        <f t="shared" ref="BA23:BA24" si="35">(AS23-AW23)/(AS23+AT23)</f>
        <v>2.5307329110920724E-2</v>
      </c>
      <c r="BB23" s="49">
        <f t="shared" ref="BB23:BB24" si="36">(AT23-AX23)/(AT23+AU23)</f>
        <v>-0.58772496617048209</v>
      </c>
      <c r="BC23" s="47">
        <f t="shared" si="19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 t="shared" si="5"/>
        <v>5886000</v>
      </c>
      <c r="F24" s="14">
        <f t="shared" ref="F24:F55" si="37">+E6</f>
        <v>193777.77777777781</v>
      </c>
      <c r="G24" s="15">
        <f t="shared" ref="G24:G87" si="38">+E24-F24</f>
        <v>5692222.222222222</v>
      </c>
      <c r="H24" s="14">
        <f t="shared" ref="H24:H55" si="39">+I6</f>
        <v>32778</v>
      </c>
      <c r="I24" s="2">
        <v>570968</v>
      </c>
      <c r="J24" s="2">
        <v>26487</v>
      </c>
      <c r="K24" s="21">
        <f t="shared" si="14"/>
        <v>68</v>
      </c>
      <c r="L24" s="2">
        <v>62514</v>
      </c>
      <c r="M24" s="8">
        <f t="shared" si="15"/>
        <v>3152</v>
      </c>
      <c r="N24" s="38">
        <f t="shared" si="6"/>
        <v>580406.81035999395</v>
      </c>
      <c r="O24" s="13">
        <f t="shared" si="7"/>
        <v>6.6713929083241226</v>
      </c>
      <c r="P24" s="38">
        <f t="shared" si="8"/>
        <v>53553.522400000249</v>
      </c>
      <c r="Q24" s="7">
        <f t="shared" si="9"/>
        <v>4.63896400498802E-2</v>
      </c>
      <c r="R24" s="7">
        <f t="shared" si="10"/>
        <v>5.042070576190933E-2</v>
      </c>
      <c r="S24" s="7">
        <f t="shared" si="11"/>
        <v>0.10948774712418209</v>
      </c>
      <c r="T24" s="50">
        <f t="shared" si="4"/>
        <v>68</v>
      </c>
      <c r="U24" s="30">
        <f t="shared" si="13"/>
        <v>16030</v>
      </c>
      <c r="V24" s="12">
        <f t="shared" si="12"/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30"/>
        <v>-2.7702</v>
      </c>
      <c r="AV24" s="42">
        <f t="shared" si="31"/>
        <v>535.15035</v>
      </c>
      <c r="AW24" s="42">
        <f t="shared" si="32"/>
        <v>-31454.41764</v>
      </c>
      <c r="AX24" s="42">
        <f t="shared" si="33"/>
        <v>591477.40220000001</v>
      </c>
      <c r="AY24" s="49">
        <f t="shared" si="17"/>
        <v>1.261859919944571E-3</v>
      </c>
      <c r="AZ24" s="49">
        <f t="shared" si="34"/>
        <v>5.0189051905633816E-3</v>
      </c>
      <c r="BA24" s="49">
        <f t="shared" si="35"/>
        <v>2.3196787928159098E-2</v>
      </c>
      <c r="BB24" s="49">
        <f t="shared" si="36"/>
        <v>-0.54674566328745988</v>
      </c>
      <c r="BC24" s="47">
        <f t="shared" si="19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 t="shared" si="5"/>
        <v>6657111.1111111119</v>
      </c>
      <c r="F25" s="14">
        <f t="shared" si="37"/>
        <v>251111.11111111112</v>
      </c>
      <c r="G25" s="15">
        <f t="shared" si="38"/>
        <v>6406000.0000000009</v>
      </c>
      <c r="H25" s="14">
        <f t="shared" si="39"/>
        <v>37364</v>
      </c>
      <c r="I25" s="2">
        <v>634835</v>
      </c>
      <c r="J25" s="2">
        <v>29957</v>
      </c>
      <c r="K25" s="21">
        <f t="shared" si="14"/>
        <v>69</v>
      </c>
      <c r="L25" s="2">
        <v>63159</v>
      </c>
      <c r="M25" s="2">
        <v>3398</v>
      </c>
      <c r="N25" s="38">
        <f t="shared" si="6"/>
        <v>637754.35913000442</v>
      </c>
      <c r="O25" s="13">
        <f t="shared" si="7"/>
        <v>7.308180434154453</v>
      </c>
      <c r="P25" s="38">
        <f t="shared" si="8"/>
        <v>56887.203400000581</v>
      </c>
      <c r="Q25" s="7">
        <f t="shared" si="9"/>
        <v>4.7188639567761703E-2</v>
      </c>
      <c r="R25" s="7">
        <f t="shared" si="10"/>
        <v>5.3800725153976471E-2</v>
      </c>
      <c r="S25" s="7">
        <f t="shared" si="11"/>
        <v>9.9488843557774861E-2</v>
      </c>
      <c r="T25" s="50">
        <f t="shared" si="4"/>
        <v>69</v>
      </c>
      <c r="U25" s="30">
        <f t="shared" si="13"/>
        <v>645</v>
      </c>
      <c r="V25" s="12">
        <f t="shared" si="12"/>
        <v>5.3525719281388075E-3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 t="shared" si="5"/>
        <v>7356888.888888889</v>
      </c>
      <c r="F26" s="14">
        <f t="shared" si="37"/>
        <v>320000</v>
      </c>
      <c r="G26" s="15">
        <f t="shared" si="38"/>
        <v>7036888.888888889</v>
      </c>
      <c r="H26" s="14">
        <f t="shared" si="39"/>
        <v>44279</v>
      </c>
      <c r="I26" s="2">
        <v>693282</v>
      </c>
      <c r="J26" s="2">
        <v>33106</v>
      </c>
      <c r="K26" s="21">
        <f t="shared" si="14"/>
        <v>70</v>
      </c>
      <c r="L26" s="2">
        <v>58469</v>
      </c>
      <c r="M26" s="8">
        <f t="shared" ref="M26:M33" si="40">+J26-J25</f>
        <v>3149</v>
      </c>
      <c r="N26" s="38">
        <f t="shared" si="6"/>
        <v>698025.29145999439</v>
      </c>
      <c r="O26" s="13">
        <f t="shared" si="7"/>
        <v>8.5607219267389869</v>
      </c>
      <c r="P26" s="38">
        <f t="shared" si="8"/>
        <v>60123.305999999517</v>
      </c>
      <c r="Q26" s="7">
        <f t="shared" si="9"/>
        <v>4.7752573988651084E-2</v>
      </c>
      <c r="R26" s="7">
        <f t="shared" si="10"/>
        <v>5.3857599753715645E-2</v>
      </c>
      <c r="S26" s="7">
        <f t="shared" si="11"/>
        <v>8.4336532608664291E-2</v>
      </c>
      <c r="T26" s="50">
        <f t="shared" si="4"/>
        <v>70</v>
      </c>
      <c r="U26" s="30">
        <f t="shared" si="13"/>
        <v>-4690</v>
      </c>
      <c r="V26" s="12">
        <f t="shared" si="12"/>
        <v>4.5421632178536293E-3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 t="shared" si="5"/>
        <v>8090000.0000000009</v>
      </c>
      <c r="F27" s="14">
        <f t="shared" si="37"/>
        <v>394444.44444444455</v>
      </c>
      <c r="G27" s="15">
        <f t="shared" si="38"/>
        <v>7695555.555555556</v>
      </c>
      <c r="H27" s="14">
        <f t="shared" si="39"/>
        <v>51767</v>
      </c>
      <c r="I27" s="2">
        <v>750890</v>
      </c>
      <c r="J27" s="2">
        <v>36405</v>
      </c>
      <c r="K27" s="21">
        <f t="shared" si="14"/>
        <v>71</v>
      </c>
      <c r="L27" s="2">
        <v>57610</v>
      </c>
      <c r="M27" s="8">
        <f t="shared" si="40"/>
        <v>3299</v>
      </c>
      <c r="N27" s="38">
        <f t="shared" si="6"/>
        <v>761140.48241000064</v>
      </c>
      <c r="O27" s="13">
        <f t="shared" si="7"/>
        <v>9.3767996166653713</v>
      </c>
      <c r="P27" s="38">
        <f t="shared" si="8"/>
        <v>63239.974600000423</v>
      </c>
      <c r="Q27" s="7">
        <f t="shared" si="9"/>
        <v>4.8482467471933306E-2</v>
      </c>
      <c r="R27" s="7">
        <f t="shared" si="10"/>
        <v>5.7264363825724703E-2</v>
      </c>
      <c r="S27" s="7">
        <f t="shared" si="11"/>
        <v>7.6722289549734313E-2</v>
      </c>
      <c r="T27" s="50">
        <f t="shared" si="4"/>
        <v>71</v>
      </c>
      <c r="U27" s="30">
        <f t="shared" si="13"/>
        <v>-859</v>
      </c>
      <c r="V27" s="12">
        <f t="shared" si="12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 t="shared" si="5"/>
        <v>9021777.777777778</v>
      </c>
      <c r="F28" s="14">
        <f t="shared" si="37"/>
        <v>488444.4444444445</v>
      </c>
      <c r="G28" s="15">
        <f t="shared" si="38"/>
        <v>8533333.333333334</v>
      </c>
      <c r="H28" s="14">
        <f t="shared" si="39"/>
        <v>61513</v>
      </c>
      <c r="I28" s="2">
        <v>823626</v>
      </c>
      <c r="J28" s="2">
        <v>40598</v>
      </c>
      <c r="K28" s="21">
        <f t="shared" si="14"/>
        <v>72</v>
      </c>
      <c r="L28" s="2">
        <v>72736</v>
      </c>
      <c r="M28" s="8">
        <f t="shared" si="40"/>
        <v>4193</v>
      </c>
      <c r="N28" s="38">
        <f t="shared" si="6"/>
        <v>827001.8583200071</v>
      </c>
      <c r="O28" s="13">
        <f t="shared" si="7"/>
        <v>8.1905370641424557</v>
      </c>
      <c r="P28" s="38">
        <f t="shared" si="8"/>
        <v>66215.353600000148</v>
      </c>
      <c r="Q28" s="7">
        <f t="shared" si="9"/>
        <v>4.9291790205748726E-2</v>
      </c>
      <c r="R28" s="7">
        <f t="shared" si="10"/>
        <v>5.7646832380114386E-2</v>
      </c>
      <c r="S28" s="7">
        <f t="shared" si="11"/>
        <v>8.8311927986731847E-2</v>
      </c>
      <c r="T28" s="50">
        <f t="shared" si="4"/>
        <v>72</v>
      </c>
      <c r="U28" s="30">
        <f t="shared" si="13"/>
        <v>15126</v>
      </c>
      <c r="V28" s="12">
        <f t="shared" si="12"/>
        <v>5.0909029098158629E-3</v>
      </c>
      <c r="W28" s="16">
        <f t="shared" ref="W28:W64" si="41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 t="shared" si="5"/>
        <v>10116888.88888889</v>
      </c>
      <c r="F29" s="14">
        <f t="shared" si="37"/>
        <v>562444.4444444445</v>
      </c>
      <c r="G29" s="15">
        <f t="shared" si="38"/>
        <v>9554444.4444444459</v>
      </c>
      <c r="H29" s="14">
        <f t="shared" si="39"/>
        <v>72469</v>
      </c>
      <c r="I29" s="2">
        <v>896450</v>
      </c>
      <c r="J29" s="2">
        <v>45526</v>
      </c>
      <c r="K29" s="21">
        <f t="shared" si="14"/>
        <v>73</v>
      </c>
      <c r="L29" s="2">
        <v>72839</v>
      </c>
      <c r="M29" s="8">
        <f t="shared" si="40"/>
        <v>4928</v>
      </c>
      <c r="N29" s="38">
        <f t="shared" si="6"/>
        <v>895492.39680999704</v>
      </c>
      <c r="O29" s="13">
        <f t="shared" si="7"/>
        <v>8.8728183816962396</v>
      </c>
      <c r="P29" s="38">
        <f t="shared" si="8"/>
        <v>69027.587400000193</v>
      </c>
      <c r="Q29" s="7">
        <f t="shared" si="9"/>
        <v>5.0784762117240229E-2</v>
      </c>
      <c r="R29" s="7">
        <f t="shared" si="10"/>
        <v>6.7656063372643779E-2</v>
      </c>
      <c r="S29" s="7">
        <f t="shared" si="11"/>
        <v>8.125271905850856E-2</v>
      </c>
      <c r="T29" s="50">
        <f t="shared" si="4"/>
        <v>73</v>
      </c>
      <c r="U29" s="30">
        <f t="shared" si="13"/>
        <v>103</v>
      </c>
      <c r="V29" s="12">
        <f t="shared" si="12"/>
        <v>5.497239109822076E-3</v>
      </c>
      <c r="W29" s="16">
        <f t="shared" si="41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 t="shared" si="5"/>
        <v>11182666.666666668</v>
      </c>
      <c r="F30" s="14">
        <f t="shared" si="37"/>
        <v>1468000.0000000002</v>
      </c>
      <c r="G30" s="15">
        <f t="shared" si="38"/>
        <v>9714666.6666666679</v>
      </c>
      <c r="H30" s="14">
        <f t="shared" si="39"/>
        <v>167515</v>
      </c>
      <c r="I30" s="2">
        <v>972303</v>
      </c>
      <c r="J30" s="2">
        <v>50322</v>
      </c>
      <c r="K30" s="21">
        <f t="shared" si="14"/>
        <v>74</v>
      </c>
      <c r="L30" s="2">
        <v>75853</v>
      </c>
      <c r="M30" s="8">
        <f t="shared" si="40"/>
        <v>4796</v>
      </c>
      <c r="N30" s="38">
        <f t="shared" si="6"/>
        <v>966476.12677999772</v>
      </c>
      <c r="O30" s="13">
        <f t="shared" si="7"/>
        <v>9.2271713149963848</v>
      </c>
      <c r="P30" s="38">
        <f t="shared" si="8"/>
        <v>71654.820400000201</v>
      </c>
      <c r="Q30" s="7">
        <f t="shared" si="9"/>
        <v>5.1755471288271251E-2</v>
      </c>
      <c r="R30" s="7">
        <f t="shared" si="10"/>
        <v>6.3227558567228725E-2</v>
      </c>
      <c r="S30" s="7">
        <f t="shared" si="11"/>
        <v>7.8013746743556281E-2</v>
      </c>
      <c r="T30" s="50">
        <f t="shared" si="4"/>
        <v>74</v>
      </c>
      <c r="U30" s="30">
        <f t="shared" si="13"/>
        <v>3014</v>
      </c>
      <c r="V30" s="12">
        <f t="shared" si="12"/>
        <v>4.9326187412771531E-3</v>
      </c>
      <c r="W30" s="16">
        <f t="shared" si="41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 t="shared" si="5"/>
        <v>12663555.555555558</v>
      </c>
      <c r="F31" s="14">
        <f t="shared" si="37"/>
        <v>1650222.2222222225</v>
      </c>
      <c r="G31" s="15">
        <f t="shared" si="38"/>
        <v>11013333.333333336</v>
      </c>
      <c r="H31" s="14">
        <f t="shared" si="39"/>
        <v>179111</v>
      </c>
      <c r="I31" s="2">
        <v>1051697</v>
      </c>
      <c r="J31" s="2">
        <v>56986</v>
      </c>
      <c r="K31" s="21">
        <f t="shared" si="14"/>
        <v>75</v>
      </c>
      <c r="L31" s="2">
        <v>79394</v>
      </c>
      <c r="M31" s="8">
        <f t="shared" si="40"/>
        <v>6664</v>
      </c>
      <c r="N31" s="38">
        <f t="shared" si="6"/>
        <v>1039798.1284099985</v>
      </c>
      <c r="O31" s="13">
        <f t="shared" si="7"/>
        <v>9.5241825201264909</v>
      </c>
      <c r="P31" s="38">
        <f t="shared" si="8"/>
        <v>74075.197000000277</v>
      </c>
      <c r="Q31" s="7">
        <f t="shared" si="9"/>
        <v>5.4184807981766614E-2</v>
      </c>
      <c r="R31" s="7">
        <f t="shared" si="10"/>
        <v>8.3935813789455124E-2</v>
      </c>
      <c r="S31" s="7">
        <f t="shared" si="11"/>
        <v>7.5491324972877166E-2</v>
      </c>
      <c r="T31" s="50">
        <f t="shared" si="4"/>
        <v>75</v>
      </c>
      <c r="U31" s="30">
        <f t="shared" si="13"/>
        <v>3541</v>
      </c>
      <c r="V31" s="12">
        <f t="shared" si="12"/>
        <v>6.3364257956426617E-3</v>
      </c>
      <c r="W31" s="16">
        <f t="shared" si="41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 t="shared" si="5"/>
        <v>13952000</v>
      </c>
      <c r="F32" s="14">
        <f t="shared" si="37"/>
        <v>1734888.888888889</v>
      </c>
      <c r="G32" s="15">
        <f t="shared" si="38"/>
        <v>12217111.111111112</v>
      </c>
      <c r="H32" s="14">
        <f t="shared" si="39"/>
        <v>191127</v>
      </c>
      <c r="I32" s="2">
        <v>1133758</v>
      </c>
      <c r="J32" s="2">
        <v>62784</v>
      </c>
      <c r="K32" s="21">
        <f t="shared" si="14"/>
        <v>76</v>
      </c>
      <c r="L32" s="2">
        <v>82061</v>
      </c>
      <c r="M32" s="8">
        <f t="shared" si="40"/>
        <v>5798</v>
      </c>
      <c r="N32" s="38">
        <f t="shared" si="6"/>
        <v>1115284.533159988</v>
      </c>
      <c r="O32" s="13">
        <f t="shared" si="7"/>
        <v>9.9190861621681723</v>
      </c>
      <c r="P32" s="38">
        <f t="shared" si="8"/>
        <v>76266.861600000528</v>
      </c>
      <c r="Q32" s="7">
        <f t="shared" si="9"/>
        <v>5.5376897009767515E-2</v>
      </c>
      <c r="R32" s="7">
        <f t="shared" si="10"/>
        <v>7.0654756827238277E-2</v>
      </c>
      <c r="S32" s="7">
        <f t="shared" si="11"/>
        <v>7.2379643627652465E-2</v>
      </c>
      <c r="T32" s="50">
        <f t="shared" si="4"/>
        <v>76</v>
      </c>
      <c r="U32" s="30">
        <f t="shared" si="13"/>
        <v>2667</v>
      </c>
      <c r="V32" s="12">
        <f t="shared" si="12"/>
        <v>5.1139661197539509E-3</v>
      </c>
      <c r="W32" s="16">
        <f t="shared" si="41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 t="shared" si="5"/>
        <v>15020888.88888889</v>
      </c>
      <c r="F33" s="14">
        <f t="shared" si="37"/>
        <v>1950666.6666666665</v>
      </c>
      <c r="G33" s="15">
        <f t="shared" si="38"/>
        <v>13070222.222222224</v>
      </c>
      <c r="H33" s="14">
        <f t="shared" si="39"/>
        <v>209839</v>
      </c>
      <c r="I33" s="2">
        <v>1210956</v>
      </c>
      <c r="J33" s="2">
        <v>67594</v>
      </c>
      <c r="K33" s="21">
        <f t="shared" si="14"/>
        <v>77</v>
      </c>
      <c r="L33" s="2">
        <v>77200</v>
      </c>
      <c r="M33" s="8">
        <f t="shared" si="40"/>
        <v>4810</v>
      </c>
      <c r="N33" s="38">
        <f t="shared" si="6"/>
        <v>1192742.523769984</v>
      </c>
      <c r="O33" s="13">
        <f t="shared" si="7"/>
        <v>11.215681959412237</v>
      </c>
      <c r="P33" s="38">
        <f t="shared" si="8"/>
        <v>78207.958600000129</v>
      </c>
      <c r="Q33" s="7">
        <f t="shared" si="9"/>
        <v>5.5818708524504608E-2</v>
      </c>
      <c r="R33" s="7">
        <f t="shared" si="10"/>
        <v>6.2305699481865283E-2</v>
      </c>
      <c r="S33" s="7">
        <f t="shared" si="11"/>
        <v>6.3751284109414386E-2</v>
      </c>
      <c r="T33" s="50">
        <f t="shared" si="4"/>
        <v>77</v>
      </c>
      <c r="U33" s="30">
        <f t="shared" si="13"/>
        <v>-4861</v>
      </c>
      <c r="V33" s="12">
        <f t="shared" si="12"/>
        <v>3.9720683493041859E-3</v>
      </c>
      <c r="W33" s="16">
        <f t="shared" si="41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 t="shared" si="5"/>
        <v>16136444.444444448</v>
      </c>
      <c r="F34" s="14">
        <f t="shared" si="37"/>
        <v>2186666.666666667</v>
      </c>
      <c r="G34" s="15">
        <f t="shared" si="38"/>
        <v>13949777.77777778</v>
      </c>
      <c r="H34" s="14">
        <f t="shared" si="39"/>
        <v>234073</v>
      </c>
      <c r="I34" s="2">
        <v>1279722</v>
      </c>
      <c r="J34" s="2">
        <v>72614</v>
      </c>
      <c r="K34" s="21">
        <f t="shared" si="14"/>
        <v>78</v>
      </c>
      <c r="L34" s="2">
        <v>68766</v>
      </c>
      <c r="M34" s="2">
        <v>5020</v>
      </c>
      <c r="N34" s="38">
        <f t="shared" si="6"/>
        <v>1271960.3342599887</v>
      </c>
      <c r="O34" s="13">
        <f t="shared" si="7"/>
        <v>13.24288576008359</v>
      </c>
      <c r="P34" s="38">
        <f t="shared" si="8"/>
        <v>79876.632400000584</v>
      </c>
      <c r="Q34" s="7">
        <f t="shared" si="9"/>
        <v>5.6742011155547847E-2</v>
      </c>
      <c r="R34" s="7">
        <f t="shared" si="10"/>
        <v>7.3001192449757141E-2</v>
      </c>
      <c r="S34" s="7">
        <f t="shared" si="11"/>
        <v>5.3735108093789119E-2</v>
      </c>
      <c r="T34" s="50">
        <f t="shared" si="4"/>
        <v>78</v>
      </c>
      <c r="U34" s="30">
        <f t="shared" si="13"/>
        <v>-8434</v>
      </c>
      <c r="V34" s="12">
        <f t="shared" si="12"/>
        <v>3.9227269672632023E-3</v>
      </c>
      <c r="W34" s="16">
        <f t="shared" si="41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 t="shared" si="5"/>
        <v>17607777.77777778</v>
      </c>
      <c r="F35" s="14">
        <f t="shared" si="37"/>
        <v>2485111.111111111</v>
      </c>
      <c r="G35" s="15">
        <f t="shared" si="38"/>
        <v>15122666.666666668</v>
      </c>
      <c r="H35" s="14">
        <f t="shared" si="39"/>
        <v>266073</v>
      </c>
      <c r="I35" s="2">
        <v>1353361</v>
      </c>
      <c r="J35" s="2">
        <v>79235</v>
      </c>
      <c r="K35" s="21">
        <f t="shared" si="14"/>
        <v>79</v>
      </c>
      <c r="L35" s="2">
        <v>73639</v>
      </c>
      <c r="M35" s="2">
        <v>6695</v>
      </c>
      <c r="N35" s="38">
        <f t="shared" si="6"/>
        <v>1352707.2499300037</v>
      </c>
      <c r="O35" s="13">
        <f t="shared" si="7"/>
        <v>13.082392992372565</v>
      </c>
      <c r="P35" s="38">
        <f t="shared" si="8"/>
        <v>81251.027400000137</v>
      </c>
      <c r="Q35" s="7">
        <f t="shared" si="9"/>
        <v>5.8546832663273138E-2</v>
      </c>
      <c r="R35" s="7">
        <f t="shared" si="10"/>
        <v>9.0916498051304334E-2</v>
      </c>
      <c r="S35" s="7">
        <f t="shared" si="11"/>
        <v>5.4411941824834616E-2</v>
      </c>
      <c r="T35" s="50">
        <f t="shared" si="4"/>
        <v>79</v>
      </c>
      <c r="U35" s="30">
        <f t="shared" si="13"/>
        <v>4873</v>
      </c>
      <c r="V35" s="12">
        <f t="shared" si="12"/>
        <v>4.9469432028852612E-3</v>
      </c>
      <c r="W35" s="16">
        <f t="shared" si="41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 t="shared" si="5"/>
        <v>19004888.888888892</v>
      </c>
      <c r="F36" s="14">
        <f t="shared" si="37"/>
        <v>2840666.666666667</v>
      </c>
      <c r="G36" s="15">
        <f t="shared" si="38"/>
        <v>16164222.222222224</v>
      </c>
      <c r="H36" s="14">
        <f t="shared" si="39"/>
        <v>292142</v>
      </c>
      <c r="I36" s="2">
        <v>1436198</v>
      </c>
      <c r="J36" s="2">
        <v>85522</v>
      </c>
      <c r="K36" s="21">
        <f t="shared" si="14"/>
        <v>80</v>
      </c>
      <c r="L36" s="2">
        <v>82837</v>
      </c>
      <c r="M36" s="2">
        <v>6287</v>
      </c>
      <c r="N36" s="38">
        <f t="shared" si="6"/>
        <v>1434733.6073599849</v>
      </c>
      <c r="O36" s="13">
        <f t="shared" si="7"/>
        <v>12.360870262822965</v>
      </c>
      <c r="P36" s="38">
        <f t="shared" si="8"/>
        <v>82309.288000000292</v>
      </c>
      <c r="Q36" s="7">
        <f t="shared" si="9"/>
        <v>5.9547499718005457E-2</v>
      </c>
      <c r="R36" s="7">
        <f t="shared" si="10"/>
        <v>7.589603679515193E-2</v>
      </c>
      <c r="S36" s="7">
        <f t="shared" si="11"/>
        <v>5.7677980334187903E-2</v>
      </c>
      <c r="T36" s="50">
        <f t="shared" si="4"/>
        <v>80</v>
      </c>
      <c r="U36" s="30">
        <f t="shared" si="13"/>
        <v>9198</v>
      </c>
      <c r="V36" s="12">
        <f t="shared" si="12"/>
        <v>4.3775301177135743E-3</v>
      </c>
      <c r="W36" s="16">
        <f t="shared" si="41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 t="shared" si="5"/>
        <v>20621777.77777778</v>
      </c>
      <c r="F37" s="14">
        <f t="shared" si="37"/>
        <v>3224222.222222222</v>
      </c>
      <c r="G37" s="15">
        <f t="shared" si="38"/>
        <v>17397555.55555556</v>
      </c>
      <c r="H37" s="14">
        <f t="shared" si="39"/>
        <v>332930</v>
      </c>
      <c r="I37" s="2">
        <v>1521252</v>
      </c>
      <c r="J37" s="2">
        <v>92798</v>
      </c>
      <c r="K37" s="21">
        <f t="shared" si="14"/>
        <v>81</v>
      </c>
      <c r="L37" s="2">
        <v>85054</v>
      </c>
      <c r="M37" s="2">
        <v>7277</v>
      </c>
      <c r="N37" s="38">
        <f t="shared" si="6"/>
        <v>1517770.7944099922</v>
      </c>
      <c r="O37" s="13">
        <f t="shared" si="7"/>
        <v>12.740867433548377</v>
      </c>
      <c r="P37" s="38">
        <f t="shared" si="8"/>
        <v>83029.558600000222</v>
      </c>
      <c r="Q37" s="7">
        <f t="shared" si="9"/>
        <v>6.1001070171148503E-2</v>
      </c>
      <c r="R37" s="7">
        <f t="shared" si="10"/>
        <v>8.5557410586215812E-2</v>
      </c>
      <c r="S37" s="7">
        <f t="shared" si="11"/>
        <v>5.5910526329628493E-2</v>
      </c>
      <c r="T37" s="50">
        <f t="shared" si="4"/>
        <v>81</v>
      </c>
      <c r="U37" s="30">
        <f t="shared" si="13"/>
        <v>2217</v>
      </c>
      <c r="V37" s="12">
        <f t="shared" si="12"/>
        <v>4.7835598572754543E-3</v>
      </c>
      <c r="W37" s="16">
        <f t="shared" si="41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 t="shared" si="5"/>
        <v>22153333.333333336</v>
      </c>
      <c r="F38" s="14">
        <f t="shared" si="37"/>
        <v>3606888.8888888895</v>
      </c>
      <c r="G38" s="15">
        <f t="shared" si="38"/>
        <v>18546444.444444448</v>
      </c>
      <c r="H38" s="14">
        <f t="shared" si="39"/>
        <v>372755</v>
      </c>
      <c r="I38" s="2">
        <v>1610909</v>
      </c>
      <c r="J38" s="2">
        <v>99690</v>
      </c>
      <c r="K38" s="21">
        <f t="shared" si="14"/>
        <v>82</v>
      </c>
      <c r="L38" s="2">
        <v>89657</v>
      </c>
      <c r="M38" s="2">
        <v>6892</v>
      </c>
      <c r="N38" s="38">
        <f t="shared" ref="N38:N69" si="42">$AL$21*($K38^4)+$AM$21*($K38^3)+$AN$21*($K38^2)+$AO$21*$K38+$AP$21</f>
        <v>1601531.2502199952</v>
      </c>
      <c r="O38" s="13">
        <f t="shared" si="7"/>
        <v>12.797542826422099</v>
      </c>
      <c r="P38" s="38">
        <f t="shared" ref="P38:P64" si="43">$AQ$20*($K38^3)+$AR$20*($K38^2)+$AS$20*$K38+$AT$20</f>
        <v>83389.983600000036</v>
      </c>
      <c r="Q38" s="7">
        <f t="shared" si="9"/>
        <v>6.1884315004758182E-2</v>
      </c>
      <c r="R38" s="7">
        <f t="shared" ref="R38:R64" si="44">+M38/L38</f>
        <v>7.6870740711823954E-2</v>
      </c>
      <c r="S38" s="7">
        <f t="shared" si="11"/>
        <v>5.5656154382401492E-2</v>
      </c>
      <c r="T38" s="50">
        <f t="shared" si="4"/>
        <v>82</v>
      </c>
      <c r="U38" s="30">
        <f t="shared" si="13"/>
        <v>4603</v>
      </c>
      <c r="V38" s="12">
        <f t="shared" si="12"/>
        <v>4.2783298125468293E-3</v>
      </c>
      <c r="W38" s="16">
        <f t="shared" si="41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 t="shared" si="5"/>
        <v>23544888.888888888</v>
      </c>
      <c r="F39" s="14">
        <f t="shared" si="37"/>
        <v>4096222.2222222225</v>
      </c>
      <c r="G39" s="15">
        <f t="shared" si="38"/>
        <v>19448666.666666664</v>
      </c>
      <c r="H39" s="14">
        <f t="shared" si="39"/>
        <v>413467</v>
      </c>
      <c r="I39" s="2">
        <v>1696588</v>
      </c>
      <c r="J39" s="2">
        <v>105952</v>
      </c>
      <c r="K39" s="21">
        <f t="shared" si="14"/>
        <v>83</v>
      </c>
      <c r="L39" s="2">
        <v>85679</v>
      </c>
      <c r="M39" s="2">
        <v>6262</v>
      </c>
      <c r="N39" s="38">
        <f t="shared" si="42"/>
        <v>1685708.4652099777</v>
      </c>
      <c r="O39" s="13">
        <f t="shared" si="7"/>
        <v>14.069205457299988</v>
      </c>
      <c r="P39" s="38">
        <f t="shared" si="43"/>
        <v>83368.707399999839</v>
      </c>
      <c r="Q39" s="7">
        <f t="shared" si="9"/>
        <v>6.245004679981233E-2</v>
      </c>
      <c r="R39" s="7">
        <f t="shared" si="44"/>
        <v>7.3086754047082717E-2</v>
      </c>
      <c r="S39" s="7">
        <f t="shared" si="11"/>
        <v>5.0500769780288439E-2</v>
      </c>
      <c r="T39" s="50">
        <f t="shared" si="4"/>
        <v>83</v>
      </c>
      <c r="U39" s="30">
        <f t="shared" ref="U39:U64" si="45">+L39-L38</f>
        <v>-3978</v>
      </c>
      <c r="V39" s="12">
        <f t="shared" si="12"/>
        <v>3.6909373401202883E-3</v>
      </c>
      <c r="W39" s="16">
        <f t="shared" si="41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 t="shared" si="5"/>
        <v>24811555.555555556</v>
      </c>
      <c r="F40" s="14">
        <f t="shared" si="37"/>
        <v>4629777.777777778</v>
      </c>
      <c r="G40" s="15">
        <f t="shared" si="38"/>
        <v>20181777.777777776</v>
      </c>
      <c r="H40" s="14">
        <f t="shared" si="39"/>
        <v>462684</v>
      </c>
      <c r="I40" s="2">
        <v>1773084</v>
      </c>
      <c r="J40" s="2">
        <v>111652</v>
      </c>
      <c r="K40" s="21">
        <f t="shared" si="14"/>
        <v>84</v>
      </c>
      <c r="L40" s="2">
        <v>76498</v>
      </c>
      <c r="M40" s="2">
        <v>5702</v>
      </c>
      <c r="N40" s="38">
        <f t="shared" si="42"/>
        <v>1769976.9810800049</v>
      </c>
      <c r="O40" s="13">
        <f t="shared" si="7"/>
        <v>16.41002019677207</v>
      </c>
      <c r="P40" s="38">
        <f t="shared" si="43"/>
        <v>82943.874399999739</v>
      </c>
      <c r="Q40" s="7">
        <f t="shared" si="9"/>
        <v>6.2970507883439247E-2</v>
      </c>
      <c r="R40" s="7">
        <f t="shared" si="44"/>
        <v>7.4537896415592567E-2</v>
      </c>
      <c r="S40" s="7">
        <f t="shared" si="11"/>
        <v>4.3144036041157664E-2</v>
      </c>
      <c r="T40" s="50">
        <f t="shared" si="4"/>
        <v>84</v>
      </c>
      <c r="U40" s="30">
        <f t="shared" si="45"/>
        <v>-9181</v>
      </c>
      <c r="V40" s="12">
        <f t="shared" si="12"/>
        <v>3.2158656893864026E-3</v>
      </c>
      <c r="W40" s="16">
        <f t="shared" si="41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 t="shared" si="5"/>
        <v>26004666.666666668</v>
      </c>
      <c r="F41" s="14">
        <f t="shared" si="37"/>
        <v>5185555.5555555569</v>
      </c>
      <c r="G41" s="15">
        <f t="shared" si="38"/>
        <v>20819111.111111112</v>
      </c>
      <c r="H41" s="14">
        <f t="shared" si="39"/>
        <v>509164</v>
      </c>
      <c r="I41" s="2">
        <v>1844863</v>
      </c>
      <c r="J41" s="2">
        <v>117021</v>
      </c>
      <c r="K41" s="21">
        <f t="shared" si="14"/>
        <v>85</v>
      </c>
      <c r="L41" s="2">
        <v>71779</v>
      </c>
      <c r="M41" s="2">
        <v>5369</v>
      </c>
      <c r="N41" s="38">
        <f t="shared" si="42"/>
        <v>1853992.3908099774</v>
      </c>
      <c r="O41" s="13">
        <f t="shared" si="7"/>
        <v>18.159629426159832</v>
      </c>
      <c r="P41" s="38">
        <f t="shared" si="43"/>
        <v>82093.628999999841</v>
      </c>
      <c r="Q41" s="7">
        <f t="shared" si="9"/>
        <v>6.3430726292413045E-2</v>
      </c>
      <c r="R41" s="7">
        <f t="shared" si="44"/>
        <v>7.4799035929728752E-2</v>
      </c>
      <c r="S41" s="7">
        <f t="shared" si="11"/>
        <v>3.8907496112177434E-2</v>
      </c>
      <c r="T41" s="50">
        <f t="shared" si="4"/>
        <v>85</v>
      </c>
      <c r="U41" s="30">
        <f t="shared" si="45"/>
        <v>-4719</v>
      </c>
      <c r="V41" s="12">
        <f t="shared" si="12"/>
        <v>2.9102431996305416E-3</v>
      </c>
      <c r="W41" s="16">
        <f t="shared" si="41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 t="shared" si="5"/>
        <v>27335555.55555556</v>
      </c>
      <c r="F42" s="14">
        <f t="shared" si="37"/>
        <v>5886000</v>
      </c>
      <c r="G42" s="15">
        <f t="shared" si="38"/>
        <v>21449555.55555556</v>
      </c>
      <c r="H42" s="14">
        <f t="shared" si="39"/>
        <v>570968</v>
      </c>
      <c r="I42" s="2">
        <v>1914916</v>
      </c>
      <c r="J42" s="2">
        <v>123010</v>
      </c>
      <c r="K42" s="21">
        <f t="shared" si="14"/>
        <v>86</v>
      </c>
      <c r="L42" s="2">
        <v>70082</v>
      </c>
      <c r="M42" s="2">
        <v>5989</v>
      </c>
      <c r="N42" s="38">
        <f t="shared" si="42"/>
        <v>1937391.3386599887</v>
      </c>
      <c r="O42" s="13">
        <f t="shared" si="7"/>
        <v>19.284005801256594</v>
      </c>
      <c r="P42" s="38">
        <f t="shared" si="43"/>
        <v>80796.115600000252</v>
      </c>
      <c r="Q42" s="7">
        <f t="shared" si="9"/>
        <v>6.423780468699411E-2</v>
      </c>
      <c r="R42" s="7">
        <f t="shared" si="44"/>
        <v>8.5457036043491905E-2</v>
      </c>
      <c r="S42" s="7">
        <f t="shared" si="11"/>
        <v>3.6597949988406805E-2</v>
      </c>
      <c r="T42" s="50">
        <f t="shared" si="4"/>
        <v>86</v>
      </c>
      <c r="U42" s="30">
        <f t="shared" si="45"/>
        <v>-1697</v>
      </c>
      <c r="V42" s="12">
        <f t="shared" si="12"/>
        <v>3.1275523312771945E-3</v>
      </c>
      <c r="W42" s="16">
        <f t="shared" si="41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 t="shared" si="5"/>
        <v>29085555.55555556</v>
      </c>
      <c r="F43" s="14">
        <f t="shared" si="37"/>
        <v>6657111.1111111119</v>
      </c>
      <c r="G43" s="15">
        <f t="shared" si="38"/>
        <v>22428444.444444448</v>
      </c>
      <c r="H43" s="14">
        <f t="shared" si="39"/>
        <v>634835</v>
      </c>
      <c r="I43" s="2">
        <v>1991562</v>
      </c>
      <c r="J43" s="2">
        <v>130885</v>
      </c>
      <c r="K43" s="21">
        <f t="shared" si="14"/>
        <v>87</v>
      </c>
      <c r="L43" s="2">
        <v>76647</v>
      </c>
      <c r="M43" s="2">
        <v>7875</v>
      </c>
      <c r="N43" s="38">
        <f t="shared" si="42"/>
        <v>2019791.5201699678</v>
      </c>
      <c r="O43" s="13">
        <f t="shared" si="7"/>
        <v>18.354824370171748</v>
      </c>
      <c r="P43" s="38">
        <f t="shared" si="43"/>
        <v>79029.478600000148</v>
      </c>
      <c r="Q43" s="7">
        <f t="shared" si="9"/>
        <v>6.5719771716873487E-2</v>
      </c>
      <c r="R43" s="7">
        <f t="shared" si="44"/>
        <v>0.10274374730909233</v>
      </c>
      <c r="S43" s="7">
        <f t="shared" si="11"/>
        <v>3.8485871893518757E-2</v>
      </c>
      <c r="T43" s="50">
        <f t="shared" si="4"/>
        <v>87</v>
      </c>
      <c r="U43" s="30">
        <f t="shared" si="45"/>
        <v>6565</v>
      </c>
      <c r="V43" s="12">
        <f t="shared" si="12"/>
        <v>3.9541826967977901E-3</v>
      </c>
      <c r="W43" s="16">
        <f t="shared" si="41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 t="shared" si="5"/>
        <v>30972888.888888892</v>
      </c>
      <c r="F44" s="14">
        <f t="shared" si="37"/>
        <v>7356888.888888889</v>
      </c>
      <c r="G44" s="15">
        <f t="shared" si="38"/>
        <v>23616000.000000004</v>
      </c>
      <c r="H44" s="14">
        <f t="shared" si="39"/>
        <v>693282</v>
      </c>
      <c r="I44" s="2">
        <v>2074529</v>
      </c>
      <c r="J44" s="2">
        <v>139378</v>
      </c>
      <c r="K44" s="21">
        <f t="shared" si="14"/>
        <v>88</v>
      </c>
      <c r="L44" s="2">
        <v>82967</v>
      </c>
      <c r="M44" s="2">
        <v>8493</v>
      </c>
      <c r="N44" s="38">
        <f t="shared" si="42"/>
        <v>2100791.6821599621</v>
      </c>
      <c r="O44" s="13">
        <f t="shared" si="7"/>
        <v>17.675945554553103</v>
      </c>
      <c r="P44" s="38">
        <f t="shared" si="43"/>
        <v>76771.8624000001</v>
      </c>
      <c r="Q44" s="7">
        <f t="shared" si="9"/>
        <v>6.7185370751626033E-2</v>
      </c>
      <c r="R44" s="7">
        <f t="shared" si="44"/>
        <v>0.10236600094013282</v>
      </c>
      <c r="S44" s="7">
        <f t="shared" si="11"/>
        <v>3.9993174354275116E-2</v>
      </c>
      <c r="T44" s="50">
        <f t="shared" si="4"/>
        <v>88</v>
      </c>
      <c r="U44" s="30">
        <f t="shared" si="45"/>
        <v>6320</v>
      </c>
      <c r="V44" s="12">
        <f t="shared" si="12"/>
        <v>4.0939413235486222E-3</v>
      </c>
      <c r="W44" s="16">
        <f t="shared" si="41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 t="shared" si="5"/>
        <v>32169666.484087963</v>
      </c>
      <c r="F45" s="14">
        <f t="shared" si="37"/>
        <v>8090000.0000000009</v>
      </c>
      <c r="G45" s="15">
        <f t="shared" si="38"/>
        <v>24079666.484087963</v>
      </c>
      <c r="H45" s="14">
        <f t="shared" si="39"/>
        <v>750890</v>
      </c>
      <c r="I45" s="2">
        <v>2160207</v>
      </c>
      <c r="J45" s="2">
        <v>146088</v>
      </c>
      <c r="K45" s="21">
        <f t="shared" si="14"/>
        <v>89</v>
      </c>
      <c r="L45" s="2">
        <v>85678</v>
      </c>
      <c r="M45" s="2">
        <v>6710</v>
      </c>
      <c r="N45" s="38">
        <f t="shared" si="42"/>
        <v>2179971.6227299962</v>
      </c>
      <c r="O45" s="13">
        <f t="shared" si="7"/>
        <v>17.820708184105083</v>
      </c>
      <c r="P45" s="38">
        <f t="shared" si="43"/>
        <v>74001.411400000216</v>
      </c>
      <c r="Q45" s="7">
        <f t="shared" ref="Q45:Q52" si="46">+J45/N45</f>
        <v>6.701371636069868E-2</v>
      </c>
      <c r="R45" s="7">
        <f t="shared" si="44"/>
        <v>7.8316487312962493E-2</v>
      </c>
      <c r="S45" s="7">
        <f t="shared" si="11"/>
        <v>3.9661939804842776E-2</v>
      </c>
      <c r="T45" s="50">
        <f t="shared" si="4"/>
        <v>89</v>
      </c>
      <c r="U45" s="30">
        <f t="shared" si="45"/>
        <v>2711</v>
      </c>
      <c r="V45" s="12">
        <f t="shared" si="12"/>
        <v>3.1061838055334513E-3</v>
      </c>
      <c r="W45" s="16">
        <f t="shared" si="41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 t="shared" si="5"/>
        <v>33673195.674650513</v>
      </c>
      <c r="F46" s="14">
        <f t="shared" si="37"/>
        <v>9021777.777777778</v>
      </c>
      <c r="G46" s="15">
        <f t="shared" si="38"/>
        <v>24651417.896872737</v>
      </c>
      <c r="H46" s="14">
        <f t="shared" si="39"/>
        <v>823626</v>
      </c>
      <c r="I46" s="2">
        <v>2241778</v>
      </c>
      <c r="J46" s="2">
        <v>152551</v>
      </c>
      <c r="K46" s="21">
        <f t="shared" si="14"/>
        <v>90</v>
      </c>
      <c r="L46" s="2">
        <v>81572</v>
      </c>
      <c r="M46" s="2">
        <v>6463</v>
      </c>
      <c r="N46" s="38">
        <f t="shared" si="42"/>
        <v>2256892.1912600044</v>
      </c>
      <c r="O46" s="13">
        <f t="shared" si="7"/>
        <v>19.393718453401192</v>
      </c>
      <c r="P46" s="38">
        <f t="shared" si="43"/>
        <v>70696.270000000135</v>
      </c>
      <c r="Q46" s="7">
        <f t="shared" si="46"/>
        <v>6.7593392626712948E-2</v>
      </c>
      <c r="R46" s="7">
        <f t="shared" si="44"/>
        <v>7.9230618349433624E-2</v>
      </c>
      <c r="S46" s="7">
        <f t="shared" si="11"/>
        <v>3.6387189097225506E-2</v>
      </c>
      <c r="T46" s="50">
        <f t="shared" si="4"/>
        <v>90</v>
      </c>
      <c r="U46" s="30">
        <f t="shared" si="45"/>
        <v>-4106</v>
      </c>
      <c r="V46" s="12">
        <f t="shared" si="12"/>
        <v>2.8829794921709463E-3</v>
      </c>
      <c r="W46" s="16">
        <f t="shared" si="41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 t="shared" si="5"/>
        <v>34829214.575990491</v>
      </c>
      <c r="F47" s="14">
        <f t="shared" si="37"/>
        <v>10116888.88888889</v>
      </c>
      <c r="G47" s="15">
        <f t="shared" si="38"/>
        <v>24712325.687101603</v>
      </c>
      <c r="H47" s="14">
        <f t="shared" si="39"/>
        <v>896450</v>
      </c>
      <c r="I47" s="2">
        <v>2314621</v>
      </c>
      <c r="J47" s="2">
        <v>157847</v>
      </c>
      <c r="K47" s="21">
        <f t="shared" si="14"/>
        <v>91</v>
      </c>
      <c r="L47" s="2">
        <v>72846</v>
      </c>
      <c r="M47" s="2">
        <v>5296</v>
      </c>
      <c r="N47" s="38">
        <f t="shared" si="42"/>
        <v>2331095.2884099651</v>
      </c>
      <c r="O47" s="13">
        <f t="shared" si="7"/>
        <v>22.368958301899958</v>
      </c>
      <c r="P47" s="38">
        <f t="shared" si="43"/>
        <v>66834.582600000431</v>
      </c>
      <c r="Q47" s="7">
        <f t="shared" si="46"/>
        <v>6.771366266527315E-2</v>
      </c>
      <c r="R47" s="7">
        <f t="shared" si="44"/>
        <v>7.2701315103094202E-2</v>
      </c>
      <c r="S47" s="7">
        <f t="shared" si="11"/>
        <v>3.1472107096582984E-2</v>
      </c>
      <c r="T47" s="50">
        <f t="shared" si="4"/>
        <v>91</v>
      </c>
      <c r="U47" s="30">
        <f t="shared" si="45"/>
        <v>-8726</v>
      </c>
      <c r="V47" s="12">
        <f t="shared" si="12"/>
        <v>2.2880635749870067E-3</v>
      </c>
      <c r="W47" s="16">
        <f t="shared" si="41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 t="shared" si="5"/>
        <v>36138758.379983217</v>
      </c>
      <c r="F48" s="14">
        <f t="shared" si="37"/>
        <v>11182666.666666668</v>
      </c>
      <c r="G48" s="15">
        <f t="shared" si="38"/>
        <v>24956091.713316549</v>
      </c>
      <c r="H48" s="14">
        <f t="shared" si="39"/>
        <v>972303</v>
      </c>
      <c r="I48" s="2">
        <v>2397216</v>
      </c>
      <c r="J48" s="2">
        <v>162956</v>
      </c>
      <c r="K48" s="21">
        <f t="shared" si="14"/>
        <v>92</v>
      </c>
      <c r="L48" s="2">
        <v>83006</v>
      </c>
      <c r="M48" s="2">
        <v>5109</v>
      </c>
      <c r="N48" s="38">
        <f t="shared" si="42"/>
        <v>2402103.8661199752</v>
      </c>
      <c r="O48" s="13">
        <f t="shared" si="7"/>
        <v>20.362720688385103</v>
      </c>
      <c r="P48" s="38">
        <f t="shared" si="43"/>
        <v>62394.493599999812</v>
      </c>
      <c r="Q48" s="7">
        <f t="shared" si="46"/>
        <v>6.7838865045921792E-2</v>
      </c>
      <c r="R48" s="7">
        <f t="shared" si="44"/>
        <v>6.1549767486687709E-2</v>
      </c>
      <c r="S48" s="7">
        <f t="shared" si="11"/>
        <v>3.4625999492744919E-2</v>
      </c>
      <c r="T48" s="50">
        <f t="shared" si="4"/>
        <v>92</v>
      </c>
      <c r="U48" s="30">
        <f t="shared" si="45"/>
        <v>10160</v>
      </c>
      <c r="V48" s="12">
        <f t="shared" si="12"/>
        <v>2.1312222177726162E-3</v>
      </c>
      <c r="W48" s="16">
        <f t="shared" si="41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 t="shared" si="5"/>
        <v>37582957.834652603</v>
      </c>
      <c r="F49" s="14">
        <f t="shared" si="37"/>
        <v>12663555.555555558</v>
      </c>
      <c r="G49" s="15">
        <f t="shared" si="38"/>
        <v>24919402.279097043</v>
      </c>
      <c r="H49" s="14">
        <f t="shared" si="39"/>
        <v>1051697</v>
      </c>
      <c r="I49" s="2">
        <v>2471136</v>
      </c>
      <c r="J49" s="2">
        <v>169006</v>
      </c>
      <c r="K49" s="21">
        <f t="shared" si="14"/>
        <v>93</v>
      </c>
      <c r="L49" s="2">
        <v>73920</v>
      </c>
      <c r="M49" s="2">
        <v>6058</v>
      </c>
      <c r="N49" s="38">
        <f t="shared" si="42"/>
        <v>2469421.9276100043</v>
      </c>
      <c r="O49" s="13">
        <f t="shared" si="7"/>
        <v>23.516691317093837</v>
      </c>
      <c r="P49" s="38">
        <f t="shared" si="43"/>
        <v>57354.147400000249</v>
      </c>
      <c r="Q49" s="7">
        <f t="shared" si="46"/>
        <v>6.8439499184155261E-2</v>
      </c>
      <c r="R49" s="7">
        <f t="shared" si="44"/>
        <v>8.1953463203463209E-2</v>
      </c>
      <c r="S49" s="7">
        <f t="shared" si="11"/>
        <v>2.9913367779029563E-2</v>
      </c>
      <c r="T49" s="50">
        <f t="shared" si="4"/>
        <v>93</v>
      </c>
      <c r="U49" s="30">
        <f t="shared" si="45"/>
        <v>-9086</v>
      </c>
      <c r="V49" s="12">
        <f t="shared" si="12"/>
        <v>2.4515040855703613E-3</v>
      </c>
      <c r="W49" s="16">
        <f t="shared" si="41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 t="shared" si="5"/>
        <v>39232079.853795856</v>
      </c>
      <c r="F50" s="14">
        <f t="shared" si="37"/>
        <v>13952000</v>
      </c>
      <c r="G50" s="15">
        <f t="shared" si="38"/>
        <v>25280079.853795856</v>
      </c>
      <c r="H50" s="14">
        <f t="shared" si="39"/>
        <v>1133758</v>
      </c>
      <c r="I50" s="2">
        <v>2544792</v>
      </c>
      <c r="J50" s="2">
        <v>175694</v>
      </c>
      <c r="K50" s="21">
        <f t="shared" si="14"/>
        <v>94</v>
      </c>
      <c r="L50" s="2">
        <v>73657</v>
      </c>
      <c r="M50" s="2">
        <v>6689</v>
      </c>
      <c r="N50" s="38">
        <f t="shared" si="42"/>
        <v>2532534.527379984</v>
      </c>
      <c r="O50" s="13">
        <f t="shared" si="7"/>
        <v>24.29262086581614</v>
      </c>
      <c r="P50" s="38">
        <f t="shared" si="43"/>
        <v>51691.688399999985</v>
      </c>
      <c r="Q50" s="7">
        <f t="shared" si="46"/>
        <v>6.9374769860201274E-2</v>
      </c>
      <c r="R50" s="7">
        <f t="shared" si="44"/>
        <v>9.0812821591973611E-2</v>
      </c>
      <c r="S50" s="7">
        <f t="shared" si="11"/>
        <v>2.8944212336410993E-2</v>
      </c>
      <c r="T50" s="50">
        <f t="shared" si="4"/>
        <v>94</v>
      </c>
      <c r="U50" s="30">
        <f t="shared" si="45"/>
        <v>-263</v>
      </c>
      <c r="V50" s="12">
        <f t="shared" si="12"/>
        <v>2.628505591026693E-3</v>
      </c>
      <c r="W50" s="16">
        <f t="shared" si="41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14">
        <f t="shared" ref="E51:E114" si="47">+N51*(Q51/$E$3)</f>
        <v>39286737.405512966</v>
      </c>
      <c r="F51" s="14">
        <f t="shared" si="37"/>
        <v>15020888.88888889</v>
      </c>
      <c r="G51" s="15">
        <f t="shared" si="38"/>
        <v>24265848.516624078</v>
      </c>
      <c r="H51" s="14">
        <f t="shared" si="39"/>
        <v>1210956</v>
      </c>
      <c r="I51" s="39">
        <f t="shared" ref="I51:I88" si="48">+N51</f>
        <v>2590907.7712100092</v>
      </c>
      <c r="J51" s="14">
        <f t="shared" ref="J51:J88" si="49">+$Q$3*N51</f>
        <v>176790.31832480832</v>
      </c>
      <c r="K51" s="21">
        <f t="shared" si="14"/>
        <v>95</v>
      </c>
      <c r="L51" s="14">
        <f t="shared" ref="L51:L88" si="50">+N51-N50</f>
        <v>58373.243830025196</v>
      </c>
      <c r="M51" s="14">
        <f t="shared" ref="M51:M88" si="51">+L51*$R$3</f>
        <v>4519.6892099959314</v>
      </c>
      <c r="N51" s="38">
        <f t="shared" si="42"/>
        <v>2590907.7712100092</v>
      </c>
      <c r="O51" s="1">
        <f t="shared" si="7"/>
        <v>31.110758968773865</v>
      </c>
      <c r="P51" s="38">
        <f t="shared" si="43"/>
        <v>45385.261000000522</v>
      </c>
      <c r="Q51" s="7">
        <f t="shared" si="46"/>
        <v>6.8234894460269993E-2</v>
      </c>
      <c r="R51" s="7">
        <f t="shared" si="44"/>
        <v>7.7427412174602472E-2</v>
      </c>
      <c r="S51" s="7">
        <f t="shared" si="11"/>
        <v>2.253003541023911E-2</v>
      </c>
      <c r="T51" s="50">
        <f t="shared" si="4"/>
        <v>95</v>
      </c>
      <c r="U51" s="30">
        <f t="shared" si="45"/>
        <v>-15283.756169974804</v>
      </c>
      <c r="V51" s="18">
        <f t="shared" ref="V51:V64" si="52">+$V$3</f>
        <v>3.7691454782786122E-3</v>
      </c>
      <c r="W51" s="16">
        <f t="shared" si="41"/>
        <v>0.46738676438276217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14">
        <f t="shared" si="47"/>
        <v>40091621.738846883</v>
      </c>
      <c r="F52" s="14">
        <f t="shared" si="37"/>
        <v>16136444.444444448</v>
      </c>
      <c r="G52" s="15">
        <f t="shared" si="38"/>
        <v>23955177.294402435</v>
      </c>
      <c r="H52" s="14">
        <f t="shared" si="39"/>
        <v>1279722</v>
      </c>
      <c r="I52" s="39">
        <f t="shared" si="48"/>
        <v>2643988.8161599878</v>
      </c>
      <c r="J52" s="14">
        <f t="shared" si="49"/>
        <v>180412.29782481096</v>
      </c>
      <c r="K52" s="21">
        <f t="shared" si="14"/>
        <v>96</v>
      </c>
      <c r="L52" s="14">
        <f t="shared" si="50"/>
        <v>53081.04494997859</v>
      </c>
      <c r="M52" s="14">
        <f t="shared" si="51"/>
        <v>4109.9279460005937</v>
      </c>
      <c r="N52" s="38">
        <f t="shared" si="42"/>
        <v>2643988.8161599878</v>
      </c>
      <c r="O52" s="1">
        <f t="shared" si="7"/>
        <v>34.871373360141803</v>
      </c>
      <c r="P52" s="38">
        <f t="shared" si="43"/>
        <v>38413.009600000107</v>
      </c>
      <c r="Q52" s="7">
        <f t="shared" si="46"/>
        <v>6.8234894460269993E-2</v>
      </c>
      <c r="R52" s="7">
        <f t="shared" si="44"/>
        <v>7.7427412174602472E-2</v>
      </c>
      <c r="S52" s="7">
        <f t="shared" si="11"/>
        <v>2.0076123100653334E-2</v>
      </c>
      <c r="T52" s="50">
        <f t="shared" si="4"/>
        <v>96</v>
      </c>
      <c r="U52" s="30">
        <f t="shared" si="45"/>
        <v>-5292.1988800466061</v>
      </c>
      <c r="V52" s="18">
        <f t="shared" si="52"/>
        <v>3.7691454782786122E-3</v>
      </c>
      <c r="W52" s="16">
        <f t="shared" si="41"/>
        <v>0.48401188090447805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14">
        <f t="shared" si="47"/>
        <v>40807588.566489756</v>
      </c>
      <c r="F53" s="14">
        <f t="shared" si="37"/>
        <v>17607777.77777778</v>
      </c>
      <c r="G53" s="15">
        <f t="shared" si="38"/>
        <v>23199810.788711976</v>
      </c>
      <c r="H53" s="14">
        <f t="shared" si="39"/>
        <v>1353361</v>
      </c>
      <c r="I53" s="39">
        <f t="shared" si="48"/>
        <v>2691205.8705700133</v>
      </c>
      <c r="J53" s="14">
        <f t="shared" si="49"/>
        <v>183634.14854920388</v>
      </c>
      <c r="K53" s="21">
        <f t="shared" si="14"/>
        <v>97</v>
      </c>
      <c r="L53" s="14">
        <f t="shared" si="50"/>
        <v>47217.054410025477</v>
      </c>
      <c r="M53" s="14">
        <f t="shared" si="51"/>
        <v>3655.8943334756741</v>
      </c>
      <c r="N53" s="38">
        <f t="shared" si="42"/>
        <v>2691205.8705700133</v>
      </c>
      <c r="O53" s="1">
        <f t="shared" si="7"/>
        <v>39.852517968236846</v>
      </c>
      <c r="P53" s="38">
        <f t="shared" si="43"/>
        <v>30753.078600000241</v>
      </c>
      <c r="Q53" s="7">
        <f t="shared" ref="Q53:Q116" si="53">+J53/I53</f>
        <v>6.8234894460269993E-2</v>
      </c>
      <c r="R53" s="7">
        <f t="shared" si="44"/>
        <v>7.7427412174602472E-2</v>
      </c>
      <c r="S53" s="7">
        <f t="shared" si="11"/>
        <v>1.7544943300835111E-2</v>
      </c>
      <c r="T53" s="50">
        <f t="shared" si="4"/>
        <v>97</v>
      </c>
      <c r="U53" s="30">
        <f t="shared" si="45"/>
        <v>-5863.9905399531126</v>
      </c>
      <c r="V53" s="18">
        <f t="shared" si="52"/>
        <v>3.7691454782786122E-3</v>
      </c>
      <c r="W53" s="16">
        <f t="shared" si="41"/>
        <v>0.50288274665265575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14">
        <f t="shared" si="47"/>
        <v>41425680.308999553</v>
      </c>
      <c r="F54" s="14">
        <f t="shared" si="37"/>
        <v>19004888.888888892</v>
      </c>
      <c r="G54" s="15">
        <f t="shared" si="38"/>
        <v>22420791.420110662</v>
      </c>
      <c r="H54" s="14">
        <f t="shared" si="39"/>
        <v>1436198</v>
      </c>
      <c r="I54" s="39">
        <f t="shared" si="48"/>
        <v>2731968.1940599922</v>
      </c>
      <c r="J54" s="14">
        <f t="shared" si="49"/>
        <v>186415.56139049798</v>
      </c>
      <c r="K54" s="21">
        <f t="shared" si="14"/>
        <v>98</v>
      </c>
      <c r="L54" s="14">
        <f t="shared" si="50"/>
        <v>40762.323489978909</v>
      </c>
      <c r="M54" s="14">
        <f t="shared" si="51"/>
        <v>3156.1212220530774</v>
      </c>
      <c r="N54" s="38">
        <f t="shared" si="42"/>
        <v>2731968.1940599922</v>
      </c>
      <c r="O54" s="1">
        <f t="shared" si="7"/>
        <v>46.801756168870824</v>
      </c>
      <c r="P54" s="38">
        <f t="shared" si="43"/>
        <v>22383.612400000566</v>
      </c>
      <c r="Q54" s="7">
        <f t="shared" si="53"/>
        <v>6.8234894460269993E-2</v>
      </c>
      <c r="R54" s="7">
        <f t="shared" si="44"/>
        <v>7.7427412174602472E-2</v>
      </c>
      <c r="S54" s="7">
        <f t="shared" si="11"/>
        <v>1.4920497090195552E-2</v>
      </c>
      <c r="T54" s="50">
        <f t="shared" si="4"/>
        <v>98</v>
      </c>
      <c r="U54" s="30">
        <f t="shared" si="45"/>
        <v>-6454.7309200465679</v>
      </c>
      <c r="V54" s="18">
        <f t="shared" si="52"/>
        <v>3.7691454782786122E-3</v>
      </c>
      <c r="W54" s="16">
        <f t="shared" si="41"/>
        <v>0.52570084934468386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 t="shared" si="47"/>
        <v>41936652.061623663</v>
      </c>
      <c r="F55" s="14">
        <f t="shared" si="37"/>
        <v>20621777.77777778</v>
      </c>
      <c r="G55" s="15">
        <f t="shared" si="38"/>
        <v>21314874.283845883</v>
      </c>
      <c r="H55" s="14">
        <f t="shared" si="39"/>
        <v>1521252</v>
      </c>
      <c r="I55" s="39">
        <f t="shared" si="48"/>
        <v>2765666.0975300018</v>
      </c>
      <c r="J55" s="14">
        <f t="shared" si="49"/>
        <v>188714.93427730646</v>
      </c>
      <c r="K55" s="21">
        <f t="shared" si="14"/>
        <v>99</v>
      </c>
      <c r="L55" s="14">
        <f t="shared" si="50"/>
        <v>33697.903470009565</v>
      </c>
      <c r="M55" s="14">
        <f t="shared" si="51"/>
        <v>2609.1414613923976</v>
      </c>
      <c r="N55" s="38">
        <f t="shared" si="42"/>
        <v>2765666.0975300018</v>
      </c>
      <c r="O55" s="1">
        <f t="shared" si="7"/>
        <v>57.234091428858704</v>
      </c>
      <c r="P55" s="38">
        <f t="shared" si="43"/>
        <v>13282.755400000256</v>
      </c>
      <c r="Q55" s="7">
        <f t="shared" si="53"/>
        <v>6.8234894460269993E-2</v>
      </c>
      <c r="R55" s="7">
        <f t="shared" si="44"/>
        <v>7.7427412174602472E-2</v>
      </c>
      <c r="S55" s="7">
        <f t="shared" si="11"/>
        <v>1.2184371605851098E-2</v>
      </c>
      <c r="T55" s="50">
        <f t="shared" si="4"/>
        <v>99</v>
      </c>
      <c r="U55" s="30">
        <f t="shared" si="45"/>
        <v>-7064.4200199693441</v>
      </c>
      <c r="V55" s="18">
        <f t="shared" si="52"/>
        <v>3.7691454782786122E-3</v>
      </c>
      <c r="W55" s="16">
        <f t="shared" si="41"/>
        <v>0.55004904654203202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 t="shared" si="47"/>
        <v>42330971.594294101</v>
      </c>
      <c r="F56" s="14">
        <f t="shared" ref="F56:F87" si="54">+E38</f>
        <v>22153333.333333336</v>
      </c>
      <c r="G56" s="15">
        <f t="shared" si="38"/>
        <v>20177638.260960765</v>
      </c>
      <c r="H56" s="14">
        <f t="shared" ref="H56:H87" si="55">+I38</f>
        <v>1610909</v>
      </c>
      <c r="I56" s="39">
        <f t="shared" si="48"/>
        <v>2791670.943159977</v>
      </c>
      <c r="J56" s="14">
        <f t="shared" si="49"/>
        <v>190489.37217432342</v>
      </c>
      <c r="K56" s="21">
        <f t="shared" si="14"/>
        <v>100</v>
      </c>
      <c r="L56" s="14">
        <f t="shared" si="50"/>
        <v>26004.8456299752</v>
      </c>
      <c r="M56" s="14">
        <f t="shared" si="51"/>
        <v>2013.4879011289997</v>
      </c>
      <c r="N56" s="38">
        <f t="shared" si="42"/>
        <v>2791670.943159977</v>
      </c>
      <c r="O56" s="1">
        <f t="shared" si="7"/>
        <v>74.756740962248912</v>
      </c>
      <c r="P56" s="38">
        <f t="shared" si="43"/>
        <v>3428.6519999994198</v>
      </c>
      <c r="Q56" s="7">
        <f t="shared" si="53"/>
        <v>6.8234894460269993E-2</v>
      </c>
      <c r="R56" s="7">
        <f t="shared" si="44"/>
        <v>7.7427412174602472E-2</v>
      </c>
      <c r="S56" s="7">
        <f t="shared" si="11"/>
        <v>9.3151543141898833E-3</v>
      </c>
      <c r="T56" s="50">
        <f t="shared" si="4"/>
        <v>100</v>
      </c>
      <c r="U56" s="30">
        <f t="shared" si="45"/>
        <v>-7693.0578400343657</v>
      </c>
      <c r="V56" s="18">
        <f t="shared" si="52"/>
        <v>3.7691454782786122E-3</v>
      </c>
      <c r="W56" s="16">
        <f t="shared" si="41"/>
        <v>0.57704114589399391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si="47"/>
        <v>42598819.351631388</v>
      </c>
      <c r="F57" s="14">
        <f t="shared" si="54"/>
        <v>23544888.888888888</v>
      </c>
      <c r="G57" s="15">
        <f t="shared" si="38"/>
        <v>19053930.4627425</v>
      </c>
      <c r="H57" s="14">
        <f t="shared" si="55"/>
        <v>1696588</v>
      </c>
      <c r="I57" s="39">
        <f t="shared" si="48"/>
        <v>2809335.1444099639</v>
      </c>
      <c r="J57" s="14">
        <f t="shared" si="49"/>
        <v>191694.68708234123</v>
      </c>
      <c r="K57" s="21">
        <f t="shared" si="14"/>
        <v>101</v>
      </c>
      <c r="L57" s="14">
        <f t="shared" si="50"/>
        <v>17664.201249986887</v>
      </c>
      <c r="M57" s="14">
        <f t="shared" si="51"/>
        <v>1367.6933909178629</v>
      </c>
      <c r="N57" s="38">
        <f t="shared" si="42"/>
        <v>2809335.1444099639</v>
      </c>
      <c r="O57" s="1">
        <f t="shared" si="7"/>
        <v>110.58514660323091</v>
      </c>
      <c r="P57" s="38">
        <f t="shared" si="43"/>
        <v>-7200.5533999995096</v>
      </c>
      <c r="Q57" s="7">
        <f t="shared" si="53"/>
        <v>6.8234894460269993E-2</v>
      </c>
      <c r="R57" s="7">
        <f t="shared" si="44"/>
        <v>7.7427412174602472E-2</v>
      </c>
      <c r="S57" s="7">
        <f t="shared" si="11"/>
        <v>6.2876803022719622E-3</v>
      </c>
      <c r="T57" s="50">
        <f t="shared" si="4"/>
        <v>101</v>
      </c>
      <c r="U57" s="30">
        <f t="shared" si="45"/>
        <v>-8340.6443799883127</v>
      </c>
      <c r="V57" s="18">
        <f t="shared" si="52"/>
        <v>3.7691454782786122E-3</v>
      </c>
      <c r="W57" s="16">
        <f t="shared" si="41"/>
        <v>0.60391085890050655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47"/>
        <v>42730088.452942528</v>
      </c>
      <c r="F58" s="14">
        <f t="shared" si="54"/>
        <v>24811555.555555556</v>
      </c>
      <c r="G58" s="15">
        <f t="shared" si="38"/>
        <v>17918532.897386972</v>
      </c>
      <c r="H58" s="14">
        <f t="shared" si="55"/>
        <v>1773084</v>
      </c>
      <c r="I58" s="39">
        <f t="shared" si="48"/>
        <v>2817992.1660199855</v>
      </c>
      <c r="J58" s="14">
        <f t="shared" si="49"/>
        <v>192285.39803824134</v>
      </c>
      <c r="K58" s="21">
        <f t="shared" si="14"/>
        <v>102</v>
      </c>
      <c r="L58" s="14">
        <f t="shared" si="50"/>
        <v>8657.0216100215912</v>
      </c>
      <c r="M58" s="14">
        <f t="shared" si="51"/>
        <v>670.2907804035824</v>
      </c>
      <c r="N58" s="38">
        <f t="shared" si="42"/>
        <v>2817992.1660199855</v>
      </c>
      <c r="O58" s="1">
        <f t="shared" si="7"/>
        <v>225.97634314439938</v>
      </c>
      <c r="P58" s="38">
        <f t="shared" si="43"/>
        <v>-18626.716399999219</v>
      </c>
      <c r="Q58" s="7">
        <f t="shared" si="53"/>
        <v>6.8234894460269993E-2</v>
      </c>
      <c r="R58" s="7">
        <f t="shared" si="44"/>
        <v>7.7427412174602472E-2</v>
      </c>
      <c r="S58" s="7">
        <f t="shared" si="11"/>
        <v>3.0720531144160018E-3</v>
      </c>
      <c r="T58" s="50">
        <f t="shared" si="4"/>
        <v>102</v>
      </c>
      <c r="U58" s="30">
        <f t="shared" si="45"/>
        <v>-9007.1796399652958</v>
      </c>
      <c r="V58" s="18">
        <f t="shared" si="52"/>
        <v>3.7691454782786122E-3</v>
      </c>
      <c r="W58" s="16">
        <f t="shared" si="41"/>
        <v>0.62920118138732439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47"/>
        <v>42714384.692220263</v>
      </c>
      <c r="F59" s="14">
        <f t="shared" si="54"/>
        <v>26004666.666666668</v>
      </c>
      <c r="G59" s="15">
        <f t="shared" si="38"/>
        <v>16709718.025553595</v>
      </c>
      <c r="H59" s="14">
        <f t="shared" si="55"/>
        <v>1844863</v>
      </c>
      <c r="I59" s="39">
        <f t="shared" si="48"/>
        <v>2816956.524009997</v>
      </c>
      <c r="J59" s="14">
        <f t="shared" si="49"/>
        <v>192214.73111499115</v>
      </c>
      <c r="K59" s="21">
        <f t="shared" si="14"/>
        <v>103</v>
      </c>
      <c r="L59" s="14">
        <f t="shared" si="50"/>
        <v>-1035.6420099884272</v>
      </c>
      <c r="M59" s="14">
        <f t="shared" si="51"/>
        <v>-80.187080772707716</v>
      </c>
      <c r="N59" s="38">
        <f t="shared" si="42"/>
        <v>2816956.524009997</v>
      </c>
      <c r="O59" s="1">
        <f t="shared" si="7"/>
        <v>-1885.0206011172352</v>
      </c>
      <c r="P59" s="38">
        <f t="shared" si="43"/>
        <v>-30871.692600000068</v>
      </c>
      <c r="Q59" s="7">
        <f t="shared" si="53"/>
        <v>6.8234894460269993E-2</v>
      </c>
      <c r="R59" s="7">
        <f t="shared" si="44"/>
        <v>7.7427412174602472E-2</v>
      </c>
      <c r="S59" s="7">
        <f t="shared" si="11"/>
        <v>-3.6764572018107292E-4</v>
      </c>
      <c r="T59" s="50">
        <f t="shared" si="4"/>
        <v>103</v>
      </c>
      <c r="U59" s="30">
        <f t="shared" si="45"/>
        <v>-9692.6636200100183</v>
      </c>
      <c r="V59" s="18">
        <f t="shared" si="52"/>
        <v>3.7691454782786122E-3</v>
      </c>
      <c r="W59" s="16">
        <f t="shared" si="41"/>
        <v>0.65491355094603965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47"/>
        <v>42541026.538144507</v>
      </c>
      <c r="F60" s="14">
        <f t="shared" si="54"/>
        <v>27335555.55555556</v>
      </c>
      <c r="G60" s="15">
        <f t="shared" si="38"/>
        <v>15205470.982588947</v>
      </c>
      <c r="H60" s="14">
        <f t="shared" si="55"/>
        <v>1914916</v>
      </c>
      <c r="I60" s="39">
        <f t="shared" si="48"/>
        <v>2805523.7856799755</v>
      </c>
      <c r="J60" s="14">
        <f t="shared" si="49"/>
        <v>191434.61942165025</v>
      </c>
      <c r="K60" s="21">
        <f t="shared" si="14"/>
        <v>104</v>
      </c>
      <c r="L60" s="14">
        <f t="shared" si="50"/>
        <v>-11432.738330021501</v>
      </c>
      <c r="M60" s="14">
        <f t="shared" si="51"/>
        <v>-885.20734296295109</v>
      </c>
      <c r="N60" s="38">
        <f t="shared" si="42"/>
        <v>2805523.7856799755</v>
      </c>
      <c r="O60" s="1">
        <f t="shared" si="7"/>
        <v>-169.74725251681568</v>
      </c>
      <c r="P60" s="38">
        <f t="shared" si="43"/>
        <v>-43957.337600000552</v>
      </c>
      <c r="Q60" s="7">
        <f t="shared" si="53"/>
        <v>6.8234894460269993E-2</v>
      </c>
      <c r="R60" s="7">
        <f t="shared" si="44"/>
        <v>7.7427412174602472E-2</v>
      </c>
      <c r="S60" s="7">
        <f t="shared" si="11"/>
        <v>-4.0750815902459176E-3</v>
      </c>
      <c r="T60" s="50">
        <f t="shared" si="4"/>
        <v>104</v>
      </c>
      <c r="U60" s="30">
        <f t="shared" si="45"/>
        <v>-10397.096320033073</v>
      </c>
      <c r="V60" s="18">
        <f t="shared" si="52"/>
        <v>3.7691454782786122E-3</v>
      </c>
      <c r="W60" s="16">
        <f t="shared" si="41"/>
        <v>0.68255204599375063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47"/>
        <v>42199045.134082749</v>
      </c>
      <c r="F61" s="14">
        <f t="shared" si="54"/>
        <v>29085555.55555556</v>
      </c>
      <c r="G61" s="15">
        <f t="shared" si="38"/>
        <v>13113489.57852719</v>
      </c>
      <c r="H61" s="14">
        <f t="shared" si="55"/>
        <v>1991562</v>
      </c>
      <c r="I61" s="39">
        <f t="shared" si="48"/>
        <v>2782970.5696099494</v>
      </c>
      <c r="J61" s="14">
        <f t="shared" si="49"/>
        <v>189895.70310337236</v>
      </c>
      <c r="K61" s="21">
        <f t="shared" si="14"/>
        <v>105</v>
      </c>
      <c r="L61" s="14">
        <f t="shared" si="50"/>
        <v>-22553.216070026159</v>
      </c>
      <c r="M61" s="14">
        <f t="shared" si="51"/>
        <v>-1746.2371565167837</v>
      </c>
      <c r="N61" s="38">
        <f t="shared" si="42"/>
        <v>2782970.5696099494</v>
      </c>
      <c r="O61" s="1">
        <f t="shared" si="7"/>
        <v>-85.184359010432743</v>
      </c>
      <c r="P61" s="38">
        <f t="shared" si="43"/>
        <v>-57905.506999999634</v>
      </c>
      <c r="Q61" s="7">
        <f t="shared" si="53"/>
        <v>6.8234894460269993E-2</v>
      </c>
      <c r="R61" s="7">
        <f t="shared" si="44"/>
        <v>7.7427412174602472E-2</v>
      </c>
      <c r="S61" s="7">
        <f t="shared" si="11"/>
        <v>-8.1040081114429948E-3</v>
      </c>
      <c r="T61" s="50">
        <f t="shared" si="4"/>
        <v>105</v>
      </c>
      <c r="U61" s="30">
        <f t="shared" si="45"/>
        <v>-11120.477740004659</v>
      </c>
      <c r="V61" s="18">
        <f t="shared" si="52"/>
        <v>3.7691454782786122E-3</v>
      </c>
      <c r="W61" s="16">
        <f t="shared" si="41"/>
        <v>0.71562452788680764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47"/>
        <v>41677184.298089623</v>
      </c>
      <c r="F62" s="14">
        <f t="shared" si="54"/>
        <v>30972888.888888892</v>
      </c>
      <c r="G62" s="15">
        <f t="shared" si="38"/>
        <v>10704295.409200732</v>
      </c>
      <c r="H62" s="14">
        <f t="shared" si="55"/>
        <v>2074529</v>
      </c>
      <c r="I62" s="39">
        <f t="shared" si="48"/>
        <v>2748554.5456599686</v>
      </c>
      <c r="J62" s="14">
        <f t="shared" si="49"/>
        <v>187547.3293414033</v>
      </c>
      <c r="K62" s="21">
        <f t="shared" si="14"/>
        <v>106</v>
      </c>
      <c r="L62" s="14">
        <f t="shared" si="50"/>
        <v>-34416.023949980736</v>
      </c>
      <c r="M62" s="14">
        <f t="shared" si="51"/>
        <v>-2664.7436717861488</v>
      </c>
      <c r="N62" s="38">
        <f t="shared" si="42"/>
        <v>2748554.5456599686</v>
      </c>
      <c r="O62" s="1">
        <f t="shared" si="7"/>
        <v>-55.009262619472416</v>
      </c>
      <c r="P62" s="38">
        <f t="shared" si="43"/>
        <v>-72738.056399999536</v>
      </c>
      <c r="Q62" s="7">
        <f t="shared" si="53"/>
        <v>6.8234894460269993E-2</v>
      </c>
      <c r="R62" s="7">
        <f t="shared" si="44"/>
        <v>7.7427412174602472E-2</v>
      </c>
      <c r="S62" s="7">
        <f t="shared" si="11"/>
        <v>-1.2521499347474997E-2</v>
      </c>
      <c r="T62" s="50">
        <f t="shared" si="4"/>
        <v>106</v>
      </c>
      <c r="U62" s="30">
        <f t="shared" si="45"/>
        <v>-11862.807879954576</v>
      </c>
      <c r="V62" s="18">
        <f t="shared" si="52"/>
        <v>3.7691454782786122E-3</v>
      </c>
      <c r="W62" s="16">
        <f t="shared" si="41"/>
        <v>0.75477090431977401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47"/>
        <v>40963900.522905543</v>
      </c>
      <c r="F63" s="14">
        <f t="shared" si="54"/>
        <v>32169666.484087963</v>
      </c>
      <c r="G63" s="15">
        <f t="shared" si="38"/>
        <v>8794234.0388175808</v>
      </c>
      <c r="H63" s="14">
        <f t="shared" si="55"/>
        <v>2160207</v>
      </c>
      <c r="I63" s="39">
        <f t="shared" si="48"/>
        <v>2701514.4349700157</v>
      </c>
      <c r="J63" s="14">
        <f t="shared" si="49"/>
        <v>184337.55235307495</v>
      </c>
      <c r="K63" s="21">
        <f t="shared" si="14"/>
        <v>107</v>
      </c>
      <c r="L63" s="14">
        <f t="shared" si="50"/>
        <v>-47040.11068995297</v>
      </c>
      <c r="M63" s="14">
        <f t="shared" si="51"/>
        <v>-3642.1940391299127</v>
      </c>
      <c r="N63" s="38">
        <f t="shared" si="42"/>
        <v>2701514.4349700157</v>
      </c>
      <c r="O63" s="1">
        <f t="shared" si="7"/>
        <v>-39.459867287861009</v>
      </c>
      <c r="P63" s="38">
        <f t="shared" si="43"/>
        <v>-88476.841399999685</v>
      </c>
      <c r="Q63" s="7">
        <f t="shared" si="53"/>
        <v>6.8234894460269993E-2</v>
      </c>
      <c r="R63" s="7">
        <f t="shared" si="44"/>
        <v>7.7427412174602472E-2</v>
      </c>
      <c r="S63" s="7">
        <f t="shared" si="11"/>
        <v>-1.7412496517152636E-2</v>
      </c>
      <c r="T63" s="50">
        <f t="shared" si="4"/>
        <v>107</v>
      </c>
      <c r="U63" s="30">
        <f t="shared" si="45"/>
        <v>-12624.086739972234</v>
      </c>
      <c r="V63" s="18">
        <f t="shared" si="52"/>
        <v>3.7691454782786122E-3</v>
      </c>
      <c r="W63" s="16">
        <f t="shared" si="41"/>
        <v>0.79962815376330809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47"/>
        <v>40047362.975956485</v>
      </c>
      <c r="F64" s="14">
        <f t="shared" si="54"/>
        <v>33673195.674650513</v>
      </c>
      <c r="G64" s="15">
        <f t="shared" si="38"/>
        <v>6374167.301305972</v>
      </c>
      <c r="H64" s="14">
        <f t="shared" si="55"/>
        <v>2241778</v>
      </c>
      <c r="I64" s="39">
        <f t="shared" si="48"/>
        <v>2641070.0099599902</v>
      </c>
      <c r="J64" s="14">
        <f t="shared" si="49"/>
        <v>180213.13339180415</v>
      </c>
      <c r="K64" s="21">
        <f t="shared" si="14"/>
        <v>108</v>
      </c>
      <c r="L64" s="14">
        <f t="shared" si="50"/>
        <v>-60444.425010025501</v>
      </c>
      <c r="M64" s="14">
        <f t="shared" si="51"/>
        <v>-4680.0554089080943</v>
      </c>
      <c r="N64" s="38">
        <f t="shared" si="42"/>
        <v>2641070.0099599902</v>
      </c>
      <c r="O64" s="1">
        <f t="shared" si="7"/>
        <v>-29.938591623756778</v>
      </c>
      <c r="P64" s="38">
        <f t="shared" si="43"/>
        <v>-105143.71759999858</v>
      </c>
      <c r="Q64" s="7">
        <f t="shared" si="53"/>
        <v>6.8234894460269993E-2</v>
      </c>
      <c r="R64" s="7">
        <f t="shared" si="44"/>
        <v>7.7427412174602472E-2</v>
      </c>
      <c r="S64" s="7">
        <f t="shared" si="11"/>
        <v>-2.288633954498661E-2</v>
      </c>
      <c r="T64" s="50">
        <f t="shared" si="4"/>
        <v>108</v>
      </c>
      <c r="U64" s="30">
        <f t="shared" si="45"/>
        <v>-13404.314320072532</v>
      </c>
      <c r="V64" s="18">
        <f t="shared" si="52"/>
        <v>3.7691454782786122E-3</v>
      </c>
      <c r="W64" s="16">
        <f t="shared" si="41"/>
        <v>0.84881430312177186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47"/>
        <v>38915453.499358252</v>
      </c>
      <c r="F65" s="14">
        <f t="shared" si="54"/>
        <v>34829214.575990491</v>
      </c>
      <c r="G65" s="15">
        <f t="shared" si="38"/>
        <v>4086238.9233677611</v>
      </c>
      <c r="H65" s="14">
        <f t="shared" si="55"/>
        <v>2314621</v>
      </c>
      <c r="I65" s="39">
        <f t="shared" si="48"/>
        <v>2566422.0943299923</v>
      </c>
      <c r="J65" s="14">
        <f t="shared" si="49"/>
        <v>175119.5407471121</v>
      </c>
      <c r="K65" s="21">
        <f t="shared" si="14"/>
        <v>109</v>
      </c>
      <c r="L65" s="14">
        <f t="shared" si="50"/>
        <v>-74647.915629997849</v>
      </c>
      <c r="M65" s="14">
        <f t="shared" si="51"/>
        <v>-5779.7949314587941</v>
      </c>
      <c r="N65" s="38">
        <f t="shared" si="42"/>
        <v>2566422.0943299923</v>
      </c>
      <c r="O65" s="1">
        <f t="shared" si="7"/>
        <v>-23.482369923609347</v>
      </c>
      <c r="P65" s="40"/>
      <c r="Q65" s="7">
        <f t="shared" si="53"/>
        <v>6.8234894460269993E-2</v>
      </c>
      <c r="R65" s="7"/>
      <c r="S65" s="7">
        <f t="shared" si="11"/>
        <v>-2.9086375072486251E-2</v>
      </c>
      <c r="T65" s="50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47"/>
        <v>37555766.609911546</v>
      </c>
      <c r="F66" s="14">
        <f t="shared" si="54"/>
        <v>36138758.379983217</v>
      </c>
      <c r="G66" s="15">
        <f t="shared" si="38"/>
        <v>1417008.2299283296</v>
      </c>
      <c r="H66" s="14">
        <f t="shared" si="55"/>
        <v>2397216</v>
      </c>
      <c r="I66" s="39">
        <f t="shared" si="48"/>
        <v>2476752.563059995</v>
      </c>
      <c r="J66" s="14">
        <f t="shared" si="49"/>
        <v>169000.94974460197</v>
      </c>
      <c r="K66" s="21">
        <f t="shared" si="14"/>
        <v>110</v>
      </c>
      <c r="L66" s="14">
        <f t="shared" si="50"/>
        <v>-89669.531269997358</v>
      </c>
      <c r="M66" s="14">
        <f t="shared" si="51"/>
        <v>-6942.8797571454907</v>
      </c>
      <c r="N66" s="38">
        <f t="shared" si="42"/>
        <v>2476752.563059995</v>
      </c>
      <c r="O66" s="1">
        <f t="shared" si="7"/>
        <v>-18.796640783894532</v>
      </c>
      <c r="P66" s="40"/>
      <c r="Q66" s="7">
        <f t="shared" si="53"/>
        <v>6.8234894460269993E-2</v>
      </c>
      <c r="R66" s="7"/>
      <c r="S66" s="7">
        <f t="shared" si="11"/>
        <v>-3.6204477026648085E-2</v>
      </c>
      <c r="T66" s="50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47"/>
        <v>35955609.499103993</v>
      </c>
      <c r="F67" s="14">
        <f t="shared" si="54"/>
        <v>37582957.834652603</v>
      </c>
      <c r="G67" s="15">
        <f t="shared" si="38"/>
        <v>-1627348.3355486095</v>
      </c>
      <c r="H67" s="14">
        <f t="shared" si="55"/>
        <v>2471136</v>
      </c>
      <c r="I67" s="39">
        <f t="shared" si="48"/>
        <v>2371224.3424099777</v>
      </c>
      <c r="J67" s="14">
        <f t="shared" si="49"/>
        <v>161800.24274596793</v>
      </c>
      <c r="K67" s="21">
        <f t="shared" si="14"/>
        <v>111</v>
      </c>
      <c r="L67" s="14">
        <f t="shared" si="50"/>
        <v>-105528.22065001726</v>
      </c>
      <c r="M67" s="14">
        <f t="shared" si="51"/>
        <v>-8170.7770363212821</v>
      </c>
      <c r="N67" s="38">
        <f t="shared" si="42"/>
        <v>2371224.3424099777</v>
      </c>
      <c r="O67" s="1">
        <f t="shared" si="7"/>
        <v>-15.225848372661924</v>
      </c>
      <c r="P67" s="40"/>
      <c r="Q67" s="7">
        <f t="shared" si="53"/>
        <v>6.8234894460269993E-2</v>
      </c>
      <c r="R67" s="7"/>
      <c r="S67" s="7">
        <f t="shared" si="11"/>
        <v>-4.4503684768504179E-2</v>
      </c>
      <c r="T67" s="50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47"/>
        <v>34102002.033110775</v>
      </c>
      <c r="F68" s="14">
        <f t="shared" si="54"/>
        <v>39232079.853795856</v>
      </c>
      <c r="G68" s="15">
        <f t="shared" si="38"/>
        <v>-5130077.8206850812</v>
      </c>
      <c r="H68" s="14">
        <f t="shared" si="55"/>
        <v>2544792</v>
      </c>
      <c r="I68" s="39">
        <f t="shared" si="48"/>
        <v>2248981.4099199716</v>
      </c>
      <c r="J68" s="14">
        <f t="shared" si="49"/>
        <v>153459.00914899848</v>
      </c>
      <c r="K68" s="21">
        <f t="shared" si="14"/>
        <v>112</v>
      </c>
      <c r="L68" s="14">
        <f t="shared" si="50"/>
        <v>-122242.93249000609</v>
      </c>
      <c r="M68" s="14">
        <f t="shared" si="51"/>
        <v>-9464.953919335805</v>
      </c>
      <c r="N68" s="38">
        <f t="shared" si="42"/>
        <v>2248981.4099199716</v>
      </c>
      <c r="O68" s="1">
        <f t="shared" si="7"/>
        <v>-12.402470355491385</v>
      </c>
      <c r="P68" s="40"/>
      <c r="Q68" s="7">
        <f t="shared" si="53"/>
        <v>6.8234894460269993E-2</v>
      </c>
      <c r="R68" s="7"/>
      <c r="S68" s="7">
        <f t="shared" si="11"/>
        <v>-5.4354798999586222E-2</v>
      </c>
      <c r="T68" s="50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47"/>
        <v>31981676.752794012</v>
      </c>
      <c r="F69" s="14">
        <f t="shared" si="54"/>
        <v>39286737.405512966</v>
      </c>
      <c r="G69" s="15">
        <f t="shared" si="38"/>
        <v>-7305060.6527189538</v>
      </c>
      <c r="H69" s="14">
        <f t="shared" si="55"/>
        <v>2590907.7712100092</v>
      </c>
      <c r="I69" s="39">
        <f t="shared" si="48"/>
        <v>2109148.7944100145</v>
      </c>
      <c r="J69" s="14">
        <f t="shared" si="49"/>
        <v>143917.54538757305</v>
      </c>
      <c r="K69" s="21">
        <f t="shared" si="14"/>
        <v>113</v>
      </c>
      <c r="L69" s="14">
        <f t="shared" si="50"/>
        <v>-139832.61550995708</v>
      </c>
      <c r="M69" s="14">
        <f t="shared" si="51"/>
        <v>-10826.877556542157</v>
      </c>
      <c r="N69" s="38">
        <f t="shared" si="42"/>
        <v>2109148.7944100145</v>
      </c>
      <c r="O69" s="1">
        <f t="shared" si="7"/>
        <v>-10.104468237644522</v>
      </c>
      <c r="P69" s="40"/>
      <c r="Q69" s="7">
        <f t="shared" si="53"/>
        <v>6.8234894460269993E-2</v>
      </c>
      <c r="R69" s="7"/>
      <c r="S69" s="7">
        <f t="shared" si="11"/>
        <v>-6.6298127415459096E-2</v>
      </c>
      <c r="T69" s="50">
        <f t="shared" ref="T69:T132" si="56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47"/>
        <v>29581078.873700239</v>
      </c>
      <c r="F70" s="14">
        <f t="shared" si="54"/>
        <v>40091621.738846883</v>
      </c>
      <c r="G70" s="15">
        <f t="shared" si="38"/>
        <v>-10510542.865146644</v>
      </c>
      <c r="H70" s="14">
        <f t="shared" si="55"/>
        <v>2643988.8161599878</v>
      </c>
      <c r="I70" s="39">
        <f t="shared" si="48"/>
        <v>1950832.5759799872</v>
      </c>
      <c r="J70" s="14">
        <f t="shared" si="49"/>
        <v>133114.85493165106</v>
      </c>
      <c r="K70" s="21">
        <f t="shared" si="14"/>
        <v>114</v>
      </c>
      <c r="L70" s="14">
        <f t="shared" si="50"/>
        <v>-158316.21843002737</v>
      </c>
      <c r="M70" s="14">
        <f t="shared" si="51"/>
        <v>-12258.015098306125</v>
      </c>
      <c r="N70" s="38">
        <f t="shared" ref="N70:N88" si="57">$AL$21*($K70^4)+$AM$21*($K70^3)+$AN$21*($K70^2)+$AO$21*$K70+$AP$21</f>
        <v>1950832.5759799872</v>
      </c>
      <c r="O70" s="1">
        <f t="shared" ref="O70:O133" si="58">LOG(2)/LOG(1+S70)</f>
        <v>-8.1897610699559298</v>
      </c>
      <c r="P70" s="40"/>
      <c r="Q70" s="7">
        <f t="shared" si="53"/>
        <v>6.8234894460269993E-2</v>
      </c>
      <c r="R70" s="7"/>
      <c r="S70" s="7">
        <f t="shared" ref="S70:S133" si="59">+L70/I70</f>
        <v>-8.1153155006394292E-2</v>
      </c>
      <c r="T70" s="50">
        <f t="shared" si="56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47"/>
        <v>26886366.28606585</v>
      </c>
      <c r="F71" s="14">
        <f t="shared" si="54"/>
        <v>40807588.566489756</v>
      </c>
      <c r="G71" s="15">
        <f t="shared" si="38"/>
        <v>-13921222.280423906</v>
      </c>
      <c r="H71" s="14">
        <f t="shared" si="55"/>
        <v>2691205.8705700133</v>
      </c>
      <c r="I71" s="39">
        <f t="shared" si="48"/>
        <v>1773119.8860099707</v>
      </c>
      <c r="J71" s="14">
        <f t="shared" si="49"/>
        <v>120988.64828729631</v>
      </c>
      <c r="K71" s="21">
        <f t="shared" si="14"/>
        <v>115</v>
      </c>
      <c r="L71" s="14">
        <f t="shared" si="50"/>
        <v>-177712.68997001648</v>
      </c>
      <c r="M71" s="14">
        <f t="shared" si="51"/>
        <v>-13759.833694965808</v>
      </c>
      <c r="N71" s="38">
        <f t="shared" si="57"/>
        <v>1773119.8860099707</v>
      </c>
      <c r="O71" s="1">
        <f t="shared" si="58"/>
        <v>-6.5631701016797024</v>
      </c>
      <c r="P71" s="40"/>
      <c r="Q71" s="7">
        <f t="shared" si="53"/>
        <v>6.8234894460269993E-2</v>
      </c>
      <c r="R71" s="7"/>
      <c r="S71" s="7">
        <f t="shared" si="59"/>
        <v>-0.10022598661950666</v>
      </c>
      <c r="T71" s="50">
        <f t="shared" si="56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47"/>
        <v>23883409.554812785</v>
      </c>
      <c r="F72" s="14">
        <f t="shared" si="54"/>
        <v>41425680.308999553</v>
      </c>
      <c r="G72" s="15">
        <f t="shared" si="38"/>
        <v>-17542270.754186768</v>
      </c>
      <c r="H72" s="14">
        <f t="shared" si="55"/>
        <v>2731968.1940599922</v>
      </c>
      <c r="I72" s="39">
        <f t="shared" si="48"/>
        <v>1575078.9071599636</v>
      </c>
      <c r="J72" s="14">
        <f t="shared" si="49"/>
        <v>107475.34299665752</v>
      </c>
      <c r="K72" s="21">
        <f t="shared" ref="K72:K135" si="60">+K71+1</f>
        <v>116</v>
      </c>
      <c r="L72" s="14">
        <f t="shared" si="50"/>
        <v>-198040.97885000706</v>
      </c>
      <c r="M72" s="14">
        <f t="shared" si="51"/>
        <v>-15333.800496881227</v>
      </c>
      <c r="N72" s="38">
        <f t="shared" si="57"/>
        <v>1575078.9071599636</v>
      </c>
      <c r="O72" s="1">
        <f t="shared" si="58"/>
        <v>-5.1584732301161287</v>
      </c>
      <c r="P72" s="40"/>
      <c r="Q72" s="7">
        <f t="shared" si="53"/>
        <v>6.8234894460269993E-2</v>
      </c>
      <c r="R72" s="7"/>
      <c r="S72" s="7">
        <f t="shared" si="59"/>
        <v>-0.12573400478525626</v>
      </c>
      <c r="T72" s="50">
        <f t="shared" si="56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47"/>
        <v>20557791.919550125</v>
      </c>
      <c r="F73" s="14">
        <f t="shared" si="54"/>
        <v>41936652.061623663</v>
      </c>
      <c r="G73" s="15">
        <f t="shared" si="38"/>
        <v>-21378860.142073538</v>
      </c>
      <c r="H73" s="14">
        <f t="shared" si="55"/>
        <v>2765666.0975300018</v>
      </c>
      <c r="I73" s="39">
        <f t="shared" si="48"/>
        <v>1355758.8733699862</v>
      </c>
      <c r="J73" s="14">
        <f t="shared" si="49"/>
        <v>92510.06363797556</v>
      </c>
      <c r="K73" s="21">
        <f t="shared" si="60"/>
        <v>117</v>
      </c>
      <c r="L73" s="14">
        <f t="shared" si="50"/>
        <v>-219320.03378997743</v>
      </c>
      <c r="M73" s="14">
        <f t="shared" si="51"/>
        <v>-16981.382654404326</v>
      </c>
      <c r="N73" s="38">
        <f t="shared" si="57"/>
        <v>1355758.8733699862</v>
      </c>
      <c r="O73" s="1">
        <f t="shared" si="58"/>
        <v>-3.9280295598728356</v>
      </c>
      <c r="P73" s="40"/>
      <c r="Q73" s="7">
        <f t="shared" si="53"/>
        <v>6.8234894460269993E-2</v>
      </c>
      <c r="R73" s="7"/>
      <c r="S73" s="7">
        <f t="shared" si="59"/>
        <v>-0.16176920402137399</v>
      </c>
      <c r="T73" s="50">
        <f t="shared" si="56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47"/>
        <v>16894809.294573419</v>
      </c>
      <c r="F74" s="14">
        <f t="shared" si="54"/>
        <v>42330971.594294101</v>
      </c>
      <c r="G74" s="15">
        <f t="shared" si="38"/>
        <v>-25436162.299720682</v>
      </c>
      <c r="H74" s="14">
        <f t="shared" si="55"/>
        <v>2791670.943159977</v>
      </c>
      <c r="I74" s="39">
        <f t="shared" si="48"/>
        <v>1114190.0698600356</v>
      </c>
      <c r="J74" s="14">
        <f t="shared" si="49"/>
        <v>76026.641825580373</v>
      </c>
      <c r="K74" s="21">
        <f t="shared" si="60"/>
        <v>118</v>
      </c>
      <c r="L74" s="14">
        <f t="shared" si="50"/>
        <v>-241568.80350995064</v>
      </c>
      <c r="M74" s="14">
        <f t="shared" si="51"/>
        <v>-18704.047317890505</v>
      </c>
      <c r="N74" s="38">
        <f t="shared" si="57"/>
        <v>1114190.0698600356</v>
      </c>
      <c r="O74" s="1">
        <f t="shared" si="58"/>
        <v>-2.8363336932841015</v>
      </c>
      <c r="P74" s="40"/>
      <c r="Q74" s="7">
        <f t="shared" si="53"/>
        <v>6.8234894460269993E-2</v>
      </c>
      <c r="R74" s="7"/>
      <c r="S74" s="7">
        <f t="shared" si="59"/>
        <v>-0.21681112589730447</v>
      </c>
      <c r="T74" s="50">
        <f t="shared" si="56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47"/>
        <v>12879470.268862857</v>
      </c>
      <c r="F75" s="14">
        <f t="shared" si="54"/>
        <v>42598819.351631388</v>
      </c>
      <c r="G75" s="15">
        <f t="shared" si="38"/>
        <v>-29719349.08276853</v>
      </c>
      <c r="H75" s="14">
        <f t="shared" si="55"/>
        <v>2809335.1444099639</v>
      </c>
      <c r="I75" s="39">
        <f t="shared" si="48"/>
        <v>849383.83312996663</v>
      </c>
      <c r="J75" s="14">
        <f t="shared" si="49"/>
        <v>57957.61620988285</v>
      </c>
      <c r="K75" s="21">
        <f t="shared" si="60"/>
        <v>119</v>
      </c>
      <c r="L75" s="14">
        <f t="shared" si="50"/>
        <v>-264806.23673006892</v>
      </c>
      <c r="M75" s="14">
        <f t="shared" si="51"/>
        <v>-20503.261637704403</v>
      </c>
      <c r="N75" s="38">
        <f t="shared" si="57"/>
        <v>849383.83312996663</v>
      </c>
      <c r="O75" s="1">
        <f t="shared" si="58"/>
        <v>-1.8552114699138873</v>
      </c>
      <c r="P75" s="40"/>
      <c r="Q75" s="7">
        <f t="shared" si="53"/>
        <v>6.8234894460269993E-2</v>
      </c>
      <c r="R75" s="7"/>
      <c r="S75" s="7">
        <f t="shared" si="59"/>
        <v>-0.31176274659509579</v>
      </c>
      <c r="T75" s="50">
        <f t="shared" si="56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47"/>
        <v>8496496.1060911976</v>
      </c>
      <c r="F76" s="14">
        <f t="shared" si="54"/>
        <v>42730088.452942528</v>
      </c>
      <c r="G76" s="15">
        <f t="shared" si="38"/>
        <v>-34233592.346851334</v>
      </c>
      <c r="H76" s="14">
        <f t="shared" si="55"/>
        <v>2817992.1660199855</v>
      </c>
      <c r="I76" s="39">
        <f t="shared" si="48"/>
        <v>560332.55096001364</v>
      </c>
      <c r="J76" s="14">
        <f t="shared" si="49"/>
        <v>38234.232477410391</v>
      </c>
      <c r="K76" s="21">
        <f t="shared" si="60"/>
        <v>120</v>
      </c>
      <c r="L76" s="14">
        <f t="shared" si="50"/>
        <v>-289051.28216995299</v>
      </c>
      <c r="M76" s="14">
        <f t="shared" si="51"/>
        <v>-22380.492764170274</v>
      </c>
      <c r="N76" s="38">
        <f t="shared" si="57"/>
        <v>560332.55096001364</v>
      </c>
      <c r="O76" s="1">
        <f t="shared" si="58"/>
        <v>-0.95557177276432204</v>
      </c>
      <c r="P76" s="40"/>
      <c r="Q76" s="7">
        <f t="shared" si="53"/>
        <v>6.8234894460269993E-2</v>
      </c>
      <c r="R76" s="7"/>
      <c r="S76" s="7">
        <f t="shared" si="59"/>
        <v>-0.51585666703589417</v>
      </c>
      <c r="T76" s="50">
        <f t="shared" si="56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47"/>
        <v>3730320.7446117834</v>
      </c>
      <c r="F77" s="14">
        <f t="shared" si="54"/>
        <v>42714384.692220263</v>
      </c>
      <c r="G77" s="15">
        <f t="shared" si="38"/>
        <v>-38984063.947608478</v>
      </c>
      <c r="H77" s="14">
        <f t="shared" si="55"/>
        <v>2816956.524009997</v>
      </c>
      <c r="I77" s="39">
        <f t="shared" si="48"/>
        <v>246009.66241000034</v>
      </c>
      <c r="J77" s="14">
        <f t="shared" si="49"/>
        <v>16786.443350753023</v>
      </c>
      <c r="K77" s="21">
        <f t="shared" si="60"/>
        <v>121</v>
      </c>
      <c r="L77" s="14">
        <f t="shared" si="50"/>
        <v>-314322.8885500133</v>
      </c>
      <c r="M77" s="14">
        <f t="shared" si="51"/>
        <v>-24337.207847673515</v>
      </c>
      <c r="N77" s="38">
        <f t="shared" si="57"/>
        <v>246009.66241000034</v>
      </c>
      <c r="O77" s="1" t="e">
        <f t="shared" si="58"/>
        <v>#NUM!</v>
      </c>
      <c r="P77" s="40"/>
      <c r="Q77" s="7">
        <f t="shared" si="53"/>
        <v>6.8234894460269993E-2</v>
      </c>
      <c r="R77" s="7"/>
      <c r="S77" s="7">
        <f t="shared" si="59"/>
        <v>-1.2776851342780267</v>
      </c>
      <c r="T77" s="50">
        <f t="shared" si="56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47"/>
        <v>-1434909.2025312926</v>
      </c>
      <c r="F78" s="14">
        <f t="shared" si="54"/>
        <v>42541026.538144507</v>
      </c>
      <c r="G78" s="15">
        <f t="shared" si="38"/>
        <v>-43975935.7406758</v>
      </c>
      <c r="H78" s="14">
        <f t="shared" si="55"/>
        <v>2805523.7856799755</v>
      </c>
      <c r="I78" s="39">
        <f t="shared" si="48"/>
        <v>-94630.342179989442</v>
      </c>
      <c r="J78" s="14">
        <f t="shared" si="49"/>
        <v>-6457.0914113908157</v>
      </c>
      <c r="K78" s="21">
        <f t="shared" si="60"/>
        <v>122</v>
      </c>
      <c r="L78" s="14">
        <f t="shared" si="50"/>
        <v>-340640.00458998978</v>
      </c>
      <c r="M78" s="14">
        <f t="shared" si="51"/>
        <v>-26374.874038547616</v>
      </c>
      <c r="N78" s="38">
        <f t="shared" si="57"/>
        <v>-94630.342179989442</v>
      </c>
      <c r="O78" s="1">
        <f t="shared" si="58"/>
        <v>0.45422811607324903</v>
      </c>
      <c r="P78" s="40"/>
      <c r="Q78" s="7">
        <f t="shared" si="53"/>
        <v>6.8234894460269993E-2</v>
      </c>
      <c r="R78" s="7"/>
      <c r="S78" s="7">
        <f t="shared" si="59"/>
        <v>3.5996911428480662</v>
      </c>
      <c r="T78" s="50">
        <f t="shared" si="56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47"/>
        <v>-7015334.4476095075</v>
      </c>
      <c r="F79" s="14">
        <f t="shared" si="54"/>
        <v>42199045.134082749</v>
      </c>
      <c r="G79" s="15">
        <f t="shared" si="38"/>
        <v>-49214379.581692256</v>
      </c>
      <c r="H79" s="14">
        <f t="shared" si="55"/>
        <v>2782970.5696099494</v>
      </c>
      <c r="I79" s="39">
        <f t="shared" si="48"/>
        <v>-462651.92119002901</v>
      </c>
      <c r="J79" s="14">
        <f t="shared" si="49"/>
        <v>-31569.005014242779</v>
      </c>
      <c r="K79" s="21">
        <f t="shared" si="60"/>
        <v>123</v>
      </c>
      <c r="L79" s="14">
        <f t="shared" si="50"/>
        <v>-368021.57901003957</v>
      </c>
      <c r="M79" s="14">
        <f t="shared" si="51"/>
        <v>-28494.958487158365</v>
      </c>
      <c r="N79" s="38">
        <f t="shared" si="57"/>
        <v>-462651.92119002901</v>
      </c>
      <c r="O79" s="1">
        <f t="shared" si="58"/>
        <v>1.1843368853459995</v>
      </c>
      <c r="P79" s="40"/>
      <c r="Q79" s="7">
        <f t="shared" si="53"/>
        <v>6.8234894460269993E-2</v>
      </c>
      <c r="R79" s="7"/>
      <c r="S79" s="7">
        <f t="shared" si="59"/>
        <v>0.79546104134490103</v>
      </c>
      <c r="T79" s="50">
        <f t="shared" si="56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47"/>
        <v>-13027383.028205168</v>
      </c>
      <c r="F80" s="14">
        <f t="shared" si="54"/>
        <v>41677184.298089623</v>
      </c>
      <c r="G80" s="15">
        <f t="shared" si="38"/>
        <v>-54704567.326294795</v>
      </c>
      <c r="H80" s="14">
        <f t="shared" si="55"/>
        <v>2748554.5456599686</v>
      </c>
      <c r="I80" s="39">
        <f t="shared" si="48"/>
        <v>-859138.4817200359</v>
      </c>
      <c r="J80" s="14">
        <f t="shared" si="49"/>
        <v>-58623.223626923253</v>
      </c>
      <c r="K80" s="21">
        <f t="shared" si="60"/>
        <v>124</v>
      </c>
      <c r="L80" s="14">
        <f t="shared" si="50"/>
        <v>-396486.56053000689</v>
      </c>
      <c r="M80" s="14">
        <f t="shared" si="51"/>
        <v>-30698.928343847314</v>
      </c>
      <c r="N80" s="38">
        <f t="shared" si="57"/>
        <v>-859138.4817200359</v>
      </c>
      <c r="O80" s="1">
        <f t="shared" si="58"/>
        <v>1.8266738288882467</v>
      </c>
      <c r="P80" s="40"/>
      <c r="Q80" s="7">
        <f t="shared" si="53"/>
        <v>6.8234894460269993E-2</v>
      </c>
      <c r="R80" s="7"/>
      <c r="S80" s="7">
        <f t="shared" si="59"/>
        <v>0.46149319226886687</v>
      </c>
      <c r="T80" s="50">
        <f t="shared" si="56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47"/>
        <v>-19487770.3072148</v>
      </c>
      <c r="F81" s="14">
        <f t="shared" si="54"/>
        <v>40963900.522905543</v>
      </c>
      <c r="G81" s="15">
        <f t="shared" si="38"/>
        <v>-60451670.83012034</v>
      </c>
      <c r="H81" s="14">
        <f t="shared" si="55"/>
        <v>2701514.4349700157</v>
      </c>
      <c r="I81" s="39">
        <f t="shared" si="48"/>
        <v>-1285192.3795899954</v>
      </c>
      <c r="J81" s="14">
        <f t="shared" si="49"/>
        <v>-87694.966382466591</v>
      </c>
      <c r="K81" s="21">
        <f t="shared" si="60"/>
        <v>125</v>
      </c>
      <c r="L81" s="14">
        <f t="shared" si="50"/>
        <v>-426053.89786995947</v>
      </c>
      <c r="M81" s="14">
        <f t="shared" si="51"/>
        <v>-32988.250758973336</v>
      </c>
      <c r="N81" s="38">
        <f t="shared" si="57"/>
        <v>-1285192.3795899954</v>
      </c>
      <c r="O81" s="1">
        <f t="shared" si="58"/>
        <v>2.4209377913708887</v>
      </c>
      <c r="P81" s="40"/>
      <c r="Q81" s="7">
        <f t="shared" si="53"/>
        <v>6.8234894460269993E-2</v>
      </c>
      <c r="R81" s="7"/>
      <c r="S81" s="7">
        <f t="shared" si="59"/>
        <v>0.33150982268186185</v>
      </c>
      <c r="T81" s="50">
        <f t="shared" si="56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47"/>
        <v>-26413498.972850271</v>
      </c>
      <c r="F82" s="14">
        <f t="shared" si="54"/>
        <v>40047362.975956485</v>
      </c>
      <c r="G82" s="15">
        <f t="shared" si="38"/>
        <v>-66460861.948806755</v>
      </c>
      <c r="H82" s="14">
        <f t="shared" si="55"/>
        <v>2641070.0099599902</v>
      </c>
      <c r="I82" s="39">
        <f t="shared" si="48"/>
        <v>-1741934.9193400349</v>
      </c>
      <c r="J82" s="14">
        <f t="shared" si="49"/>
        <v>-118860.74537782621</v>
      </c>
      <c r="K82" s="21">
        <f t="shared" si="60"/>
        <v>126</v>
      </c>
      <c r="L82" s="14">
        <f t="shared" si="50"/>
        <v>-456742.53975003958</v>
      </c>
      <c r="M82" s="14">
        <f t="shared" si="51"/>
        <v>-35364.392882901069</v>
      </c>
      <c r="N82" s="38">
        <f t="shared" si="57"/>
        <v>-1741934.9193400349</v>
      </c>
      <c r="O82" s="1">
        <f t="shared" si="58"/>
        <v>2.9766754664809723</v>
      </c>
      <c r="P82" s="40"/>
      <c r="Q82" s="7">
        <f t="shared" si="53"/>
        <v>6.8234894460269993E-2</v>
      </c>
      <c r="R82" s="7"/>
      <c r="S82" s="7">
        <f t="shared" si="59"/>
        <v>0.26220413557303573</v>
      </c>
      <c r="T82" s="50">
        <f t="shared" si="56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47"/>
        <v>-33821859.038632706</v>
      </c>
      <c r="F83" s="14">
        <f t="shared" si="54"/>
        <v>38915453.499358252</v>
      </c>
      <c r="G83" s="15">
        <f t="shared" si="38"/>
        <v>-72737312.537990957</v>
      </c>
      <c r="H83" s="14">
        <f t="shared" si="55"/>
        <v>2566422.0943299923</v>
      </c>
      <c r="I83" s="39">
        <f t="shared" si="48"/>
        <v>-2230506.3542300221</v>
      </c>
      <c r="J83" s="14">
        <f t="shared" si="49"/>
        <v>-152198.36567384715</v>
      </c>
      <c r="K83" s="21">
        <f t="shared" si="60"/>
        <v>127</v>
      </c>
      <c r="L83" s="14">
        <f t="shared" si="50"/>
        <v>-488571.43488998711</v>
      </c>
      <c r="M83" s="14">
        <f t="shared" si="51"/>
        <v>-37828.82186596399</v>
      </c>
      <c r="N83" s="38">
        <f t="shared" si="57"/>
        <v>-2230506.3542300221</v>
      </c>
      <c r="O83" s="1">
        <f t="shared" si="58"/>
        <v>3.4996094922633962</v>
      </c>
      <c r="P83" s="40"/>
      <c r="Q83" s="7">
        <f t="shared" si="53"/>
        <v>6.8234894460269993E-2</v>
      </c>
      <c r="R83" s="7"/>
      <c r="S83" s="7">
        <f t="shared" si="59"/>
        <v>0.21904059316551175</v>
      </c>
      <c r="T83" s="50">
        <f t="shared" si="56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47"/>
        <v>-41730427.843399242</v>
      </c>
      <c r="F84" s="14">
        <f t="shared" si="54"/>
        <v>37555766.609911546</v>
      </c>
      <c r="G84" s="15">
        <f t="shared" si="38"/>
        <v>-79286194.453310788</v>
      </c>
      <c r="H84" s="14">
        <f t="shared" si="55"/>
        <v>2476752.563059995</v>
      </c>
      <c r="I84" s="39">
        <f t="shared" si="48"/>
        <v>-2752065.8862400111</v>
      </c>
      <c r="J84" s="14">
        <f t="shared" si="49"/>
        <v>-187786.92529529656</v>
      </c>
      <c r="K84" s="21">
        <f t="shared" si="60"/>
        <v>128</v>
      </c>
      <c r="L84" s="14">
        <f t="shared" si="50"/>
        <v>-521559.53200998902</v>
      </c>
      <c r="M84" s="14">
        <f t="shared" si="51"/>
        <v>-40383.004858530192</v>
      </c>
      <c r="N84" s="38">
        <f t="shared" si="57"/>
        <v>-2752065.8862400111</v>
      </c>
      <c r="O84" s="1">
        <f t="shared" si="58"/>
        <v>3.9940210683726369</v>
      </c>
      <c r="P84" s="40"/>
      <c r="Q84" s="7">
        <f t="shared" si="53"/>
        <v>6.8234894460269993E-2</v>
      </c>
      <c r="R84" s="7"/>
      <c r="S84" s="7">
        <f t="shared" si="59"/>
        <v>0.18951564154685474</v>
      </c>
      <c r="T84" s="50">
        <f t="shared" si="56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47"/>
        <v>-50157070.051299661</v>
      </c>
      <c r="F85" s="14">
        <f t="shared" si="54"/>
        <v>35955609.499103993</v>
      </c>
      <c r="G85" s="15">
        <f t="shared" si="38"/>
        <v>-86112679.550403655</v>
      </c>
      <c r="H85" s="14">
        <f t="shared" si="55"/>
        <v>2371224.3424099777</v>
      </c>
      <c r="I85" s="39">
        <f t="shared" si="48"/>
        <v>-3307791.6660700198</v>
      </c>
      <c r="J85" s="14">
        <f t="shared" si="49"/>
        <v>-225706.81523084844</v>
      </c>
      <c r="K85" s="21">
        <f t="shared" si="60"/>
        <v>129</v>
      </c>
      <c r="L85" s="14">
        <f t="shared" si="50"/>
        <v>-555725.77983000875</v>
      </c>
      <c r="M85" s="14">
        <f t="shared" si="51"/>
        <v>-43028.409010950469</v>
      </c>
      <c r="N85" s="38">
        <f t="shared" si="57"/>
        <v>-3307791.6660700198</v>
      </c>
      <c r="O85" s="1">
        <f t="shared" si="58"/>
        <v>4.463358369734121</v>
      </c>
      <c r="P85" s="40"/>
      <c r="Q85" s="7">
        <f t="shared" si="53"/>
        <v>6.8234894460269993E-2</v>
      </c>
      <c r="R85" s="7"/>
      <c r="S85" s="7">
        <f t="shared" si="59"/>
        <v>0.16800507284978602</v>
      </c>
      <c r="T85" s="50">
        <f t="shared" si="56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47"/>
        <v>-59119937.651796602</v>
      </c>
      <c r="F86" s="14">
        <f t="shared" si="54"/>
        <v>34102002.033110775</v>
      </c>
      <c r="G86" s="15">
        <f t="shared" si="38"/>
        <v>-93221939.684907377</v>
      </c>
      <c r="H86" s="14">
        <f t="shared" si="55"/>
        <v>2248981.4099199716</v>
      </c>
      <c r="I86" s="39">
        <f t="shared" si="48"/>
        <v>-3898880.7931400444</v>
      </c>
      <c r="J86" s="14">
        <f t="shared" si="49"/>
        <v>-266039.71943308471</v>
      </c>
      <c r="K86" s="21">
        <f t="shared" si="60"/>
        <v>130</v>
      </c>
      <c r="L86" s="14">
        <f t="shared" si="50"/>
        <v>-591089.12707002461</v>
      </c>
      <c r="M86" s="14">
        <f t="shared" si="51"/>
        <v>-45766.501473576769</v>
      </c>
      <c r="N86" s="38">
        <f t="shared" si="57"/>
        <v>-3898880.7931400444</v>
      </c>
      <c r="O86" s="1">
        <f t="shared" si="58"/>
        <v>4.9104883196944007</v>
      </c>
      <c r="P86" s="40"/>
      <c r="Q86" s="7">
        <f t="shared" si="53"/>
        <v>6.8234894460269993E-2</v>
      </c>
      <c r="R86" s="7"/>
      <c r="S86" s="7">
        <f t="shared" si="59"/>
        <v>0.15160482159650199</v>
      </c>
      <c r="T86" s="50">
        <f t="shared" si="56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47"/>
        <v>-68637469.959664896</v>
      </c>
      <c r="F87" s="14">
        <f t="shared" si="54"/>
        <v>31981676.752794012</v>
      </c>
      <c r="G87" s="15">
        <f t="shared" si="38"/>
        <v>-100619146.71245891</v>
      </c>
      <c r="H87" s="14">
        <f t="shared" si="55"/>
        <v>2109148.7944100145</v>
      </c>
      <c r="I87" s="39">
        <f t="shared" si="48"/>
        <v>-4526549.3155900147</v>
      </c>
      <c r="J87" s="14">
        <f t="shared" si="49"/>
        <v>-308868.61481849203</v>
      </c>
      <c r="K87" s="21">
        <f t="shared" si="60"/>
        <v>131</v>
      </c>
      <c r="L87" s="14">
        <f t="shared" si="50"/>
        <v>-627668.52244997025</v>
      </c>
      <c r="M87" s="14">
        <f t="shared" si="51"/>
        <v>-48598.749396757572</v>
      </c>
      <c r="N87" s="38">
        <f t="shared" si="57"/>
        <v>-4526549.3155900147</v>
      </c>
      <c r="O87" s="1">
        <f t="shared" si="58"/>
        <v>5.3378358954095129</v>
      </c>
      <c r="P87" s="40"/>
      <c r="Q87" s="7">
        <f t="shared" si="53"/>
        <v>6.8234894460269993E-2</v>
      </c>
      <c r="R87" s="7"/>
      <c r="S87" s="7">
        <f t="shared" si="59"/>
        <v>0.13866379855582256</v>
      </c>
      <c r="T87" s="50">
        <f t="shared" si="56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47"/>
        <v>-78728393.61499539</v>
      </c>
      <c r="F88" s="14">
        <f t="shared" ref="F88" si="61">+E70</f>
        <v>29581078.873700239</v>
      </c>
      <c r="G88" s="15">
        <f t="shared" ref="G88:G151" si="62">+E88-F88</f>
        <v>-108309472.48869562</v>
      </c>
      <c r="H88" s="14">
        <f t="shared" ref="H88" si="63">+I70</f>
        <v>1950832.5759799872</v>
      </c>
      <c r="I88" s="39">
        <f t="shared" si="48"/>
        <v>-5192032.2302800473</v>
      </c>
      <c r="J88" s="14">
        <f t="shared" si="49"/>
        <v>-354277.77126747923</v>
      </c>
      <c r="K88" s="21">
        <f t="shared" si="60"/>
        <v>132</v>
      </c>
      <c r="L88" s="14">
        <f t="shared" si="50"/>
        <v>-665482.9146900326</v>
      </c>
      <c r="M88" s="14">
        <f t="shared" si="51"/>
        <v>-51526.619930860972</v>
      </c>
      <c r="N88" s="38">
        <f t="shared" si="57"/>
        <v>-5192032.2302800473</v>
      </c>
      <c r="O88" s="1">
        <f t="shared" si="58"/>
        <v>5.7474752434189389</v>
      </c>
      <c r="P88" s="40"/>
      <c r="Q88" s="7">
        <f t="shared" si="53"/>
        <v>6.8234894460269993E-2</v>
      </c>
      <c r="R88" s="7"/>
      <c r="S88" s="7">
        <f t="shared" si="59"/>
        <v>0.1281738797399834</v>
      </c>
      <c r="T88" s="50">
        <f t="shared" si="56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47"/>
        <v>0</v>
      </c>
      <c r="F89" s="8"/>
      <c r="G89" s="15">
        <f t="shared" si="62"/>
        <v>0</v>
      </c>
      <c r="H89" s="8">
        <f t="shared" ref="H89:H152" si="64">+I89*$H$3</f>
        <v>-1939205.2752548016</v>
      </c>
      <c r="I89" s="15">
        <f t="shared" ref="I89:I152" si="65">+I88-H88-M88+L88</f>
        <v>-7756821.1010192065</v>
      </c>
      <c r="J89" s="10">
        <f t="shared" ref="J89:J120" si="66">+I89*$Q$3</f>
        <v>-529285.86917524086</v>
      </c>
      <c r="K89" s="21">
        <f t="shared" si="60"/>
        <v>133</v>
      </c>
      <c r="L89" s="10">
        <f t="shared" ref="L89:L152" si="67">+$S$3*I89</f>
        <v>-258389.0584763792</v>
      </c>
      <c r="M89" s="8">
        <f t="shared" ref="M89:M120" si="68">+I89*$M$3</f>
        <v>-38784.105505096035</v>
      </c>
      <c r="N89" s="15"/>
      <c r="O89" s="1">
        <f t="shared" si="58"/>
        <v>21.15290975537307</v>
      </c>
      <c r="P89" s="15"/>
      <c r="Q89" s="7">
        <f t="shared" si="53"/>
        <v>6.8234894460269993E-2</v>
      </c>
      <c r="R89" s="7"/>
      <c r="S89" s="7">
        <f t="shared" si="59"/>
        <v>3.3311205081477023E-2</v>
      </c>
      <c r="T89" s="50">
        <f t="shared" si="56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47"/>
        <v>0</v>
      </c>
      <c r="F90" s="8"/>
      <c r="G90" s="15">
        <f t="shared" si="62"/>
        <v>0</v>
      </c>
      <c r="H90" s="8">
        <f t="shared" si="64"/>
        <v>-1509305.194683922</v>
      </c>
      <c r="I90" s="15">
        <f t="shared" si="65"/>
        <v>-6037220.778735688</v>
      </c>
      <c r="J90" s="10">
        <f t="shared" si="66"/>
        <v>-411949.12267037871</v>
      </c>
      <c r="K90" s="21">
        <f t="shared" si="60"/>
        <v>134</v>
      </c>
      <c r="L90" s="10">
        <f t="shared" si="67"/>
        <v>-201107.09948261891</v>
      </c>
      <c r="M90" s="8">
        <f t="shared" si="68"/>
        <v>-30186.103893678439</v>
      </c>
      <c r="N90" s="15"/>
      <c r="O90" s="1">
        <f t="shared" si="58"/>
        <v>21.15290975537307</v>
      </c>
      <c r="P90" s="15"/>
      <c r="Q90" s="7">
        <f t="shared" si="53"/>
        <v>6.8234894460269993E-2</v>
      </c>
      <c r="R90" s="7"/>
      <c r="S90" s="7">
        <f t="shared" si="59"/>
        <v>3.3311205081477023E-2</v>
      </c>
      <c r="T90" s="50">
        <f t="shared" si="56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47"/>
        <v>0</v>
      </c>
      <c r="F91" s="8"/>
      <c r="G91" s="15">
        <f t="shared" si="62"/>
        <v>0</v>
      </c>
      <c r="H91" s="8">
        <f t="shared" si="64"/>
        <v>-1174709.1449101765</v>
      </c>
      <c r="I91" s="15">
        <f t="shared" si="65"/>
        <v>-4698836.5796407061</v>
      </c>
      <c r="J91" s="10">
        <f t="shared" si="66"/>
        <v>-320624.61809783964</v>
      </c>
      <c r="K91" s="21">
        <f t="shared" si="60"/>
        <v>135</v>
      </c>
      <c r="L91" s="10">
        <f t="shared" si="67"/>
        <v>-156523.9089487576</v>
      </c>
      <c r="M91" s="8">
        <f t="shared" si="68"/>
        <v>-23494.182898203529</v>
      </c>
      <c r="N91" s="15"/>
      <c r="O91" s="1">
        <f t="shared" si="58"/>
        <v>21.15290975537307</v>
      </c>
      <c r="P91" s="15"/>
      <c r="Q91" s="7">
        <f t="shared" si="53"/>
        <v>6.8234894460269993E-2</v>
      </c>
      <c r="R91" s="7"/>
      <c r="S91" s="7">
        <f t="shared" si="59"/>
        <v>3.3311205081477023E-2</v>
      </c>
      <c r="T91" s="50">
        <f t="shared" si="56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47"/>
        <v>0</v>
      </c>
      <c r="F92" s="8"/>
      <c r="G92" s="15">
        <f t="shared" si="62"/>
        <v>0</v>
      </c>
      <c r="H92" s="8">
        <f t="shared" si="64"/>
        <v>-914289.29019527102</v>
      </c>
      <c r="I92" s="15">
        <f t="shared" si="65"/>
        <v>-3657157.1607810841</v>
      </c>
      <c r="J92" s="10">
        <f t="shared" si="66"/>
        <v>-249545.73289051795</v>
      </c>
      <c r="K92" s="21">
        <f t="shared" si="60"/>
        <v>136</v>
      </c>
      <c r="L92" s="10">
        <f t="shared" si="67"/>
        <v>-121824.31219797092</v>
      </c>
      <c r="M92" s="8">
        <f t="shared" si="68"/>
        <v>-18285.785803905423</v>
      </c>
      <c r="N92" s="15"/>
      <c r="O92" s="1">
        <f t="shared" si="58"/>
        <v>21.15290975537307</v>
      </c>
      <c r="P92" s="15"/>
      <c r="Q92" s="7">
        <f t="shared" si="53"/>
        <v>6.8234894460269993E-2</v>
      </c>
      <c r="R92" s="7"/>
      <c r="S92" s="7">
        <f t="shared" si="59"/>
        <v>3.3311205081477023E-2</v>
      </c>
      <c r="T92" s="50">
        <f t="shared" si="56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47"/>
        <v>0</v>
      </c>
      <c r="F93" s="8"/>
      <c r="G93" s="15">
        <f t="shared" si="62"/>
        <v>0</v>
      </c>
      <c r="H93" s="8">
        <f t="shared" si="64"/>
        <v>-711601.59924496966</v>
      </c>
      <c r="I93" s="15">
        <f t="shared" si="65"/>
        <v>-2846406.3969798787</v>
      </c>
      <c r="J93" s="10">
        <f t="shared" si="66"/>
        <v>-194224.2400889594</v>
      </c>
      <c r="K93" s="21">
        <f t="shared" si="60"/>
        <v>137</v>
      </c>
      <c r="L93" s="10">
        <f t="shared" si="67"/>
        <v>-94817.227235024839</v>
      </c>
      <c r="M93" s="8">
        <f t="shared" si="68"/>
        <v>-14232.031984899393</v>
      </c>
      <c r="N93" s="15"/>
      <c r="O93" s="1">
        <f t="shared" si="58"/>
        <v>21.15290975537307</v>
      </c>
      <c r="P93" s="15"/>
      <c r="Q93" s="7">
        <f t="shared" si="53"/>
        <v>6.8234894460269993E-2</v>
      </c>
      <c r="R93" s="7"/>
      <c r="S93" s="7">
        <f t="shared" si="59"/>
        <v>3.3311205081477023E-2</v>
      </c>
      <c r="T93" s="50">
        <f t="shared" si="56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47"/>
        <v>0</v>
      </c>
      <c r="F94" s="8"/>
      <c r="G94" s="15">
        <f t="shared" si="62"/>
        <v>0</v>
      </c>
      <c r="H94" s="8">
        <f t="shared" si="64"/>
        <v>-553847.49824625859</v>
      </c>
      <c r="I94" s="15">
        <f t="shared" si="65"/>
        <v>-2215389.9929850344</v>
      </c>
      <c r="J94" s="10">
        <f t="shared" si="66"/>
        <v>-151166.90235967209</v>
      </c>
      <c r="K94" s="21">
        <f t="shared" si="60"/>
        <v>138</v>
      </c>
      <c r="L94" s="10">
        <f t="shared" si="67"/>
        <v>-73797.310391776424</v>
      </c>
      <c r="M94" s="8">
        <f t="shared" si="68"/>
        <v>-11076.949964925172</v>
      </c>
      <c r="N94" s="15"/>
      <c r="O94" s="1">
        <f t="shared" si="58"/>
        <v>21.15290975537307</v>
      </c>
      <c r="P94" s="15"/>
      <c r="Q94" s="7">
        <f t="shared" si="53"/>
        <v>6.8234894460269993E-2</v>
      </c>
      <c r="R94" s="7"/>
      <c r="S94" s="7">
        <f t="shared" si="59"/>
        <v>3.3311205081477023E-2</v>
      </c>
      <c r="T94" s="50">
        <f t="shared" si="56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47"/>
        <v>0</v>
      </c>
      <c r="F95" s="8"/>
      <c r="G95" s="15">
        <f t="shared" si="62"/>
        <v>0</v>
      </c>
      <c r="H95" s="8">
        <f t="shared" si="64"/>
        <v>-431065.71379140677</v>
      </c>
      <c r="I95" s="15">
        <f t="shared" si="65"/>
        <v>-1724262.8551656271</v>
      </c>
      <c r="J95" s="10">
        <f t="shared" si="66"/>
        <v>-117654.89394399036</v>
      </c>
      <c r="K95" s="21">
        <f t="shared" si="60"/>
        <v>139</v>
      </c>
      <c r="L95" s="10">
        <f t="shared" si="67"/>
        <v>-57437.273582795315</v>
      </c>
      <c r="M95" s="8">
        <f t="shared" si="68"/>
        <v>-8621.3142758281356</v>
      </c>
      <c r="N95" s="15"/>
      <c r="O95" s="1">
        <f t="shared" si="58"/>
        <v>21.15290975537307</v>
      </c>
      <c r="P95" s="15"/>
      <c r="Q95" s="7">
        <f t="shared" si="53"/>
        <v>6.8234894460269993E-2</v>
      </c>
      <c r="R95" s="7"/>
      <c r="S95" s="7">
        <f t="shared" si="59"/>
        <v>3.3311205081477023E-2</v>
      </c>
      <c r="T95" s="50">
        <f t="shared" si="56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47"/>
        <v>0</v>
      </c>
      <c r="F96" s="8"/>
      <c r="G96" s="15">
        <f t="shared" si="62"/>
        <v>0</v>
      </c>
      <c r="H96" s="8">
        <f t="shared" si="64"/>
        <v>-335503.2751702969</v>
      </c>
      <c r="I96" s="15">
        <f t="shared" si="65"/>
        <v>-1342013.1006811876</v>
      </c>
      <c r="J96" s="10">
        <f t="shared" si="66"/>
        <v>-91572.122289280524</v>
      </c>
      <c r="K96" s="21">
        <f t="shared" si="60"/>
        <v>140</v>
      </c>
      <c r="L96" s="10">
        <f t="shared" si="67"/>
        <v>-44704.073618819908</v>
      </c>
      <c r="M96" s="8">
        <f t="shared" si="68"/>
        <v>-6710.0655034059382</v>
      </c>
      <c r="N96" s="15"/>
      <c r="O96" s="1">
        <f t="shared" si="58"/>
        <v>21.15290975537307</v>
      </c>
      <c r="P96" s="15"/>
      <c r="Q96" s="7">
        <f t="shared" si="53"/>
        <v>6.8234894460269993E-2</v>
      </c>
      <c r="R96" s="7"/>
      <c r="S96" s="7">
        <f t="shared" si="59"/>
        <v>3.3311205081477023E-2</v>
      </c>
      <c r="T96" s="50">
        <f t="shared" si="56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47"/>
        <v>0</v>
      </c>
      <c r="F97" s="8"/>
      <c r="G97" s="15">
        <f t="shared" si="62"/>
        <v>0</v>
      </c>
      <c r="H97" s="8">
        <f t="shared" si="64"/>
        <v>-261125.95840657616</v>
      </c>
      <c r="I97" s="15">
        <f t="shared" si="65"/>
        <v>-1044503.8336263046</v>
      </c>
      <c r="J97" s="10">
        <f t="shared" si="66"/>
        <v>-71271.608850838311</v>
      </c>
      <c r="K97" s="21">
        <f t="shared" si="60"/>
        <v>141</v>
      </c>
      <c r="L97" s="10">
        <f t="shared" si="67"/>
        <v>-34793.681410314792</v>
      </c>
      <c r="M97" s="8">
        <f t="shared" si="68"/>
        <v>-5222.5191681315237</v>
      </c>
      <c r="N97" s="15"/>
      <c r="O97" s="1">
        <f t="shared" si="58"/>
        <v>21.15290975537307</v>
      </c>
      <c r="P97" s="15"/>
      <c r="Q97" s="7">
        <f t="shared" si="53"/>
        <v>6.8234894460269993E-2</v>
      </c>
      <c r="R97" s="7"/>
      <c r="S97" s="7">
        <f t="shared" si="59"/>
        <v>3.3311205081477023E-2</v>
      </c>
      <c r="T97" s="50">
        <f t="shared" si="56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47"/>
        <v>0</v>
      </c>
      <c r="F98" s="8"/>
      <c r="G98" s="15">
        <f t="shared" si="62"/>
        <v>0</v>
      </c>
      <c r="H98" s="8">
        <f t="shared" si="64"/>
        <v>-203237.25936547792</v>
      </c>
      <c r="I98" s="15">
        <f t="shared" si="65"/>
        <v>-812949.03746191168</v>
      </c>
      <c r="J98" s="10">
        <f t="shared" si="66"/>
        <v>-55471.491772791618</v>
      </c>
      <c r="K98" s="21">
        <f t="shared" si="60"/>
        <v>142</v>
      </c>
      <c r="L98" s="10">
        <f t="shared" si="67"/>
        <v>-27080.312107683087</v>
      </c>
      <c r="M98" s="8">
        <f t="shared" si="68"/>
        <v>-4064.7451873095583</v>
      </c>
      <c r="N98" s="15"/>
      <c r="O98" s="1">
        <f t="shared" si="58"/>
        <v>21.15290975537307</v>
      </c>
      <c r="P98" s="15"/>
      <c r="Q98" s="7">
        <f t="shared" si="53"/>
        <v>6.8234894460269993E-2</v>
      </c>
      <c r="R98" s="7"/>
      <c r="S98" s="7">
        <f t="shared" si="59"/>
        <v>3.3311205081477023E-2</v>
      </c>
      <c r="T98" s="50">
        <f t="shared" si="56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47"/>
        <v>0</v>
      </c>
      <c r="F99" s="8"/>
      <c r="G99" s="15">
        <f t="shared" si="62"/>
        <v>0</v>
      </c>
      <c r="H99" s="8">
        <f t="shared" si="64"/>
        <v>-158181.8362542018</v>
      </c>
      <c r="I99" s="15">
        <f t="shared" si="65"/>
        <v>-632727.3450168072</v>
      </c>
      <c r="J99" s="10">
        <f t="shared" si="66"/>
        <v>-43174.08360934868</v>
      </c>
      <c r="K99" s="21">
        <f t="shared" si="60"/>
        <v>143</v>
      </c>
      <c r="L99" s="10">
        <f t="shared" si="67"/>
        <v>-21076.910350513335</v>
      </c>
      <c r="M99" s="8">
        <f t="shared" si="68"/>
        <v>-3163.6367250840362</v>
      </c>
      <c r="N99" s="15"/>
      <c r="O99" s="1">
        <f t="shared" si="58"/>
        <v>21.15290975537307</v>
      </c>
      <c r="P99" s="15"/>
      <c r="Q99" s="7">
        <f t="shared" si="53"/>
        <v>6.8234894460269993E-2</v>
      </c>
      <c r="R99" s="7"/>
      <c r="S99" s="7">
        <f t="shared" si="59"/>
        <v>3.3311205081477023E-2</v>
      </c>
      <c r="T99" s="50">
        <f t="shared" si="56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47"/>
        <v>0</v>
      </c>
      <c r="F100" s="8"/>
      <c r="G100" s="15">
        <f t="shared" si="62"/>
        <v>0</v>
      </c>
      <c r="H100" s="8">
        <f t="shared" si="64"/>
        <v>-123114.69559700867</v>
      </c>
      <c r="I100" s="15">
        <f t="shared" si="65"/>
        <v>-492458.78238803468</v>
      </c>
      <c r="J100" s="10">
        <f t="shared" si="66"/>
        <v>-33602.873042280611</v>
      </c>
      <c r="K100" s="21">
        <f t="shared" si="60"/>
        <v>144</v>
      </c>
      <c r="L100" s="10">
        <f t="shared" si="67"/>
        <v>-16404.395494302287</v>
      </c>
      <c r="M100" s="8">
        <f t="shared" si="68"/>
        <v>-2462.2939119401735</v>
      </c>
      <c r="N100" s="15"/>
      <c r="O100" s="1">
        <f t="shared" si="58"/>
        <v>21.15290975537307</v>
      </c>
      <c r="P100" s="15"/>
      <c r="Q100" s="7">
        <f t="shared" si="53"/>
        <v>6.8234894460269993E-2</v>
      </c>
      <c r="R100" s="7"/>
      <c r="S100" s="7">
        <f t="shared" si="59"/>
        <v>3.3311205081477023E-2</v>
      </c>
      <c r="T100" s="50">
        <f t="shared" si="56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47"/>
        <v>0</v>
      </c>
      <c r="F101" s="8"/>
      <c r="G101" s="15">
        <f t="shared" si="62"/>
        <v>0</v>
      </c>
      <c r="H101" s="8">
        <f t="shared" si="64"/>
        <v>-95821.547093347021</v>
      </c>
      <c r="I101" s="15">
        <f t="shared" si="65"/>
        <v>-383286.18837338808</v>
      </c>
      <c r="J101" s="10">
        <f t="shared" si="66"/>
        <v>-26153.4926117373</v>
      </c>
      <c r="K101" s="21">
        <f t="shared" si="60"/>
        <v>145</v>
      </c>
      <c r="L101" s="10">
        <f t="shared" si="67"/>
        <v>-12767.724825803565</v>
      </c>
      <c r="M101" s="8">
        <f t="shared" si="68"/>
        <v>-1916.4309418669404</v>
      </c>
      <c r="N101" s="15"/>
      <c r="O101" s="1">
        <f t="shared" si="58"/>
        <v>21.15290975537307</v>
      </c>
      <c r="P101" s="15"/>
      <c r="Q101" s="7">
        <f t="shared" si="53"/>
        <v>6.8234894460269993E-2</v>
      </c>
      <c r="R101" s="7"/>
      <c r="S101" s="7">
        <f t="shared" si="59"/>
        <v>3.3311205081477023E-2</v>
      </c>
      <c r="T101" s="50">
        <f t="shared" si="56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47"/>
        <v>0</v>
      </c>
      <c r="F102" s="8"/>
      <c r="G102" s="15">
        <f t="shared" si="62"/>
        <v>0</v>
      </c>
      <c r="H102" s="8">
        <f t="shared" si="64"/>
        <v>-74578.983790994418</v>
      </c>
      <c r="I102" s="15">
        <f t="shared" si="65"/>
        <v>-298315.93516397767</v>
      </c>
      <c r="J102" s="10">
        <f t="shared" si="66"/>
        <v>-20355.556351730764</v>
      </c>
      <c r="K102" s="21">
        <f t="shared" si="60"/>
        <v>146</v>
      </c>
      <c r="L102" s="10">
        <f t="shared" si="67"/>
        <v>-9937.2632953198627</v>
      </c>
      <c r="M102" s="8">
        <f t="shared" si="68"/>
        <v>-1491.5796758198883</v>
      </c>
      <c r="N102" s="15"/>
      <c r="O102" s="1">
        <f t="shared" si="58"/>
        <v>21.15290975537307</v>
      </c>
      <c r="P102" s="15"/>
      <c r="Q102" s="7">
        <f t="shared" si="53"/>
        <v>6.8234894460269993E-2</v>
      </c>
      <c r="R102" s="7"/>
      <c r="S102" s="7">
        <f t="shared" si="59"/>
        <v>3.3311205081477023E-2</v>
      </c>
      <c r="T102" s="50">
        <f t="shared" si="56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47"/>
        <v>0</v>
      </c>
      <c r="F103" s="8"/>
      <c r="G103" s="15">
        <f t="shared" si="62"/>
        <v>0</v>
      </c>
      <c r="H103" s="8">
        <f t="shared" si="64"/>
        <v>-58045.658748120804</v>
      </c>
      <c r="I103" s="15">
        <f t="shared" si="65"/>
        <v>-232182.63499248322</v>
      </c>
      <c r="J103" s="10">
        <f t="shared" si="66"/>
        <v>-15842.957594219482</v>
      </c>
      <c r="K103" s="21">
        <f t="shared" si="60"/>
        <v>147</v>
      </c>
      <c r="L103" s="10">
        <f t="shared" si="67"/>
        <v>-7734.2833705923322</v>
      </c>
      <c r="M103" s="8">
        <f t="shared" si="68"/>
        <v>-1160.9131749624162</v>
      </c>
      <c r="N103" s="15"/>
      <c r="O103" s="1">
        <f t="shared" si="58"/>
        <v>21.15290975537307</v>
      </c>
      <c r="P103" s="15"/>
      <c r="Q103" s="7">
        <f t="shared" si="53"/>
        <v>6.8234894460269993E-2</v>
      </c>
      <c r="R103" s="7"/>
      <c r="S103" s="7">
        <f t="shared" si="59"/>
        <v>3.3311205081477023E-2</v>
      </c>
      <c r="T103" s="50">
        <f t="shared" si="56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47"/>
        <v>0</v>
      </c>
      <c r="F104" s="8"/>
      <c r="G104" s="15">
        <f t="shared" si="62"/>
        <v>0</v>
      </c>
      <c r="H104" s="8">
        <f t="shared" si="64"/>
        <v>-45177.586609998085</v>
      </c>
      <c r="I104" s="15">
        <f t="shared" si="65"/>
        <v>-180710.34643999234</v>
      </c>
      <c r="J104" s="10">
        <f t="shared" si="66"/>
        <v>-12330.751417211704</v>
      </c>
      <c r="K104" s="21">
        <f t="shared" si="60"/>
        <v>148</v>
      </c>
      <c r="L104" s="10">
        <f t="shared" si="67"/>
        <v>-6019.6794106073457</v>
      </c>
      <c r="M104" s="8">
        <f t="shared" si="68"/>
        <v>-903.55173219996175</v>
      </c>
      <c r="N104" s="15"/>
      <c r="O104" s="1">
        <f t="shared" si="58"/>
        <v>21.15290975537307</v>
      </c>
      <c r="P104" s="15"/>
      <c r="Q104" s="7">
        <f t="shared" si="53"/>
        <v>6.8234894460269993E-2</v>
      </c>
      <c r="R104" s="7"/>
      <c r="S104" s="7">
        <f t="shared" si="59"/>
        <v>3.3311205081477023E-2</v>
      </c>
      <c r="T104" s="50">
        <f t="shared" si="56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47"/>
        <v>0</v>
      </c>
      <c r="F105" s="8"/>
      <c r="G105" s="15">
        <f t="shared" si="62"/>
        <v>0</v>
      </c>
      <c r="H105" s="8">
        <f t="shared" si="64"/>
        <v>-35162.221877100412</v>
      </c>
      <c r="I105" s="15">
        <f t="shared" si="65"/>
        <v>-140648.88750840165</v>
      </c>
      <c r="J105" s="10">
        <f t="shared" si="66"/>
        <v>-9597.1619950901731</v>
      </c>
      <c r="K105" s="21">
        <f t="shared" si="60"/>
        <v>149</v>
      </c>
      <c r="L105" s="10">
        <f t="shared" si="67"/>
        <v>-4685.1839362739593</v>
      </c>
      <c r="M105" s="8">
        <f t="shared" si="68"/>
        <v>-703.2444375420082</v>
      </c>
      <c r="N105" s="15"/>
      <c r="O105" s="1">
        <f t="shared" si="58"/>
        <v>21.15290975537307</v>
      </c>
      <c r="P105" s="15"/>
      <c r="Q105" s="7">
        <f t="shared" si="53"/>
        <v>6.8234894460269993E-2</v>
      </c>
      <c r="R105" s="7"/>
      <c r="S105" s="7">
        <f t="shared" si="59"/>
        <v>3.3311205081477023E-2</v>
      </c>
      <c r="T105" s="50">
        <f t="shared" si="56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47"/>
        <v>0</v>
      </c>
      <c r="F106" s="8"/>
      <c r="G106" s="15">
        <f t="shared" si="62"/>
        <v>0</v>
      </c>
      <c r="H106" s="8">
        <f t="shared" si="64"/>
        <v>-27367.151282508297</v>
      </c>
      <c r="I106" s="15">
        <f t="shared" si="65"/>
        <v>-109468.60513003319</v>
      </c>
      <c r="J106" s="10">
        <f t="shared" si="66"/>
        <v>-7469.5787177607854</v>
      </c>
      <c r="K106" s="21">
        <f t="shared" si="60"/>
        <v>150</v>
      </c>
      <c r="L106" s="10">
        <f t="shared" si="67"/>
        <v>-3646.5311554697632</v>
      </c>
      <c r="M106" s="8">
        <f t="shared" si="68"/>
        <v>-547.34302565016594</v>
      </c>
      <c r="N106" s="15"/>
      <c r="O106" s="1">
        <f t="shared" si="58"/>
        <v>21.15290975537307</v>
      </c>
      <c r="P106" s="15"/>
      <c r="Q106" s="7">
        <f t="shared" si="53"/>
        <v>6.8234894460269993E-2</v>
      </c>
      <c r="R106" s="7"/>
      <c r="S106" s="7">
        <f t="shared" si="59"/>
        <v>3.3311205081477023E-2</v>
      </c>
      <c r="T106" s="50">
        <f t="shared" si="56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47"/>
        <v>0</v>
      </c>
      <c r="F107" s="8"/>
      <c r="G107" s="15">
        <f t="shared" si="62"/>
        <v>0</v>
      </c>
      <c r="H107" s="8">
        <f t="shared" si="64"/>
        <v>-21300.160494336124</v>
      </c>
      <c r="I107" s="15">
        <f t="shared" si="65"/>
        <v>-85200.641977344494</v>
      </c>
      <c r="J107" s="10">
        <f t="shared" si="66"/>
        <v>-5813.656813271351</v>
      </c>
      <c r="K107" s="21">
        <f t="shared" si="60"/>
        <v>151</v>
      </c>
      <c r="L107" s="10">
        <f t="shared" si="67"/>
        <v>-2838.1360579808224</v>
      </c>
      <c r="M107" s="8">
        <f t="shared" si="68"/>
        <v>-426.00320988672246</v>
      </c>
      <c r="N107" s="15"/>
      <c r="O107" s="1">
        <f t="shared" si="58"/>
        <v>21.15290975537307</v>
      </c>
      <c r="P107" s="15"/>
      <c r="Q107" s="7">
        <f t="shared" si="53"/>
        <v>6.8234894460269993E-2</v>
      </c>
      <c r="R107" s="7"/>
      <c r="S107" s="7">
        <f t="shared" si="59"/>
        <v>3.3311205081477023E-2</v>
      </c>
      <c r="T107" s="50">
        <f t="shared" si="56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47"/>
        <v>0</v>
      </c>
      <c r="F108" s="8"/>
      <c r="G108" s="15">
        <f t="shared" si="62"/>
        <v>0</v>
      </c>
      <c r="H108" s="8">
        <f t="shared" si="64"/>
        <v>-16578.153582775616</v>
      </c>
      <c r="I108" s="15">
        <f t="shared" si="65"/>
        <v>-66312.614331102464</v>
      </c>
      <c r="J108" s="10">
        <f t="shared" si="66"/>
        <v>-4524.8342402673643</v>
      </c>
      <c r="K108" s="21">
        <f t="shared" si="60"/>
        <v>152</v>
      </c>
      <c r="L108" s="10">
        <f t="shared" si="67"/>
        <v>-2208.9530954722463</v>
      </c>
      <c r="M108" s="8">
        <f t="shared" si="68"/>
        <v>-331.56307165551232</v>
      </c>
      <c r="N108" s="15"/>
      <c r="O108" s="1">
        <f t="shared" si="58"/>
        <v>21.15290975537307</v>
      </c>
      <c r="P108" s="15"/>
      <c r="Q108" s="7">
        <f t="shared" si="53"/>
        <v>6.8234894460269993E-2</v>
      </c>
      <c r="R108" s="7"/>
      <c r="S108" s="7">
        <f t="shared" si="59"/>
        <v>3.3311205081477023E-2</v>
      </c>
      <c r="T108" s="50">
        <f t="shared" si="56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47"/>
        <v>0</v>
      </c>
      <c r="F109" s="8"/>
      <c r="G109" s="15">
        <f t="shared" si="62"/>
        <v>0</v>
      </c>
      <c r="H109" s="8">
        <f t="shared" si="64"/>
        <v>-12902.962693035895</v>
      </c>
      <c r="I109" s="15">
        <f t="shared" si="65"/>
        <v>-51611.850772143582</v>
      </c>
      <c r="J109" s="10">
        <f t="shared" si="66"/>
        <v>-3521.7291903364217</v>
      </c>
      <c r="K109" s="21">
        <f t="shared" si="60"/>
        <v>153</v>
      </c>
      <c r="L109" s="10">
        <f t="shared" si="67"/>
        <v>-1719.2529457054632</v>
      </c>
      <c r="M109" s="8">
        <f t="shared" si="68"/>
        <v>-258.05925386071789</v>
      </c>
      <c r="N109" s="15"/>
      <c r="O109" s="1">
        <f t="shared" si="58"/>
        <v>21.15290975537307</v>
      </c>
      <c r="P109" s="15"/>
      <c r="Q109" s="7">
        <f t="shared" si="53"/>
        <v>6.8234894460269993E-2</v>
      </c>
      <c r="R109" s="7"/>
      <c r="S109" s="7">
        <f t="shared" si="59"/>
        <v>3.3311205081477023E-2</v>
      </c>
      <c r="T109" s="50">
        <f t="shared" si="56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47"/>
        <v>0</v>
      </c>
      <c r="F110" s="8"/>
      <c r="G110" s="15">
        <f t="shared" si="62"/>
        <v>0</v>
      </c>
      <c r="H110" s="8">
        <f t="shared" si="64"/>
        <v>-10042.520442738109</v>
      </c>
      <c r="I110" s="15">
        <f t="shared" si="65"/>
        <v>-40170.081770952434</v>
      </c>
      <c r="J110" s="10">
        <f t="shared" si="66"/>
        <v>-2741.0012901013547</v>
      </c>
      <c r="K110" s="21">
        <f t="shared" si="60"/>
        <v>154</v>
      </c>
      <c r="L110" s="10">
        <f t="shared" si="67"/>
        <v>-1338.1138320118982</v>
      </c>
      <c r="M110" s="8">
        <f t="shared" si="68"/>
        <v>-200.85040885476218</v>
      </c>
      <c r="N110" s="15"/>
      <c r="O110" s="1">
        <f t="shared" si="58"/>
        <v>21.15290975537307</v>
      </c>
      <c r="P110" s="15"/>
      <c r="Q110" s="7">
        <f t="shared" si="53"/>
        <v>6.8234894460269993E-2</v>
      </c>
      <c r="R110" s="7"/>
      <c r="S110" s="7">
        <f t="shared" si="59"/>
        <v>3.3311205081477023E-2</v>
      </c>
      <c r="T110" s="50">
        <f t="shared" si="56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47"/>
        <v>0</v>
      </c>
      <c r="F111" s="8"/>
      <c r="G111" s="15">
        <f t="shared" si="62"/>
        <v>0</v>
      </c>
      <c r="H111" s="8">
        <f t="shared" si="64"/>
        <v>-7816.2061878428649</v>
      </c>
      <c r="I111" s="15">
        <f t="shared" si="65"/>
        <v>-31264.82475137146</v>
      </c>
      <c r="J111" s="10">
        <f t="shared" si="66"/>
        <v>-2133.3520172286685</v>
      </c>
      <c r="K111" s="21">
        <f t="shared" si="60"/>
        <v>155</v>
      </c>
      <c r="L111" s="10">
        <f t="shared" si="67"/>
        <v>-1041.4689891293735</v>
      </c>
      <c r="M111" s="8">
        <f t="shared" si="68"/>
        <v>-156.32412375685729</v>
      </c>
      <c r="N111" s="15"/>
      <c r="O111" s="1">
        <f t="shared" si="58"/>
        <v>21.15290975537307</v>
      </c>
      <c r="P111" s="15"/>
      <c r="Q111" s="7">
        <f t="shared" si="53"/>
        <v>6.8234894460269993E-2</v>
      </c>
      <c r="R111" s="7"/>
      <c r="S111" s="7">
        <f t="shared" si="59"/>
        <v>3.3311205081477023E-2</v>
      </c>
      <c r="T111" s="50">
        <f t="shared" si="56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47"/>
        <v>0</v>
      </c>
      <c r="F112" s="8"/>
      <c r="G112" s="15">
        <f t="shared" si="62"/>
        <v>0</v>
      </c>
      <c r="H112" s="8">
        <f t="shared" si="64"/>
        <v>-6083.4408572252778</v>
      </c>
      <c r="I112" s="15">
        <f t="shared" si="65"/>
        <v>-24333.763428901111</v>
      </c>
      <c r="J112" s="10">
        <f t="shared" si="66"/>
        <v>-1660.4117793922451</v>
      </c>
      <c r="K112" s="21">
        <f t="shared" si="60"/>
        <v>156</v>
      </c>
      <c r="L112" s="10">
        <f t="shared" si="67"/>
        <v>-810.58698398427043</v>
      </c>
      <c r="M112" s="8">
        <f t="shared" si="68"/>
        <v>-121.66881714450555</v>
      </c>
      <c r="N112" s="15"/>
      <c r="O112" s="1">
        <f t="shared" si="58"/>
        <v>21.15290975537307</v>
      </c>
      <c r="P112" s="15"/>
      <c r="Q112" s="7">
        <f t="shared" si="53"/>
        <v>6.8234894460269993E-2</v>
      </c>
      <c r="R112" s="7"/>
      <c r="S112" s="7">
        <f t="shared" si="59"/>
        <v>3.3311205081477023E-2</v>
      </c>
      <c r="T112" s="50">
        <f t="shared" si="56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47"/>
        <v>0</v>
      </c>
      <c r="F113" s="8"/>
      <c r="G113" s="15">
        <f t="shared" si="62"/>
        <v>0</v>
      </c>
      <c r="H113" s="8">
        <f t="shared" si="64"/>
        <v>-4734.8101846288992</v>
      </c>
      <c r="I113" s="15">
        <f t="shared" si="65"/>
        <v>-18939.240738515597</v>
      </c>
      <c r="J113" s="10">
        <f t="shared" si="66"/>
        <v>-1292.3170929502576</v>
      </c>
      <c r="K113" s="21">
        <f t="shared" si="60"/>
        <v>157</v>
      </c>
      <c r="L113" s="10">
        <f t="shared" si="67"/>
        <v>-630.88893232815735</v>
      </c>
      <c r="M113" s="8">
        <f t="shared" si="68"/>
        <v>-94.696203692577981</v>
      </c>
      <c r="N113" s="15"/>
      <c r="O113" s="1">
        <f t="shared" si="58"/>
        <v>21.15290975537307</v>
      </c>
      <c r="P113" s="15"/>
      <c r="Q113" s="7">
        <f t="shared" si="53"/>
        <v>6.8234894460269993E-2</v>
      </c>
      <c r="R113" s="7"/>
      <c r="S113" s="7">
        <f t="shared" si="59"/>
        <v>3.3311205081477023E-2</v>
      </c>
      <c r="T113" s="50">
        <f t="shared" si="56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47"/>
        <v>0</v>
      </c>
      <c r="F114" s="8"/>
      <c r="G114" s="15">
        <f t="shared" si="62"/>
        <v>0</v>
      </c>
      <c r="H114" s="8">
        <f t="shared" si="64"/>
        <v>-3685.155820630569</v>
      </c>
      <c r="I114" s="15">
        <f t="shared" si="65"/>
        <v>-14740.623282522276</v>
      </c>
      <c r="J114" s="10">
        <f t="shared" si="66"/>
        <v>-1005.8248739615061</v>
      </c>
      <c r="K114" s="21">
        <f t="shared" si="60"/>
        <v>158</v>
      </c>
      <c r="L114" s="10">
        <f t="shared" si="67"/>
        <v>-491.02792519289454</v>
      </c>
      <c r="M114" s="8">
        <f t="shared" si="68"/>
        <v>-73.703116412611379</v>
      </c>
      <c r="N114" s="15"/>
      <c r="O114" s="1">
        <f t="shared" si="58"/>
        <v>21.15290975537307</v>
      </c>
      <c r="P114" s="15"/>
      <c r="Q114" s="7">
        <f t="shared" si="53"/>
        <v>6.8234894460269993E-2</v>
      </c>
      <c r="R114" s="7"/>
      <c r="S114" s="7">
        <f t="shared" si="59"/>
        <v>3.3311205081477023E-2</v>
      </c>
      <c r="T114" s="50">
        <f t="shared" si="56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ref="E115:E178" si="69">+N115*(Q115/$E$3)</f>
        <v>0</v>
      </c>
      <c r="F115" s="8"/>
      <c r="G115" s="15">
        <f t="shared" si="62"/>
        <v>0</v>
      </c>
      <c r="H115" s="8">
        <f t="shared" si="64"/>
        <v>-2868.1980676679977</v>
      </c>
      <c r="I115" s="15">
        <f t="shared" si="65"/>
        <v>-11472.792270671991</v>
      </c>
      <c r="J115" s="10">
        <f t="shared" si="66"/>
        <v>-782.84476975390464</v>
      </c>
      <c r="K115" s="21">
        <f t="shared" si="60"/>
        <v>159</v>
      </c>
      <c r="L115" s="10">
        <f t="shared" si="67"/>
        <v>-382.17253618553912</v>
      </c>
      <c r="M115" s="8">
        <f t="shared" si="68"/>
        <v>-57.363961353359954</v>
      </c>
      <c r="N115" s="15"/>
      <c r="O115" s="1">
        <f t="shared" si="58"/>
        <v>21.15290975537307</v>
      </c>
      <c r="P115" s="15"/>
      <c r="Q115" s="7">
        <f t="shared" si="53"/>
        <v>6.8234894460269993E-2</v>
      </c>
      <c r="R115" s="7"/>
      <c r="S115" s="7">
        <f t="shared" si="59"/>
        <v>3.3311205081477023E-2</v>
      </c>
      <c r="T115" s="50">
        <f t="shared" si="56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9"/>
        <v>0</v>
      </c>
      <c r="F116" s="8"/>
      <c r="G116" s="15">
        <f t="shared" si="62"/>
        <v>0</v>
      </c>
      <c r="H116" s="8">
        <f t="shared" si="64"/>
        <v>-2232.3506944590431</v>
      </c>
      <c r="I116" s="15">
        <f t="shared" si="65"/>
        <v>-8929.4027778361724</v>
      </c>
      <c r="J116" s="10">
        <f t="shared" si="66"/>
        <v>-609.29685613889296</v>
      </c>
      <c r="K116" s="21">
        <f t="shared" si="60"/>
        <v>160</v>
      </c>
      <c r="L116" s="10">
        <f t="shared" si="67"/>
        <v>-297.44916718761135</v>
      </c>
      <c r="M116" s="8">
        <f t="shared" si="68"/>
        <v>-44.647013889180862</v>
      </c>
      <c r="N116" s="15"/>
      <c r="O116" s="1">
        <f t="shared" si="58"/>
        <v>21.15290975537307</v>
      </c>
      <c r="P116" s="15"/>
      <c r="Q116" s="7">
        <f t="shared" si="53"/>
        <v>6.8234894460269993E-2</v>
      </c>
      <c r="R116" s="7"/>
      <c r="S116" s="7">
        <f t="shared" si="59"/>
        <v>3.3311205081477023E-2</v>
      </c>
      <c r="T116" s="50">
        <f t="shared" si="56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si="69"/>
        <v>0</v>
      </c>
      <c r="F117" s="8"/>
      <c r="G117" s="15">
        <f t="shared" si="62"/>
        <v>0</v>
      </c>
      <c r="H117" s="8">
        <f t="shared" si="64"/>
        <v>-1737.46355916889</v>
      </c>
      <c r="I117" s="15">
        <f t="shared" si="65"/>
        <v>-6949.8542366755601</v>
      </c>
      <c r="J117" s="10">
        <f t="shared" si="66"/>
        <v>-474.2225703538171</v>
      </c>
      <c r="K117" s="21">
        <f t="shared" si="60"/>
        <v>161</v>
      </c>
      <c r="L117" s="10">
        <f t="shared" si="67"/>
        <v>-231.50801976427152</v>
      </c>
      <c r="M117" s="8">
        <f t="shared" si="68"/>
        <v>-34.7492711833778</v>
      </c>
      <c r="N117" s="15"/>
      <c r="O117" s="1">
        <f t="shared" si="58"/>
        <v>21.15290975537307</v>
      </c>
      <c r="P117" s="15"/>
      <c r="Q117" s="7">
        <f t="shared" ref="Q117:Q180" si="70">+J117/I117</f>
        <v>6.8234894460269993E-2</v>
      </c>
      <c r="R117" s="7"/>
      <c r="S117" s="7">
        <f t="shared" si="59"/>
        <v>3.3311205081477023E-2</v>
      </c>
      <c r="T117" s="50">
        <f t="shared" si="56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69"/>
        <v>0</v>
      </c>
      <c r="F118" s="8"/>
      <c r="G118" s="15">
        <f t="shared" si="62"/>
        <v>0</v>
      </c>
      <c r="H118" s="8">
        <f t="shared" si="64"/>
        <v>-1352.2873565218911</v>
      </c>
      <c r="I118" s="15">
        <f t="shared" si="65"/>
        <v>-5409.1494260875643</v>
      </c>
      <c r="J118" s="10">
        <f t="shared" si="66"/>
        <v>-369.09274020891496</v>
      </c>
      <c r="K118" s="21">
        <f t="shared" si="60"/>
        <v>162</v>
      </c>
      <c r="L118" s="10">
        <f t="shared" si="67"/>
        <v>-180.18528584875659</v>
      </c>
      <c r="M118" s="8">
        <f t="shared" si="68"/>
        <v>-27.045747130437821</v>
      </c>
      <c r="N118" s="15"/>
      <c r="O118" s="1">
        <f t="shared" si="58"/>
        <v>21.15290975537307</v>
      </c>
      <c r="P118" s="15"/>
      <c r="Q118" s="7">
        <f t="shared" si="70"/>
        <v>6.8234894460269993E-2</v>
      </c>
      <c r="R118" s="7"/>
      <c r="S118" s="7">
        <f t="shared" si="59"/>
        <v>3.3311205081477023E-2</v>
      </c>
      <c r="T118" s="50">
        <f t="shared" si="56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69"/>
        <v>0</v>
      </c>
      <c r="F119" s="8"/>
      <c r="G119" s="15">
        <f t="shared" si="62"/>
        <v>0</v>
      </c>
      <c r="H119" s="8">
        <f t="shared" si="64"/>
        <v>-1052.500402070998</v>
      </c>
      <c r="I119" s="15">
        <f t="shared" si="65"/>
        <v>-4210.001608283992</v>
      </c>
      <c r="J119" s="10">
        <f t="shared" si="66"/>
        <v>-287.26901541882512</v>
      </c>
      <c r="K119" s="21">
        <f t="shared" si="60"/>
        <v>163</v>
      </c>
      <c r="L119" s="10">
        <f t="shared" si="67"/>
        <v>-140.24022696689616</v>
      </c>
      <c r="M119" s="8">
        <f t="shared" si="68"/>
        <v>-21.050008041419961</v>
      </c>
      <c r="N119" s="15"/>
      <c r="O119" s="1">
        <f t="shared" si="58"/>
        <v>21.15290975537307</v>
      </c>
      <c r="P119" s="15"/>
      <c r="Q119" s="7">
        <f t="shared" si="70"/>
        <v>6.8234894460269993E-2</v>
      </c>
      <c r="R119" s="7"/>
      <c r="S119" s="7">
        <f t="shared" si="59"/>
        <v>3.3311205081477023E-2</v>
      </c>
      <c r="T119" s="50">
        <f t="shared" si="56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69"/>
        <v>0</v>
      </c>
      <c r="F120" s="8"/>
      <c r="G120" s="15">
        <f t="shared" si="62"/>
        <v>0</v>
      </c>
      <c r="H120" s="8">
        <f t="shared" si="64"/>
        <v>-819.17285628461752</v>
      </c>
      <c r="I120" s="15">
        <f t="shared" si="65"/>
        <v>-3276.6914251384701</v>
      </c>
      <c r="J120" s="10">
        <f t="shared" si="66"/>
        <v>-223.58469357319518</v>
      </c>
      <c r="K120" s="21">
        <f t="shared" si="60"/>
        <v>164</v>
      </c>
      <c r="L120" s="10">
        <f t="shared" si="67"/>
        <v>-109.15054005150479</v>
      </c>
      <c r="M120" s="8">
        <f t="shared" si="68"/>
        <v>-16.383457125692352</v>
      </c>
      <c r="N120" s="15"/>
      <c r="O120" s="1">
        <f t="shared" si="58"/>
        <v>21.15290975537307</v>
      </c>
      <c r="P120" s="15"/>
      <c r="Q120" s="7">
        <f t="shared" si="70"/>
        <v>6.8234894460269993E-2</v>
      </c>
      <c r="R120" s="7"/>
      <c r="S120" s="7">
        <f t="shared" si="59"/>
        <v>3.3311205081477023E-2</v>
      </c>
      <c r="T120" s="50">
        <f t="shared" si="56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69"/>
        <v>0</v>
      </c>
      <c r="F121" s="8"/>
      <c r="G121" s="15">
        <f t="shared" si="62"/>
        <v>0</v>
      </c>
      <c r="H121" s="8">
        <f t="shared" si="64"/>
        <v>-637.57141294491623</v>
      </c>
      <c r="I121" s="15">
        <f t="shared" si="65"/>
        <v>-2550.2856517796649</v>
      </c>
      <c r="J121" s="10">
        <f t="shared" ref="J121:J152" si="71">+I121*$Q$3</f>
        <v>-174.0184722927263</v>
      </c>
      <c r="K121" s="21">
        <f t="shared" si="60"/>
        <v>165</v>
      </c>
      <c r="L121" s="10">
        <f t="shared" si="67"/>
        <v>-84.953088362780719</v>
      </c>
      <c r="M121" s="8">
        <f t="shared" ref="M121:M152" si="72">+I121*$M$3</f>
        <v>-12.751428258898326</v>
      </c>
      <c r="N121" s="15"/>
      <c r="O121" s="1">
        <f t="shared" si="58"/>
        <v>21.15290975537307</v>
      </c>
      <c r="P121" s="15"/>
      <c r="Q121" s="7">
        <f t="shared" si="70"/>
        <v>6.8234894460269993E-2</v>
      </c>
      <c r="R121" s="7"/>
      <c r="S121" s="7">
        <f t="shared" si="59"/>
        <v>3.3311205081477023E-2</v>
      </c>
      <c r="T121" s="50">
        <f t="shared" si="56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69"/>
        <v>0</v>
      </c>
      <c r="F122" s="8"/>
      <c r="G122" s="15">
        <f t="shared" si="62"/>
        <v>0</v>
      </c>
      <c r="H122" s="8">
        <f t="shared" si="64"/>
        <v>-496.22897473465781</v>
      </c>
      <c r="I122" s="15">
        <f t="shared" si="65"/>
        <v>-1984.9158989386312</v>
      </c>
      <c r="J122" s="10">
        <f t="shared" si="71"/>
        <v>-135.44052687658944</v>
      </c>
      <c r="K122" s="21">
        <f t="shared" si="60"/>
        <v>166</v>
      </c>
      <c r="L122" s="10">
        <f t="shared" si="67"/>
        <v>-66.119940579029063</v>
      </c>
      <c r="M122" s="8">
        <f t="shared" si="72"/>
        <v>-9.9245794946931571</v>
      </c>
      <c r="N122" s="15"/>
      <c r="O122" s="1">
        <f t="shared" si="58"/>
        <v>21.15290975537307</v>
      </c>
      <c r="P122" s="15"/>
      <c r="Q122" s="7">
        <f t="shared" si="70"/>
        <v>6.8234894460269993E-2</v>
      </c>
      <c r="R122" s="7"/>
      <c r="S122" s="7">
        <f t="shared" si="59"/>
        <v>3.3311205081477023E-2</v>
      </c>
      <c r="T122" s="50">
        <f t="shared" si="56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69"/>
        <v>0</v>
      </c>
      <c r="F123" s="8"/>
      <c r="G123" s="15">
        <f t="shared" si="62"/>
        <v>0</v>
      </c>
      <c r="H123" s="8">
        <f t="shared" si="64"/>
        <v>-386.22057132207732</v>
      </c>
      <c r="I123" s="15">
        <f t="shared" si="65"/>
        <v>-1544.8822852883093</v>
      </c>
      <c r="J123" s="10">
        <f t="shared" si="71"/>
        <v>-105.4148796901885</v>
      </c>
      <c r="K123" s="21">
        <f t="shared" si="60"/>
        <v>167</v>
      </c>
      <c r="L123" s="10">
        <f t="shared" si="67"/>
        <v>-51.461890631979763</v>
      </c>
      <c r="M123" s="8">
        <f t="shared" si="72"/>
        <v>-7.7244114264415469</v>
      </c>
      <c r="N123" s="15"/>
      <c r="O123" s="1">
        <f t="shared" si="58"/>
        <v>21.15290975537307</v>
      </c>
      <c r="P123" s="15"/>
      <c r="Q123" s="7">
        <f t="shared" si="70"/>
        <v>6.8234894460269993E-2</v>
      </c>
      <c r="R123" s="7"/>
      <c r="S123" s="7">
        <f t="shared" si="59"/>
        <v>3.3311205081477023E-2</v>
      </c>
      <c r="T123" s="50">
        <f t="shared" si="56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69"/>
        <v>0</v>
      </c>
      <c r="F124" s="8"/>
      <c r="G124" s="15">
        <f t="shared" si="62"/>
        <v>0</v>
      </c>
      <c r="H124" s="8">
        <f t="shared" si="64"/>
        <v>-300.59979829294252</v>
      </c>
      <c r="I124" s="15">
        <f t="shared" si="65"/>
        <v>-1202.3991931717701</v>
      </c>
      <c r="J124" s="10">
        <f t="shared" si="71"/>
        <v>-82.045582045189519</v>
      </c>
      <c r="K124" s="21">
        <f t="shared" si="60"/>
        <v>168</v>
      </c>
      <c r="L124" s="10">
        <f t="shared" si="67"/>
        <v>-40.053366113547341</v>
      </c>
      <c r="M124" s="8">
        <f t="shared" si="72"/>
        <v>-6.0119959658588504</v>
      </c>
      <c r="N124" s="15"/>
      <c r="O124" s="1">
        <f t="shared" si="58"/>
        <v>21.15290975537307</v>
      </c>
      <c r="P124" s="15"/>
      <c r="Q124" s="7">
        <f t="shared" si="70"/>
        <v>6.8234894460269993E-2</v>
      </c>
      <c r="R124" s="7"/>
      <c r="S124" s="7">
        <f t="shared" si="59"/>
        <v>3.3311205081477023E-2</v>
      </c>
      <c r="T124" s="50">
        <f t="shared" si="56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69"/>
        <v>0</v>
      </c>
      <c r="F125" s="8"/>
      <c r="G125" s="15">
        <f t="shared" si="62"/>
        <v>0</v>
      </c>
      <c r="H125" s="8">
        <f t="shared" si="64"/>
        <v>-233.960191256629</v>
      </c>
      <c r="I125" s="15">
        <f t="shared" si="65"/>
        <v>-935.84076502651601</v>
      </c>
      <c r="J125" s="10">
        <f t="shared" si="71"/>
        <v>-63.856995833202653</v>
      </c>
      <c r="K125" s="21">
        <f t="shared" si="60"/>
        <v>169</v>
      </c>
      <c r="L125" s="10">
        <f t="shared" si="67"/>
        <v>-31.173983647404626</v>
      </c>
      <c r="M125" s="8">
        <f t="shared" si="72"/>
        <v>-4.6792038251325803</v>
      </c>
      <c r="N125" s="15"/>
      <c r="O125" s="1">
        <f t="shared" si="58"/>
        <v>21.15290975537307</v>
      </c>
      <c r="P125" s="15"/>
      <c r="Q125" s="7">
        <f t="shared" si="70"/>
        <v>6.8234894460269993E-2</v>
      </c>
      <c r="R125" s="7"/>
      <c r="S125" s="7">
        <f t="shared" si="59"/>
        <v>3.3311205081477023E-2</v>
      </c>
      <c r="T125" s="50">
        <f t="shared" si="56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69"/>
        <v>0</v>
      </c>
      <c r="F126" s="8"/>
      <c r="G126" s="15">
        <f t="shared" si="62"/>
        <v>0</v>
      </c>
      <c r="H126" s="8">
        <f t="shared" si="64"/>
        <v>-182.09383839803974</v>
      </c>
      <c r="I126" s="15">
        <f t="shared" si="65"/>
        <v>-728.37535359215894</v>
      </c>
      <c r="J126" s="10">
        <f t="shared" si="71"/>
        <v>-49.700615379822807</v>
      </c>
      <c r="K126" s="21">
        <f t="shared" si="60"/>
        <v>170</v>
      </c>
      <c r="L126" s="10">
        <f t="shared" si="67"/>
        <v>-24.263060779801748</v>
      </c>
      <c r="M126" s="8">
        <f t="shared" si="72"/>
        <v>-3.6418767679607948</v>
      </c>
      <c r="N126" s="15"/>
      <c r="O126" s="1">
        <f t="shared" si="58"/>
        <v>21.15290975537307</v>
      </c>
      <c r="P126" s="15"/>
      <c r="Q126" s="7">
        <f t="shared" si="70"/>
        <v>6.8234894460269993E-2</v>
      </c>
      <c r="R126" s="7"/>
      <c r="S126" s="7">
        <f t="shared" si="59"/>
        <v>3.3311205081477023E-2</v>
      </c>
      <c r="T126" s="50">
        <f t="shared" si="56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69"/>
        <v>0</v>
      </c>
      <c r="F127" s="8"/>
      <c r="G127" s="15">
        <f t="shared" si="62"/>
        <v>0</v>
      </c>
      <c r="H127" s="8">
        <f t="shared" si="64"/>
        <v>-141.72567480149007</v>
      </c>
      <c r="I127" s="15">
        <f t="shared" si="65"/>
        <v>-566.90269920596029</v>
      </c>
      <c r="J127" s="10">
        <f t="shared" si="71"/>
        <v>-38.682545849560888</v>
      </c>
      <c r="K127" s="21">
        <f t="shared" si="60"/>
        <v>171</v>
      </c>
      <c r="L127" s="10">
        <f t="shared" si="67"/>
        <v>-18.884212074492623</v>
      </c>
      <c r="M127" s="8">
        <f t="shared" si="72"/>
        <v>-2.8345134960298015</v>
      </c>
      <c r="N127" s="15"/>
      <c r="O127" s="1">
        <f t="shared" si="58"/>
        <v>21.15290975537307</v>
      </c>
      <c r="P127" s="15"/>
      <c r="Q127" s="7">
        <f t="shared" si="70"/>
        <v>6.8234894460269993E-2</v>
      </c>
      <c r="R127" s="7"/>
      <c r="S127" s="7">
        <f t="shared" si="59"/>
        <v>3.3311205081477023E-2</v>
      </c>
      <c r="T127" s="50">
        <f t="shared" si="56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69"/>
        <v>0</v>
      </c>
      <c r="F128" s="8"/>
      <c r="G128" s="15">
        <f t="shared" si="62"/>
        <v>0</v>
      </c>
      <c r="H128" s="8">
        <f t="shared" si="64"/>
        <v>-110.30668074573326</v>
      </c>
      <c r="I128" s="15">
        <f t="shared" si="65"/>
        <v>-441.22672298293304</v>
      </c>
      <c r="J128" s="10">
        <f t="shared" si="71"/>
        <v>-30.107058875791221</v>
      </c>
      <c r="K128" s="21">
        <f t="shared" si="60"/>
        <v>172</v>
      </c>
      <c r="L128" s="10">
        <f t="shared" si="67"/>
        <v>-14.697793856712535</v>
      </c>
      <c r="M128" s="8">
        <f t="shared" si="72"/>
        <v>-2.2061336149146653</v>
      </c>
      <c r="N128" s="15"/>
      <c r="O128" s="1">
        <f t="shared" si="58"/>
        <v>21.15290975537307</v>
      </c>
      <c r="P128" s="15"/>
      <c r="Q128" s="7">
        <f t="shared" si="70"/>
        <v>6.8234894460269993E-2</v>
      </c>
      <c r="R128" s="7"/>
      <c r="S128" s="7">
        <f t="shared" si="59"/>
        <v>3.3311205081477023E-2</v>
      </c>
      <c r="T128" s="50">
        <f t="shared" si="56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69"/>
        <v>0</v>
      </c>
      <c r="F129" s="8"/>
      <c r="G129" s="15">
        <f t="shared" si="62"/>
        <v>0</v>
      </c>
      <c r="H129" s="8">
        <f t="shared" si="64"/>
        <v>-85.852925619749399</v>
      </c>
      <c r="I129" s="15">
        <f t="shared" si="65"/>
        <v>-343.4117024789976</v>
      </c>
      <c r="J129" s="10">
        <f t="shared" si="71"/>
        <v>-23.43266127507604</v>
      </c>
      <c r="K129" s="21">
        <f t="shared" si="60"/>
        <v>173</v>
      </c>
      <c r="L129" s="10">
        <f t="shared" si="67"/>
        <v>-11.43945764865706</v>
      </c>
      <c r="M129" s="8">
        <f t="shared" si="72"/>
        <v>-1.717058512394988</v>
      </c>
      <c r="N129" s="15"/>
      <c r="O129" s="1">
        <f t="shared" si="58"/>
        <v>21.15290975537307</v>
      </c>
      <c r="P129" s="15"/>
      <c r="Q129" s="7">
        <f t="shared" si="70"/>
        <v>6.8234894460269993E-2</v>
      </c>
      <c r="R129" s="7"/>
      <c r="S129" s="7">
        <f t="shared" si="59"/>
        <v>3.3311205081477023E-2</v>
      </c>
      <c r="T129" s="50">
        <f t="shared" si="56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69"/>
        <v>0</v>
      </c>
      <c r="F130" s="8"/>
      <c r="G130" s="15">
        <f t="shared" si="62"/>
        <v>0</v>
      </c>
      <c r="H130" s="8">
        <f t="shared" si="64"/>
        <v>-66.820293998877574</v>
      </c>
      <c r="I130" s="15">
        <f t="shared" si="65"/>
        <v>-267.2811759955103</v>
      </c>
      <c r="J130" s="10">
        <f t="shared" si="71"/>
        <v>-18.237902835270493</v>
      </c>
      <c r="K130" s="21">
        <f t="shared" si="60"/>
        <v>174</v>
      </c>
      <c r="L130" s="10">
        <f t="shared" si="67"/>
        <v>-8.903458068004797</v>
      </c>
      <c r="M130" s="8">
        <f t="shared" si="72"/>
        <v>-1.3364058799775516</v>
      </c>
      <c r="N130" s="15"/>
      <c r="O130" s="1">
        <f t="shared" si="58"/>
        <v>21.15290975537307</v>
      </c>
      <c r="P130" s="15"/>
      <c r="Q130" s="7">
        <f t="shared" si="70"/>
        <v>6.8234894460269993E-2</v>
      </c>
      <c r="R130" s="7"/>
      <c r="S130" s="7">
        <f t="shared" si="59"/>
        <v>3.3311205081477023E-2</v>
      </c>
      <c r="T130" s="50">
        <f t="shared" si="56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69"/>
        <v>0</v>
      </c>
      <c r="F131" s="8"/>
      <c r="G131" s="15">
        <f t="shared" si="62"/>
        <v>0</v>
      </c>
      <c r="H131" s="8">
        <f t="shared" si="64"/>
        <v>-52.006983546164996</v>
      </c>
      <c r="I131" s="15">
        <f t="shared" si="65"/>
        <v>-208.02793418465998</v>
      </c>
      <c r="J131" s="10">
        <f t="shared" si="71"/>
        <v>-14.194764133878266</v>
      </c>
      <c r="K131" s="21">
        <f t="shared" si="60"/>
        <v>175</v>
      </c>
      <c r="L131" s="10">
        <f t="shared" si="67"/>
        <v>-6.9296611783012132</v>
      </c>
      <c r="M131" s="8">
        <f t="shared" si="72"/>
        <v>-1.0401396709233</v>
      </c>
      <c r="N131" s="15"/>
      <c r="O131" s="1">
        <f t="shared" si="58"/>
        <v>21.15290975537307</v>
      </c>
      <c r="P131" s="15"/>
      <c r="Q131" s="7">
        <f t="shared" si="70"/>
        <v>6.8234894460269993E-2</v>
      </c>
      <c r="R131" s="7"/>
      <c r="S131" s="7">
        <f t="shared" si="59"/>
        <v>3.3311205081477023E-2</v>
      </c>
      <c r="T131" s="50">
        <f t="shared" si="56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69"/>
        <v>0</v>
      </c>
      <c r="F132" s="8"/>
      <c r="G132" s="15">
        <f t="shared" si="62"/>
        <v>0</v>
      </c>
      <c r="H132" s="8">
        <f t="shared" si="64"/>
        <v>-40.477618036468222</v>
      </c>
      <c r="I132" s="15">
        <f t="shared" si="65"/>
        <v>-161.91047214587289</v>
      </c>
      <c r="J132" s="10">
        <f t="shared" si="71"/>
        <v>-11.047943978886121</v>
      </c>
      <c r="K132" s="21">
        <f t="shared" si="60"/>
        <v>176</v>
      </c>
      <c r="L132" s="10">
        <f t="shared" si="67"/>
        <v>-5.3934329424899445</v>
      </c>
      <c r="M132" s="8">
        <f t="shared" si="72"/>
        <v>-0.80955236072936443</v>
      </c>
      <c r="N132" s="15"/>
      <c r="O132" s="1">
        <f t="shared" si="58"/>
        <v>21.15290975537307</v>
      </c>
      <c r="P132" s="15"/>
      <c r="Q132" s="7">
        <f t="shared" si="70"/>
        <v>6.8234894460269993E-2</v>
      </c>
      <c r="R132" s="7"/>
      <c r="S132" s="7">
        <f t="shared" si="59"/>
        <v>3.3311205081477023E-2</v>
      </c>
      <c r="T132" s="50">
        <f t="shared" si="56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69"/>
        <v>0</v>
      </c>
      <c r="F133" s="8"/>
      <c r="G133" s="15">
        <f t="shared" si="62"/>
        <v>0</v>
      </c>
      <c r="H133" s="8">
        <f t="shared" si="64"/>
        <v>-31.504183672791314</v>
      </c>
      <c r="I133" s="15">
        <f t="shared" si="65"/>
        <v>-126.01673469116525</v>
      </c>
      <c r="J133" s="10">
        <f t="shared" si="71"/>
        <v>-8.5987385918795063</v>
      </c>
      <c r="K133" s="21">
        <f t="shared" si="60"/>
        <v>177</v>
      </c>
      <c r="L133" s="10">
        <f t="shared" si="67"/>
        <v>-4.1977692929954857</v>
      </c>
      <c r="M133" s="8">
        <f t="shared" si="72"/>
        <v>-0.63008367345582628</v>
      </c>
      <c r="N133" s="15"/>
      <c r="O133" s="1">
        <f t="shared" si="58"/>
        <v>21.15290975537307</v>
      </c>
      <c r="P133" s="15"/>
      <c r="Q133" s="7">
        <f t="shared" si="70"/>
        <v>6.8234894460269993E-2</v>
      </c>
      <c r="R133" s="7"/>
      <c r="S133" s="7">
        <f t="shared" si="59"/>
        <v>3.3311205081477023E-2</v>
      </c>
      <c r="T133" s="50">
        <f t="shared" ref="T133:T196" si="7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69"/>
        <v>0</v>
      </c>
      <c r="F134" s="8"/>
      <c r="G134" s="15">
        <f t="shared" si="62"/>
        <v>0</v>
      </c>
      <c r="H134" s="8">
        <f t="shared" si="64"/>
        <v>-24.5200591594784</v>
      </c>
      <c r="I134" s="15">
        <f t="shared" si="65"/>
        <v>-98.0802366379136</v>
      </c>
      <c r="J134" s="10">
        <f t="shared" si="71"/>
        <v>-6.6924945956263411</v>
      </c>
      <c r="K134" s="21">
        <f t="shared" si="60"/>
        <v>178</v>
      </c>
      <c r="L134" s="10">
        <f t="shared" si="67"/>
        <v>-3.2671708770853365</v>
      </c>
      <c r="M134" s="8">
        <f t="shared" si="72"/>
        <v>-0.49040118318956799</v>
      </c>
      <c r="N134" s="15"/>
      <c r="O134" s="1">
        <f t="shared" ref="O134:O197" si="74">LOG(2)/LOG(1+S134)</f>
        <v>21.15290975537307</v>
      </c>
      <c r="P134" s="15"/>
      <c r="Q134" s="7">
        <f t="shared" si="70"/>
        <v>6.8234894460269993E-2</v>
      </c>
      <c r="R134" s="7"/>
      <c r="S134" s="7">
        <f t="shared" ref="S134:S197" si="75">+L134/I134</f>
        <v>3.3311205081477023E-2</v>
      </c>
      <c r="T134" s="50">
        <f t="shared" si="7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69"/>
        <v>0</v>
      </c>
      <c r="F135" s="8"/>
      <c r="G135" s="15">
        <f t="shared" si="62"/>
        <v>0</v>
      </c>
      <c r="H135" s="8">
        <f t="shared" si="64"/>
        <v>-19.084236793082745</v>
      </c>
      <c r="I135" s="15">
        <f t="shared" si="65"/>
        <v>-76.33694717233098</v>
      </c>
      <c r="J135" s="10">
        <f t="shared" si="71"/>
        <v>-5.2088435337232104</v>
      </c>
      <c r="K135" s="21">
        <f t="shared" si="60"/>
        <v>179</v>
      </c>
      <c r="L135" s="10">
        <f t="shared" si="67"/>
        <v>-2.5428757025513948</v>
      </c>
      <c r="M135" s="8">
        <f t="shared" si="72"/>
        <v>-0.38168473586165491</v>
      </c>
      <c r="N135" s="15"/>
      <c r="O135" s="1">
        <f t="shared" si="74"/>
        <v>21.15290975537307</v>
      </c>
      <c r="P135" s="15"/>
      <c r="Q135" s="7">
        <f t="shared" si="70"/>
        <v>6.8234894460269993E-2</v>
      </c>
      <c r="R135" s="7"/>
      <c r="S135" s="7">
        <f t="shared" si="75"/>
        <v>3.3311205081477023E-2</v>
      </c>
      <c r="T135" s="50">
        <f t="shared" si="7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69"/>
        <v>0</v>
      </c>
      <c r="F136" s="8"/>
      <c r="G136" s="15">
        <f t="shared" si="62"/>
        <v>0</v>
      </c>
      <c r="H136" s="8">
        <f t="shared" si="64"/>
        <v>-14.853475336484493</v>
      </c>
      <c r="I136" s="15">
        <f t="shared" si="65"/>
        <v>-59.413901345937973</v>
      </c>
      <c r="J136" s="10">
        <f t="shared" si="71"/>
        <v>-4.054101287812971</v>
      </c>
      <c r="K136" s="21">
        <f t="shared" ref="K136:K199" si="76">+K135+1</f>
        <v>180</v>
      </c>
      <c r="L136" s="10">
        <f t="shared" si="67"/>
        <v>-1.9791486524251836</v>
      </c>
      <c r="M136" s="8">
        <f t="shared" si="72"/>
        <v>-0.29706950672968985</v>
      </c>
      <c r="N136" s="15"/>
      <c r="O136" s="1">
        <f t="shared" si="74"/>
        <v>21.15290975537307</v>
      </c>
      <c r="P136" s="15"/>
      <c r="Q136" s="7">
        <f t="shared" si="70"/>
        <v>6.8234894460269993E-2</v>
      </c>
      <c r="R136" s="7"/>
      <c r="S136" s="7">
        <f t="shared" si="75"/>
        <v>3.3311205081477023E-2</v>
      </c>
      <c r="T136" s="50">
        <f t="shared" si="7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69"/>
        <v>0</v>
      </c>
      <c r="F137" s="8"/>
      <c r="G137" s="15">
        <f t="shared" si="62"/>
        <v>0</v>
      </c>
      <c r="H137" s="8">
        <f t="shared" si="64"/>
        <v>-11.560626288787242</v>
      </c>
      <c r="I137" s="15">
        <f t="shared" si="65"/>
        <v>-46.242505155148969</v>
      </c>
      <c r="J137" s="10">
        <f t="shared" si="71"/>
        <v>-3.1553524588400808</v>
      </c>
      <c r="K137" s="21">
        <f t="shared" si="76"/>
        <v>181</v>
      </c>
      <c r="L137" s="10">
        <f t="shared" si="67"/>
        <v>-1.5403935727044258</v>
      </c>
      <c r="M137" s="8">
        <f t="shared" si="72"/>
        <v>-0.23121252577574486</v>
      </c>
      <c r="N137" s="15"/>
      <c r="O137" s="1">
        <f t="shared" si="74"/>
        <v>21.15290975537307</v>
      </c>
      <c r="P137" s="15"/>
      <c r="Q137" s="7">
        <f t="shared" si="70"/>
        <v>6.8234894460269993E-2</v>
      </c>
      <c r="R137" s="7"/>
      <c r="S137" s="7">
        <f t="shared" si="75"/>
        <v>3.3311205081477023E-2</v>
      </c>
      <c r="T137" s="50">
        <f t="shared" si="7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69"/>
        <v>0</v>
      </c>
      <c r="F138" s="8"/>
      <c r="G138" s="15">
        <f t="shared" si="62"/>
        <v>0</v>
      </c>
      <c r="H138" s="8">
        <f t="shared" si="64"/>
        <v>-8.9977649783226017</v>
      </c>
      <c r="I138" s="15">
        <f t="shared" si="65"/>
        <v>-35.991059913290407</v>
      </c>
      <c r="J138" s="10">
        <f t="shared" si="71"/>
        <v>-2.4558461746966249</v>
      </c>
      <c r="K138" s="21">
        <f t="shared" si="76"/>
        <v>182</v>
      </c>
      <c r="L138" s="10">
        <f t="shared" si="67"/>
        <v>-1.1989055778713433</v>
      </c>
      <c r="M138" s="8">
        <f t="shared" si="72"/>
        <v>-0.17995529956645204</v>
      </c>
      <c r="N138" s="15"/>
      <c r="O138" s="1">
        <f t="shared" si="74"/>
        <v>21.15290975537307</v>
      </c>
      <c r="P138" s="15"/>
      <c r="Q138" s="7">
        <f t="shared" si="70"/>
        <v>6.8234894460269993E-2</v>
      </c>
      <c r="R138" s="7"/>
      <c r="S138" s="7">
        <f t="shared" si="75"/>
        <v>3.3311205081477023E-2</v>
      </c>
      <c r="T138" s="50">
        <f t="shared" si="7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69"/>
        <v>0</v>
      </c>
      <c r="F139" s="8"/>
      <c r="G139" s="15">
        <f t="shared" si="62"/>
        <v>0</v>
      </c>
      <c r="H139" s="8">
        <f t="shared" si="64"/>
        <v>-7.0030613033181748</v>
      </c>
      <c r="I139" s="15">
        <f t="shared" si="65"/>
        <v>-28.012245213272699</v>
      </c>
      <c r="J139" s="10">
        <f t="shared" si="71"/>
        <v>-1.911412595722866</v>
      </c>
      <c r="K139" s="21">
        <f t="shared" si="76"/>
        <v>183</v>
      </c>
      <c r="L139" s="10">
        <f t="shared" si="67"/>
        <v>-0.93312164509194995</v>
      </c>
      <c r="M139" s="8">
        <f t="shared" si="72"/>
        <v>-0.14006122606636351</v>
      </c>
      <c r="N139" s="15"/>
      <c r="O139" s="1">
        <f t="shared" si="74"/>
        <v>21.15290975537307</v>
      </c>
      <c r="P139" s="15"/>
      <c r="Q139" s="7">
        <f t="shared" si="70"/>
        <v>6.8234894460269993E-2</v>
      </c>
      <c r="R139" s="7"/>
      <c r="S139" s="7">
        <f t="shared" si="75"/>
        <v>3.3311205081477023E-2</v>
      </c>
      <c r="T139" s="50">
        <f t="shared" si="7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69"/>
        <v>0</v>
      </c>
      <c r="F140" s="8"/>
      <c r="G140" s="15">
        <f t="shared" si="62"/>
        <v>0</v>
      </c>
      <c r="H140" s="8">
        <f t="shared" si="64"/>
        <v>-5.4505610822450272</v>
      </c>
      <c r="I140" s="15">
        <f t="shared" si="65"/>
        <v>-21.802244328980109</v>
      </c>
      <c r="J140" s="10">
        <f t="shared" si="71"/>
        <v>-1.4876738407849777</v>
      </c>
      <c r="K140" s="21">
        <f t="shared" si="76"/>
        <v>184</v>
      </c>
      <c r="L140" s="10">
        <f t="shared" si="67"/>
        <v>-0.72625903207912579</v>
      </c>
      <c r="M140" s="8">
        <f t="shared" si="72"/>
        <v>-0.10901122164490054</v>
      </c>
      <c r="N140" s="15"/>
      <c r="O140" s="1">
        <f t="shared" si="74"/>
        <v>21.15290975537307</v>
      </c>
      <c r="P140" s="15"/>
      <c r="Q140" s="7">
        <f t="shared" si="70"/>
        <v>6.8234894460269993E-2</v>
      </c>
      <c r="R140" s="7"/>
      <c r="S140" s="7">
        <f t="shared" si="75"/>
        <v>3.3311205081477023E-2</v>
      </c>
      <c r="T140" s="50">
        <f t="shared" si="7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69"/>
        <v>0</v>
      </c>
      <c r="F141" s="8"/>
      <c r="G141" s="15">
        <f t="shared" si="62"/>
        <v>0</v>
      </c>
      <c r="H141" s="8">
        <f t="shared" si="64"/>
        <v>-4.2422327642923268</v>
      </c>
      <c r="I141" s="15">
        <f t="shared" si="65"/>
        <v>-16.968931057169307</v>
      </c>
      <c r="J141" s="10">
        <f t="shared" si="71"/>
        <v>-1.1578732197895454</v>
      </c>
      <c r="K141" s="21">
        <f t="shared" si="76"/>
        <v>185</v>
      </c>
      <c r="L141" s="10">
        <f t="shared" si="67"/>
        <v>-0.56525554245881149</v>
      </c>
      <c r="M141" s="8">
        <f t="shared" si="72"/>
        <v>-8.4844655285846532E-2</v>
      </c>
      <c r="N141" s="15"/>
      <c r="O141" s="1">
        <f t="shared" si="74"/>
        <v>21.15290975537307</v>
      </c>
      <c r="P141" s="15"/>
      <c r="Q141" s="7">
        <f t="shared" si="70"/>
        <v>6.8234894460269993E-2</v>
      </c>
      <c r="R141" s="7"/>
      <c r="S141" s="7">
        <f t="shared" si="75"/>
        <v>3.3311205081477023E-2</v>
      </c>
      <c r="T141" s="50">
        <f t="shared" si="7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69"/>
        <v>0</v>
      </c>
      <c r="F142" s="8"/>
      <c r="G142" s="15">
        <f t="shared" si="62"/>
        <v>0</v>
      </c>
      <c r="H142" s="8">
        <f t="shared" si="64"/>
        <v>-3.301777295012486</v>
      </c>
      <c r="I142" s="15">
        <f t="shared" si="65"/>
        <v>-13.207109180049944</v>
      </c>
      <c r="J142" s="10">
        <f t="shared" si="71"/>
        <v>-0.90118570102597084</v>
      </c>
      <c r="K142" s="21">
        <f t="shared" si="76"/>
        <v>186</v>
      </c>
      <c r="L142" s="10">
        <f t="shared" si="67"/>
        <v>-0.43994472243010152</v>
      </c>
      <c r="M142" s="8">
        <f t="shared" si="72"/>
        <v>-6.6035545900249723E-2</v>
      </c>
      <c r="N142" s="15"/>
      <c r="O142" s="1">
        <f t="shared" si="74"/>
        <v>21.15290975537307</v>
      </c>
      <c r="P142" s="15"/>
      <c r="Q142" s="7">
        <f t="shared" si="70"/>
        <v>6.8234894460269993E-2</v>
      </c>
      <c r="R142" s="7"/>
      <c r="S142" s="7">
        <f t="shared" si="75"/>
        <v>3.3311205081477023E-2</v>
      </c>
      <c r="T142" s="50">
        <f t="shared" si="7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69"/>
        <v>0</v>
      </c>
      <c r="F143" s="8"/>
      <c r="G143" s="15">
        <f t="shared" si="62"/>
        <v>0</v>
      </c>
      <c r="H143" s="8">
        <f t="shared" si="64"/>
        <v>-2.569810265391828</v>
      </c>
      <c r="I143" s="15">
        <f t="shared" si="65"/>
        <v>-10.279241061567312</v>
      </c>
      <c r="J143" s="10">
        <f t="shared" si="71"/>
        <v>-0.70140292896771927</v>
      </c>
      <c r="K143" s="21">
        <f t="shared" si="76"/>
        <v>187</v>
      </c>
      <c r="L143" s="10">
        <f t="shared" si="67"/>
        <v>-0.34241390708380831</v>
      </c>
      <c r="M143" s="8">
        <f t="shared" si="72"/>
        <v>-5.1396205307836562E-2</v>
      </c>
      <c r="N143" s="15"/>
      <c r="O143" s="1">
        <f t="shared" si="74"/>
        <v>21.15290975537307</v>
      </c>
      <c r="P143" s="15"/>
      <c r="Q143" s="7">
        <f t="shared" si="70"/>
        <v>6.8234894460269993E-2</v>
      </c>
      <c r="R143" s="7"/>
      <c r="S143" s="7">
        <f t="shared" si="75"/>
        <v>3.3311205081477023E-2</v>
      </c>
      <c r="T143" s="50">
        <f t="shared" si="7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69"/>
        <v>0</v>
      </c>
      <c r="F144" s="8"/>
      <c r="G144" s="15">
        <f t="shared" si="62"/>
        <v>0</v>
      </c>
      <c r="H144" s="8">
        <f t="shared" si="64"/>
        <v>-2.0001121244878637</v>
      </c>
      <c r="I144" s="15">
        <f t="shared" si="65"/>
        <v>-8.0004484979514547</v>
      </c>
      <c r="J144" s="10">
        <f t="shared" si="71"/>
        <v>-0.54590975889254312</v>
      </c>
      <c r="K144" s="21">
        <f t="shared" si="76"/>
        <v>188</v>
      </c>
      <c r="L144" s="10">
        <f t="shared" si="67"/>
        <v>-0.26650458065905569</v>
      </c>
      <c r="M144" s="8">
        <f t="shared" si="72"/>
        <v>-4.0002242489757277E-2</v>
      </c>
      <c r="N144" s="15"/>
      <c r="O144" s="1">
        <f t="shared" si="74"/>
        <v>21.15290975537307</v>
      </c>
      <c r="P144" s="15"/>
      <c r="Q144" s="7">
        <f t="shared" si="70"/>
        <v>6.8234894460269993E-2</v>
      </c>
      <c r="R144" s="7"/>
      <c r="S144" s="7">
        <f t="shared" si="75"/>
        <v>3.3311205081477023E-2</v>
      </c>
      <c r="T144" s="50">
        <f t="shared" si="7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69"/>
        <v>0</v>
      </c>
      <c r="F145" s="8"/>
      <c r="G145" s="15">
        <f t="shared" si="62"/>
        <v>0</v>
      </c>
      <c r="H145" s="8">
        <f t="shared" si="64"/>
        <v>-1.5567096779082223</v>
      </c>
      <c r="I145" s="15">
        <f t="shared" si="65"/>
        <v>-6.2268387116328894</v>
      </c>
      <c r="J145" s="10">
        <f t="shared" si="71"/>
        <v>-0.42488768230939378</v>
      </c>
      <c r="K145" s="21">
        <f t="shared" si="76"/>
        <v>189</v>
      </c>
      <c r="L145" s="10">
        <f t="shared" si="67"/>
        <v>-0.20742350133248336</v>
      </c>
      <c r="M145" s="8">
        <f t="shared" si="72"/>
        <v>-3.1134193558164446E-2</v>
      </c>
      <c r="N145" s="15"/>
      <c r="O145" s="1">
        <f t="shared" si="74"/>
        <v>21.15290975537307</v>
      </c>
      <c r="P145" s="15"/>
      <c r="Q145" s="7">
        <f t="shared" si="70"/>
        <v>6.8234894460269993E-2</v>
      </c>
      <c r="R145" s="7"/>
      <c r="S145" s="7">
        <f t="shared" si="75"/>
        <v>3.3311205081477023E-2</v>
      </c>
      <c r="T145" s="50">
        <f t="shared" si="7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69"/>
        <v>0</v>
      </c>
      <c r="F146" s="8"/>
      <c r="G146" s="15">
        <f t="shared" si="62"/>
        <v>0</v>
      </c>
      <c r="H146" s="8">
        <f t="shared" si="64"/>
        <v>-1.2116045853747464</v>
      </c>
      <c r="I146" s="15">
        <f t="shared" si="65"/>
        <v>-4.8464183414989854</v>
      </c>
      <c r="J146" s="10">
        <f t="shared" si="71"/>
        <v>-0.33069484404249999</v>
      </c>
      <c r="K146" s="21">
        <f t="shared" si="76"/>
        <v>190</v>
      </c>
      <c r="L146" s="10">
        <f t="shared" si="67"/>
        <v>-0.16144003528430445</v>
      </c>
      <c r="M146" s="8">
        <f t="shared" si="72"/>
        <v>-2.4232091707494928E-2</v>
      </c>
      <c r="N146" s="15"/>
      <c r="O146" s="1">
        <f t="shared" si="74"/>
        <v>21.15290975537307</v>
      </c>
      <c r="P146" s="15"/>
      <c r="Q146" s="7">
        <f t="shared" si="70"/>
        <v>6.8234894460269993E-2</v>
      </c>
      <c r="R146" s="7"/>
      <c r="S146" s="7">
        <f t="shared" si="75"/>
        <v>3.3311205081477023E-2</v>
      </c>
      <c r="T146" s="50">
        <f t="shared" si="7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69"/>
        <v>0</v>
      </c>
      <c r="F147" s="8"/>
      <c r="G147" s="15">
        <f t="shared" si="62"/>
        <v>0</v>
      </c>
      <c r="H147" s="8">
        <f t="shared" si="64"/>
        <v>-0.94300542492526218</v>
      </c>
      <c r="I147" s="15">
        <f t="shared" si="65"/>
        <v>-3.7720216997010487</v>
      </c>
      <c r="J147" s="10">
        <f t="shared" si="71"/>
        <v>-0.25738350258094927</v>
      </c>
      <c r="K147" s="21">
        <f t="shared" si="76"/>
        <v>191</v>
      </c>
      <c r="L147" s="10">
        <f t="shared" si="67"/>
        <v>-0.12565058841052318</v>
      </c>
      <c r="M147" s="8">
        <f t="shared" si="72"/>
        <v>-1.8860108498505244E-2</v>
      </c>
      <c r="N147" s="15"/>
      <c r="O147" s="1">
        <f t="shared" si="74"/>
        <v>21.15290975537307</v>
      </c>
      <c r="P147" s="15"/>
      <c r="Q147" s="7">
        <f t="shared" si="70"/>
        <v>6.8234894460269993E-2</v>
      </c>
      <c r="R147" s="7"/>
      <c r="S147" s="7">
        <f t="shared" si="75"/>
        <v>3.3311205081477023E-2</v>
      </c>
      <c r="T147" s="50">
        <f t="shared" si="7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69"/>
        <v>0</v>
      </c>
      <c r="F148" s="8"/>
      <c r="G148" s="15">
        <f t="shared" si="62"/>
        <v>0</v>
      </c>
      <c r="H148" s="8">
        <f t="shared" si="64"/>
        <v>-0.73395168867195104</v>
      </c>
      <c r="I148" s="15">
        <f t="shared" si="65"/>
        <v>-2.9358067546878042</v>
      </c>
      <c r="J148" s="10">
        <f t="shared" si="71"/>
        <v>-0.20032446406187007</v>
      </c>
      <c r="K148" s="21">
        <f t="shared" si="76"/>
        <v>192</v>
      </c>
      <c r="L148" s="10">
        <f t="shared" si="67"/>
        <v>-9.779526088499095E-2</v>
      </c>
      <c r="M148" s="8">
        <f t="shared" si="72"/>
        <v>-1.467903377343902E-2</v>
      </c>
      <c r="N148" s="15"/>
      <c r="O148" s="1">
        <f t="shared" si="74"/>
        <v>21.15290975537307</v>
      </c>
      <c r="P148" s="15"/>
      <c r="Q148" s="7">
        <f t="shared" si="70"/>
        <v>6.8234894460269993E-2</v>
      </c>
      <c r="R148" s="7"/>
      <c r="S148" s="7">
        <f t="shared" si="75"/>
        <v>3.3311205081477023E-2</v>
      </c>
      <c r="T148" s="50">
        <f t="shared" si="7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69"/>
        <v>0</v>
      </c>
      <c r="F149" s="8"/>
      <c r="G149" s="15">
        <f t="shared" si="62"/>
        <v>0</v>
      </c>
      <c r="H149" s="8">
        <f t="shared" si="64"/>
        <v>-0.57124282328185139</v>
      </c>
      <c r="I149" s="15">
        <f t="shared" si="65"/>
        <v>-2.2849712931274055</v>
      </c>
      <c r="J149" s="10">
        <f t="shared" si="71"/>
        <v>-0.15591477503129517</v>
      </c>
      <c r="K149" s="21">
        <f t="shared" si="76"/>
        <v>193</v>
      </c>
      <c r="L149" s="10">
        <f t="shared" si="67"/>
        <v>-7.6115147350654749E-2</v>
      </c>
      <c r="M149" s="8">
        <f t="shared" si="72"/>
        <v>-1.1424856465637028E-2</v>
      </c>
      <c r="N149" s="15"/>
      <c r="O149" s="1">
        <f t="shared" si="74"/>
        <v>21.15290975537307</v>
      </c>
      <c r="P149" s="15"/>
      <c r="Q149" s="7">
        <f t="shared" si="70"/>
        <v>6.8234894460269993E-2</v>
      </c>
      <c r="R149" s="7"/>
      <c r="S149" s="7">
        <f t="shared" si="75"/>
        <v>3.3311205081477023E-2</v>
      </c>
      <c r="T149" s="50">
        <f t="shared" si="7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69"/>
        <v>0</v>
      </c>
      <c r="F150" s="8"/>
      <c r="G150" s="15">
        <f t="shared" si="62"/>
        <v>0</v>
      </c>
      <c r="H150" s="8">
        <f t="shared" si="64"/>
        <v>-0.44460469018264298</v>
      </c>
      <c r="I150" s="15">
        <f t="shared" si="65"/>
        <v>-1.7784187607305719</v>
      </c>
      <c r="J150" s="10">
        <f t="shared" si="71"/>
        <v>-0.12135021644461473</v>
      </c>
      <c r="K150" s="21">
        <f t="shared" si="76"/>
        <v>194</v>
      </c>
      <c r="L150" s="10">
        <f t="shared" si="67"/>
        <v>-5.9241272059442296E-2</v>
      </c>
      <c r="M150" s="8">
        <f t="shared" si="72"/>
        <v>-8.8920938036528598E-3</v>
      </c>
      <c r="N150" s="15"/>
      <c r="O150" s="1">
        <f t="shared" si="74"/>
        <v>21.15290975537307</v>
      </c>
      <c r="P150" s="15"/>
      <c r="Q150" s="7">
        <f t="shared" si="70"/>
        <v>6.8234894460269993E-2</v>
      </c>
      <c r="R150" s="7"/>
      <c r="S150" s="7">
        <f t="shared" si="75"/>
        <v>3.3311205081477023E-2</v>
      </c>
      <c r="T150" s="50">
        <f t="shared" si="7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69"/>
        <v>0</v>
      </c>
      <c r="F151" s="8"/>
      <c r="G151" s="15">
        <f t="shared" si="62"/>
        <v>0</v>
      </c>
      <c r="H151" s="8">
        <f t="shared" si="64"/>
        <v>-0.34604081220092953</v>
      </c>
      <c r="I151" s="15">
        <f t="shared" si="65"/>
        <v>-1.3841632488037181</v>
      </c>
      <c r="J151" s="10">
        <f t="shared" si="71"/>
        <v>-9.4448233197906142E-2</v>
      </c>
      <c r="K151" s="21">
        <f t="shared" si="76"/>
        <v>195</v>
      </c>
      <c r="L151" s="10">
        <f t="shared" si="67"/>
        <v>-4.6108145847144157E-2</v>
      </c>
      <c r="M151" s="8">
        <f t="shared" si="72"/>
        <v>-6.9208162440185907E-3</v>
      </c>
      <c r="N151" s="15"/>
      <c r="O151" s="1">
        <f t="shared" si="74"/>
        <v>21.15290975537307</v>
      </c>
      <c r="P151" s="15"/>
      <c r="Q151" s="7">
        <f t="shared" si="70"/>
        <v>6.8234894460269993E-2</v>
      </c>
      <c r="R151" s="7"/>
      <c r="S151" s="7">
        <f t="shared" si="75"/>
        <v>3.3311205081477023E-2</v>
      </c>
      <c r="T151" s="50">
        <f t="shared" si="7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69"/>
        <v>0</v>
      </c>
      <c r="F152" s="8"/>
      <c r="G152" s="15">
        <f t="shared" ref="G152:G215" si="77">+E152-F152</f>
        <v>0</v>
      </c>
      <c r="H152" s="8">
        <f t="shared" si="64"/>
        <v>-0.26932744155147853</v>
      </c>
      <c r="I152" s="15">
        <f t="shared" si="65"/>
        <v>-1.0773097662059141</v>
      </c>
      <c r="J152" s="10">
        <f t="shared" si="71"/>
        <v>-7.3510118198078692E-2</v>
      </c>
      <c r="K152" s="21">
        <f t="shared" si="76"/>
        <v>196</v>
      </c>
      <c r="L152" s="10">
        <f t="shared" si="67"/>
        <v>-3.5886486558363268E-2</v>
      </c>
      <c r="M152" s="8">
        <f t="shared" si="72"/>
        <v>-5.3865488310295704E-3</v>
      </c>
      <c r="N152" s="15"/>
      <c r="O152" s="1">
        <f t="shared" si="74"/>
        <v>21.15290975537307</v>
      </c>
      <c r="P152" s="15"/>
      <c r="Q152" s="7">
        <f t="shared" si="70"/>
        <v>6.8234894460269993E-2</v>
      </c>
      <c r="R152" s="7"/>
      <c r="S152" s="7">
        <f t="shared" si="75"/>
        <v>3.3311205081477023E-2</v>
      </c>
      <c r="T152" s="50">
        <f t="shared" si="7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69"/>
        <v>0</v>
      </c>
      <c r="F153" s="8"/>
      <c r="G153" s="15">
        <f t="shared" si="77"/>
        <v>0</v>
      </c>
      <c r="H153" s="8">
        <f t="shared" ref="H153:H216" si="78">+I153*$H$3</f>
        <v>-0.20962056559544229</v>
      </c>
      <c r="I153" s="15">
        <f t="shared" ref="I153:I216" si="79">+I152-H152-M152+L152</f>
        <v>-0.83848226238176915</v>
      </c>
      <c r="J153" s="10">
        <f t="shared" ref="J153:J184" si="80">+I153*$Q$3</f>
        <v>-5.7213748680428431E-2</v>
      </c>
      <c r="K153" s="21">
        <f t="shared" si="76"/>
        <v>197</v>
      </c>
      <c r="L153" s="10">
        <f t="shared" ref="L153:L216" si="81">+$S$3*I153</f>
        <v>-2.793085459937994E-2</v>
      </c>
      <c r="M153" s="8">
        <f t="shared" ref="M153:M184" si="82">+I153*$M$3</f>
        <v>-4.192411311908846E-3</v>
      </c>
      <c r="N153" s="15"/>
      <c r="O153" s="1">
        <f t="shared" si="74"/>
        <v>21.15290975537307</v>
      </c>
      <c r="P153" s="15"/>
      <c r="Q153" s="7">
        <f t="shared" si="70"/>
        <v>6.8234894460269993E-2</v>
      </c>
      <c r="R153" s="7"/>
      <c r="S153" s="7">
        <f t="shared" si="75"/>
        <v>3.3311205081477023E-2</v>
      </c>
      <c r="T153" s="50">
        <f t="shared" si="7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69"/>
        <v>0</v>
      </c>
      <c r="F154" s="8"/>
      <c r="G154" s="15">
        <f t="shared" si="77"/>
        <v>0</v>
      </c>
      <c r="H154" s="8">
        <f t="shared" si="78"/>
        <v>-0.16315003501844949</v>
      </c>
      <c r="I154" s="15">
        <f t="shared" si="79"/>
        <v>-0.65260014007379796</v>
      </c>
      <c r="J154" s="10">
        <f t="shared" si="80"/>
        <v>-4.4530101682693016E-2</v>
      </c>
      <c r="K154" s="21">
        <f t="shared" si="76"/>
        <v>198</v>
      </c>
      <c r="L154" s="10">
        <f t="shared" si="81"/>
        <v>-2.1738897102198916E-2</v>
      </c>
      <c r="M154" s="8">
        <f t="shared" si="82"/>
        <v>-3.2630007003689901E-3</v>
      </c>
      <c r="N154" s="15"/>
      <c r="O154" s="1">
        <f t="shared" si="74"/>
        <v>21.15290975537307</v>
      </c>
      <c r="P154" s="15"/>
      <c r="Q154" s="7">
        <f t="shared" si="70"/>
        <v>6.8234894460269993E-2</v>
      </c>
      <c r="R154" s="7"/>
      <c r="S154" s="7">
        <f t="shared" si="75"/>
        <v>3.3311205081477023E-2</v>
      </c>
      <c r="T154" s="50">
        <f t="shared" si="7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69"/>
        <v>0</v>
      </c>
      <c r="F155" s="8"/>
      <c r="G155" s="15">
        <f t="shared" si="77"/>
        <v>0</v>
      </c>
      <c r="H155" s="8">
        <f t="shared" si="78"/>
        <v>-0.12698150036429459</v>
      </c>
      <c r="I155" s="15">
        <f t="shared" si="79"/>
        <v>-0.50792600145717837</v>
      </c>
      <c r="J155" s="10">
        <f t="shared" si="80"/>
        <v>-3.4658277103057508E-2</v>
      </c>
      <c r="K155" s="21">
        <f t="shared" si="76"/>
        <v>199</v>
      </c>
      <c r="L155" s="10">
        <f t="shared" si="81"/>
        <v>-1.6919627200754666E-2</v>
      </c>
      <c r="M155" s="8">
        <f t="shared" si="82"/>
        <v>-2.5396300072858917E-3</v>
      </c>
      <c r="N155" s="15"/>
      <c r="O155" s="1">
        <f t="shared" si="74"/>
        <v>21.15290975537307</v>
      </c>
      <c r="P155" s="15"/>
      <c r="Q155" s="7">
        <f t="shared" si="70"/>
        <v>6.8234894460269993E-2</v>
      </c>
      <c r="R155" s="7"/>
      <c r="S155" s="7">
        <f t="shared" si="75"/>
        <v>3.3311205081477023E-2</v>
      </c>
      <c r="T155" s="50">
        <f t="shared" si="7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69"/>
        <v>0</v>
      </c>
      <c r="F156" s="8"/>
      <c r="G156" s="15">
        <f t="shared" si="77"/>
        <v>0</v>
      </c>
      <c r="H156" s="8">
        <f t="shared" si="78"/>
        <v>-9.8831124571588144E-2</v>
      </c>
      <c r="I156" s="15">
        <f t="shared" si="79"/>
        <v>-0.39532449828635258</v>
      </c>
      <c r="J156" s="10">
        <f t="shared" si="80"/>
        <v>-2.6974925418128452E-2</v>
      </c>
      <c r="K156" s="21">
        <f t="shared" si="76"/>
        <v>200</v>
      </c>
      <c r="L156" s="10">
        <f t="shared" si="81"/>
        <v>-1.3168735436148703E-2</v>
      </c>
      <c r="M156" s="8">
        <f t="shared" si="82"/>
        <v>-1.9766224914317628E-3</v>
      </c>
      <c r="N156" s="15"/>
      <c r="O156" s="1">
        <f t="shared" si="74"/>
        <v>21.15290975537307</v>
      </c>
      <c r="P156" s="15"/>
      <c r="Q156" s="7">
        <f t="shared" si="70"/>
        <v>6.8234894460269993E-2</v>
      </c>
      <c r="R156" s="7"/>
      <c r="S156" s="7">
        <f t="shared" si="75"/>
        <v>3.3311205081477023E-2</v>
      </c>
      <c r="T156" s="50">
        <f t="shared" si="7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69"/>
        <v>0</v>
      </c>
      <c r="F157" s="8"/>
      <c r="G157" s="15">
        <f t="shared" si="77"/>
        <v>0</v>
      </c>
      <c r="H157" s="8">
        <f t="shared" si="78"/>
        <v>-7.6921371664870342E-2</v>
      </c>
      <c r="I157" s="15">
        <f t="shared" si="79"/>
        <v>-0.30768548665948137</v>
      </c>
      <c r="J157" s="10">
        <f t="shared" si="80"/>
        <v>-2.0994886709166521E-2</v>
      </c>
      <c r="K157" s="21">
        <f t="shared" si="76"/>
        <v>201</v>
      </c>
      <c r="L157" s="10">
        <f t="shared" si="81"/>
        <v>-1.0249374346708046E-2</v>
      </c>
      <c r="M157" s="8">
        <f t="shared" si="82"/>
        <v>-1.5384274332974068E-3</v>
      </c>
      <c r="N157" s="15"/>
      <c r="O157" s="1">
        <f t="shared" si="74"/>
        <v>21.15290975537307</v>
      </c>
      <c r="P157" s="15"/>
      <c r="Q157" s="7">
        <f t="shared" si="70"/>
        <v>6.8234894460269993E-2</v>
      </c>
      <c r="R157" s="7"/>
      <c r="S157" s="7">
        <f t="shared" si="75"/>
        <v>3.3311205081477023E-2</v>
      </c>
      <c r="T157" s="50">
        <f t="shared" si="7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69"/>
        <v>0</v>
      </c>
      <c r="F158" s="8"/>
      <c r="G158" s="15">
        <f t="shared" si="77"/>
        <v>0</v>
      </c>
      <c r="H158" s="8">
        <f t="shared" si="78"/>
        <v>-5.9868765477005419E-2</v>
      </c>
      <c r="I158" s="15">
        <f t="shared" si="79"/>
        <v>-0.23947506190802167</v>
      </c>
      <c r="J158" s="10">
        <f t="shared" si="80"/>
        <v>-1.6340555575160481E-2</v>
      </c>
      <c r="K158" s="21">
        <f t="shared" si="76"/>
        <v>202</v>
      </c>
      <c r="L158" s="10">
        <f t="shared" si="81"/>
        <v>-7.9772028991175158E-3</v>
      </c>
      <c r="M158" s="8">
        <f t="shared" si="82"/>
        <v>-1.1973753095401085E-3</v>
      </c>
      <c r="N158" s="15"/>
      <c r="O158" s="1">
        <f t="shared" si="74"/>
        <v>21.15290975537307</v>
      </c>
      <c r="P158" s="15"/>
      <c r="Q158" s="7">
        <f t="shared" si="70"/>
        <v>6.8234894460269993E-2</v>
      </c>
      <c r="R158" s="7"/>
      <c r="S158" s="7">
        <f t="shared" si="75"/>
        <v>3.3311205081477023E-2</v>
      </c>
      <c r="T158" s="50">
        <f t="shared" si="7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69"/>
        <v>0</v>
      </c>
      <c r="F159" s="8"/>
      <c r="G159" s="15">
        <f t="shared" si="77"/>
        <v>0</v>
      </c>
      <c r="H159" s="8">
        <f t="shared" si="78"/>
        <v>-4.6596531005148413E-2</v>
      </c>
      <c r="I159" s="15">
        <f t="shared" si="79"/>
        <v>-0.18638612402059365</v>
      </c>
      <c r="J159" s="10">
        <f t="shared" si="80"/>
        <v>-1.2718037501404001E-2</v>
      </c>
      <c r="K159" s="21">
        <f t="shared" si="76"/>
        <v>203</v>
      </c>
      <c r="L159" s="10">
        <f t="shared" si="81"/>
        <v>-6.2087464015916057E-3</v>
      </c>
      <c r="M159" s="8">
        <f t="shared" si="82"/>
        <v>-9.319306201029683E-4</v>
      </c>
      <c r="N159" s="15"/>
      <c r="O159" s="1">
        <f t="shared" si="74"/>
        <v>21.15290975537307</v>
      </c>
      <c r="P159" s="15"/>
      <c r="Q159" s="7">
        <f t="shared" si="70"/>
        <v>6.8234894460269993E-2</v>
      </c>
      <c r="R159" s="7"/>
      <c r="S159" s="7">
        <f t="shared" si="75"/>
        <v>3.3311205081477023E-2</v>
      </c>
      <c r="T159" s="50">
        <f t="shared" si="7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69"/>
        <v>0</v>
      </c>
      <c r="F160" s="8"/>
      <c r="G160" s="15">
        <f t="shared" si="77"/>
        <v>0</v>
      </c>
      <c r="H160" s="8">
        <f t="shared" si="78"/>
        <v>-3.6266602199233472E-2</v>
      </c>
      <c r="I160" s="15">
        <f t="shared" si="79"/>
        <v>-0.14506640879693389</v>
      </c>
      <c r="J160" s="10">
        <f t="shared" si="80"/>
        <v>-9.8985910939891671E-3</v>
      </c>
      <c r="K160" s="21">
        <f t="shared" si="76"/>
        <v>204</v>
      </c>
      <c r="L160" s="10">
        <f t="shared" si="81"/>
        <v>-4.8323368938680469E-3</v>
      </c>
      <c r="M160" s="8">
        <f t="shared" si="82"/>
        <v>-7.253320439846695E-4</v>
      </c>
      <c r="N160" s="15"/>
      <c r="O160" s="1">
        <f t="shared" si="74"/>
        <v>21.15290975537307</v>
      </c>
      <c r="P160" s="15"/>
      <c r="Q160" s="7">
        <f t="shared" si="70"/>
        <v>6.8234894460269993E-2</v>
      </c>
      <c r="R160" s="7"/>
      <c r="S160" s="7">
        <f t="shared" si="75"/>
        <v>3.3311205081477023E-2</v>
      </c>
      <c r="T160" s="50">
        <f t="shared" si="7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69"/>
        <v>0</v>
      </c>
      <c r="F161" s="8"/>
      <c r="G161" s="15">
        <f t="shared" si="77"/>
        <v>0</v>
      </c>
      <c r="H161" s="8">
        <f t="shared" si="78"/>
        <v>-2.8226702861895946E-2</v>
      </c>
      <c r="I161" s="15">
        <f t="shared" si="79"/>
        <v>-0.11290681144758379</v>
      </c>
      <c r="J161" s="10">
        <f t="shared" si="80"/>
        <v>-7.7041843629714838E-3</v>
      </c>
      <c r="K161" s="21">
        <f t="shared" si="76"/>
        <v>205</v>
      </c>
      <c r="L161" s="10">
        <f t="shared" si="81"/>
        <v>-3.7610619512261213E-3</v>
      </c>
      <c r="M161" s="8">
        <f t="shared" si="82"/>
        <v>-5.6453405723791894E-4</v>
      </c>
      <c r="N161" s="15"/>
      <c r="O161" s="1">
        <f t="shared" si="74"/>
        <v>21.15290975537307</v>
      </c>
      <c r="P161" s="15"/>
      <c r="Q161" s="7">
        <f t="shared" si="70"/>
        <v>6.8234894460269993E-2</v>
      </c>
      <c r="R161" s="7"/>
      <c r="S161" s="7">
        <f t="shared" si="75"/>
        <v>3.3311205081477023E-2</v>
      </c>
      <c r="T161" s="50">
        <f t="shared" si="7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69"/>
        <v>0</v>
      </c>
      <c r="F162" s="8"/>
      <c r="G162" s="15">
        <f t="shared" si="77"/>
        <v>0</v>
      </c>
      <c r="H162" s="8">
        <f t="shared" si="78"/>
        <v>-2.1969159119919011E-2</v>
      </c>
      <c r="I162" s="15">
        <f t="shared" si="79"/>
        <v>-8.7876636479676043E-2</v>
      </c>
      <c r="J162" s="10">
        <f t="shared" si="80"/>
        <v>-5.9962530157142068E-3</v>
      </c>
      <c r="K162" s="21">
        <f t="shared" si="76"/>
        <v>206</v>
      </c>
      <c r="L162" s="10">
        <f t="shared" si="81"/>
        <v>-2.9272766596448938E-3</v>
      </c>
      <c r="M162" s="8">
        <f t="shared" si="82"/>
        <v>-4.393831823983802E-4</v>
      </c>
      <c r="N162" s="15"/>
      <c r="O162" s="1">
        <f t="shared" si="74"/>
        <v>21.15290975537307</v>
      </c>
      <c r="P162" s="15"/>
      <c r="Q162" s="7">
        <f t="shared" si="70"/>
        <v>6.8234894460269993E-2</v>
      </c>
      <c r="R162" s="7"/>
      <c r="S162" s="7">
        <f t="shared" si="75"/>
        <v>3.3311205081477023E-2</v>
      </c>
      <c r="T162" s="50">
        <f t="shared" si="7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69"/>
        <v>0</v>
      </c>
      <c r="F163" s="8"/>
      <c r="G163" s="15">
        <f t="shared" si="77"/>
        <v>0</v>
      </c>
      <c r="H163" s="8">
        <f t="shared" si="78"/>
        <v>-1.709884270925089E-2</v>
      </c>
      <c r="I163" s="15">
        <f t="shared" si="79"/>
        <v>-6.8395370837003561E-2</v>
      </c>
      <c r="J163" s="10">
        <f t="shared" si="80"/>
        <v>-4.6669509106339662E-3</v>
      </c>
      <c r="K163" s="21">
        <f t="shared" si="76"/>
        <v>207</v>
      </c>
      <c r="L163" s="10">
        <f t="shared" si="81"/>
        <v>-2.2783322245750982E-3</v>
      </c>
      <c r="M163" s="8">
        <f t="shared" si="82"/>
        <v>-3.4197685418501782E-4</v>
      </c>
      <c r="N163" s="15"/>
      <c r="O163" s="1">
        <f t="shared" si="74"/>
        <v>21.15290975537307</v>
      </c>
      <c r="P163" s="15"/>
      <c r="Q163" s="7">
        <f t="shared" si="70"/>
        <v>6.8234894460269993E-2</v>
      </c>
      <c r="R163" s="7"/>
      <c r="S163" s="7">
        <f t="shared" si="75"/>
        <v>3.3311205081477023E-2</v>
      </c>
      <c r="T163" s="50">
        <f t="shared" si="7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69"/>
        <v>0</v>
      </c>
      <c r="F164" s="8"/>
      <c r="G164" s="15">
        <f t="shared" si="77"/>
        <v>0</v>
      </c>
      <c r="H164" s="8">
        <f t="shared" si="78"/>
        <v>-1.3308220874535688E-2</v>
      </c>
      <c r="I164" s="15">
        <f t="shared" si="79"/>
        <v>-5.3232883498142751E-2</v>
      </c>
      <c r="J164" s="10">
        <f t="shared" si="80"/>
        <v>-3.6323401873116189E-3</v>
      </c>
      <c r="K164" s="21">
        <f t="shared" si="76"/>
        <v>208</v>
      </c>
      <c r="L164" s="10">
        <f t="shared" si="81"/>
        <v>-1.7732514992850072E-3</v>
      </c>
      <c r="M164" s="8">
        <f t="shared" si="82"/>
        <v>-2.6616441749071376E-4</v>
      </c>
      <c r="N164" s="15"/>
      <c r="O164" s="1">
        <f t="shared" si="74"/>
        <v>21.15290975537307</v>
      </c>
      <c r="P164" s="15"/>
      <c r="Q164" s="7">
        <f t="shared" si="70"/>
        <v>6.8234894460269993E-2</v>
      </c>
      <c r="R164" s="7"/>
      <c r="S164" s="7">
        <f t="shared" si="75"/>
        <v>3.3311205081477023E-2</v>
      </c>
      <c r="T164" s="50">
        <f t="shared" si="7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69"/>
        <v>0</v>
      </c>
      <c r="F165" s="8"/>
      <c r="G165" s="15">
        <f t="shared" si="77"/>
        <v>0</v>
      </c>
      <c r="H165" s="8">
        <f t="shared" si="78"/>
        <v>-1.0357937426350338E-2</v>
      </c>
      <c r="I165" s="15">
        <f t="shared" si="79"/>
        <v>-4.1431749705401352E-2</v>
      </c>
      <c r="J165" s="10">
        <f t="shared" si="80"/>
        <v>-2.8270910684523838E-3</v>
      </c>
      <c r="K165" s="21">
        <f t="shared" si="76"/>
        <v>209</v>
      </c>
      <c r="L165" s="10">
        <f t="shared" si="81"/>
        <v>-1.3801415113210496E-3</v>
      </c>
      <c r="M165" s="8">
        <f t="shared" si="82"/>
        <v>-2.0715874852700677E-4</v>
      </c>
      <c r="N165" s="15"/>
      <c r="O165" s="1">
        <f t="shared" si="74"/>
        <v>21.15290975537307</v>
      </c>
      <c r="P165" s="15"/>
      <c r="Q165" s="7">
        <f t="shared" si="70"/>
        <v>6.8234894460269993E-2</v>
      </c>
      <c r="R165" s="7"/>
      <c r="S165" s="7">
        <f t="shared" si="75"/>
        <v>3.3311205081477023E-2</v>
      </c>
      <c r="T165" s="50">
        <f t="shared" si="7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69"/>
        <v>0</v>
      </c>
      <c r="F166" s="8"/>
      <c r="G166" s="15">
        <f t="shared" si="77"/>
        <v>0</v>
      </c>
      <c r="H166" s="8">
        <f t="shared" si="78"/>
        <v>-8.0616987604612642E-3</v>
      </c>
      <c r="I166" s="15">
        <f t="shared" si="79"/>
        <v>-3.2246795041845057E-2</v>
      </c>
      <c r="J166" s="10">
        <f t="shared" si="80"/>
        <v>-2.200356656362255E-3</v>
      </c>
      <c r="K166" s="21">
        <f t="shared" si="76"/>
        <v>210</v>
      </c>
      <c r="L166" s="10">
        <f t="shared" si="81"/>
        <v>-1.0741796028592571E-3</v>
      </c>
      <c r="M166" s="8">
        <f t="shared" si="82"/>
        <v>-1.612339752092253E-4</v>
      </c>
      <c r="N166" s="15"/>
      <c r="O166" s="1">
        <f t="shared" si="74"/>
        <v>21.15290975537307</v>
      </c>
      <c r="P166" s="15"/>
      <c r="Q166" s="7">
        <f t="shared" si="70"/>
        <v>6.8234894460269993E-2</v>
      </c>
      <c r="R166" s="7"/>
      <c r="S166" s="7">
        <f t="shared" si="75"/>
        <v>3.3311205081477023E-2</v>
      </c>
      <c r="T166" s="50">
        <f t="shared" si="7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69"/>
        <v>0</v>
      </c>
      <c r="F167" s="8"/>
      <c r="G167" s="15">
        <f t="shared" si="77"/>
        <v>0</v>
      </c>
      <c r="H167" s="8">
        <f t="shared" si="78"/>
        <v>-6.2745104772584563E-3</v>
      </c>
      <c r="I167" s="15">
        <f t="shared" si="79"/>
        <v>-2.5098041909033825E-2</v>
      </c>
      <c r="J167" s="10">
        <f t="shared" si="80"/>
        <v>-1.7125622408223564E-3</v>
      </c>
      <c r="K167" s="21">
        <f t="shared" si="76"/>
        <v>211</v>
      </c>
      <c r="L167" s="10">
        <f t="shared" si="81"/>
        <v>-8.3604602117533081E-4</v>
      </c>
      <c r="M167" s="8">
        <f t="shared" si="82"/>
        <v>-1.2549020954516913E-4</v>
      </c>
      <c r="N167" s="15"/>
      <c r="O167" s="1">
        <f t="shared" si="74"/>
        <v>21.15290975537307</v>
      </c>
      <c r="P167" s="15"/>
      <c r="Q167" s="7">
        <f t="shared" si="70"/>
        <v>6.8234894460269993E-2</v>
      </c>
      <c r="R167" s="7"/>
      <c r="S167" s="7">
        <f t="shared" si="75"/>
        <v>3.3311205081477023E-2</v>
      </c>
      <c r="T167" s="50">
        <f t="shared" si="7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69"/>
        <v>0</v>
      </c>
      <c r="F168" s="8"/>
      <c r="G168" s="15">
        <f t="shared" si="77"/>
        <v>0</v>
      </c>
      <c r="H168" s="8">
        <f t="shared" si="78"/>
        <v>-4.8835218108513835E-3</v>
      </c>
      <c r="I168" s="15">
        <f t="shared" si="79"/>
        <v>-1.9534087243405534E-2</v>
      </c>
      <c r="J168" s="10">
        <f t="shared" si="80"/>
        <v>-1.332906381431483E-3</v>
      </c>
      <c r="K168" s="21">
        <f t="shared" si="76"/>
        <v>212</v>
      </c>
      <c r="L168" s="10">
        <f t="shared" si="81"/>
        <v>-6.5070398624454586E-4</v>
      </c>
      <c r="M168" s="8">
        <f t="shared" si="82"/>
        <v>-9.7670436217027674E-5</v>
      </c>
      <c r="N168" s="15"/>
      <c r="O168" s="1">
        <f t="shared" si="74"/>
        <v>21.15290975537307</v>
      </c>
      <c r="P168" s="15"/>
      <c r="Q168" s="7">
        <f t="shared" si="70"/>
        <v>6.8234894460269993E-2</v>
      </c>
      <c r="R168" s="7"/>
      <c r="S168" s="7">
        <f t="shared" si="75"/>
        <v>3.3311205081477023E-2</v>
      </c>
      <c r="T168" s="50">
        <f t="shared" si="7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69"/>
        <v>0</v>
      </c>
      <c r="F169" s="8"/>
      <c r="G169" s="15">
        <f t="shared" si="77"/>
        <v>0</v>
      </c>
      <c r="H169" s="8">
        <f t="shared" si="78"/>
        <v>-3.8008997456454169E-3</v>
      </c>
      <c r="I169" s="15">
        <f t="shared" si="79"/>
        <v>-1.5203598982581668E-2</v>
      </c>
      <c r="J169" s="10">
        <f t="shared" si="80"/>
        <v>-1.0374159719927284E-3</v>
      </c>
      <c r="K169" s="21">
        <f t="shared" si="76"/>
        <v>213</v>
      </c>
      <c r="L169" s="10">
        <f t="shared" si="81"/>
        <v>-5.0645020368531338E-4</v>
      </c>
      <c r="M169" s="8">
        <f t="shared" si="82"/>
        <v>-7.6017994912908339E-5</v>
      </c>
      <c r="N169" s="15"/>
      <c r="O169" s="1">
        <f t="shared" si="74"/>
        <v>21.15290975537307</v>
      </c>
      <c r="P169" s="15"/>
      <c r="Q169" s="7">
        <f t="shared" si="70"/>
        <v>6.8234894460269993E-2</v>
      </c>
      <c r="R169" s="7"/>
      <c r="S169" s="7">
        <f t="shared" si="75"/>
        <v>3.3311205081477023E-2</v>
      </c>
      <c r="T169" s="50">
        <f t="shared" si="7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69"/>
        <v>0</v>
      </c>
      <c r="F170" s="8"/>
      <c r="G170" s="15">
        <f t="shared" si="77"/>
        <v>0</v>
      </c>
      <c r="H170" s="8">
        <f t="shared" si="78"/>
        <v>-2.958282861427164E-3</v>
      </c>
      <c r="I170" s="15">
        <f t="shared" si="79"/>
        <v>-1.1833131445708656E-2</v>
      </c>
      <c r="J170" s="10">
        <f t="shared" si="80"/>
        <v>-8.0743247533243223E-4</v>
      </c>
      <c r="K170" s="21">
        <f t="shared" si="76"/>
        <v>214</v>
      </c>
      <c r="L170" s="10">
        <f t="shared" si="81"/>
        <v>-3.9417586834407571E-4</v>
      </c>
      <c r="M170" s="8">
        <f t="shared" si="82"/>
        <v>-5.9165657228543283E-5</v>
      </c>
      <c r="N170" s="15"/>
      <c r="O170" s="1">
        <f t="shared" si="74"/>
        <v>21.15290975537307</v>
      </c>
      <c r="P170" s="15"/>
      <c r="Q170" s="7">
        <f t="shared" si="70"/>
        <v>6.8234894460269993E-2</v>
      </c>
      <c r="R170" s="7"/>
      <c r="S170" s="7">
        <f t="shared" si="75"/>
        <v>3.3311205081477023E-2</v>
      </c>
      <c r="T170" s="50">
        <f t="shared" si="7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69"/>
        <v>0</v>
      </c>
      <c r="F171" s="8"/>
      <c r="G171" s="15">
        <f t="shared" si="77"/>
        <v>0</v>
      </c>
      <c r="H171" s="8">
        <f t="shared" si="78"/>
        <v>-2.302464698849256E-3</v>
      </c>
      <c r="I171" s="15">
        <f t="shared" si="79"/>
        <v>-9.2098587953970239E-3</v>
      </c>
      <c r="J171" s="10">
        <f t="shared" si="80"/>
        <v>-6.2843374289790527E-4</v>
      </c>
      <c r="K171" s="21">
        <f t="shared" si="76"/>
        <v>215</v>
      </c>
      <c r="L171" s="10">
        <f t="shared" si="81"/>
        <v>-3.0679149510491518E-4</v>
      </c>
      <c r="M171" s="8">
        <f t="shared" si="82"/>
        <v>-4.6049293976985122E-5</v>
      </c>
      <c r="N171" s="15"/>
      <c r="O171" s="1">
        <f t="shared" si="74"/>
        <v>21.15290975537307</v>
      </c>
      <c r="P171" s="15"/>
      <c r="Q171" s="7">
        <f t="shared" si="70"/>
        <v>6.8234894460269993E-2</v>
      </c>
      <c r="R171" s="7"/>
      <c r="S171" s="7">
        <f t="shared" si="75"/>
        <v>3.3311205081477023E-2</v>
      </c>
      <c r="T171" s="50">
        <f t="shared" si="7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69"/>
        <v>0</v>
      </c>
      <c r="F172" s="8"/>
      <c r="G172" s="15">
        <f t="shared" si="77"/>
        <v>0</v>
      </c>
      <c r="H172" s="8">
        <f t="shared" si="78"/>
        <v>-1.7920340744189244E-3</v>
      </c>
      <c r="I172" s="15">
        <f t="shared" si="79"/>
        <v>-7.1681362976756978E-3</v>
      </c>
      <c r="J172" s="10">
        <f t="shared" si="80"/>
        <v>-4.8911702374873167E-4</v>
      </c>
      <c r="K172" s="21">
        <f t="shared" si="76"/>
        <v>216</v>
      </c>
      <c r="L172" s="10">
        <f t="shared" si="81"/>
        <v>-2.3877925826385461E-4</v>
      </c>
      <c r="M172" s="8">
        <f t="shared" si="82"/>
        <v>-3.5840681488378488E-5</v>
      </c>
      <c r="N172" s="15"/>
      <c r="O172" s="1">
        <f t="shared" si="74"/>
        <v>21.15290975537307</v>
      </c>
      <c r="P172" s="15"/>
      <c r="Q172" s="7">
        <f t="shared" si="70"/>
        <v>6.8234894460269979E-2</v>
      </c>
      <c r="R172" s="7"/>
      <c r="S172" s="7">
        <f t="shared" si="75"/>
        <v>3.3311205081477023E-2</v>
      </c>
      <c r="T172" s="50">
        <f t="shared" si="7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69"/>
        <v>0</v>
      </c>
      <c r="F173" s="8"/>
      <c r="G173" s="15">
        <f t="shared" si="77"/>
        <v>0</v>
      </c>
      <c r="H173" s="8">
        <f t="shared" si="78"/>
        <v>-1.3947602000080623E-3</v>
      </c>
      <c r="I173" s="15">
        <f t="shared" si="79"/>
        <v>-5.5790408000322492E-3</v>
      </c>
      <c r="J173" s="10">
        <f t="shared" si="80"/>
        <v>-3.8068526017974078E-4</v>
      </c>
      <c r="K173" s="21">
        <f t="shared" si="76"/>
        <v>217</v>
      </c>
      <c r="L173" s="10">
        <f t="shared" si="81"/>
        <v>-1.8584457224780188E-4</v>
      </c>
      <c r="M173" s="8">
        <f t="shared" si="82"/>
        <v>-2.7895204000161246E-5</v>
      </c>
      <c r="N173" s="15"/>
      <c r="O173" s="1">
        <f t="shared" si="74"/>
        <v>21.15290975537307</v>
      </c>
      <c r="P173" s="15"/>
      <c r="Q173" s="7">
        <f t="shared" si="70"/>
        <v>6.8234894460269993E-2</v>
      </c>
      <c r="R173" s="7"/>
      <c r="S173" s="7">
        <f t="shared" si="75"/>
        <v>3.3311205081477023E-2</v>
      </c>
      <c r="T173" s="50">
        <f t="shared" si="7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69"/>
        <v>0</v>
      </c>
      <c r="F174" s="8"/>
      <c r="G174" s="15">
        <f t="shared" si="77"/>
        <v>0</v>
      </c>
      <c r="H174" s="8">
        <f t="shared" si="78"/>
        <v>-1.0855574920679569E-3</v>
      </c>
      <c r="I174" s="15">
        <f t="shared" si="79"/>
        <v>-4.3422299682718277E-3</v>
      </c>
      <c r="J174" s="10">
        <f t="shared" si="80"/>
        <v>-2.962916036072497E-4</v>
      </c>
      <c r="K174" s="21">
        <f t="shared" si="76"/>
        <v>218</v>
      </c>
      <c r="L174" s="10">
        <f t="shared" si="81"/>
        <v>-1.4464491298403831E-4</v>
      </c>
      <c r="M174" s="8">
        <f t="shared" si="82"/>
        <v>-2.1711149841359138E-5</v>
      </c>
      <c r="N174" s="15"/>
      <c r="O174" s="1">
        <f t="shared" si="74"/>
        <v>21.15290975537307</v>
      </c>
      <c r="P174" s="15"/>
      <c r="Q174" s="7">
        <f t="shared" si="70"/>
        <v>6.8234894460269993E-2</v>
      </c>
      <c r="R174" s="7"/>
      <c r="S174" s="7">
        <f t="shared" si="75"/>
        <v>3.3311205081477023E-2</v>
      </c>
      <c r="T174" s="50">
        <f t="shared" si="7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69"/>
        <v>0</v>
      </c>
      <c r="F175" s="8"/>
      <c r="G175" s="15">
        <f t="shared" si="77"/>
        <v>0</v>
      </c>
      <c r="H175" s="8">
        <f t="shared" si="78"/>
        <v>-8.4490155983663756E-4</v>
      </c>
      <c r="I175" s="15">
        <f t="shared" si="79"/>
        <v>-3.3796062393465502E-3</v>
      </c>
      <c r="J175" s="10">
        <f t="shared" si="80"/>
        <v>-2.3060707505908183E-4</v>
      </c>
      <c r="K175" s="21">
        <f t="shared" si="76"/>
        <v>219</v>
      </c>
      <c r="L175" s="10">
        <f t="shared" si="81"/>
        <v>-1.1257875653351226E-4</v>
      </c>
      <c r="M175" s="8">
        <f t="shared" si="82"/>
        <v>-1.6898031196732751E-5</v>
      </c>
      <c r="N175" s="15"/>
      <c r="O175" s="1">
        <f t="shared" si="74"/>
        <v>21.15290975537307</v>
      </c>
      <c r="P175" s="15"/>
      <c r="Q175" s="7">
        <f t="shared" si="70"/>
        <v>6.8234894460269993E-2</v>
      </c>
      <c r="R175" s="7"/>
      <c r="S175" s="7">
        <f t="shared" si="75"/>
        <v>3.3311205081477023E-2</v>
      </c>
      <c r="T175" s="50">
        <f t="shared" si="7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69"/>
        <v>0</v>
      </c>
      <c r="F176" s="8"/>
      <c r="G176" s="15">
        <f t="shared" si="77"/>
        <v>0</v>
      </c>
      <c r="H176" s="8">
        <f t="shared" si="78"/>
        <v>-6.5759635121167312E-4</v>
      </c>
      <c r="I176" s="15">
        <f t="shared" si="79"/>
        <v>-2.6303854048466925E-3</v>
      </c>
      <c r="J176" s="10">
        <f t="shared" si="80"/>
        <v>-1.7948407048954862E-4</v>
      </c>
      <c r="K176" s="21">
        <f t="shared" si="76"/>
        <v>220</v>
      </c>
      <c r="L176" s="10">
        <f t="shared" si="81"/>
        <v>-8.7621307664172141E-5</v>
      </c>
      <c r="M176" s="8">
        <f t="shared" si="82"/>
        <v>-1.3151927024233463E-5</v>
      </c>
      <c r="N176" s="15"/>
      <c r="O176" s="1">
        <f t="shared" si="74"/>
        <v>21.15290975537307</v>
      </c>
      <c r="P176" s="15"/>
      <c r="Q176" s="7">
        <f t="shared" si="70"/>
        <v>6.8234894460269993E-2</v>
      </c>
      <c r="R176" s="7"/>
      <c r="S176" s="7">
        <f t="shared" si="75"/>
        <v>3.3311205081477023E-2</v>
      </c>
      <c r="T176" s="50">
        <f t="shared" si="7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69"/>
        <v>0</v>
      </c>
      <c r="F177" s="8"/>
      <c r="G177" s="15">
        <f t="shared" si="77"/>
        <v>0</v>
      </c>
      <c r="H177" s="8">
        <f t="shared" si="78"/>
        <v>-5.1181460856873954E-4</v>
      </c>
      <c r="I177" s="15">
        <f t="shared" si="79"/>
        <v>-2.0472584342749582E-3</v>
      </c>
      <c r="J177" s="10">
        <f t="shared" si="80"/>
        <v>-1.3969446319564937E-4</v>
      </c>
      <c r="K177" s="21">
        <f t="shared" si="76"/>
        <v>221</v>
      </c>
      <c r="L177" s="10">
        <f t="shared" si="81"/>
        <v>-6.8196645558916676E-5</v>
      </c>
      <c r="M177" s="8">
        <f t="shared" si="82"/>
        <v>-1.0236292171374791E-5</v>
      </c>
      <c r="N177" s="15"/>
      <c r="O177" s="1">
        <f t="shared" si="74"/>
        <v>21.15290975537307</v>
      </c>
      <c r="P177" s="15"/>
      <c r="Q177" s="7">
        <f t="shared" si="70"/>
        <v>6.8234894460269993E-2</v>
      </c>
      <c r="R177" s="7"/>
      <c r="S177" s="7">
        <f t="shared" si="75"/>
        <v>3.3311205081477023E-2</v>
      </c>
      <c r="T177" s="50">
        <f t="shared" si="7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69"/>
        <v>0</v>
      </c>
      <c r="F178" s="8"/>
      <c r="G178" s="15">
        <f t="shared" si="77"/>
        <v>0</v>
      </c>
      <c r="H178" s="8">
        <f t="shared" si="78"/>
        <v>-3.9835104477344013E-4</v>
      </c>
      <c r="I178" s="15">
        <f t="shared" si="79"/>
        <v>-1.5934041790937605E-3</v>
      </c>
      <c r="J178" s="10">
        <f t="shared" si="80"/>
        <v>-1.087257659930159E-4</v>
      </c>
      <c r="K178" s="21">
        <f t="shared" si="76"/>
        <v>222</v>
      </c>
      <c r="L178" s="10">
        <f t="shared" si="81"/>
        <v>-5.30782133874748E-5</v>
      </c>
      <c r="M178" s="8">
        <f t="shared" si="82"/>
        <v>-7.9670208954688033E-6</v>
      </c>
      <c r="N178" s="15"/>
      <c r="O178" s="1">
        <f t="shared" si="74"/>
        <v>21.15290975537307</v>
      </c>
      <c r="P178" s="15"/>
      <c r="Q178" s="7">
        <f t="shared" si="70"/>
        <v>6.8234894460269993E-2</v>
      </c>
      <c r="R178" s="7"/>
      <c r="S178" s="7">
        <f t="shared" si="75"/>
        <v>3.3311205081477023E-2</v>
      </c>
      <c r="T178" s="50">
        <f t="shared" si="7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ref="E179:E242" si="83">+N179*(Q179/$E$3)</f>
        <v>0</v>
      </c>
      <c r="F179" s="8"/>
      <c r="G179" s="15">
        <f t="shared" si="77"/>
        <v>0</v>
      </c>
      <c r="H179" s="8">
        <f t="shared" si="78"/>
        <v>-3.1004108170308163E-4</v>
      </c>
      <c r="I179" s="15">
        <f t="shared" si="79"/>
        <v>-1.2401643268123265E-3</v>
      </c>
      <c r="J179" s="10">
        <f t="shared" si="80"/>
        <v>-8.462248195343089E-5</v>
      </c>
      <c r="K179" s="21">
        <f t="shared" si="76"/>
        <v>223</v>
      </c>
      <c r="L179" s="10">
        <f t="shared" si="81"/>
        <v>-4.1311368225177303E-5</v>
      </c>
      <c r="M179" s="8">
        <f t="shared" si="82"/>
        <v>-6.200821634061633E-6</v>
      </c>
      <c r="N179" s="15"/>
      <c r="O179" s="1">
        <f t="shared" si="74"/>
        <v>21.15290975537307</v>
      </c>
      <c r="P179" s="15"/>
      <c r="Q179" s="7">
        <f t="shared" si="70"/>
        <v>6.8234894460269993E-2</v>
      </c>
      <c r="R179" s="7"/>
      <c r="S179" s="7">
        <f t="shared" si="75"/>
        <v>3.3311205081477023E-2</v>
      </c>
      <c r="T179" s="50">
        <f t="shared" si="7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3"/>
        <v>0</v>
      </c>
      <c r="F180" s="8"/>
      <c r="G180" s="15">
        <f t="shared" si="77"/>
        <v>0</v>
      </c>
      <c r="H180" s="8">
        <f t="shared" si="78"/>
        <v>-2.4130844792509014E-4</v>
      </c>
      <c r="I180" s="15">
        <f t="shared" si="79"/>
        <v>-9.6523379170036056E-4</v>
      </c>
      <c r="J180" s="10">
        <f t="shared" si="80"/>
        <v>-6.586262590616033E-5</v>
      </c>
      <c r="K180" s="21">
        <f t="shared" si="76"/>
        <v>224</v>
      </c>
      <c r="L180" s="10">
        <f t="shared" si="81"/>
        <v>-3.2153100786902385E-5</v>
      </c>
      <c r="M180" s="8">
        <f t="shared" si="82"/>
        <v>-4.8261689585018025E-6</v>
      </c>
      <c r="N180" s="15"/>
      <c r="O180" s="1">
        <f t="shared" si="74"/>
        <v>21.15290975537307</v>
      </c>
      <c r="P180" s="15"/>
      <c r="Q180" s="7">
        <f t="shared" si="70"/>
        <v>6.8234894460269993E-2</v>
      </c>
      <c r="R180" s="7"/>
      <c r="S180" s="7">
        <f t="shared" si="75"/>
        <v>3.3311205081477023E-2</v>
      </c>
      <c r="T180" s="50">
        <f t="shared" si="7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si="83"/>
        <v>0</v>
      </c>
      <c r="F181" s="8"/>
      <c r="G181" s="15">
        <f t="shared" si="77"/>
        <v>0</v>
      </c>
      <c r="H181" s="8">
        <f t="shared" si="78"/>
        <v>-1.8781306890091777E-4</v>
      </c>
      <c r="I181" s="15">
        <f t="shared" si="79"/>
        <v>-7.5125227560367107E-4</v>
      </c>
      <c r="J181" s="10">
        <f t="shared" si="80"/>
        <v>-5.1261619738854164E-5</v>
      </c>
      <c r="K181" s="21">
        <f t="shared" si="76"/>
        <v>225</v>
      </c>
      <c r="L181" s="10">
        <f t="shared" si="81"/>
        <v>-2.5025118620560184E-5</v>
      </c>
      <c r="M181" s="8">
        <f t="shared" si="82"/>
        <v>-3.7562613780183554E-6</v>
      </c>
      <c r="N181" s="15"/>
      <c r="O181" s="1">
        <f t="shared" si="74"/>
        <v>21.15290975537307</v>
      </c>
      <c r="P181" s="15"/>
      <c r="Q181" s="7">
        <f t="shared" ref="Q181:Q244" si="84">+J181/I181</f>
        <v>6.8234894460269993E-2</v>
      </c>
      <c r="R181" s="7"/>
      <c r="S181" s="7">
        <f t="shared" si="75"/>
        <v>3.3311205081477023E-2</v>
      </c>
      <c r="T181" s="50">
        <f t="shared" si="7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83"/>
        <v>0</v>
      </c>
      <c r="F182" s="8"/>
      <c r="G182" s="15">
        <f t="shared" si="77"/>
        <v>0</v>
      </c>
      <c r="H182" s="8">
        <f t="shared" si="78"/>
        <v>-1.461770159863238E-4</v>
      </c>
      <c r="I182" s="15">
        <f t="shared" si="79"/>
        <v>-5.8470806394529521E-4</v>
      </c>
      <c r="J182" s="10">
        <f t="shared" si="80"/>
        <v>-3.9897493033376015E-5</v>
      </c>
      <c r="K182" s="21">
        <f t="shared" si="76"/>
        <v>226</v>
      </c>
      <c r="L182" s="10">
        <f t="shared" si="81"/>
        <v>-1.9477330230875109E-5</v>
      </c>
      <c r="M182" s="8">
        <f t="shared" si="82"/>
        <v>-2.9235403197264763E-6</v>
      </c>
      <c r="N182" s="15"/>
      <c r="O182" s="1">
        <f t="shared" si="74"/>
        <v>21.15290975537307</v>
      </c>
      <c r="P182" s="15"/>
      <c r="Q182" s="7">
        <f t="shared" si="84"/>
        <v>6.8234894460269993E-2</v>
      </c>
      <c r="R182" s="7"/>
      <c r="S182" s="7">
        <f t="shared" si="75"/>
        <v>3.3311205081477023E-2</v>
      </c>
      <c r="T182" s="50">
        <f t="shared" si="7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83"/>
        <v>0</v>
      </c>
      <c r="F183" s="8"/>
      <c r="G183" s="15">
        <f t="shared" si="77"/>
        <v>0</v>
      </c>
      <c r="H183" s="8">
        <f t="shared" si="78"/>
        <v>-1.1377120946753001E-4</v>
      </c>
      <c r="I183" s="15">
        <f t="shared" si="79"/>
        <v>-4.5508483787012004E-4</v>
      </c>
      <c r="J183" s="10">
        <f t="shared" si="80"/>
        <v>-3.1052665882536719E-5</v>
      </c>
      <c r="K183" s="21">
        <f t="shared" si="76"/>
        <v>227</v>
      </c>
      <c r="L183" s="10">
        <f t="shared" si="81"/>
        <v>-1.515942436376229E-5</v>
      </c>
      <c r="M183" s="8">
        <f t="shared" si="82"/>
        <v>-2.2754241893506003E-6</v>
      </c>
      <c r="N183" s="15"/>
      <c r="O183" s="1">
        <f t="shared" si="74"/>
        <v>21.15290975537307</v>
      </c>
      <c r="P183" s="15"/>
      <c r="Q183" s="7">
        <f t="shared" si="84"/>
        <v>6.8234894460269979E-2</v>
      </c>
      <c r="R183" s="7"/>
      <c r="S183" s="7">
        <f t="shared" si="75"/>
        <v>3.3311205081477023E-2</v>
      </c>
      <c r="T183" s="50">
        <f t="shared" si="7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83"/>
        <v>0</v>
      </c>
      <c r="F184" s="8"/>
      <c r="G184" s="15">
        <f t="shared" si="77"/>
        <v>0</v>
      </c>
      <c r="H184" s="8">
        <f t="shared" si="78"/>
        <v>-8.8549407144250425E-5</v>
      </c>
      <c r="I184" s="15">
        <f t="shared" si="79"/>
        <v>-3.541976285770017E-4</v>
      </c>
      <c r="J184" s="10">
        <f t="shared" si="80"/>
        <v>-2.4168637804029622E-5</v>
      </c>
      <c r="K184" s="21">
        <f t="shared" si="76"/>
        <v>228</v>
      </c>
      <c r="L184" s="10">
        <f t="shared" si="81"/>
        <v>-1.179874984490133E-5</v>
      </c>
      <c r="M184" s="8">
        <f t="shared" si="82"/>
        <v>-1.7709881428850084E-6</v>
      </c>
      <c r="N184" s="15"/>
      <c r="O184" s="1">
        <f t="shared" si="74"/>
        <v>21.15290975537307</v>
      </c>
      <c r="P184" s="15"/>
      <c r="Q184" s="7">
        <f t="shared" si="84"/>
        <v>6.8234894460269993E-2</v>
      </c>
      <c r="R184" s="7"/>
      <c r="S184" s="7">
        <f t="shared" si="75"/>
        <v>3.3311205081477023E-2</v>
      </c>
      <c r="T184" s="50">
        <f t="shared" si="7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83"/>
        <v>0</v>
      </c>
      <c r="F185" s="8"/>
      <c r="G185" s="15">
        <f t="shared" si="77"/>
        <v>0</v>
      </c>
      <c r="H185" s="8">
        <f t="shared" si="78"/>
        <v>-6.8918995783691893E-5</v>
      </c>
      <c r="I185" s="15">
        <f t="shared" si="79"/>
        <v>-2.7567598313476757E-4</v>
      </c>
      <c r="J185" s="10">
        <f t="shared" ref="J185:J216" si="85">+I185*$Q$3</f>
        <v>-1.8810721614432035E-5</v>
      </c>
      <c r="K185" s="21">
        <f t="shared" si="76"/>
        <v>229</v>
      </c>
      <c r="L185" s="10">
        <f t="shared" si="81"/>
        <v>-9.1830992102400429E-6</v>
      </c>
      <c r="M185" s="8">
        <f t="shared" ref="M185:M216" si="86">+I185*$M$3</f>
        <v>-1.3783799156738379E-6</v>
      </c>
      <c r="N185" s="15"/>
      <c r="O185" s="1">
        <f t="shared" si="74"/>
        <v>21.15290975537307</v>
      </c>
      <c r="P185" s="15"/>
      <c r="Q185" s="7">
        <f t="shared" si="84"/>
        <v>6.8234894460269993E-2</v>
      </c>
      <c r="R185" s="7"/>
      <c r="S185" s="7">
        <f t="shared" si="75"/>
        <v>3.3311205081477023E-2</v>
      </c>
      <c r="T185" s="50">
        <f t="shared" si="7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83"/>
        <v>0</v>
      </c>
      <c r="F186" s="8"/>
      <c r="G186" s="15">
        <f t="shared" si="77"/>
        <v>0</v>
      </c>
      <c r="H186" s="8">
        <f t="shared" si="78"/>
        <v>-5.3640426661410475E-5</v>
      </c>
      <c r="I186" s="15">
        <f t="shared" si="79"/>
        <v>-2.145617066456419E-4</v>
      </c>
      <c r="J186" s="10">
        <f t="shared" si="85"/>
        <v>-1.4640595408180786E-5</v>
      </c>
      <c r="K186" s="21">
        <f t="shared" si="76"/>
        <v>230</v>
      </c>
      <c r="L186" s="10">
        <f t="shared" si="81"/>
        <v>-7.1473090127046885E-6</v>
      </c>
      <c r="M186" s="8">
        <f t="shared" si="86"/>
        <v>-1.0728085332282096E-6</v>
      </c>
      <c r="N186" s="15"/>
      <c r="O186" s="1">
        <f t="shared" si="74"/>
        <v>21.15290975537307</v>
      </c>
      <c r="P186" s="15"/>
      <c r="Q186" s="7">
        <f t="shared" si="84"/>
        <v>6.8234894460269993E-2</v>
      </c>
      <c r="R186" s="7"/>
      <c r="S186" s="7">
        <f t="shared" si="75"/>
        <v>3.3311205081477023E-2</v>
      </c>
      <c r="T186" s="50">
        <f t="shared" si="7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83"/>
        <v>0</v>
      </c>
      <c r="F187" s="8"/>
      <c r="G187" s="15">
        <f t="shared" si="77"/>
        <v>0</v>
      </c>
      <c r="H187" s="8">
        <f t="shared" si="78"/>
        <v>-4.1748945115926975E-5</v>
      </c>
      <c r="I187" s="15">
        <f t="shared" si="79"/>
        <v>-1.669957804637079E-4</v>
      </c>
      <c r="J187" s="10">
        <f t="shared" si="85"/>
        <v>-1.1394939455251525E-5</v>
      </c>
      <c r="K187" s="21">
        <f t="shared" si="76"/>
        <v>231</v>
      </c>
      <c r="L187" s="10">
        <f t="shared" si="81"/>
        <v>-5.5628306907678875E-6</v>
      </c>
      <c r="M187" s="8">
        <f t="shared" si="86"/>
        <v>-8.3497890231853952E-7</v>
      </c>
      <c r="N187" s="15"/>
      <c r="O187" s="1">
        <f t="shared" si="74"/>
        <v>21.15290975537307</v>
      </c>
      <c r="P187" s="15"/>
      <c r="Q187" s="7">
        <f t="shared" si="84"/>
        <v>6.8234894460269993E-2</v>
      </c>
      <c r="R187" s="7"/>
      <c r="S187" s="7">
        <f t="shared" si="75"/>
        <v>3.3311205081477023E-2</v>
      </c>
      <c r="T187" s="50">
        <f t="shared" si="7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83"/>
        <v>0</v>
      </c>
      <c r="F188" s="8"/>
      <c r="G188" s="15">
        <f t="shared" si="77"/>
        <v>0</v>
      </c>
      <c r="H188" s="8">
        <f t="shared" si="78"/>
        <v>-3.249367178405757E-5</v>
      </c>
      <c r="I188" s="15">
        <f t="shared" si="79"/>
        <v>-1.2997468713623028E-4</v>
      </c>
      <c r="J188" s="10">
        <f t="shared" si="85"/>
        <v>-8.868809059247285E-6</v>
      </c>
      <c r="K188" s="21">
        <f t="shared" si="76"/>
        <v>232</v>
      </c>
      <c r="L188" s="10">
        <f t="shared" si="81"/>
        <v>-4.3296134585957804E-6</v>
      </c>
      <c r="M188" s="8">
        <f t="shared" si="86"/>
        <v>-6.4987343568115139E-7</v>
      </c>
      <c r="N188" s="15"/>
      <c r="O188" s="1">
        <f t="shared" si="74"/>
        <v>21.15290975537307</v>
      </c>
      <c r="P188" s="15"/>
      <c r="Q188" s="7">
        <f t="shared" si="84"/>
        <v>6.8234894460269993E-2</v>
      </c>
      <c r="R188" s="7"/>
      <c r="S188" s="7">
        <f t="shared" si="75"/>
        <v>3.3311205081477023E-2</v>
      </c>
      <c r="T188" s="50">
        <f t="shared" si="7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83"/>
        <v>0</v>
      </c>
      <c r="F189" s="8"/>
      <c r="G189" s="15">
        <f t="shared" si="77"/>
        <v>0</v>
      </c>
      <c r="H189" s="8">
        <f t="shared" si="78"/>
        <v>-2.5290188843771834E-5</v>
      </c>
      <c r="I189" s="15">
        <f t="shared" si="79"/>
        <v>-1.0116075537508734E-4</v>
      </c>
      <c r="J189" s="10">
        <f t="shared" si="85"/>
        <v>-6.9026934665402747E-6</v>
      </c>
      <c r="K189" s="21">
        <f t="shared" si="76"/>
        <v>233</v>
      </c>
      <c r="L189" s="10">
        <f t="shared" si="81"/>
        <v>-3.3697866684966635E-6</v>
      </c>
      <c r="M189" s="8">
        <f t="shared" si="86"/>
        <v>-5.0580377687543674E-7</v>
      </c>
      <c r="N189" s="15"/>
      <c r="O189" s="1">
        <f t="shared" si="74"/>
        <v>21.15290975537307</v>
      </c>
      <c r="P189" s="15"/>
      <c r="Q189" s="7">
        <f t="shared" si="84"/>
        <v>6.8234894460269993E-2</v>
      </c>
      <c r="R189" s="7"/>
      <c r="S189" s="7">
        <f t="shared" si="75"/>
        <v>3.3311205081477023E-2</v>
      </c>
      <c r="T189" s="50">
        <f t="shared" si="7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83"/>
        <v>0</v>
      </c>
      <c r="F190" s="8"/>
      <c r="G190" s="15">
        <f t="shared" si="77"/>
        <v>0</v>
      </c>
      <c r="H190" s="8">
        <f t="shared" si="78"/>
        <v>-1.9683637355734184E-5</v>
      </c>
      <c r="I190" s="15">
        <f t="shared" si="79"/>
        <v>-7.8734549422936734E-5</v>
      </c>
      <c r="J190" s="10">
        <f t="shared" si="85"/>
        <v>-5.3724436702509994E-6</v>
      </c>
      <c r="K190" s="21">
        <f t="shared" si="76"/>
        <v>234</v>
      </c>
      <c r="L190" s="10">
        <f t="shared" si="81"/>
        <v>-2.6227427228251338E-6</v>
      </c>
      <c r="M190" s="8">
        <f t="shared" si="86"/>
        <v>-3.9367274711468367E-7</v>
      </c>
      <c r="N190" s="15"/>
      <c r="O190" s="1">
        <f t="shared" si="74"/>
        <v>21.15290975537307</v>
      </c>
      <c r="P190" s="15"/>
      <c r="Q190" s="7">
        <f t="shared" si="84"/>
        <v>6.8234894460269993E-2</v>
      </c>
      <c r="R190" s="7"/>
      <c r="S190" s="7">
        <f t="shared" si="75"/>
        <v>3.3311205081477023E-2</v>
      </c>
      <c r="T190" s="50">
        <f t="shared" si="7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83"/>
        <v>0</v>
      </c>
      <c r="F191" s="8"/>
      <c r="G191" s="15">
        <f t="shared" si="77"/>
        <v>0</v>
      </c>
      <c r="H191" s="8">
        <f t="shared" si="78"/>
        <v>-1.5319995510728252E-5</v>
      </c>
      <c r="I191" s="15">
        <f t="shared" si="79"/>
        <v>-6.1279982042913007E-5</v>
      </c>
      <c r="J191" s="10">
        <f t="shared" si="85"/>
        <v>-4.1814331072254093E-6</v>
      </c>
      <c r="K191" s="21">
        <f t="shared" si="76"/>
        <v>235</v>
      </c>
      <c r="L191" s="10">
        <f t="shared" si="81"/>
        <v>-2.0413100492207044E-6</v>
      </c>
      <c r="M191" s="8">
        <f t="shared" si="86"/>
        <v>-3.0639991021456502E-7</v>
      </c>
      <c r="N191" s="15"/>
      <c r="O191" s="1">
        <f t="shared" si="74"/>
        <v>21.15290975537307</v>
      </c>
      <c r="P191" s="15"/>
      <c r="Q191" s="7">
        <f t="shared" si="84"/>
        <v>6.8234894460269993E-2</v>
      </c>
      <c r="R191" s="7"/>
      <c r="S191" s="7">
        <f t="shared" si="75"/>
        <v>3.3311205081477023E-2</v>
      </c>
      <c r="T191" s="50">
        <f t="shared" si="7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83"/>
        <v>0</v>
      </c>
      <c r="F192" s="8"/>
      <c r="G192" s="15">
        <f t="shared" si="77"/>
        <v>0</v>
      </c>
      <c r="H192" s="8">
        <f t="shared" si="78"/>
        <v>-1.1923724167797725E-5</v>
      </c>
      <c r="I192" s="15">
        <f t="shared" si="79"/>
        <v>-4.7694896671190898E-5</v>
      </c>
      <c r="J192" s="10">
        <f t="shared" si="85"/>
        <v>-3.2544562406521934E-6</v>
      </c>
      <c r="K192" s="21">
        <f t="shared" si="76"/>
        <v>236</v>
      </c>
      <c r="L192" s="10">
        <f t="shared" si="81"/>
        <v>-1.5887744843538958E-6</v>
      </c>
      <c r="M192" s="8">
        <f t="shared" si="86"/>
        <v>-2.3847448335595448E-7</v>
      </c>
      <c r="N192" s="15"/>
      <c r="O192" s="1">
        <f t="shared" si="74"/>
        <v>21.15290975537307</v>
      </c>
      <c r="P192" s="15"/>
      <c r="Q192" s="7">
        <f t="shared" si="84"/>
        <v>6.8234894460269993E-2</v>
      </c>
      <c r="R192" s="7"/>
      <c r="S192" s="7">
        <f t="shared" si="75"/>
        <v>3.3311205081477023E-2</v>
      </c>
      <c r="T192" s="50">
        <f t="shared" si="7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83"/>
        <v>0</v>
      </c>
      <c r="F193" s="8"/>
      <c r="G193" s="15">
        <f t="shared" si="77"/>
        <v>0</v>
      </c>
      <c r="H193" s="8">
        <f t="shared" si="78"/>
        <v>-9.2803681260977788E-6</v>
      </c>
      <c r="I193" s="15">
        <f t="shared" si="79"/>
        <v>-3.7121472504391115E-5</v>
      </c>
      <c r="J193" s="10">
        <f t="shared" si="85"/>
        <v>-2.5329797585469421E-6</v>
      </c>
      <c r="K193" s="21">
        <f t="shared" si="76"/>
        <v>237</v>
      </c>
      <c r="L193" s="10">
        <f t="shared" si="81"/>
        <v>-1.236560983520183E-6</v>
      </c>
      <c r="M193" s="8">
        <f t="shared" si="86"/>
        <v>-1.8560736252195559E-7</v>
      </c>
      <c r="N193" s="15"/>
      <c r="O193" s="1">
        <f t="shared" si="74"/>
        <v>21.15290975537307</v>
      </c>
      <c r="P193" s="15"/>
      <c r="Q193" s="7">
        <f t="shared" si="84"/>
        <v>6.8234894460269993E-2</v>
      </c>
      <c r="R193" s="7"/>
      <c r="S193" s="7">
        <f t="shared" si="75"/>
        <v>3.3311205081477023E-2</v>
      </c>
      <c r="T193" s="50">
        <f t="shared" si="7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83"/>
        <v>0</v>
      </c>
      <c r="F194" s="8"/>
      <c r="G194" s="15">
        <f t="shared" si="77"/>
        <v>0</v>
      </c>
      <c r="H194" s="8">
        <f t="shared" si="78"/>
        <v>-7.2230144998228903E-6</v>
      </c>
      <c r="I194" s="15">
        <f t="shared" si="79"/>
        <v>-2.8892057999291561E-5</v>
      </c>
      <c r="J194" s="10">
        <f t="shared" si="85"/>
        <v>-1.9714465283216592E-6</v>
      </c>
      <c r="K194" s="21">
        <f t="shared" si="76"/>
        <v>238</v>
      </c>
      <c r="L194" s="10">
        <f t="shared" si="81"/>
        <v>-9.6242926924033E-7</v>
      </c>
      <c r="M194" s="8">
        <f t="shared" si="86"/>
        <v>-1.4446028999645782E-7</v>
      </c>
      <c r="N194" s="15"/>
      <c r="O194" s="1">
        <f t="shared" si="74"/>
        <v>21.15290975537307</v>
      </c>
      <c r="P194" s="15"/>
      <c r="Q194" s="7">
        <f t="shared" si="84"/>
        <v>6.8234894460269993E-2</v>
      </c>
      <c r="R194" s="7"/>
      <c r="S194" s="7">
        <f t="shared" si="75"/>
        <v>3.3311205081477023E-2</v>
      </c>
      <c r="T194" s="50">
        <f t="shared" si="7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83"/>
        <v>0</v>
      </c>
      <c r="F195" s="8"/>
      <c r="G195" s="15">
        <f t="shared" si="77"/>
        <v>0</v>
      </c>
      <c r="H195" s="8">
        <f t="shared" si="78"/>
        <v>-5.6217531196781363E-6</v>
      </c>
      <c r="I195" s="15">
        <f t="shared" si="79"/>
        <v>-2.2487012478712545E-5</v>
      </c>
      <c r="J195" s="10">
        <f t="shared" si="85"/>
        <v>-1.5343989232117249E-6</v>
      </c>
      <c r="K195" s="21">
        <f t="shared" si="76"/>
        <v>239</v>
      </c>
      <c r="L195" s="10">
        <f t="shared" si="81"/>
        <v>-7.4906948434812652E-7</v>
      </c>
      <c r="M195" s="8">
        <f t="shared" si="86"/>
        <v>-1.1243506239356273E-7</v>
      </c>
      <c r="N195" s="15"/>
      <c r="O195" s="1">
        <f t="shared" si="74"/>
        <v>21.15290975537307</v>
      </c>
      <c r="P195" s="15"/>
      <c r="Q195" s="7">
        <f t="shared" si="84"/>
        <v>6.8234894460269993E-2</v>
      </c>
      <c r="R195" s="7"/>
      <c r="S195" s="7">
        <f t="shared" si="75"/>
        <v>3.3311205081477023E-2</v>
      </c>
      <c r="T195" s="50">
        <f t="shared" si="7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83"/>
        <v>0</v>
      </c>
      <c r="F196" s="8"/>
      <c r="G196" s="15">
        <f t="shared" si="77"/>
        <v>0</v>
      </c>
      <c r="H196" s="8">
        <f t="shared" si="78"/>
        <v>-4.375473445247243E-6</v>
      </c>
      <c r="I196" s="15">
        <f t="shared" si="79"/>
        <v>-1.7501893780988972E-5</v>
      </c>
      <c r="J196" s="10">
        <f t="shared" si="85"/>
        <v>-1.1942398750006383E-6</v>
      </c>
      <c r="K196" s="21">
        <f t="shared" si="76"/>
        <v>240</v>
      </c>
      <c r="L196" s="10">
        <f t="shared" si="81"/>
        <v>-5.8300917305275098E-7</v>
      </c>
      <c r="M196" s="8">
        <f t="shared" si="86"/>
        <v>-8.7509468904944864E-8</v>
      </c>
      <c r="N196" s="15"/>
      <c r="O196" s="1">
        <f t="shared" si="74"/>
        <v>21.15290975537307</v>
      </c>
      <c r="P196" s="15"/>
      <c r="Q196" s="7">
        <f t="shared" si="84"/>
        <v>6.8234894460269993E-2</v>
      </c>
      <c r="R196" s="7"/>
      <c r="S196" s="7">
        <f t="shared" si="75"/>
        <v>3.3311205081477023E-2</v>
      </c>
      <c r="T196" s="50">
        <f t="shared" si="7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83"/>
        <v>0</v>
      </c>
      <c r="F197" s="8"/>
      <c r="G197" s="15">
        <f t="shared" si="77"/>
        <v>0</v>
      </c>
      <c r="H197" s="8">
        <f t="shared" si="78"/>
        <v>-3.4054800099723841E-6</v>
      </c>
      <c r="I197" s="15">
        <f t="shared" si="79"/>
        <v>-1.3621920039889537E-5</v>
      </c>
      <c r="J197" s="10">
        <f t="shared" si="85"/>
        <v>-9.2949027626809931E-7</v>
      </c>
      <c r="K197" s="21">
        <f t="shared" si="76"/>
        <v>241</v>
      </c>
      <c r="L197" s="10">
        <f t="shared" si="81"/>
        <v>-4.5376257205224205E-7</v>
      </c>
      <c r="M197" s="8">
        <f t="shared" si="86"/>
        <v>-6.8109600199447682E-8</v>
      </c>
      <c r="N197" s="15"/>
      <c r="O197" s="1">
        <f t="shared" si="74"/>
        <v>21.15290975537307</v>
      </c>
      <c r="P197" s="15"/>
      <c r="Q197" s="7">
        <f t="shared" si="84"/>
        <v>6.8234894460269993E-2</v>
      </c>
      <c r="R197" s="7"/>
      <c r="S197" s="7">
        <f t="shared" si="75"/>
        <v>3.3311205081477023E-2</v>
      </c>
      <c r="T197" s="50">
        <f t="shared" ref="T197:T260" si="8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83"/>
        <v>0</v>
      </c>
      <c r="F198" s="8"/>
      <c r="G198" s="15">
        <f t="shared" si="77"/>
        <v>0</v>
      </c>
      <c r="H198" s="8">
        <f t="shared" si="78"/>
        <v>-2.6505232504424868E-6</v>
      </c>
      <c r="I198" s="15">
        <f t="shared" si="79"/>
        <v>-1.0602093001769947E-5</v>
      </c>
      <c r="J198" s="10">
        <f t="shared" si="85"/>
        <v>-7.2343269703373939E-7</v>
      </c>
      <c r="K198" s="21">
        <f t="shared" si="76"/>
        <v>242</v>
      </c>
      <c r="L198" s="10">
        <f t="shared" si="81"/>
        <v>-3.5316849427485104E-7</v>
      </c>
      <c r="M198" s="8">
        <f t="shared" si="86"/>
        <v>-5.3010465008849736E-8</v>
      </c>
      <c r="N198" s="15"/>
      <c r="O198" s="1">
        <f t="shared" ref="O198:O261" si="88">LOG(2)/LOG(1+S198)</f>
        <v>21.15290975537307</v>
      </c>
      <c r="P198" s="15"/>
      <c r="Q198" s="7">
        <f t="shared" si="84"/>
        <v>6.8234894460269993E-2</v>
      </c>
      <c r="R198" s="7"/>
      <c r="S198" s="7">
        <f t="shared" ref="S198:S261" si="89">+L198/I198</f>
        <v>3.3311205081477023E-2</v>
      </c>
      <c r="T198" s="50">
        <f t="shared" si="8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83"/>
        <v>0</v>
      </c>
      <c r="F199" s="8"/>
      <c r="G199" s="15">
        <f t="shared" si="77"/>
        <v>0</v>
      </c>
      <c r="H199" s="8">
        <f t="shared" si="78"/>
        <v>-2.0629319451483654E-6</v>
      </c>
      <c r="I199" s="15">
        <f t="shared" si="79"/>
        <v>-8.2517277805934615E-6</v>
      </c>
      <c r="J199" s="10">
        <f t="shared" si="85"/>
        <v>-5.6305577422367274E-7</v>
      </c>
      <c r="K199" s="21">
        <f t="shared" si="76"/>
        <v>243</v>
      </c>
      <c r="L199" s="10">
        <f t="shared" si="81"/>
        <v>-2.7487499637587001E-7</v>
      </c>
      <c r="M199" s="8">
        <f t="shared" si="86"/>
        <v>-4.1258638902967307E-8</v>
      </c>
      <c r="N199" s="15"/>
      <c r="O199" s="1">
        <f t="shared" si="88"/>
        <v>21.15290975537307</v>
      </c>
      <c r="P199" s="15"/>
      <c r="Q199" s="7">
        <f t="shared" si="84"/>
        <v>6.8234894460269993E-2</v>
      </c>
      <c r="R199" s="7"/>
      <c r="S199" s="7">
        <f t="shared" si="89"/>
        <v>3.3311205081477023E-2</v>
      </c>
      <c r="T199" s="50">
        <f t="shared" si="8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83"/>
        <v>0</v>
      </c>
      <c r="F200" s="8"/>
      <c r="G200" s="15">
        <f t="shared" si="77"/>
        <v>0</v>
      </c>
      <c r="H200" s="8">
        <f t="shared" si="78"/>
        <v>-1.6056030482294997E-6</v>
      </c>
      <c r="I200" s="15">
        <f t="shared" si="79"/>
        <v>-6.4224121929179989E-6</v>
      </c>
      <c r="J200" s="10">
        <f t="shared" si="85"/>
        <v>-4.3823261816411083E-7</v>
      </c>
      <c r="K200" s="21">
        <f t="shared" ref="K200:K263" si="90">+K199+1</f>
        <v>244</v>
      </c>
      <c r="L200" s="10">
        <f t="shared" si="81"/>
        <v>-2.1393828967607005E-7</v>
      </c>
      <c r="M200" s="8">
        <f t="shared" si="86"/>
        <v>-3.2112060964589992E-8</v>
      </c>
      <c r="N200" s="15"/>
      <c r="O200" s="1">
        <f t="shared" si="88"/>
        <v>21.15290975537307</v>
      </c>
      <c r="P200" s="15"/>
      <c r="Q200" s="7">
        <f t="shared" si="84"/>
        <v>6.8234894460269993E-2</v>
      </c>
      <c r="R200" s="7"/>
      <c r="S200" s="7">
        <f t="shared" si="89"/>
        <v>3.3311205081477023E-2</v>
      </c>
      <c r="T200" s="50">
        <f t="shared" si="8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83"/>
        <v>0</v>
      </c>
      <c r="F201" s="8"/>
      <c r="G201" s="15">
        <f t="shared" si="77"/>
        <v>0</v>
      </c>
      <c r="H201" s="8">
        <f t="shared" si="78"/>
        <v>-1.2496588433499948E-6</v>
      </c>
      <c r="I201" s="15">
        <f t="shared" si="79"/>
        <v>-4.9986353733999793E-6</v>
      </c>
      <c r="J201" s="10">
        <f t="shared" si="85"/>
        <v>-3.4108135714931987E-7</v>
      </c>
      <c r="K201" s="21">
        <f t="shared" si="90"/>
        <v>245</v>
      </c>
      <c r="L201" s="10">
        <f t="shared" si="81"/>
        <v>-1.6651056805085217E-7</v>
      </c>
      <c r="M201" s="8">
        <f t="shared" si="86"/>
        <v>-2.4993176866999897E-8</v>
      </c>
      <c r="N201" s="15"/>
      <c r="O201" s="1">
        <f t="shared" si="88"/>
        <v>21.15290975537307</v>
      </c>
      <c r="P201" s="15"/>
      <c r="Q201" s="7">
        <f t="shared" si="84"/>
        <v>6.8234894460269993E-2</v>
      </c>
      <c r="R201" s="7"/>
      <c r="S201" s="7">
        <f t="shared" si="89"/>
        <v>3.3311205081477023E-2</v>
      </c>
      <c r="T201" s="50">
        <f t="shared" si="8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83"/>
        <v>0</v>
      </c>
      <c r="F202" s="8"/>
      <c r="G202" s="15">
        <f t="shared" si="77"/>
        <v>0</v>
      </c>
      <c r="H202" s="8">
        <f t="shared" si="78"/>
        <v>-9.7262348030845918E-7</v>
      </c>
      <c r="I202" s="15">
        <f t="shared" si="79"/>
        <v>-3.8904939212338367E-6</v>
      </c>
      <c r="J202" s="10">
        <f t="shared" si="85"/>
        <v>-2.6546744211371279E-7</v>
      </c>
      <c r="K202" s="21">
        <f t="shared" si="90"/>
        <v>246</v>
      </c>
      <c r="L202" s="10">
        <f t="shared" si="81"/>
        <v>-1.2959704087846005E-7</v>
      </c>
      <c r="M202" s="8">
        <f t="shared" si="86"/>
        <v>-1.9452469606169184E-8</v>
      </c>
      <c r="N202" s="15"/>
      <c r="O202" s="1">
        <f t="shared" si="88"/>
        <v>21.15290975537307</v>
      </c>
      <c r="P202" s="15"/>
      <c r="Q202" s="7">
        <f t="shared" si="84"/>
        <v>6.8234894460269993E-2</v>
      </c>
      <c r="R202" s="7"/>
      <c r="S202" s="7">
        <f t="shared" si="89"/>
        <v>3.3311205081477023E-2</v>
      </c>
      <c r="T202" s="50">
        <f t="shared" si="8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83"/>
        <v>0</v>
      </c>
      <c r="F203" s="8"/>
      <c r="G203" s="15">
        <f t="shared" si="77"/>
        <v>0</v>
      </c>
      <c r="H203" s="8">
        <f t="shared" si="78"/>
        <v>-7.5700375304941704E-7</v>
      </c>
      <c r="I203" s="15">
        <f t="shared" si="79"/>
        <v>-3.0280150121976682E-6</v>
      </c>
      <c r="J203" s="10">
        <f t="shared" si="85"/>
        <v>-2.0661628478142103E-7</v>
      </c>
      <c r="K203" s="21">
        <f t="shared" si="90"/>
        <v>247</v>
      </c>
      <c r="L203" s="10">
        <f t="shared" si="81"/>
        <v>-1.0086682906110767E-7</v>
      </c>
      <c r="M203" s="8">
        <f t="shared" si="86"/>
        <v>-1.514007506098834E-8</v>
      </c>
      <c r="N203" s="15"/>
      <c r="O203" s="1">
        <f t="shared" si="88"/>
        <v>21.15290975537307</v>
      </c>
      <c r="P203" s="15"/>
      <c r="Q203" s="7">
        <f t="shared" si="84"/>
        <v>6.8234894460269993E-2</v>
      </c>
      <c r="R203" s="7"/>
      <c r="S203" s="7">
        <f t="shared" si="89"/>
        <v>3.3311205081477023E-2</v>
      </c>
      <c r="T203" s="50">
        <f t="shared" si="8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83"/>
        <v>0</v>
      </c>
      <c r="F204" s="8"/>
      <c r="G204" s="15">
        <f t="shared" si="77"/>
        <v>0</v>
      </c>
      <c r="H204" s="8">
        <f t="shared" si="78"/>
        <v>-5.8918450328709262E-7</v>
      </c>
      <c r="I204" s="15">
        <f t="shared" si="79"/>
        <v>-2.3567380131483705E-6</v>
      </c>
      <c r="J204" s="10">
        <f t="shared" si="85"/>
        <v>-1.6081176959768546E-7</v>
      </c>
      <c r="K204" s="21">
        <f t="shared" si="90"/>
        <v>248</v>
      </c>
      <c r="L204" s="10">
        <f t="shared" si="81"/>
        <v>-7.8505783279298059E-8</v>
      </c>
      <c r="M204" s="8">
        <f t="shared" si="86"/>
        <v>-1.1783690065741852E-8</v>
      </c>
      <c r="N204" s="15"/>
      <c r="O204" s="1">
        <f t="shared" si="88"/>
        <v>21.15290975537307</v>
      </c>
      <c r="P204" s="15"/>
      <c r="Q204" s="7">
        <f t="shared" si="84"/>
        <v>6.8234894460269993E-2</v>
      </c>
      <c r="R204" s="7"/>
      <c r="S204" s="7">
        <f t="shared" si="89"/>
        <v>3.3311205081477023E-2</v>
      </c>
      <c r="T204" s="50">
        <f t="shared" si="8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83"/>
        <v>0</v>
      </c>
      <c r="F205" s="8"/>
      <c r="G205" s="15">
        <f t="shared" si="77"/>
        <v>0</v>
      </c>
      <c r="H205" s="8">
        <f t="shared" si="78"/>
        <v>-4.5856890076870854E-7</v>
      </c>
      <c r="I205" s="15">
        <f t="shared" si="79"/>
        <v>-1.8342756030748342E-6</v>
      </c>
      <c r="J205" s="10">
        <f t="shared" si="85"/>
        <v>-1.2516160218685939E-7</v>
      </c>
      <c r="K205" s="21">
        <f t="shared" si="90"/>
        <v>249</v>
      </c>
      <c r="L205" s="10">
        <f t="shared" si="81"/>
        <v>-6.1101930789975747E-8</v>
      </c>
      <c r="M205" s="8">
        <f t="shared" si="86"/>
        <v>-9.1713780153741704E-9</v>
      </c>
      <c r="N205" s="15"/>
      <c r="O205" s="1">
        <f t="shared" si="88"/>
        <v>21.15290975537307</v>
      </c>
      <c r="P205" s="15"/>
      <c r="Q205" s="7">
        <f t="shared" si="84"/>
        <v>6.8234894460269993E-2</v>
      </c>
      <c r="R205" s="7"/>
      <c r="S205" s="7">
        <f t="shared" si="89"/>
        <v>3.3311205081477023E-2</v>
      </c>
      <c r="T205" s="50">
        <f t="shared" si="8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83"/>
        <v>0</v>
      </c>
      <c r="F206" s="8"/>
      <c r="G206" s="15">
        <f t="shared" si="77"/>
        <v>0</v>
      </c>
      <c r="H206" s="8">
        <f t="shared" si="78"/>
        <v>-3.5690931377018173E-7</v>
      </c>
      <c r="I206" s="15">
        <f t="shared" si="79"/>
        <v>-1.4276372550807269E-6</v>
      </c>
      <c r="J206" s="10">
        <f t="shared" si="85"/>
        <v>-9.7414677427982953E-8</v>
      </c>
      <c r="K206" s="21">
        <f t="shared" si="90"/>
        <v>250</v>
      </c>
      <c r="L206" s="10">
        <f t="shared" si="81"/>
        <v>-4.7556317385951023E-8</v>
      </c>
      <c r="M206" s="8">
        <f t="shared" si="86"/>
        <v>-7.1381862754036346E-9</v>
      </c>
      <c r="N206" s="15"/>
      <c r="O206" s="1">
        <f t="shared" si="88"/>
        <v>21.15290975537307</v>
      </c>
      <c r="P206" s="15"/>
      <c r="Q206" s="7">
        <f t="shared" si="84"/>
        <v>6.8234894460269993E-2</v>
      </c>
      <c r="R206" s="7"/>
      <c r="S206" s="7">
        <f t="shared" si="89"/>
        <v>3.3311205081477023E-2</v>
      </c>
      <c r="T206" s="50">
        <f t="shared" si="8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83"/>
        <v>0</v>
      </c>
      <c r="F207" s="8"/>
      <c r="G207" s="15">
        <f t="shared" si="77"/>
        <v>0</v>
      </c>
      <c r="H207" s="8">
        <f t="shared" si="78"/>
        <v>-2.7778651810527314E-7</v>
      </c>
      <c r="I207" s="15">
        <f t="shared" si="79"/>
        <v>-1.1111460724210926E-6</v>
      </c>
      <c r="J207" s="10">
        <f t="shared" si="85"/>
        <v>-7.5818934981596768E-8</v>
      </c>
      <c r="K207" s="21">
        <f t="shared" si="90"/>
        <v>251</v>
      </c>
      <c r="L207" s="10">
        <f t="shared" si="81"/>
        <v>-3.7013614693896735E-8</v>
      </c>
      <c r="M207" s="8">
        <f t="shared" si="86"/>
        <v>-5.5557303621054627E-9</v>
      </c>
      <c r="N207" s="15"/>
      <c r="O207" s="1">
        <f t="shared" si="88"/>
        <v>21.15290975537307</v>
      </c>
      <c r="P207" s="15"/>
      <c r="Q207" s="7">
        <f t="shared" si="84"/>
        <v>6.8234894460269993E-2</v>
      </c>
      <c r="R207" s="7"/>
      <c r="S207" s="7">
        <f t="shared" si="89"/>
        <v>3.3311205081477023E-2</v>
      </c>
      <c r="T207" s="50">
        <f t="shared" si="8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83"/>
        <v>0</v>
      </c>
      <c r="F208" s="8"/>
      <c r="G208" s="15">
        <f t="shared" si="77"/>
        <v>0</v>
      </c>
      <c r="H208" s="8">
        <f t="shared" si="78"/>
        <v>-2.1620435966190267E-7</v>
      </c>
      <c r="I208" s="15">
        <f t="shared" si="79"/>
        <v>-8.6481743864761069E-7</v>
      </c>
      <c r="J208" s="10">
        <f t="shared" si="85"/>
        <v>-5.9010726653520737E-8</v>
      </c>
      <c r="K208" s="21">
        <f t="shared" si="90"/>
        <v>252</v>
      </c>
      <c r="L208" s="10">
        <f t="shared" si="81"/>
        <v>-2.8808111056828232E-8</v>
      </c>
      <c r="M208" s="8">
        <f t="shared" si="86"/>
        <v>-4.3240871932380533E-9</v>
      </c>
      <c r="N208" s="15"/>
      <c r="O208" s="1">
        <f t="shared" si="88"/>
        <v>21.15290975537307</v>
      </c>
      <c r="P208" s="15"/>
      <c r="Q208" s="7">
        <f t="shared" si="84"/>
        <v>6.8234894460269993E-2</v>
      </c>
      <c r="R208" s="7"/>
      <c r="S208" s="7">
        <f t="shared" si="89"/>
        <v>3.3311205081477023E-2</v>
      </c>
      <c r="T208" s="50">
        <f t="shared" si="8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83"/>
        <v>0</v>
      </c>
      <c r="F209" s="8"/>
      <c r="G209" s="15">
        <f t="shared" si="77"/>
        <v>0</v>
      </c>
      <c r="H209" s="8">
        <f t="shared" si="78"/>
        <v>-1.6827427571232454E-7</v>
      </c>
      <c r="I209" s="15">
        <f t="shared" si="79"/>
        <v>-6.7309710284929816E-7</v>
      </c>
      <c r="J209" s="10">
        <f t="shared" si="85"/>
        <v>-4.5928709774435358E-8</v>
      </c>
      <c r="K209" s="21">
        <f t="shared" si="90"/>
        <v>253</v>
      </c>
      <c r="L209" s="10">
        <f t="shared" si="81"/>
        <v>-2.2421675632761004E-8</v>
      </c>
      <c r="M209" s="8">
        <f t="shared" si="86"/>
        <v>-3.3654855142464907E-9</v>
      </c>
      <c r="N209" s="15"/>
      <c r="O209" s="1">
        <f t="shared" si="88"/>
        <v>21.15290975537307</v>
      </c>
      <c r="P209" s="15"/>
      <c r="Q209" s="7">
        <f t="shared" si="84"/>
        <v>6.8234894460269993E-2</v>
      </c>
      <c r="R209" s="7"/>
      <c r="S209" s="7">
        <f t="shared" si="89"/>
        <v>3.3311205081477023E-2</v>
      </c>
      <c r="T209" s="50">
        <f t="shared" si="8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83"/>
        <v>0</v>
      </c>
      <c r="F210" s="8"/>
      <c r="G210" s="15">
        <f t="shared" si="77"/>
        <v>0</v>
      </c>
      <c r="H210" s="8">
        <f t="shared" si="78"/>
        <v>-1.3096975431387202E-7</v>
      </c>
      <c r="I210" s="15">
        <f t="shared" si="79"/>
        <v>-5.238790172554881E-7</v>
      </c>
      <c r="J210" s="10">
        <f t="shared" si="85"/>
        <v>-3.5746829452378192E-8</v>
      </c>
      <c r="K210" s="21">
        <f t="shared" si="90"/>
        <v>254</v>
      </c>
      <c r="L210" s="10">
        <f t="shared" si="81"/>
        <v>-1.7451041381680205E-8</v>
      </c>
      <c r="M210" s="8">
        <f t="shared" si="86"/>
        <v>-2.6193950862774405E-9</v>
      </c>
      <c r="N210" s="15"/>
      <c r="O210" s="1">
        <f t="shared" si="88"/>
        <v>21.15290975537307</v>
      </c>
      <c r="P210" s="15"/>
      <c r="Q210" s="7">
        <f t="shared" si="84"/>
        <v>6.8234894460269993E-2</v>
      </c>
      <c r="R210" s="7"/>
      <c r="S210" s="7">
        <f t="shared" si="89"/>
        <v>3.3311205081477023E-2</v>
      </c>
      <c r="T210" s="50">
        <f t="shared" si="8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83"/>
        <v>0</v>
      </c>
      <c r="F211" s="8"/>
      <c r="G211" s="15">
        <f t="shared" si="77"/>
        <v>0</v>
      </c>
      <c r="H211" s="8">
        <f t="shared" si="78"/>
        <v>-1.019352273092547E-7</v>
      </c>
      <c r="I211" s="15">
        <f t="shared" si="79"/>
        <v>-4.0774090923701881E-7</v>
      </c>
      <c r="J211" s="10">
        <f t="shared" si="85"/>
        <v>-2.7822157908922504E-8</v>
      </c>
      <c r="K211" s="21">
        <f t="shared" si="90"/>
        <v>255</v>
      </c>
      <c r="L211" s="10">
        <f t="shared" si="81"/>
        <v>-1.3582341047702242E-8</v>
      </c>
      <c r="M211" s="8">
        <f t="shared" si="86"/>
        <v>-2.0387045461850941E-9</v>
      </c>
      <c r="N211" s="15"/>
      <c r="O211" s="1">
        <f t="shared" si="88"/>
        <v>21.15290975537307</v>
      </c>
      <c r="P211" s="15"/>
      <c r="Q211" s="7">
        <f t="shared" si="84"/>
        <v>6.8234894460269993E-2</v>
      </c>
      <c r="R211" s="7"/>
      <c r="S211" s="7">
        <f t="shared" si="89"/>
        <v>3.3311205081477023E-2</v>
      </c>
      <c r="T211" s="50">
        <f t="shared" si="8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83"/>
        <v>0</v>
      </c>
      <c r="F212" s="8"/>
      <c r="G212" s="15">
        <f t="shared" si="77"/>
        <v>0</v>
      </c>
      <c r="H212" s="8">
        <f t="shared" si="78"/>
        <v>-7.9337329607320314E-8</v>
      </c>
      <c r="I212" s="15">
        <f t="shared" si="79"/>
        <v>-3.1734931842928125E-7</v>
      </c>
      <c r="J212" s="10">
        <f t="shared" si="85"/>
        <v>-2.1654297250060622E-8</v>
      </c>
      <c r="K212" s="21">
        <f t="shared" si="90"/>
        <v>256</v>
      </c>
      <c r="L212" s="10">
        <f t="shared" si="81"/>
        <v>-1.0571288228664743E-8</v>
      </c>
      <c r="M212" s="8">
        <f t="shared" si="86"/>
        <v>-1.5867465921464063E-9</v>
      </c>
      <c r="N212" s="15"/>
      <c r="O212" s="1">
        <f t="shared" si="88"/>
        <v>21.15290975537307</v>
      </c>
      <c r="P212" s="15"/>
      <c r="Q212" s="7">
        <f t="shared" si="84"/>
        <v>6.8234894460269993E-2</v>
      </c>
      <c r="R212" s="7"/>
      <c r="S212" s="7">
        <f t="shared" si="89"/>
        <v>3.3311205081477023E-2</v>
      </c>
      <c r="T212" s="50">
        <f t="shared" si="8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83"/>
        <v>0</v>
      </c>
      <c r="F213" s="8"/>
      <c r="G213" s="15">
        <f t="shared" si="77"/>
        <v>0</v>
      </c>
      <c r="H213" s="8">
        <f t="shared" si="78"/>
        <v>-6.174913261461982E-8</v>
      </c>
      <c r="I213" s="15">
        <f t="shared" si="79"/>
        <v>-2.4699653045847928E-7</v>
      </c>
      <c r="J213" s="10">
        <f t="shared" si="85"/>
        <v>-1.6853782187887197E-8</v>
      </c>
      <c r="K213" s="21">
        <f t="shared" si="90"/>
        <v>257</v>
      </c>
      <c r="L213" s="10">
        <f t="shared" si="81"/>
        <v>-8.2277520805156892E-9</v>
      </c>
      <c r="M213" s="8">
        <f t="shared" si="86"/>
        <v>-1.2349826522923965E-9</v>
      </c>
      <c r="N213" s="15"/>
      <c r="O213" s="1">
        <f t="shared" si="88"/>
        <v>21.15290975537307</v>
      </c>
      <c r="P213" s="15"/>
      <c r="Q213" s="7">
        <f t="shared" si="84"/>
        <v>6.8234894460269993E-2</v>
      </c>
      <c r="R213" s="7"/>
      <c r="S213" s="7">
        <f t="shared" si="89"/>
        <v>3.3311205081477023E-2</v>
      </c>
      <c r="T213" s="50">
        <f t="shared" si="8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83"/>
        <v>0</v>
      </c>
      <c r="F214" s="8"/>
      <c r="G214" s="15">
        <f t="shared" si="77"/>
        <v>0</v>
      </c>
      <c r="H214" s="8">
        <f t="shared" si="78"/>
        <v>-4.8060041818020684E-8</v>
      </c>
      <c r="I214" s="15">
        <f t="shared" si="79"/>
        <v>-1.9224016727208274E-7</v>
      </c>
      <c r="J214" s="10">
        <f t="shared" si="85"/>
        <v>-1.3117487524835215E-8</v>
      </c>
      <c r="K214" s="21">
        <f t="shared" si="90"/>
        <v>258</v>
      </c>
      <c r="L214" s="10">
        <f t="shared" si="81"/>
        <v>-6.403751636897795E-9</v>
      </c>
      <c r="M214" s="8">
        <f t="shared" si="86"/>
        <v>-9.6120083636041375E-10</v>
      </c>
      <c r="N214" s="15"/>
      <c r="O214" s="1">
        <f t="shared" si="88"/>
        <v>21.15290975537307</v>
      </c>
      <c r="P214" s="15"/>
      <c r="Q214" s="7">
        <f t="shared" si="84"/>
        <v>6.8234894460269993E-2</v>
      </c>
      <c r="R214" s="7"/>
      <c r="S214" s="7">
        <f t="shared" si="89"/>
        <v>3.3311205081477023E-2</v>
      </c>
      <c r="T214" s="50">
        <f t="shared" si="8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83"/>
        <v>0</v>
      </c>
      <c r="F215" s="8"/>
      <c r="G215" s="15">
        <f t="shared" si="77"/>
        <v>0</v>
      </c>
      <c r="H215" s="8">
        <f t="shared" si="78"/>
        <v>-3.7405669063649855E-8</v>
      </c>
      <c r="I215" s="15">
        <f t="shared" si="79"/>
        <v>-1.4962267625459942E-7</v>
      </c>
      <c r="J215" s="10">
        <f t="shared" si="85"/>
        <v>-1.0209487523095737E-8</v>
      </c>
      <c r="K215" s="21">
        <f t="shared" si="90"/>
        <v>259</v>
      </c>
      <c r="L215" s="10">
        <f t="shared" si="81"/>
        <v>-4.9841116535564037E-9</v>
      </c>
      <c r="M215" s="8">
        <f t="shared" si="86"/>
        <v>-7.4811338127299713E-10</v>
      </c>
      <c r="N215" s="15"/>
      <c r="O215" s="1">
        <f t="shared" si="88"/>
        <v>21.15290975537307</v>
      </c>
      <c r="P215" s="15"/>
      <c r="Q215" s="7">
        <f t="shared" si="84"/>
        <v>6.8234894460269993E-2</v>
      </c>
      <c r="R215" s="7"/>
      <c r="S215" s="7">
        <f t="shared" si="89"/>
        <v>3.3311205081477023E-2</v>
      </c>
      <c r="T215" s="50">
        <f t="shared" si="8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83"/>
        <v>0</v>
      </c>
      <c r="F216" s="8"/>
      <c r="G216" s="15">
        <f t="shared" ref="G216:G279" si="91">+E216-F216</f>
        <v>0</v>
      </c>
      <c r="H216" s="8">
        <f t="shared" si="78"/>
        <v>-2.9113251365808243E-8</v>
      </c>
      <c r="I216" s="15">
        <f t="shared" si="79"/>
        <v>-1.1645300546323297E-7</v>
      </c>
      <c r="J216" s="10">
        <f t="shared" si="85"/>
        <v>-7.9461585373649474E-9</v>
      </c>
      <c r="K216" s="21">
        <f t="shared" si="90"/>
        <v>260</v>
      </c>
      <c r="L216" s="10">
        <f t="shared" si="81"/>
        <v>-3.8791899473401177E-9</v>
      </c>
      <c r="M216" s="8">
        <f t="shared" si="86"/>
        <v>-5.8226502731616482E-10</v>
      </c>
      <c r="N216" s="15"/>
      <c r="O216" s="1">
        <f t="shared" si="88"/>
        <v>21.15290975537307</v>
      </c>
      <c r="P216" s="15"/>
      <c r="Q216" s="7">
        <f t="shared" si="84"/>
        <v>6.8234894460269993E-2</v>
      </c>
      <c r="R216" s="7"/>
      <c r="S216" s="7">
        <f t="shared" si="89"/>
        <v>3.3311205081477023E-2</v>
      </c>
      <c r="T216" s="50">
        <f t="shared" si="8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83"/>
        <v>0</v>
      </c>
      <c r="F217" s="8"/>
      <c r="G217" s="15">
        <f t="shared" si="91"/>
        <v>0</v>
      </c>
      <c r="H217" s="8">
        <f t="shared" ref="H217:H280" si="92">+I217*$H$3</f>
        <v>-2.2659169754362168E-8</v>
      </c>
      <c r="I217" s="15">
        <f t="shared" ref="I217:I280" si="93">+I216-H216-M216+L216</f>
        <v>-9.0636679017448673E-8</v>
      </c>
      <c r="J217" s="10">
        <f t="shared" ref="J217:J248" si="94">+I217*$Q$3</f>
        <v>-6.1845842269849777E-9</v>
      </c>
      <c r="K217" s="21">
        <f t="shared" si="90"/>
        <v>261</v>
      </c>
      <c r="L217" s="10">
        <f t="shared" ref="L217:L280" si="95">+$S$3*I217</f>
        <v>-3.0192170026542382E-9</v>
      </c>
      <c r="M217" s="8">
        <f t="shared" ref="M217:M248" si="96">+I217*$M$3</f>
        <v>-4.5318339508724337E-10</v>
      </c>
      <c r="N217" s="15"/>
      <c r="O217" s="1">
        <f t="shared" si="88"/>
        <v>21.15290975537307</v>
      </c>
      <c r="P217" s="15"/>
      <c r="Q217" s="7">
        <f t="shared" si="84"/>
        <v>6.8234894460269993E-2</v>
      </c>
      <c r="R217" s="7"/>
      <c r="S217" s="7">
        <f t="shared" si="89"/>
        <v>3.3311205081477023E-2</v>
      </c>
      <c r="T217" s="50">
        <f t="shared" si="8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83"/>
        <v>0</v>
      </c>
      <c r="F218" s="8"/>
      <c r="G218" s="15">
        <f t="shared" si="91"/>
        <v>0</v>
      </c>
      <c r="H218" s="8">
        <f t="shared" si="92"/>
        <v>-1.7635885717663375E-8</v>
      </c>
      <c r="I218" s="15">
        <f t="shared" si="93"/>
        <v>-7.0543542870653499E-8</v>
      </c>
      <c r="J218" s="10">
        <f t="shared" si="94"/>
        <v>-4.813531202632573E-9</v>
      </c>
      <c r="K218" s="21">
        <f t="shared" si="90"/>
        <v>262</v>
      </c>
      <c r="L218" s="10">
        <f t="shared" si="95"/>
        <v>-2.3498904237383049E-9</v>
      </c>
      <c r="M218" s="8">
        <f t="shared" si="96"/>
        <v>-3.527177143532675E-10</v>
      </c>
      <c r="N218" s="15"/>
      <c r="O218" s="1">
        <f t="shared" si="88"/>
        <v>21.15290975537307</v>
      </c>
      <c r="P218" s="15"/>
      <c r="Q218" s="7">
        <f t="shared" si="84"/>
        <v>6.8234894460269993E-2</v>
      </c>
      <c r="R218" s="7"/>
      <c r="S218" s="7">
        <f t="shared" si="89"/>
        <v>3.3311205081477023E-2</v>
      </c>
      <c r="T218" s="50">
        <f t="shared" si="8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83"/>
        <v>0</v>
      </c>
      <c r="F219" s="8"/>
      <c r="G219" s="15">
        <f t="shared" si="91"/>
        <v>0</v>
      </c>
      <c r="H219" s="8">
        <f t="shared" si="92"/>
        <v>-1.3726207465593791E-8</v>
      </c>
      <c r="I219" s="15">
        <f t="shared" si="93"/>
        <v>-5.4904829862375165E-8</v>
      </c>
      <c r="J219" s="10">
        <f t="shared" si="94"/>
        <v>-3.7464252710182499E-9</v>
      </c>
      <c r="K219" s="21">
        <f t="shared" si="90"/>
        <v>263</v>
      </c>
      <c r="L219" s="10">
        <f t="shared" si="95"/>
        <v>-1.8289460475091829E-9</v>
      </c>
      <c r="M219" s="8">
        <f t="shared" si="96"/>
        <v>-2.7452414931187582E-10</v>
      </c>
      <c r="N219" s="15"/>
      <c r="O219" s="1">
        <f t="shared" si="88"/>
        <v>21.15290975537307</v>
      </c>
      <c r="P219" s="15"/>
      <c r="Q219" s="7">
        <f t="shared" si="84"/>
        <v>6.8234894460269993E-2</v>
      </c>
      <c r="R219" s="7"/>
      <c r="S219" s="7">
        <f t="shared" si="89"/>
        <v>3.3311205081477023E-2</v>
      </c>
      <c r="T219" s="50">
        <f t="shared" si="8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83"/>
        <v>0</v>
      </c>
      <c r="F220" s="8"/>
      <c r="G220" s="15">
        <f t="shared" si="91"/>
        <v>0</v>
      </c>
      <c r="H220" s="8">
        <f t="shared" si="92"/>
        <v>-1.068326107374467E-8</v>
      </c>
      <c r="I220" s="15">
        <f t="shared" si="93"/>
        <v>-4.2733044294978678E-8</v>
      </c>
      <c r="J220" s="10">
        <f t="shared" si="94"/>
        <v>-2.9158847674339129E-9</v>
      </c>
      <c r="K220" s="21">
        <f t="shared" si="90"/>
        <v>264</v>
      </c>
      <c r="L220" s="10">
        <f t="shared" si="95"/>
        <v>-1.4234892022658764E-9</v>
      </c>
      <c r="M220" s="8">
        <f t="shared" si="96"/>
        <v>-2.1366522147489338E-10</v>
      </c>
      <c r="N220" s="15"/>
      <c r="O220" s="1">
        <f t="shared" si="88"/>
        <v>21.15290975537307</v>
      </c>
      <c r="P220" s="15"/>
      <c r="Q220" s="7">
        <f t="shared" si="84"/>
        <v>6.8234894460269993E-2</v>
      </c>
      <c r="R220" s="7"/>
      <c r="S220" s="7">
        <f t="shared" si="89"/>
        <v>3.3311205081477023E-2</v>
      </c>
      <c r="T220" s="50">
        <f t="shared" si="8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83"/>
        <v>0</v>
      </c>
      <c r="F221" s="8"/>
      <c r="G221" s="15">
        <f t="shared" si="91"/>
        <v>0</v>
      </c>
      <c r="H221" s="8">
        <f t="shared" si="92"/>
        <v>-8.3149018005062466E-9</v>
      </c>
      <c r="I221" s="15">
        <f t="shared" si="93"/>
        <v>-3.3259607202024986E-8</v>
      </c>
      <c r="J221" s="10">
        <f t="shared" si="94"/>
        <v>-2.2694657872202108E-9</v>
      </c>
      <c r="K221" s="21">
        <f t="shared" si="90"/>
        <v>265</v>
      </c>
      <c r="L221" s="10">
        <f t="shared" si="95"/>
        <v>-1.1079175964360246E-9</v>
      </c>
      <c r="M221" s="8">
        <f t="shared" si="96"/>
        <v>-1.6629803601012494E-10</v>
      </c>
      <c r="N221" s="15"/>
      <c r="O221" s="1">
        <f t="shared" si="88"/>
        <v>21.15290975537307</v>
      </c>
      <c r="P221" s="15"/>
      <c r="Q221" s="7">
        <f t="shared" si="84"/>
        <v>6.8234894460269993E-2</v>
      </c>
      <c r="R221" s="7"/>
      <c r="S221" s="7">
        <f t="shared" si="89"/>
        <v>3.3311205081477023E-2</v>
      </c>
      <c r="T221" s="50">
        <f t="shared" si="8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83"/>
        <v>0</v>
      </c>
      <c r="F222" s="8"/>
      <c r="G222" s="15">
        <f t="shared" si="91"/>
        <v>0</v>
      </c>
      <c r="H222" s="8">
        <f t="shared" si="92"/>
        <v>-6.4715812404861604E-9</v>
      </c>
      <c r="I222" s="15">
        <f t="shared" si="93"/>
        <v>-2.5886324961944641E-8</v>
      </c>
      <c r="J222" s="10">
        <f t="shared" si="94"/>
        <v>-1.7663506517425453E-9</v>
      </c>
      <c r="K222" s="21">
        <f t="shared" si="90"/>
        <v>266</v>
      </c>
      <c r="L222" s="10">
        <f t="shared" si="95"/>
        <v>-8.6230467961309586E-10</v>
      </c>
      <c r="M222" s="8">
        <f t="shared" si="96"/>
        <v>-1.2943162480972322E-10</v>
      </c>
      <c r="N222" s="15"/>
      <c r="O222" s="1">
        <f t="shared" si="88"/>
        <v>21.15290975537307</v>
      </c>
      <c r="P222" s="15"/>
      <c r="Q222" s="7">
        <f t="shared" si="84"/>
        <v>6.8234894460269993E-2</v>
      </c>
      <c r="R222" s="7"/>
      <c r="S222" s="7">
        <f t="shared" si="89"/>
        <v>3.3311205081477023E-2</v>
      </c>
      <c r="T222" s="50">
        <f t="shared" si="8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83"/>
        <v>0</v>
      </c>
      <c r="F223" s="8"/>
      <c r="G223" s="15">
        <f t="shared" si="91"/>
        <v>0</v>
      </c>
      <c r="H223" s="8">
        <f t="shared" si="92"/>
        <v>-5.0369041940654629E-9</v>
      </c>
      <c r="I223" s="15">
        <f t="shared" si="93"/>
        <v>-2.0147616776261852E-8</v>
      </c>
      <c r="J223" s="10">
        <f t="shared" si="94"/>
        <v>-1.3747705043541927E-9</v>
      </c>
      <c r="K223" s="21">
        <f t="shared" si="90"/>
        <v>267</v>
      </c>
      <c r="L223" s="10">
        <f t="shared" si="95"/>
        <v>-6.7114139433706554E-10</v>
      </c>
      <c r="M223" s="8">
        <f t="shared" si="96"/>
        <v>-1.0073808388130926E-10</v>
      </c>
      <c r="N223" s="15"/>
      <c r="O223" s="1">
        <f t="shared" si="88"/>
        <v>21.15290975537307</v>
      </c>
      <c r="P223" s="15"/>
      <c r="Q223" s="7">
        <f t="shared" si="84"/>
        <v>6.8234894460269993E-2</v>
      </c>
      <c r="R223" s="7"/>
      <c r="S223" s="7">
        <f t="shared" si="89"/>
        <v>3.3311205081477023E-2</v>
      </c>
      <c r="T223" s="50">
        <f t="shared" si="8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83"/>
        <v>0</v>
      </c>
      <c r="F224" s="8"/>
      <c r="G224" s="15">
        <f t="shared" si="91"/>
        <v>0</v>
      </c>
      <c r="H224" s="8">
        <f t="shared" si="92"/>
        <v>-3.9202789731630359E-9</v>
      </c>
      <c r="I224" s="15">
        <f t="shared" si="93"/>
        <v>-1.5681115892652144E-8</v>
      </c>
      <c r="J224" s="10">
        <f t="shared" si="94"/>
        <v>-1.0699992879543815E-9</v>
      </c>
      <c r="K224" s="21">
        <f t="shared" si="90"/>
        <v>268</v>
      </c>
      <c r="L224" s="10">
        <f t="shared" si="95"/>
        <v>-5.223568674065442E-10</v>
      </c>
      <c r="M224" s="8">
        <f t="shared" si="96"/>
        <v>-7.8405579463260723E-11</v>
      </c>
      <c r="N224" s="15"/>
      <c r="O224" s="1">
        <f t="shared" si="88"/>
        <v>21.15290975537307</v>
      </c>
      <c r="P224" s="15"/>
      <c r="Q224" s="7">
        <f t="shared" si="84"/>
        <v>6.8234894460269993E-2</v>
      </c>
      <c r="R224" s="7"/>
      <c r="S224" s="7">
        <f t="shared" si="89"/>
        <v>3.3311205081477023E-2</v>
      </c>
      <c r="T224" s="50">
        <f t="shared" si="8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83"/>
        <v>0</v>
      </c>
      <c r="F225" s="8"/>
      <c r="G225" s="15">
        <f t="shared" si="91"/>
        <v>0</v>
      </c>
      <c r="H225" s="8">
        <f t="shared" si="92"/>
        <v>-3.0511970518580977E-9</v>
      </c>
      <c r="I225" s="15">
        <f t="shared" si="93"/>
        <v>-1.2204788207432391E-8</v>
      </c>
      <c r="J225" s="10">
        <f t="shared" si="94"/>
        <v>-8.3279243524409703E-10</v>
      </c>
      <c r="K225" s="21">
        <f t="shared" si="90"/>
        <v>269</v>
      </c>
      <c r="L225" s="10">
        <f t="shared" si="95"/>
        <v>-4.065562029537727E-10</v>
      </c>
      <c r="M225" s="8">
        <f t="shared" si="96"/>
        <v>-6.1023941037161961E-11</v>
      </c>
      <c r="N225" s="15"/>
      <c r="O225" s="1">
        <f t="shared" si="88"/>
        <v>21.15290975537307</v>
      </c>
      <c r="P225" s="15"/>
      <c r="Q225" s="7">
        <f t="shared" si="84"/>
        <v>6.8234894460269993E-2</v>
      </c>
      <c r="R225" s="7"/>
      <c r="S225" s="7">
        <f t="shared" si="89"/>
        <v>3.3311205081477023E-2</v>
      </c>
      <c r="T225" s="50">
        <f t="shared" si="8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83"/>
        <v>0</v>
      </c>
      <c r="F226" s="8"/>
      <c r="G226" s="15">
        <f t="shared" si="91"/>
        <v>0</v>
      </c>
      <c r="H226" s="8">
        <f t="shared" si="92"/>
        <v>-2.3747808543727259E-9</v>
      </c>
      <c r="I226" s="15">
        <f t="shared" si="93"/>
        <v>-9.4991234174909036E-9</v>
      </c>
      <c r="J226" s="10">
        <f t="shared" si="94"/>
        <v>-6.4817168385757104E-10</v>
      </c>
      <c r="K226" s="21">
        <f t="shared" si="90"/>
        <v>270</v>
      </c>
      <c r="L226" s="10">
        <f t="shared" si="95"/>
        <v>-3.1642724825430037E-10</v>
      </c>
      <c r="M226" s="8">
        <f t="shared" si="96"/>
        <v>-4.7495617087454517E-11</v>
      </c>
      <c r="N226" s="15"/>
      <c r="O226" s="1">
        <f t="shared" si="88"/>
        <v>21.15290975537307</v>
      </c>
      <c r="P226" s="15"/>
      <c r="Q226" s="7">
        <f t="shared" si="84"/>
        <v>6.8234894460269993E-2</v>
      </c>
      <c r="R226" s="7"/>
      <c r="S226" s="7">
        <f t="shared" si="89"/>
        <v>3.3311205081477023E-2</v>
      </c>
      <c r="T226" s="50">
        <f t="shared" si="8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83"/>
        <v>0</v>
      </c>
      <c r="F227" s="8"/>
      <c r="G227" s="15">
        <f t="shared" si="91"/>
        <v>0</v>
      </c>
      <c r="H227" s="8">
        <f t="shared" si="92"/>
        <v>-1.8483185485712558E-9</v>
      </c>
      <c r="I227" s="15">
        <f t="shared" si="93"/>
        <v>-7.3932741942850234E-9</v>
      </c>
      <c r="J227" s="10">
        <f t="shared" si="94"/>
        <v>-5.0447928436287625E-10</v>
      </c>
      <c r="K227" s="21">
        <f t="shared" si="90"/>
        <v>271</v>
      </c>
      <c r="L227" s="10">
        <f t="shared" si="95"/>
        <v>-2.4627887290942022E-10</v>
      </c>
      <c r="M227" s="8">
        <f t="shared" si="96"/>
        <v>-3.6966370971425118E-11</v>
      </c>
      <c r="N227" s="15"/>
      <c r="O227" s="1">
        <f t="shared" si="88"/>
        <v>21.15290975537307</v>
      </c>
      <c r="P227" s="15"/>
      <c r="Q227" s="7">
        <f t="shared" si="84"/>
        <v>6.8234894460269993E-2</v>
      </c>
      <c r="R227" s="7"/>
      <c r="S227" s="7">
        <f t="shared" si="89"/>
        <v>3.3311205081477023E-2</v>
      </c>
      <c r="T227" s="50">
        <f t="shared" si="8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83"/>
        <v>0</v>
      </c>
      <c r="F228" s="8"/>
      <c r="G228" s="15">
        <f t="shared" si="91"/>
        <v>0</v>
      </c>
      <c r="H228" s="8">
        <f t="shared" si="92"/>
        <v>-1.4385670369129406E-9</v>
      </c>
      <c r="I228" s="15">
        <f t="shared" si="93"/>
        <v>-5.7542681476517625E-9</v>
      </c>
      <c r="J228" s="10">
        <f t="shared" si="94"/>
        <v>-3.9264187975111133E-10</v>
      </c>
      <c r="K228" s="21">
        <f t="shared" si="90"/>
        <v>272</v>
      </c>
      <c r="L228" s="10">
        <f t="shared" si="95"/>
        <v>-1.9168160636023877E-10</v>
      </c>
      <c r="M228" s="8">
        <f t="shared" si="96"/>
        <v>-2.8771340738258812E-11</v>
      </c>
      <c r="N228" s="15"/>
      <c r="O228" s="1">
        <f t="shared" si="88"/>
        <v>21.15290975537307</v>
      </c>
      <c r="P228" s="15"/>
      <c r="Q228" s="7">
        <f t="shared" si="84"/>
        <v>6.8234894460269993E-2</v>
      </c>
      <c r="R228" s="7"/>
      <c r="S228" s="7">
        <f t="shared" si="89"/>
        <v>3.3311205081477023E-2</v>
      </c>
      <c r="T228" s="50">
        <f t="shared" si="8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83"/>
        <v>0</v>
      </c>
      <c r="F229" s="8"/>
      <c r="G229" s="15">
        <f t="shared" si="91"/>
        <v>0</v>
      </c>
      <c r="H229" s="8">
        <f t="shared" si="92"/>
        <v>-1.1196528440902005E-9</v>
      </c>
      <c r="I229" s="15">
        <f t="shared" si="93"/>
        <v>-4.478611376360802E-9</v>
      </c>
      <c r="J229" s="10">
        <f t="shared" si="94"/>
        <v>-3.0559757459454384E-10</v>
      </c>
      <c r="K229" s="21">
        <f t="shared" si="90"/>
        <v>273</v>
      </c>
      <c r="L229" s="10">
        <f t="shared" si="95"/>
        <v>-1.4918794203819074E-10</v>
      </c>
      <c r="M229" s="8">
        <f t="shared" si="96"/>
        <v>-2.2393056881804011E-11</v>
      </c>
      <c r="N229" s="15"/>
      <c r="O229" s="1">
        <f t="shared" si="88"/>
        <v>21.15290975537307</v>
      </c>
      <c r="P229" s="15"/>
      <c r="Q229" s="7">
        <f t="shared" si="84"/>
        <v>6.8234894460269993E-2</v>
      </c>
      <c r="R229" s="7"/>
      <c r="S229" s="7">
        <f t="shared" si="89"/>
        <v>3.3311205081477023E-2</v>
      </c>
      <c r="T229" s="50">
        <f t="shared" si="8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83"/>
        <v>0</v>
      </c>
      <c r="F230" s="8"/>
      <c r="G230" s="15">
        <f t="shared" si="91"/>
        <v>0</v>
      </c>
      <c r="H230" s="8">
        <f t="shared" si="92"/>
        <v>-8.7143835435674709E-10</v>
      </c>
      <c r="I230" s="15">
        <f t="shared" si="93"/>
        <v>-3.4857534174269883E-9</v>
      </c>
      <c r="J230" s="10">
        <f t="shared" si="94"/>
        <v>-2.3785001655265598E-10</v>
      </c>
      <c r="K230" s="21">
        <f t="shared" si="90"/>
        <v>274</v>
      </c>
      <c r="L230" s="10">
        <f t="shared" si="95"/>
        <v>-1.1611464695136979E-10</v>
      </c>
      <c r="M230" s="8">
        <f t="shared" si="96"/>
        <v>-1.7428767087134941E-11</v>
      </c>
      <c r="N230" s="15"/>
      <c r="O230" s="1">
        <f t="shared" si="88"/>
        <v>21.15290975537307</v>
      </c>
      <c r="P230" s="15"/>
      <c r="Q230" s="7">
        <f t="shared" si="84"/>
        <v>6.8234894460269993E-2</v>
      </c>
      <c r="R230" s="7"/>
      <c r="S230" s="7">
        <f t="shared" si="89"/>
        <v>3.3311205081477023E-2</v>
      </c>
      <c r="T230" s="50">
        <f t="shared" si="8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83"/>
        <v>0</v>
      </c>
      <c r="F231" s="8"/>
      <c r="G231" s="15">
        <f t="shared" si="91"/>
        <v>0</v>
      </c>
      <c r="H231" s="8">
        <f t="shared" si="92"/>
        <v>-6.7825023573361906E-10</v>
      </c>
      <c r="I231" s="15">
        <f t="shared" si="93"/>
        <v>-2.7130009429344763E-9</v>
      </c>
      <c r="J231" s="10">
        <f t="shared" si="94"/>
        <v>-1.8512133301174696E-10</v>
      </c>
      <c r="K231" s="21">
        <f t="shared" si="90"/>
        <v>275</v>
      </c>
      <c r="L231" s="10">
        <f t="shared" si="95"/>
        <v>-9.0373330796330876E-11</v>
      </c>
      <c r="M231" s="8">
        <f t="shared" si="96"/>
        <v>-1.3565004714672381E-11</v>
      </c>
      <c r="N231" s="15"/>
      <c r="O231" s="1">
        <f t="shared" si="88"/>
        <v>21.15290975537307</v>
      </c>
      <c r="P231" s="15"/>
      <c r="Q231" s="7">
        <f t="shared" si="84"/>
        <v>6.8234894460269993E-2</v>
      </c>
      <c r="R231" s="7"/>
      <c r="S231" s="7">
        <f t="shared" si="89"/>
        <v>3.3311205081477023E-2</v>
      </c>
      <c r="T231" s="50">
        <f t="shared" si="8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83"/>
        <v>0</v>
      </c>
      <c r="F232" s="8"/>
      <c r="G232" s="15">
        <f t="shared" si="91"/>
        <v>0</v>
      </c>
      <c r="H232" s="8">
        <f t="shared" si="92"/>
        <v>-5.2788975832062896E-10</v>
      </c>
      <c r="I232" s="15">
        <f t="shared" si="93"/>
        <v>-2.1115590332825158E-9</v>
      </c>
      <c r="J232" s="10">
        <f t="shared" si="94"/>
        <v>-1.440820077826622E-10</v>
      </c>
      <c r="K232" s="21">
        <f t="shared" si="90"/>
        <v>276</v>
      </c>
      <c r="L232" s="10">
        <f t="shared" si="95"/>
        <v>-7.0338575999319248E-11</v>
      </c>
      <c r="M232" s="8">
        <f t="shared" si="96"/>
        <v>-1.0557795166412579E-11</v>
      </c>
      <c r="N232" s="15"/>
      <c r="O232" s="1">
        <f t="shared" si="88"/>
        <v>21.15290975537307</v>
      </c>
      <c r="P232" s="15"/>
      <c r="Q232" s="7">
        <f t="shared" si="84"/>
        <v>6.8234894460269993E-2</v>
      </c>
      <c r="R232" s="7"/>
      <c r="S232" s="7">
        <f t="shared" si="89"/>
        <v>3.3311205081477023E-2</v>
      </c>
      <c r="T232" s="50">
        <f t="shared" si="8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83"/>
        <v>0</v>
      </c>
      <c r="F233" s="8"/>
      <c r="G233" s="15">
        <f t="shared" si="91"/>
        <v>0</v>
      </c>
      <c r="H233" s="8">
        <f t="shared" si="92"/>
        <v>-4.1086251394869837E-10</v>
      </c>
      <c r="I233" s="15">
        <f t="shared" si="93"/>
        <v>-1.6434500557947935E-9</v>
      </c>
      <c r="J233" s="10">
        <f t="shared" si="94"/>
        <v>-1.1214064110788256E-10</v>
      </c>
      <c r="K233" s="21">
        <f t="shared" si="90"/>
        <v>277</v>
      </c>
      <c r="L233" s="10">
        <f t="shared" si="95"/>
        <v>-5.4745301849745221E-11</v>
      </c>
      <c r="M233" s="8">
        <f t="shared" si="96"/>
        <v>-8.217250278973968E-12</v>
      </c>
      <c r="N233" s="15"/>
      <c r="O233" s="1">
        <f t="shared" si="88"/>
        <v>21.15290975537307</v>
      </c>
      <c r="P233" s="15"/>
      <c r="Q233" s="7">
        <f t="shared" si="84"/>
        <v>6.8234894460269993E-2</v>
      </c>
      <c r="R233" s="7"/>
      <c r="S233" s="7">
        <f t="shared" si="89"/>
        <v>3.3311205081477023E-2</v>
      </c>
      <c r="T233" s="50">
        <f t="shared" si="8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83"/>
        <v>0</v>
      </c>
      <c r="F234" s="8"/>
      <c r="G234" s="15">
        <f t="shared" si="91"/>
        <v>0</v>
      </c>
      <c r="H234" s="8">
        <f t="shared" si="92"/>
        <v>-3.1977889835421655E-10</v>
      </c>
      <c r="I234" s="15">
        <f t="shared" si="93"/>
        <v>-1.2791155934168662E-9</v>
      </c>
      <c r="J234" s="10">
        <f t="shared" si="94"/>
        <v>-8.7280317519285484E-11</v>
      </c>
      <c r="K234" s="21">
        <f t="shared" si="90"/>
        <v>278</v>
      </c>
      <c r="L234" s="10">
        <f t="shared" si="95"/>
        <v>-4.2608881855224409E-11</v>
      </c>
      <c r="M234" s="8">
        <f t="shared" si="96"/>
        <v>-6.3955779670843308E-12</v>
      </c>
      <c r="N234" s="15"/>
      <c r="O234" s="1">
        <f t="shared" si="88"/>
        <v>21.15290975537307</v>
      </c>
      <c r="P234" s="15"/>
      <c r="Q234" s="7">
        <f t="shared" si="84"/>
        <v>6.8234894460269993E-2</v>
      </c>
      <c r="R234" s="7"/>
      <c r="S234" s="7">
        <f t="shared" si="89"/>
        <v>3.3311205081477023E-2</v>
      </c>
      <c r="T234" s="50">
        <f t="shared" si="8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83"/>
        <v>0</v>
      </c>
      <c r="F235" s="8"/>
      <c r="G235" s="15">
        <f t="shared" si="91"/>
        <v>0</v>
      </c>
      <c r="H235" s="8">
        <f t="shared" si="92"/>
        <v>-2.4888749973769739E-10</v>
      </c>
      <c r="I235" s="15">
        <f t="shared" si="93"/>
        <v>-9.9554999895078957E-10</v>
      </c>
      <c r="J235" s="10">
        <f t="shared" si="94"/>
        <v>-6.7931249108329029E-11</v>
      </c>
      <c r="K235" s="21">
        <f t="shared" si="90"/>
        <v>279</v>
      </c>
      <c r="L235" s="10">
        <f t="shared" si="95"/>
        <v>-3.3162970183913987E-11</v>
      </c>
      <c r="M235" s="8">
        <f t="shared" si="96"/>
        <v>-4.9777499947539481E-12</v>
      </c>
      <c r="N235" s="15"/>
      <c r="O235" s="1">
        <f t="shared" si="88"/>
        <v>21.15290975537307</v>
      </c>
      <c r="P235" s="15"/>
      <c r="Q235" s="7">
        <f t="shared" si="84"/>
        <v>6.8234894460269993E-2</v>
      </c>
      <c r="R235" s="7"/>
      <c r="S235" s="7">
        <f t="shared" si="89"/>
        <v>3.3311205081477023E-2</v>
      </c>
      <c r="T235" s="50">
        <f t="shared" si="8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83"/>
        <v>0</v>
      </c>
      <c r="F236" s="8"/>
      <c r="G236" s="15">
        <f t="shared" si="91"/>
        <v>0</v>
      </c>
      <c r="H236" s="8">
        <f t="shared" si="92"/>
        <v>-1.9371192985056306E-10</v>
      </c>
      <c r="I236" s="15">
        <f t="shared" si="93"/>
        <v>-7.7484771940225224E-10</v>
      </c>
      <c r="J236" s="10">
        <f t="shared" si="94"/>
        <v>-5.2871652356193579E-11</v>
      </c>
      <c r="K236" s="21">
        <f t="shared" si="90"/>
        <v>280</v>
      </c>
      <c r="L236" s="10">
        <f t="shared" si="95"/>
        <v>-2.5811111287923187E-11</v>
      </c>
      <c r="M236" s="8">
        <f t="shared" si="96"/>
        <v>-3.874238597011261E-12</v>
      </c>
      <c r="N236" s="15"/>
      <c r="O236" s="1">
        <f t="shared" si="88"/>
        <v>21.15290975537307</v>
      </c>
      <c r="P236" s="15"/>
      <c r="Q236" s="7">
        <f t="shared" si="84"/>
        <v>6.8234894460269993E-2</v>
      </c>
      <c r="R236" s="7"/>
      <c r="S236" s="7">
        <f t="shared" si="89"/>
        <v>3.3311205081477023E-2</v>
      </c>
      <c r="T236" s="50">
        <f t="shared" si="8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83"/>
        <v>0</v>
      </c>
      <c r="F237" s="8"/>
      <c r="G237" s="15">
        <f t="shared" si="91"/>
        <v>0</v>
      </c>
      <c r="H237" s="8">
        <f t="shared" si="92"/>
        <v>-1.5076816556065028E-10</v>
      </c>
      <c r="I237" s="15">
        <f t="shared" si="93"/>
        <v>-6.0307266224260113E-10</v>
      </c>
      <c r="J237" s="10">
        <f t="shared" si="94"/>
        <v>-4.1150599459997941E-11</v>
      </c>
      <c r="K237" s="21">
        <f t="shared" si="90"/>
        <v>281</v>
      </c>
      <c r="L237" s="10">
        <f t="shared" si="95"/>
        <v>-2.008907713099561E-11</v>
      </c>
      <c r="M237" s="8">
        <f t="shared" si="96"/>
        <v>-3.0153633112130056E-12</v>
      </c>
      <c r="N237" s="15"/>
      <c r="O237" s="1">
        <f t="shared" si="88"/>
        <v>21.15290975537307</v>
      </c>
      <c r="P237" s="15"/>
      <c r="Q237" s="7">
        <f t="shared" si="84"/>
        <v>6.8234894460269993E-2</v>
      </c>
      <c r="R237" s="7"/>
      <c r="S237" s="7">
        <f t="shared" si="89"/>
        <v>3.3311205081477023E-2</v>
      </c>
      <c r="T237" s="50">
        <f t="shared" si="8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83"/>
        <v>0</v>
      </c>
      <c r="F238" s="8"/>
      <c r="G238" s="15">
        <f t="shared" si="91"/>
        <v>0</v>
      </c>
      <c r="H238" s="8">
        <f t="shared" si="92"/>
        <v>-1.1734455262543335E-10</v>
      </c>
      <c r="I238" s="15">
        <f t="shared" si="93"/>
        <v>-4.6937821050173341E-10</v>
      </c>
      <c r="J238" s="10">
        <f t="shared" si="94"/>
        <v>-3.2027972655536174E-11</v>
      </c>
      <c r="K238" s="21">
        <f t="shared" si="90"/>
        <v>282</v>
      </c>
      <c r="L238" s="10">
        <f t="shared" si="95"/>
        <v>-1.5635553830799934E-11</v>
      </c>
      <c r="M238" s="8">
        <f t="shared" si="96"/>
        <v>-2.3468910525086673E-12</v>
      </c>
      <c r="N238" s="15"/>
      <c r="O238" s="1">
        <f t="shared" si="88"/>
        <v>21.15290975537307</v>
      </c>
      <c r="P238" s="15"/>
      <c r="Q238" s="7">
        <f t="shared" si="84"/>
        <v>6.8234894460269993E-2</v>
      </c>
      <c r="R238" s="7"/>
      <c r="S238" s="7">
        <f t="shared" si="89"/>
        <v>3.3311205081477023E-2</v>
      </c>
      <c r="T238" s="50">
        <f t="shared" si="8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83"/>
        <v>0</v>
      </c>
      <c r="F239" s="8"/>
      <c r="G239" s="15">
        <f t="shared" si="91"/>
        <v>0</v>
      </c>
      <c r="H239" s="8">
        <f t="shared" si="92"/>
        <v>-9.1330580163647831E-11</v>
      </c>
      <c r="I239" s="15">
        <f t="shared" si="93"/>
        <v>-3.6532232065459132E-10</v>
      </c>
      <c r="J239" s="10">
        <f t="shared" si="94"/>
        <v>-2.4927729993846952E-11</v>
      </c>
      <c r="K239" s="21">
        <f t="shared" si="90"/>
        <v>283</v>
      </c>
      <c r="L239" s="10">
        <f t="shared" si="95"/>
        <v>-1.2169326744166201E-11</v>
      </c>
      <c r="M239" s="8">
        <f t="shared" si="96"/>
        <v>-1.8266116032729567E-12</v>
      </c>
      <c r="N239" s="15"/>
      <c r="O239" s="1">
        <f t="shared" si="88"/>
        <v>21.15290975537307</v>
      </c>
      <c r="P239" s="15"/>
      <c r="Q239" s="7">
        <f t="shared" si="84"/>
        <v>6.8234894460269993E-2</v>
      </c>
      <c r="R239" s="7"/>
      <c r="S239" s="7">
        <f t="shared" si="89"/>
        <v>3.3311205081477023E-2</v>
      </c>
      <c r="T239" s="50">
        <f t="shared" si="8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83"/>
        <v>0</v>
      </c>
      <c r="F240" s="8"/>
      <c r="G240" s="15">
        <f t="shared" si="91"/>
        <v>0</v>
      </c>
      <c r="H240" s="8">
        <f t="shared" si="92"/>
        <v>-7.1083613907959181E-11</v>
      </c>
      <c r="I240" s="15">
        <f t="shared" si="93"/>
        <v>-2.8433445563183672E-10</v>
      </c>
      <c r="J240" s="10">
        <f t="shared" si="94"/>
        <v>-1.9401531571456699E-11</v>
      </c>
      <c r="K240" s="21">
        <f t="shared" si="90"/>
        <v>284</v>
      </c>
      <c r="L240" s="10">
        <f t="shared" si="95"/>
        <v>-9.4715233632822422E-12</v>
      </c>
      <c r="M240" s="8">
        <f t="shared" si="96"/>
        <v>-1.4216722781591837E-12</v>
      </c>
      <c r="N240" s="15"/>
      <c r="O240" s="1">
        <f t="shared" si="88"/>
        <v>21.15290975537307</v>
      </c>
      <c r="P240" s="15"/>
      <c r="Q240" s="7">
        <f t="shared" si="84"/>
        <v>6.8234894460269993E-2</v>
      </c>
      <c r="R240" s="7"/>
      <c r="S240" s="7">
        <f t="shared" si="89"/>
        <v>3.3311205081477023E-2</v>
      </c>
      <c r="T240" s="50">
        <f t="shared" si="8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83"/>
        <v>0</v>
      </c>
      <c r="F241" s="8"/>
      <c r="G241" s="15">
        <f t="shared" si="91"/>
        <v>0</v>
      </c>
      <c r="H241" s="8">
        <f t="shared" si="92"/>
        <v>-5.5325173202250148E-11</v>
      </c>
      <c r="I241" s="15">
        <f t="shared" si="93"/>
        <v>-2.2130069280900059E-10</v>
      </c>
      <c r="J241" s="10">
        <f t="shared" si="94"/>
        <v>-1.5100429417806785E-11</v>
      </c>
      <c r="K241" s="21">
        <f t="shared" si="90"/>
        <v>285</v>
      </c>
      <c r="L241" s="10">
        <f t="shared" si="95"/>
        <v>-7.3717927628335654E-12</v>
      </c>
      <c r="M241" s="8">
        <f t="shared" si="96"/>
        <v>-1.1065034640450029E-12</v>
      </c>
      <c r="N241" s="15"/>
      <c r="O241" s="1">
        <f t="shared" si="88"/>
        <v>21.15290975537307</v>
      </c>
      <c r="P241" s="15"/>
      <c r="Q241" s="7">
        <f t="shared" si="84"/>
        <v>6.8234894460269993E-2</v>
      </c>
      <c r="R241" s="7"/>
      <c r="S241" s="7">
        <f t="shared" si="89"/>
        <v>3.3311205081477023E-2</v>
      </c>
      <c r="T241" s="50">
        <f t="shared" si="8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83"/>
        <v>0</v>
      </c>
      <c r="F242" s="8"/>
      <c r="G242" s="15">
        <f t="shared" si="91"/>
        <v>0</v>
      </c>
      <c r="H242" s="8">
        <f t="shared" si="92"/>
        <v>-4.3060202226384753E-11</v>
      </c>
      <c r="I242" s="15">
        <f t="shared" si="93"/>
        <v>-1.7224080890553901E-10</v>
      </c>
      <c r="J242" s="10">
        <f t="shared" si="94"/>
        <v>-1.1752833417420986E-11</v>
      </c>
      <c r="K242" s="21">
        <f t="shared" si="90"/>
        <v>286</v>
      </c>
      <c r="L242" s="10">
        <f t="shared" si="95"/>
        <v>-5.7375489088519042E-12</v>
      </c>
      <c r="M242" s="8">
        <f t="shared" si="96"/>
        <v>-8.612040445276951E-13</v>
      </c>
      <c r="N242" s="15"/>
      <c r="O242" s="1">
        <f t="shared" si="88"/>
        <v>21.15290975537307</v>
      </c>
      <c r="P242" s="15"/>
      <c r="Q242" s="7">
        <f t="shared" si="84"/>
        <v>6.8234894460269993E-2</v>
      </c>
      <c r="R242" s="7"/>
      <c r="S242" s="7">
        <f t="shared" si="89"/>
        <v>3.3311205081477023E-2</v>
      </c>
      <c r="T242" s="50">
        <f t="shared" si="8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ref="E243:E306" si="97">+N243*(Q243/$E$3)</f>
        <v>0</v>
      </c>
      <c r="F243" s="8"/>
      <c r="G243" s="15">
        <f t="shared" si="91"/>
        <v>0</v>
      </c>
      <c r="H243" s="8">
        <f t="shared" si="92"/>
        <v>-3.3514237885869619E-11</v>
      </c>
      <c r="I243" s="15">
        <f t="shared" si="93"/>
        <v>-1.3405695154347848E-10</v>
      </c>
      <c r="J243" s="10">
        <f t="shared" si="94"/>
        <v>-9.1473619402347817E-12</v>
      </c>
      <c r="K243" s="21">
        <f t="shared" si="90"/>
        <v>287</v>
      </c>
      <c r="L243" s="10">
        <f t="shared" si="95"/>
        <v>-4.4655986054624389E-12</v>
      </c>
      <c r="M243" s="8">
        <f t="shared" si="96"/>
        <v>-6.7028475771739242E-13</v>
      </c>
      <c r="N243" s="15"/>
      <c r="O243" s="1">
        <f t="shared" si="88"/>
        <v>21.15290975537307</v>
      </c>
      <c r="P243" s="15"/>
      <c r="Q243" s="7">
        <f t="shared" si="84"/>
        <v>6.8234894460269993E-2</v>
      </c>
      <c r="R243" s="7"/>
      <c r="S243" s="7">
        <f t="shared" si="89"/>
        <v>3.3311205081477023E-2</v>
      </c>
      <c r="T243" s="50">
        <f t="shared" si="8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97"/>
        <v>0</v>
      </c>
      <c r="F244" s="8"/>
      <c r="G244" s="15">
        <f t="shared" si="91"/>
        <v>0</v>
      </c>
      <c r="H244" s="8">
        <f t="shared" si="92"/>
        <v>-2.6084506876338475E-11</v>
      </c>
      <c r="I244" s="15">
        <f t="shared" si="93"/>
        <v>-1.043380275053539E-10</v>
      </c>
      <c r="J244" s="10">
        <f t="shared" si="94"/>
        <v>-7.1194942950205707E-12</v>
      </c>
      <c r="K244" s="21">
        <f t="shared" si="90"/>
        <v>288</v>
      </c>
      <c r="L244" s="10">
        <f t="shared" si="95"/>
        <v>-3.4756254320276344E-12</v>
      </c>
      <c r="M244" s="8">
        <f t="shared" si="96"/>
        <v>-5.2169013752676952E-13</v>
      </c>
      <c r="N244" s="15"/>
      <c r="O244" s="1">
        <f t="shared" si="88"/>
        <v>21.15290975537307</v>
      </c>
      <c r="P244" s="15"/>
      <c r="Q244" s="7">
        <f t="shared" si="84"/>
        <v>6.8234894460269993E-2</v>
      </c>
      <c r="R244" s="7"/>
      <c r="S244" s="7">
        <f t="shared" si="89"/>
        <v>3.3311205081477023E-2</v>
      </c>
      <c r="T244" s="50">
        <f t="shared" si="8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si="97"/>
        <v>0</v>
      </c>
      <c r="F245" s="8"/>
      <c r="G245" s="15">
        <f t="shared" si="91"/>
        <v>0</v>
      </c>
      <c r="H245" s="8">
        <f t="shared" si="92"/>
        <v>-2.0301863980879071E-11</v>
      </c>
      <c r="I245" s="15">
        <f t="shared" si="93"/>
        <v>-8.1207455923516284E-11</v>
      </c>
      <c r="J245" s="10">
        <f t="shared" si="94"/>
        <v>-5.5411821843281611E-12</v>
      </c>
      <c r="K245" s="21">
        <f t="shared" si="90"/>
        <v>289</v>
      </c>
      <c r="L245" s="10">
        <f t="shared" si="95"/>
        <v>-2.7051182184132572E-12</v>
      </c>
      <c r="M245" s="8">
        <f t="shared" si="96"/>
        <v>-4.0603727961758143E-13</v>
      </c>
      <c r="N245" s="15"/>
      <c r="O245" s="1">
        <f t="shared" si="88"/>
        <v>21.15290975537307</v>
      </c>
      <c r="P245" s="15"/>
      <c r="Q245" s="7">
        <f t="shared" ref="Q245:Q306" si="98">+J245/I245</f>
        <v>6.8234894460269993E-2</v>
      </c>
      <c r="R245" s="7"/>
      <c r="S245" s="7">
        <f t="shared" si="89"/>
        <v>3.3311205081477023E-2</v>
      </c>
      <c r="T245" s="50">
        <f t="shared" si="8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97"/>
        <v>0</v>
      </c>
      <c r="F246" s="8"/>
      <c r="G246" s="15">
        <f t="shared" si="91"/>
        <v>0</v>
      </c>
      <c r="H246" s="8">
        <f t="shared" si="92"/>
        <v>-1.5801168220358222E-11</v>
      </c>
      <c r="I246" s="15">
        <f t="shared" si="93"/>
        <v>-6.3204672881432889E-11</v>
      </c>
      <c r="J246" s="10">
        <f t="shared" si="94"/>
        <v>-4.3127641834604617E-12</v>
      </c>
      <c r="K246" s="21">
        <f t="shared" si="90"/>
        <v>290</v>
      </c>
      <c r="L246" s="10">
        <f t="shared" si="95"/>
        <v>-2.1054238204610802E-12</v>
      </c>
      <c r="M246" s="8">
        <f t="shared" si="96"/>
        <v>-3.1602336440716444E-13</v>
      </c>
      <c r="N246" s="15"/>
      <c r="O246" s="1">
        <f t="shared" si="88"/>
        <v>21.15290975537307</v>
      </c>
      <c r="P246" s="15"/>
      <c r="Q246" s="7">
        <f t="shared" si="98"/>
        <v>6.8234894460269993E-2</v>
      </c>
      <c r="R246" s="7"/>
      <c r="S246" s="7">
        <f t="shared" si="89"/>
        <v>3.3311205081477023E-2</v>
      </c>
      <c r="T246" s="50">
        <f t="shared" si="8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97"/>
        <v>0</v>
      </c>
      <c r="F247" s="8"/>
      <c r="G247" s="15">
        <f t="shared" si="91"/>
        <v>0</v>
      </c>
      <c r="H247" s="8">
        <f t="shared" si="92"/>
        <v>-1.2298226279282146E-11</v>
      </c>
      <c r="I247" s="15">
        <f t="shared" si="93"/>
        <v>-4.9192905117128584E-11</v>
      </c>
      <c r="J247" s="10">
        <f t="shared" si="94"/>
        <v>-3.3566726888613446E-12</v>
      </c>
      <c r="K247" s="21">
        <f t="shared" si="90"/>
        <v>291</v>
      </c>
      <c r="L247" s="10">
        <f t="shared" si="95"/>
        <v>-1.6386749509103108E-12</v>
      </c>
      <c r="M247" s="8">
        <f t="shared" si="96"/>
        <v>-2.4596452558564295E-13</v>
      </c>
      <c r="N247" s="15"/>
      <c r="O247" s="1">
        <f t="shared" si="88"/>
        <v>21.15290975537307</v>
      </c>
      <c r="P247" s="15"/>
      <c r="Q247" s="7">
        <f t="shared" si="98"/>
        <v>6.8234894460269993E-2</v>
      </c>
      <c r="R247" s="7"/>
      <c r="S247" s="7">
        <f t="shared" si="89"/>
        <v>3.3311205081477023E-2</v>
      </c>
      <c r="T247" s="50">
        <f t="shared" si="8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97"/>
        <v>0</v>
      </c>
      <c r="F248" s="8"/>
      <c r="G248" s="15">
        <f t="shared" si="91"/>
        <v>0</v>
      </c>
      <c r="H248" s="8">
        <f t="shared" si="92"/>
        <v>-9.5718473157927753E-12</v>
      </c>
      <c r="I248" s="15">
        <f t="shared" si="93"/>
        <v>-3.8287389263171101E-11</v>
      </c>
      <c r="J248" s="10">
        <f t="shared" si="94"/>
        <v>-2.6125359655317545E-12</v>
      </c>
      <c r="K248" s="21">
        <f t="shared" si="90"/>
        <v>292</v>
      </c>
      <c r="L248" s="10">
        <f t="shared" si="95"/>
        <v>-1.2753990757798341E-12</v>
      </c>
      <c r="M248" s="8">
        <f t="shared" si="96"/>
        <v>-1.9143694631585551E-13</v>
      </c>
      <c r="N248" s="15"/>
      <c r="O248" s="1">
        <f t="shared" si="88"/>
        <v>21.15290975537307</v>
      </c>
      <c r="P248" s="15"/>
      <c r="Q248" s="7">
        <f t="shared" si="98"/>
        <v>6.8234894460269993E-2</v>
      </c>
      <c r="R248" s="7"/>
      <c r="S248" s="7">
        <f t="shared" si="89"/>
        <v>3.3311205081477023E-2</v>
      </c>
      <c r="T248" s="50">
        <f t="shared" si="8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97"/>
        <v>0</v>
      </c>
      <c r="F249" s="8"/>
      <c r="G249" s="15">
        <f t="shared" si="91"/>
        <v>0</v>
      </c>
      <c r="H249" s="8">
        <f t="shared" si="92"/>
        <v>-7.4498760192105769E-12</v>
      </c>
      <c r="I249" s="15">
        <f t="shared" si="93"/>
        <v>-2.9799504076842308E-11</v>
      </c>
      <c r="J249" s="10">
        <f t="shared" ref="J249:J280" si="99">+I249*$Q$3</f>
        <v>-2.0333660156517201E-12</v>
      </c>
      <c r="K249" s="21">
        <f t="shared" si="90"/>
        <v>293</v>
      </c>
      <c r="L249" s="10">
        <f t="shared" si="95"/>
        <v>-9.926573916300048E-13</v>
      </c>
      <c r="M249" s="8">
        <f t="shared" ref="M249:M280" si="100">+I249*$M$3</f>
        <v>-1.4899752038421155E-13</v>
      </c>
      <c r="N249" s="15"/>
      <c r="O249" s="1">
        <f t="shared" si="88"/>
        <v>21.15290975537307</v>
      </c>
      <c r="P249" s="15"/>
      <c r="Q249" s="7">
        <f t="shared" si="98"/>
        <v>6.8234894460269993E-2</v>
      </c>
      <c r="R249" s="7"/>
      <c r="S249" s="7">
        <f t="shared" si="89"/>
        <v>3.3311205081477023E-2</v>
      </c>
      <c r="T249" s="50">
        <f t="shared" si="8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97"/>
        <v>0</v>
      </c>
      <c r="F250" s="8"/>
      <c r="G250" s="15">
        <f t="shared" si="91"/>
        <v>0</v>
      </c>
      <c r="H250" s="8">
        <f t="shared" si="92"/>
        <v>-5.7983219822193814E-12</v>
      </c>
      <c r="I250" s="15">
        <f t="shared" si="93"/>
        <v>-2.3193287928877525E-11</v>
      </c>
      <c r="J250" s="10">
        <f t="shared" si="99"/>
        <v>-1.5825915540136119E-12</v>
      </c>
      <c r="K250" s="21">
        <f t="shared" si="90"/>
        <v>294</v>
      </c>
      <c r="L250" s="10">
        <f t="shared" si="95"/>
        <v>-7.7259637071258474E-13</v>
      </c>
      <c r="M250" s="8">
        <f t="shared" si="100"/>
        <v>-1.1596643964438763E-13</v>
      </c>
      <c r="N250" s="15"/>
      <c r="O250" s="1">
        <f t="shared" si="88"/>
        <v>21.15290975537307</v>
      </c>
      <c r="P250" s="15"/>
      <c r="Q250" s="7">
        <f t="shared" si="98"/>
        <v>6.8234894460269993E-2</v>
      </c>
      <c r="R250" s="7"/>
      <c r="S250" s="7">
        <f t="shared" si="89"/>
        <v>3.3311205081477023E-2</v>
      </c>
      <c r="T250" s="50">
        <f t="shared" si="8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97"/>
        <v>0</v>
      </c>
      <c r="F251" s="8"/>
      <c r="G251" s="15">
        <f t="shared" si="91"/>
        <v>0</v>
      </c>
      <c r="H251" s="8">
        <f t="shared" si="92"/>
        <v>-4.5128989694315854E-12</v>
      </c>
      <c r="I251" s="15">
        <f t="shared" si="93"/>
        <v>-1.8051595877726342E-11</v>
      </c>
      <c r="J251" s="10">
        <f t="shared" si="99"/>
        <v>-1.2317487395561018E-12</v>
      </c>
      <c r="K251" s="21">
        <f t="shared" si="90"/>
        <v>295</v>
      </c>
      <c r="L251" s="10">
        <f t="shared" si="95"/>
        <v>-6.0132041233088735E-13</v>
      </c>
      <c r="M251" s="8">
        <f t="shared" si="100"/>
        <v>-9.0257979388631709E-14</v>
      </c>
      <c r="N251" s="15"/>
      <c r="O251" s="1">
        <f t="shared" si="88"/>
        <v>21.15290975537307</v>
      </c>
      <c r="P251" s="15"/>
      <c r="Q251" s="7">
        <f t="shared" si="98"/>
        <v>6.8234894460269993E-2</v>
      </c>
      <c r="R251" s="7"/>
      <c r="S251" s="7">
        <f t="shared" si="89"/>
        <v>3.3311205081477023E-2</v>
      </c>
      <c r="T251" s="50">
        <f t="shared" si="8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97"/>
        <v>0</v>
      </c>
      <c r="F252" s="8"/>
      <c r="G252" s="15">
        <f t="shared" si="91"/>
        <v>0</v>
      </c>
      <c r="H252" s="8">
        <f t="shared" si="92"/>
        <v>-3.5124398353092532E-12</v>
      </c>
      <c r="I252" s="15">
        <f t="shared" si="93"/>
        <v>-1.4049759341237013E-11</v>
      </c>
      <c r="J252" s="10">
        <f t="shared" si="99"/>
        <v>-9.5868384584150003E-13</v>
      </c>
      <c r="K252" s="21">
        <f t="shared" si="90"/>
        <v>296</v>
      </c>
      <c r="L252" s="10">
        <f t="shared" si="95"/>
        <v>-4.6801441476134364E-13</v>
      </c>
      <c r="M252" s="8">
        <f t="shared" si="100"/>
        <v>-7.024879670618507E-14</v>
      </c>
      <c r="N252" s="15"/>
      <c r="O252" s="1">
        <f t="shared" si="88"/>
        <v>21.15290975537307</v>
      </c>
      <c r="P252" s="15"/>
      <c r="Q252" s="7">
        <f t="shared" si="98"/>
        <v>6.8234894460269993E-2</v>
      </c>
      <c r="R252" s="7"/>
      <c r="S252" s="7">
        <f t="shared" si="89"/>
        <v>3.3311205081477023E-2</v>
      </c>
      <c r="T252" s="50">
        <f t="shared" si="8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97"/>
        <v>0</v>
      </c>
      <c r="F253" s="8"/>
      <c r="G253" s="15">
        <f t="shared" si="91"/>
        <v>0</v>
      </c>
      <c r="H253" s="8">
        <f t="shared" si="92"/>
        <v>-2.7337712809957293E-12</v>
      </c>
      <c r="I253" s="15">
        <f t="shared" si="93"/>
        <v>-1.0935085123982917E-11</v>
      </c>
      <c r="J253" s="10">
        <f t="shared" si="99"/>
        <v>-7.4615437934904274E-13</v>
      </c>
      <c r="K253" s="21">
        <f t="shared" si="90"/>
        <v>297</v>
      </c>
      <c r="L253" s="10">
        <f t="shared" si="95"/>
        <v>-3.6426086314840358E-13</v>
      </c>
      <c r="M253" s="8">
        <f t="shared" si="100"/>
        <v>-5.4675425619914589E-14</v>
      </c>
      <c r="N253" s="15"/>
      <c r="O253" s="1">
        <f t="shared" si="88"/>
        <v>21.15290975537307</v>
      </c>
      <c r="P253" s="15"/>
      <c r="Q253" s="7">
        <f t="shared" si="98"/>
        <v>6.8234894460269993E-2</v>
      </c>
      <c r="R253" s="7"/>
      <c r="S253" s="7">
        <f t="shared" si="89"/>
        <v>3.3311205081477023E-2</v>
      </c>
      <c r="T253" s="50">
        <f t="shared" si="8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97"/>
        <v>0</v>
      </c>
      <c r="F254" s="8"/>
      <c r="G254" s="15">
        <f t="shared" si="91"/>
        <v>0</v>
      </c>
      <c r="H254" s="8">
        <f t="shared" si="92"/>
        <v>-2.1277248201289193E-12</v>
      </c>
      <c r="I254" s="15">
        <f t="shared" si="93"/>
        <v>-8.5108992805156771E-12</v>
      </c>
      <c r="J254" s="10">
        <f t="shared" si="99"/>
        <v>-5.8074031416797506E-13</v>
      </c>
      <c r="K254" s="21">
        <f t="shared" si="90"/>
        <v>298</v>
      </c>
      <c r="L254" s="10">
        <f t="shared" si="95"/>
        <v>-2.8350831136105298E-13</v>
      </c>
      <c r="M254" s="8">
        <f t="shared" si="100"/>
        <v>-4.2554496402578386E-14</v>
      </c>
      <c r="N254" s="15"/>
      <c r="O254" s="1">
        <f t="shared" si="88"/>
        <v>21.15290975537307</v>
      </c>
      <c r="P254" s="15"/>
      <c r="Q254" s="7">
        <f t="shared" si="98"/>
        <v>6.8234894460269993E-2</v>
      </c>
      <c r="R254" s="7"/>
      <c r="S254" s="7">
        <f t="shared" si="89"/>
        <v>3.3311205081477023E-2</v>
      </c>
      <c r="T254" s="50">
        <f t="shared" si="8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97"/>
        <v>0</v>
      </c>
      <c r="F255" s="8"/>
      <c r="G255" s="15">
        <f t="shared" si="91"/>
        <v>0</v>
      </c>
      <c r="H255" s="8">
        <f t="shared" si="92"/>
        <v>-1.6560320688363082E-12</v>
      </c>
      <c r="I255" s="15">
        <f t="shared" si="93"/>
        <v>-6.624128275345233E-12</v>
      </c>
      <c r="J255" s="10">
        <f t="shared" si="99"/>
        <v>-4.5199669375947224E-13</v>
      </c>
      <c r="K255" s="21">
        <f t="shared" si="90"/>
        <v>299</v>
      </c>
      <c r="L255" s="10">
        <f t="shared" si="95"/>
        <v>-2.2065769546603576E-13</v>
      </c>
      <c r="M255" s="8">
        <f t="shared" si="100"/>
        <v>-3.3120641376726167E-14</v>
      </c>
      <c r="N255" s="15"/>
      <c r="O255" s="1">
        <f t="shared" si="88"/>
        <v>21.15290975537307</v>
      </c>
      <c r="P255" s="15"/>
      <c r="Q255" s="7">
        <f t="shared" si="98"/>
        <v>6.8234894460269993E-2</v>
      </c>
      <c r="R255" s="7"/>
      <c r="S255" s="7">
        <f t="shared" si="89"/>
        <v>3.3311205081477023E-2</v>
      </c>
      <c r="T255" s="50">
        <f t="shared" si="8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97"/>
        <v>0</v>
      </c>
      <c r="F256" s="8"/>
      <c r="G256" s="15">
        <f t="shared" si="91"/>
        <v>0</v>
      </c>
      <c r="H256" s="8">
        <f t="shared" si="92"/>
        <v>-1.2889083151495587E-12</v>
      </c>
      <c r="I256" s="15">
        <f t="shared" si="93"/>
        <v>-5.1556332605982348E-12</v>
      </c>
      <c r="J256" s="10">
        <f t="shared" si="99"/>
        <v>-3.5179409141277821E-13</v>
      </c>
      <c r="K256" s="21">
        <f t="shared" si="90"/>
        <v>300</v>
      </c>
      <c r="L256" s="10">
        <f t="shared" si="95"/>
        <v>-1.7174035686867186E-13</v>
      </c>
      <c r="M256" s="8">
        <f t="shared" si="100"/>
        <v>-2.5778166302991175E-14</v>
      </c>
      <c r="N256" s="15"/>
      <c r="O256" s="1">
        <f t="shared" si="88"/>
        <v>21.15290975537307</v>
      </c>
      <c r="P256" s="15"/>
      <c r="Q256" s="7">
        <f t="shared" si="98"/>
        <v>6.8234894460269993E-2</v>
      </c>
      <c r="R256" s="7"/>
      <c r="S256" s="7">
        <f t="shared" si="89"/>
        <v>3.3311205081477023E-2</v>
      </c>
      <c r="T256" s="50">
        <f t="shared" si="8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97"/>
        <v>0</v>
      </c>
      <c r="F257" s="8"/>
      <c r="G257" s="15">
        <f t="shared" si="91"/>
        <v>0</v>
      </c>
      <c r="H257" s="8">
        <f t="shared" si="92"/>
        <v>-1.0031717840035892E-12</v>
      </c>
      <c r="I257" s="15">
        <f t="shared" si="93"/>
        <v>-4.0126871360143569E-12</v>
      </c>
      <c r="J257" s="10">
        <f t="shared" si="99"/>
        <v>-2.7380528322802272E-13</v>
      </c>
      <c r="K257" s="21">
        <f t="shared" si="90"/>
        <v>301</v>
      </c>
      <c r="L257" s="10">
        <f t="shared" si="95"/>
        <v>-1.3366744411557893E-13</v>
      </c>
      <c r="M257" s="8">
        <f t="shared" si="100"/>
        <v>-2.0063435680071785E-14</v>
      </c>
      <c r="N257" s="15"/>
      <c r="O257" s="1">
        <f t="shared" si="88"/>
        <v>21.15290975537307</v>
      </c>
      <c r="P257" s="15"/>
      <c r="Q257" s="7">
        <f t="shared" si="98"/>
        <v>6.8234894460269993E-2</v>
      </c>
      <c r="R257" s="7"/>
      <c r="S257" s="7">
        <f t="shared" si="89"/>
        <v>3.3311205081477023E-2</v>
      </c>
      <c r="T257" s="50">
        <f t="shared" si="8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97"/>
        <v>0</v>
      </c>
      <c r="F258" s="8"/>
      <c r="G258" s="15">
        <f t="shared" si="91"/>
        <v>0</v>
      </c>
      <c r="H258" s="8">
        <f t="shared" si="92"/>
        <v>-7.8077984011156867E-13</v>
      </c>
      <c r="I258" s="15">
        <f t="shared" si="93"/>
        <v>-3.1231193604462747E-12</v>
      </c>
      <c r="J258" s="10">
        <f t="shared" si="99"/>
        <v>-2.1310571994687748E-13</v>
      </c>
      <c r="K258" s="21">
        <f t="shared" si="90"/>
        <v>302</v>
      </c>
      <c r="L258" s="10">
        <f t="shared" si="95"/>
        <v>-1.0403486950975722E-13</v>
      </c>
      <c r="M258" s="8">
        <f t="shared" si="100"/>
        <v>-1.5615596802231373E-14</v>
      </c>
      <c r="N258" s="15"/>
      <c r="O258" s="1">
        <f t="shared" si="88"/>
        <v>21.15290975537307</v>
      </c>
      <c r="P258" s="15"/>
      <c r="Q258" s="7">
        <f t="shared" si="98"/>
        <v>6.8234894460269993E-2</v>
      </c>
      <c r="R258" s="7"/>
      <c r="S258" s="7">
        <f t="shared" si="89"/>
        <v>3.3311205081477023E-2</v>
      </c>
      <c r="T258" s="50">
        <f t="shared" si="8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97"/>
        <v>0</v>
      </c>
      <c r="F259" s="8"/>
      <c r="G259" s="15">
        <f t="shared" si="91"/>
        <v>0</v>
      </c>
      <c r="H259" s="8">
        <f t="shared" si="92"/>
        <v>-6.0768969826055806E-13</v>
      </c>
      <c r="I259" s="15">
        <f t="shared" si="93"/>
        <v>-2.4307587930422322E-12</v>
      </c>
      <c r="J259" s="10">
        <f t="shared" si="99"/>
        <v>-1.6586256970160998E-13</v>
      </c>
      <c r="K259" s="21">
        <f t="shared" si="90"/>
        <v>303</v>
      </c>
      <c r="L259" s="10">
        <f t="shared" si="95"/>
        <v>-8.0971504658633363E-14</v>
      </c>
      <c r="M259" s="8">
        <f t="shared" si="100"/>
        <v>-1.2153793965211161E-14</v>
      </c>
      <c r="N259" s="15"/>
      <c r="O259" s="1">
        <f t="shared" si="88"/>
        <v>21.15290975537307</v>
      </c>
      <c r="P259" s="15"/>
      <c r="Q259" s="7">
        <f t="shared" si="98"/>
        <v>6.8234894460269993E-2</v>
      </c>
      <c r="R259" s="7"/>
      <c r="S259" s="7">
        <f t="shared" si="89"/>
        <v>3.3311205081477023E-2</v>
      </c>
      <c r="T259" s="50">
        <f t="shared" si="8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97"/>
        <v>0</v>
      </c>
      <c r="F260" s="8"/>
      <c r="G260" s="15">
        <f t="shared" si="91"/>
        <v>0</v>
      </c>
      <c r="H260" s="8">
        <f t="shared" si="92"/>
        <v>-4.7297170136877411E-13</v>
      </c>
      <c r="I260" s="15">
        <f t="shared" si="93"/>
        <v>-1.8918868054750965E-12</v>
      </c>
      <c r="J260" s="10">
        <f t="shared" si="99"/>
        <v>-1.2909269650237056E-13</v>
      </c>
      <c r="K260" s="21">
        <f t="shared" si="90"/>
        <v>304</v>
      </c>
      <c r="L260" s="10">
        <f t="shared" si="95"/>
        <v>-6.3021029368121364E-14</v>
      </c>
      <c r="M260" s="8">
        <f t="shared" si="100"/>
        <v>-9.4594340273754827E-15</v>
      </c>
      <c r="N260" s="15"/>
      <c r="O260" s="1">
        <f t="shared" si="88"/>
        <v>21.15290975537307</v>
      </c>
      <c r="P260" s="15"/>
      <c r="Q260" s="7">
        <f t="shared" si="98"/>
        <v>6.8234894460269993E-2</v>
      </c>
      <c r="R260" s="7"/>
      <c r="S260" s="7">
        <f t="shared" si="89"/>
        <v>3.3311205081477023E-2</v>
      </c>
      <c r="T260" s="50">
        <f t="shared" si="8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97"/>
        <v>0</v>
      </c>
      <c r="F261" s="8"/>
      <c r="G261" s="15">
        <f t="shared" si="91"/>
        <v>0</v>
      </c>
      <c r="H261" s="8">
        <f t="shared" si="92"/>
        <v>-3.6811917486176701E-13</v>
      </c>
      <c r="I261" s="15">
        <f t="shared" si="93"/>
        <v>-1.472476699447068E-12</v>
      </c>
      <c r="J261" s="10">
        <f t="shared" si="99"/>
        <v>-1.0047429218197738E-13</v>
      </c>
      <c r="K261" s="21">
        <f t="shared" si="90"/>
        <v>305</v>
      </c>
      <c r="L261" s="10">
        <f t="shared" si="95"/>
        <v>-4.9049973312977688E-14</v>
      </c>
      <c r="M261" s="8">
        <f t="shared" si="100"/>
        <v>-7.3623834972353404E-15</v>
      </c>
      <c r="N261" s="15"/>
      <c r="O261" s="1">
        <f t="shared" si="88"/>
        <v>21.15290975537307</v>
      </c>
      <c r="P261" s="15"/>
      <c r="Q261" s="7">
        <f t="shared" si="98"/>
        <v>6.8234894460269993E-2</v>
      </c>
      <c r="R261" s="7"/>
      <c r="S261" s="7">
        <f t="shared" si="89"/>
        <v>3.3311205081477023E-2</v>
      </c>
      <c r="T261" s="50">
        <f t="shared" ref="T261:T306" si="101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97"/>
        <v>0</v>
      </c>
      <c r="F262" s="8"/>
      <c r="G262" s="15">
        <f t="shared" si="91"/>
        <v>0</v>
      </c>
      <c r="H262" s="8">
        <f t="shared" si="92"/>
        <v>-2.8651127860026089E-13</v>
      </c>
      <c r="I262" s="15">
        <f t="shared" si="93"/>
        <v>-1.1460451144010436E-12</v>
      </c>
      <c r="J262" s="10">
        <f t="shared" si="99"/>
        <v>-7.8200267427863255E-14</v>
      </c>
      <c r="K262" s="21">
        <f t="shared" si="90"/>
        <v>306</v>
      </c>
      <c r="L262" s="10">
        <f t="shared" si="95"/>
        <v>-3.8176143838437956E-14</v>
      </c>
      <c r="M262" s="8">
        <f t="shared" si="100"/>
        <v>-5.7302255720052182E-15</v>
      </c>
      <c r="N262" s="15"/>
      <c r="O262" s="1">
        <f t="shared" ref="O262:O306" si="102">LOG(2)/LOG(1+S262)</f>
        <v>21.15290975537307</v>
      </c>
      <c r="P262" s="15"/>
      <c r="Q262" s="7">
        <f t="shared" si="98"/>
        <v>6.8234894460269993E-2</v>
      </c>
      <c r="R262" s="7"/>
      <c r="S262" s="7">
        <f t="shared" ref="S262:S306" si="103">+L262/I262</f>
        <v>3.3311205081477023E-2</v>
      </c>
      <c r="T262" s="50">
        <f t="shared" si="101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97"/>
        <v>0</v>
      </c>
      <c r="F263" s="8"/>
      <c r="G263" s="15">
        <f t="shared" si="91"/>
        <v>0</v>
      </c>
      <c r="H263" s="8">
        <f t="shared" si="92"/>
        <v>-2.2299493851680386E-13</v>
      </c>
      <c r="I263" s="15">
        <f t="shared" si="93"/>
        <v>-8.9197975406721543E-13</v>
      </c>
      <c r="J263" s="10">
        <f t="shared" si="99"/>
        <v>-6.0864144379474032E-14</v>
      </c>
      <c r="K263" s="21">
        <f t="shared" si="90"/>
        <v>307</v>
      </c>
      <c r="L263" s="10">
        <f t="shared" si="95"/>
        <v>-2.971292051625845E-14</v>
      </c>
      <c r="M263" s="8">
        <f t="shared" si="100"/>
        <v>-4.4598987703360776E-15</v>
      </c>
      <c r="N263" s="15"/>
      <c r="O263" s="1">
        <f t="shared" si="102"/>
        <v>21.15290975537307</v>
      </c>
      <c r="P263" s="15"/>
      <c r="Q263" s="7">
        <f t="shared" si="98"/>
        <v>6.8234894460269993E-2</v>
      </c>
      <c r="R263" s="7"/>
      <c r="S263" s="7">
        <f t="shared" si="103"/>
        <v>3.3311205081477023E-2</v>
      </c>
      <c r="T263" s="50">
        <f t="shared" si="101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97"/>
        <v>0</v>
      </c>
      <c r="F264" s="8"/>
      <c r="G264" s="15">
        <f t="shared" si="91"/>
        <v>0</v>
      </c>
      <c r="H264" s="8">
        <f t="shared" si="92"/>
        <v>-1.7355945932408349E-13</v>
      </c>
      <c r="I264" s="15">
        <f t="shared" si="93"/>
        <v>-6.9423783729633398E-13</v>
      </c>
      <c r="J264" s="10">
        <f t="shared" si="99"/>
        <v>-4.737124555824144E-14</v>
      </c>
      <c r="K264" s="21">
        <f t="shared" ref="K264:K306" si="104">+K263+1</f>
        <v>308</v>
      </c>
      <c r="L264" s="10">
        <f t="shared" si="95"/>
        <v>-2.3125898973499261E-14</v>
      </c>
      <c r="M264" s="8">
        <f t="shared" si="100"/>
        <v>-3.4711891864816702E-15</v>
      </c>
      <c r="N264" s="15"/>
      <c r="O264" s="1">
        <f t="shared" si="102"/>
        <v>21.15290975537307</v>
      </c>
      <c r="P264" s="15"/>
      <c r="Q264" s="7">
        <f t="shared" si="98"/>
        <v>6.8234894460269993E-2</v>
      </c>
      <c r="R264" s="7"/>
      <c r="S264" s="7">
        <f t="shared" si="103"/>
        <v>3.3311205081477023E-2</v>
      </c>
      <c r="T264" s="50">
        <f t="shared" si="101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97"/>
        <v>0</v>
      </c>
      <c r="F265" s="8"/>
      <c r="G265" s="15">
        <f t="shared" si="91"/>
        <v>0</v>
      </c>
      <c r="H265" s="8">
        <f t="shared" si="92"/>
        <v>-1.3508327193981701E-13</v>
      </c>
      <c r="I265" s="15">
        <f t="shared" si="93"/>
        <v>-5.4033308775926806E-13</v>
      </c>
      <c r="J265" s="10">
        <f t="shared" si="99"/>
        <v>-3.6869571216645457E-14</v>
      </c>
      <c r="K265" s="21">
        <f t="shared" si="104"/>
        <v>309</v>
      </c>
      <c r="L265" s="10">
        <f t="shared" si="95"/>
        <v>-1.7999146298656701E-14</v>
      </c>
      <c r="M265" s="8">
        <f t="shared" si="100"/>
        <v>-2.7016654387963403E-15</v>
      </c>
      <c r="N265" s="15"/>
      <c r="O265" s="1">
        <f t="shared" si="102"/>
        <v>21.15290975537307</v>
      </c>
      <c r="P265" s="15"/>
      <c r="Q265" s="7">
        <f t="shared" si="98"/>
        <v>6.8234894460269993E-2</v>
      </c>
      <c r="R265" s="7"/>
      <c r="S265" s="7">
        <f t="shared" si="103"/>
        <v>3.3311205081477023E-2</v>
      </c>
      <c r="T265" s="50">
        <f t="shared" si="101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97"/>
        <v>0</v>
      </c>
      <c r="F266" s="8"/>
      <c r="G266" s="15">
        <f t="shared" si="91"/>
        <v>0</v>
      </c>
      <c r="H266" s="8">
        <f t="shared" si="92"/>
        <v>-1.0513682416982785E-13</v>
      </c>
      <c r="I266" s="15">
        <f t="shared" si="93"/>
        <v>-4.2054729667931142E-13</v>
      </c>
      <c r="J266" s="10">
        <f t="shared" si="99"/>
        <v>-2.869600040446467E-14</v>
      </c>
      <c r="K266" s="21">
        <f t="shared" si="104"/>
        <v>310</v>
      </c>
      <c r="L266" s="10">
        <f t="shared" si="95"/>
        <v>-1.4008937246145304E-14</v>
      </c>
      <c r="M266" s="8">
        <f t="shared" si="100"/>
        <v>-2.1027364833965572E-15</v>
      </c>
      <c r="N266" s="15"/>
      <c r="O266" s="1">
        <f t="shared" si="102"/>
        <v>21.15290975537307</v>
      </c>
      <c r="P266" s="15"/>
      <c r="Q266" s="7">
        <f t="shared" si="98"/>
        <v>6.8234894460269993E-2</v>
      </c>
      <c r="R266" s="7"/>
      <c r="S266" s="7">
        <f t="shared" si="103"/>
        <v>3.3311205081477023E-2</v>
      </c>
      <c r="T266" s="50">
        <f t="shared" si="101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97"/>
        <v>0</v>
      </c>
      <c r="F267" s="8"/>
      <c r="G267" s="15">
        <f t="shared" si="91"/>
        <v>0</v>
      </c>
      <c r="H267" s="8">
        <f t="shared" si="92"/>
        <v>-8.1829168318058078E-14</v>
      </c>
      <c r="I267" s="15">
        <f t="shared" si="93"/>
        <v>-3.2731667327223231E-13</v>
      </c>
      <c r="J267" s="10">
        <f t="shared" si="99"/>
        <v>-2.2334418655817448E-14</v>
      </c>
      <c r="K267" s="21">
        <f t="shared" si="104"/>
        <v>311</v>
      </c>
      <c r="L267" s="10">
        <f t="shared" si="95"/>
        <v>-1.0903312829958139E-14</v>
      </c>
      <c r="M267" s="8">
        <f t="shared" si="100"/>
        <v>-1.6365833663611616E-15</v>
      </c>
      <c r="N267" s="15"/>
      <c r="O267" s="1">
        <f t="shared" si="102"/>
        <v>21.15290975537307</v>
      </c>
      <c r="P267" s="15"/>
      <c r="Q267" s="7">
        <f t="shared" si="98"/>
        <v>6.8234894460269993E-2</v>
      </c>
      <c r="R267" s="7"/>
      <c r="S267" s="7">
        <f t="shared" si="103"/>
        <v>3.3311205081477023E-2</v>
      </c>
      <c r="T267" s="50">
        <f t="shared" si="101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97"/>
        <v>0</v>
      </c>
      <c r="F268" s="8"/>
      <c r="G268" s="15">
        <f t="shared" si="91"/>
        <v>0</v>
      </c>
      <c r="H268" s="8">
        <f t="shared" si="92"/>
        <v>-6.3688558604442807E-14</v>
      </c>
      <c r="I268" s="15">
        <f t="shared" si="93"/>
        <v>-2.5475423441777123E-13</v>
      </c>
      <c r="J268" s="10">
        <f t="shared" si="99"/>
        <v>-1.7383128298803502E-14</v>
      </c>
      <c r="K268" s="21">
        <f t="shared" si="104"/>
        <v>312</v>
      </c>
      <c r="L268" s="10">
        <f t="shared" si="95"/>
        <v>-8.4861705480650491E-15</v>
      </c>
      <c r="M268" s="8">
        <f t="shared" si="100"/>
        <v>-1.2737711720888561E-15</v>
      </c>
      <c r="N268" s="15"/>
      <c r="O268" s="1">
        <f t="shared" si="102"/>
        <v>21.15290975537307</v>
      </c>
      <c r="P268" s="15"/>
      <c r="Q268" s="7">
        <f t="shared" si="98"/>
        <v>6.8234894460269993E-2</v>
      </c>
      <c r="R268" s="7"/>
      <c r="S268" s="7">
        <f t="shared" si="103"/>
        <v>3.3311205081477023E-2</v>
      </c>
      <c r="T268" s="50">
        <f t="shared" si="101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97"/>
        <v>0</v>
      </c>
      <c r="F269" s="8"/>
      <c r="G269" s="15">
        <f t="shared" si="91"/>
        <v>0</v>
      </c>
      <c r="H269" s="8">
        <f t="shared" si="92"/>
        <v>-4.9569518797326155E-14</v>
      </c>
      <c r="I269" s="15">
        <f t="shared" si="93"/>
        <v>-1.9827807518930462E-13</v>
      </c>
      <c r="J269" s="10">
        <f t="shared" si="99"/>
        <v>-1.3529483534327678E-14</v>
      </c>
      <c r="K269" s="21">
        <f t="shared" si="104"/>
        <v>313</v>
      </c>
      <c r="L269" s="10">
        <f t="shared" si="95"/>
        <v>-6.6048816257914474E-15</v>
      </c>
      <c r="M269" s="8">
        <f t="shared" si="100"/>
        <v>-9.9139037594652309E-16</v>
      </c>
      <c r="N269" s="15"/>
      <c r="O269" s="1">
        <f t="shared" si="102"/>
        <v>21.15290975537307</v>
      </c>
      <c r="P269" s="15"/>
      <c r="Q269" s="7">
        <f t="shared" si="98"/>
        <v>6.8234894460269993E-2</v>
      </c>
      <c r="R269" s="7"/>
      <c r="S269" s="7">
        <f t="shared" si="103"/>
        <v>3.3311205081477023E-2</v>
      </c>
      <c r="T269" s="50">
        <f t="shared" si="101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97"/>
        <v>0</v>
      </c>
      <c r="F270" s="8"/>
      <c r="G270" s="15">
        <f t="shared" si="91"/>
        <v>0</v>
      </c>
      <c r="H270" s="8">
        <f t="shared" si="92"/>
        <v>-3.858051191045585E-14</v>
      </c>
      <c r="I270" s="15">
        <f t="shared" si="93"/>
        <v>-1.543220476418234E-13</v>
      </c>
      <c r="J270" s="10">
        <f t="shared" si="99"/>
        <v>-1.0530148633732578E-14</v>
      </c>
      <c r="K270" s="21">
        <f t="shared" si="104"/>
        <v>314</v>
      </c>
      <c r="L270" s="10">
        <f t="shared" si="95"/>
        <v>-5.1406533775902467E-15</v>
      </c>
      <c r="M270" s="8">
        <f t="shared" si="100"/>
        <v>-7.7161023820911701E-16</v>
      </c>
      <c r="N270" s="15"/>
      <c r="O270" s="1">
        <f t="shared" si="102"/>
        <v>21.15290975537307</v>
      </c>
      <c r="P270" s="15"/>
      <c r="Q270" s="7">
        <f t="shared" si="98"/>
        <v>6.8234894460269993E-2</v>
      </c>
      <c r="R270" s="7"/>
      <c r="S270" s="7">
        <f t="shared" si="103"/>
        <v>3.3311205081477023E-2</v>
      </c>
      <c r="T270" s="50">
        <f t="shared" si="101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97"/>
        <v>0</v>
      </c>
      <c r="F271" s="8"/>
      <c r="G271" s="15">
        <f t="shared" si="91"/>
        <v>0</v>
      </c>
      <c r="H271" s="8">
        <f t="shared" si="92"/>
        <v>-3.0027644717687168E-14</v>
      </c>
      <c r="I271" s="15">
        <f t="shared" si="93"/>
        <v>-1.2011057887074867E-13</v>
      </c>
      <c r="J271" s="10">
        <f t="shared" si="99"/>
        <v>-8.1957326728074698E-15</v>
      </c>
      <c r="K271" s="21">
        <f t="shared" si="104"/>
        <v>315</v>
      </c>
      <c r="L271" s="10">
        <f t="shared" si="95"/>
        <v>-4.0010281252184299E-15</v>
      </c>
      <c r="M271" s="8">
        <f t="shared" si="100"/>
        <v>-6.0055289435374339E-16</v>
      </c>
      <c r="N271" s="15"/>
      <c r="O271" s="1">
        <f t="shared" si="102"/>
        <v>21.15290975537307</v>
      </c>
      <c r="P271" s="15"/>
      <c r="Q271" s="7">
        <f t="shared" si="98"/>
        <v>6.8234894460269993E-2</v>
      </c>
      <c r="R271" s="7"/>
      <c r="S271" s="7">
        <f t="shared" si="103"/>
        <v>3.3311205081477023E-2</v>
      </c>
      <c r="T271" s="50">
        <f t="shared" si="101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97"/>
        <v>0</v>
      </c>
      <c r="F272" s="8"/>
      <c r="G272" s="15">
        <f t="shared" si="91"/>
        <v>0</v>
      </c>
      <c r="H272" s="8">
        <f t="shared" si="92"/>
        <v>-2.3370852345981548E-14</v>
      </c>
      <c r="I272" s="15">
        <f t="shared" si="93"/>
        <v>-9.348340938392619E-14</v>
      </c>
      <c r="J272" s="10">
        <f t="shared" si="99"/>
        <v>-6.3788305730984171E-15</v>
      </c>
      <c r="K272" s="21">
        <f t="shared" si="104"/>
        <v>316</v>
      </c>
      <c r="L272" s="10">
        <f t="shared" si="95"/>
        <v>-3.1140450217036389E-15</v>
      </c>
      <c r="M272" s="8">
        <f t="shared" si="100"/>
        <v>-4.6741704691963094E-16</v>
      </c>
      <c r="N272" s="15"/>
      <c r="O272" s="1">
        <f t="shared" si="102"/>
        <v>21.15290975537307</v>
      </c>
      <c r="P272" s="15"/>
      <c r="Q272" s="7">
        <f t="shared" si="98"/>
        <v>6.8234894460269993E-2</v>
      </c>
      <c r="R272" s="7"/>
      <c r="S272" s="7">
        <f t="shared" si="103"/>
        <v>3.3311205081477023E-2</v>
      </c>
      <c r="T272" s="50">
        <f t="shared" si="101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97"/>
        <v>0</v>
      </c>
      <c r="F273" s="8"/>
      <c r="G273" s="15">
        <f t="shared" si="91"/>
        <v>0</v>
      </c>
      <c r="H273" s="8">
        <f t="shared" si="92"/>
        <v>-1.8189796253182164E-14</v>
      </c>
      <c r="I273" s="15">
        <f t="shared" si="93"/>
        <v>-7.2759185012728655E-14</v>
      </c>
      <c r="J273" s="10">
        <f t="shared" si="99"/>
        <v>-4.9647153103587976E-15</v>
      </c>
      <c r="K273" s="21">
        <f t="shared" si="104"/>
        <v>317</v>
      </c>
      <c r="L273" s="10">
        <f t="shared" si="95"/>
        <v>-2.4236961335201335E-15</v>
      </c>
      <c r="M273" s="8">
        <f t="shared" si="100"/>
        <v>-3.6379592506364329E-16</v>
      </c>
      <c r="N273" s="15"/>
      <c r="O273" s="1">
        <f t="shared" si="102"/>
        <v>21.15290975537307</v>
      </c>
      <c r="P273" s="15"/>
      <c r="Q273" s="7">
        <f t="shared" si="98"/>
        <v>6.8234894460269993E-2</v>
      </c>
      <c r="R273" s="7"/>
      <c r="S273" s="7">
        <f t="shared" si="103"/>
        <v>3.3311205081477023E-2</v>
      </c>
      <c r="T273" s="50">
        <f t="shared" si="101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97"/>
        <v>0</v>
      </c>
      <c r="F274" s="8"/>
      <c r="G274" s="15">
        <f t="shared" si="91"/>
        <v>0</v>
      </c>
      <c r="H274" s="8">
        <f t="shared" si="92"/>
        <v>-1.4157322242000746E-14</v>
      </c>
      <c r="I274" s="15">
        <f t="shared" si="93"/>
        <v>-5.6629288968002984E-14</v>
      </c>
      <c r="J274" s="10">
        <f t="shared" si="99"/>
        <v>-3.8640935560918152E-15</v>
      </c>
      <c r="K274" s="21">
        <f t="shared" si="104"/>
        <v>318</v>
      </c>
      <c r="L274" s="10">
        <f t="shared" si="95"/>
        <v>-1.8863898584313717E-15</v>
      </c>
      <c r="M274" s="8">
        <f t="shared" si="100"/>
        <v>-2.8314644484001494E-16</v>
      </c>
      <c r="N274" s="15"/>
      <c r="O274" s="1">
        <f t="shared" si="102"/>
        <v>21.15290975537307</v>
      </c>
      <c r="P274" s="15"/>
      <c r="Q274" s="7">
        <f t="shared" si="98"/>
        <v>6.8234894460269993E-2</v>
      </c>
      <c r="R274" s="7"/>
      <c r="S274" s="7">
        <f t="shared" si="103"/>
        <v>3.3311205081477023E-2</v>
      </c>
      <c r="T274" s="50">
        <f t="shared" si="101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97"/>
        <v>0</v>
      </c>
      <c r="F275" s="8"/>
      <c r="G275" s="15">
        <f t="shared" si="91"/>
        <v>0</v>
      </c>
      <c r="H275" s="8">
        <f t="shared" si="92"/>
        <v>-1.10188025348984E-14</v>
      </c>
      <c r="I275" s="15">
        <f t="shared" si="93"/>
        <v>-4.4075210139593599E-14</v>
      </c>
      <c r="J275" s="10">
        <f t="shared" si="99"/>
        <v>-3.0074673121893912E-15</v>
      </c>
      <c r="K275" s="21">
        <f t="shared" si="104"/>
        <v>319</v>
      </c>
      <c r="L275" s="10">
        <f t="shared" si="95"/>
        <v>-1.468198363969198E-15</v>
      </c>
      <c r="M275" s="8">
        <f t="shared" si="100"/>
        <v>-2.20376050697968E-16</v>
      </c>
      <c r="N275" s="15"/>
      <c r="O275" s="1">
        <f t="shared" si="102"/>
        <v>21.15290975537307</v>
      </c>
      <c r="P275" s="15"/>
      <c r="Q275" s="7">
        <f t="shared" si="98"/>
        <v>6.8234894460269993E-2</v>
      </c>
      <c r="R275" s="7"/>
      <c r="S275" s="7">
        <f t="shared" si="103"/>
        <v>3.3311205081477023E-2</v>
      </c>
      <c r="T275" s="50">
        <f t="shared" si="101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97"/>
        <v>0</v>
      </c>
      <c r="F276" s="8"/>
      <c r="G276" s="15">
        <f t="shared" si="91"/>
        <v>0</v>
      </c>
      <c r="H276" s="8">
        <f t="shared" si="92"/>
        <v>-8.5760574794916072E-15</v>
      </c>
      <c r="I276" s="15">
        <f t="shared" si="93"/>
        <v>-3.4304229917966429E-14</v>
      </c>
      <c r="J276" s="10">
        <f t="shared" si="99"/>
        <v>-2.3407455079932756E-15</v>
      </c>
      <c r="K276" s="21">
        <f t="shared" si="104"/>
        <v>320</v>
      </c>
      <c r="L276" s="10">
        <f t="shared" si="95"/>
        <v>-1.1427152379595194E-15</v>
      </c>
      <c r="M276" s="8">
        <f t="shared" si="100"/>
        <v>-1.7152114958983216E-16</v>
      </c>
      <c r="N276" s="15"/>
      <c r="O276" s="1">
        <f t="shared" si="102"/>
        <v>21.15290975537307</v>
      </c>
      <c r="P276" s="15"/>
      <c r="Q276" s="7">
        <f t="shared" si="98"/>
        <v>6.8234894460269993E-2</v>
      </c>
      <c r="R276" s="7"/>
      <c r="S276" s="7">
        <f t="shared" si="103"/>
        <v>3.3311205081477023E-2</v>
      </c>
      <c r="T276" s="50">
        <f t="shared" si="101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97"/>
        <v>0</v>
      </c>
      <c r="F277" s="8"/>
      <c r="G277" s="15">
        <f t="shared" si="91"/>
        <v>0</v>
      </c>
      <c r="H277" s="8">
        <f t="shared" si="92"/>
        <v>-6.6748416317111268E-15</v>
      </c>
      <c r="I277" s="15">
        <f t="shared" si="93"/>
        <v>-2.6699366526844507E-14</v>
      </c>
      <c r="J277" s="10">
        <f t="shared" si="99"/>
        <v>-1.8218284571153003E-15</v>
      </c>
      <c r="K277" s="21">
        <f t="shared" si="104"/>
        <v>321</v>
      </c>
      <c r="L277" s="10">
        <f t="shared" si="95"/>
        <v>-8.893880739212402E-16</v>
      </c>
      <c r="M277" s="8">
        <f t="shared" si="100"/>
        <v>-1.3349683263422254E-16</v>
      </c>
      <c r="N277" s="15"/>
      <c r="O277" s="1">
        <f t="shared" si="102"/>
        <v>21.15290975537307</v>
      </c>
      <c r="P277" s="15"/>
      <c r="Q277" s="7">
        <f t="shared" si="98"/>
        <v>6.8234894460269993E-2</v>
      </c>
      <c r="R277" s="7"/>
      <c r="S277" s="7">
        <f t="shared" si="103"/>
        <v>3.3311205081477023E-2</v>
      </c>
      <c r="T277" s="50">
        <f t="shared" si="101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97"/>
        <v>0</v>
      </c>
      <c r="F278" s="8"/>
      <c r="G278" s="15">
        <f t="shared" si="91"/>
        <v>0</v>
      </c>
      <c r="H278" s="8">
        <f t="shared" si="92"/>
        <v>-5.1951040341050992E-15</v>
      </c>
      <c r="I278" s="15">
        <f t="shared" si="93"/>
        <v>-2.0780416136420397E-14</v>
      </c>
      <c r="J278" s="10">
        <f t="shared" si="99"/>
        <v>-1.4179495019091373E-15</v>
      </c>
      <c r="K278" s="21">
        <f t="shared" si="104"/>
        <v>322</v>
      </c>
      <c r="L278" s="10">
        <f t="shared" si="95"/>
        <v>-6.9222070359873425E-16</v>
      </c>
      <c r="M278" s="8">
        <f t="shared" si="100"/>
        <v>-1.0390208068210198E-16</v>
      </c>
      <c r="N278" s="15"/>
      <c r="O278" s="1">
        <f t="shared" si="102"/>
        <v>21.15290975537307</v>
      </c>
      <c r="P278" s="15"/>
      <c r="Q278" s="7">
        <f t="shared" si="98"/>
        <v>6.8234894460269993E-2</v>
      </c>
      <c r="R278" s="7"/>
      <c r="S278" s="7">
        <f t="shared" si="103"/>
        <v>3.3311205081477023E-2</v>
      </c>
      <c r="T278" s="50">
        <f t="shared" si="101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97"/>
        <v>0</v>
      </c>
      <c r="F279" s="8"/>
      <c r="G279" s="15">
        <f t="shared" si="91"/>
        <v>0</v>
      </c>
      <c r="H279" s="8">
        <f t="shared" si="92"/>
        <v>-4.043407681307983E-15</v>
      </c>
      <c r="I279" s="15">
        <f t="shared" si="93"/>
        <v>-1.6173630725231932E-14</v>
      </c>
      <c r="J279" s="10">
        <f t="shared" si="99"/>
        <v>-1.1036059855755809E-15</v>
      </c>
      <c r="K279" s="21">
        <f t="shared" si="104"/>
        <v>323</v>
      </c>
      <c r="L279" s="10">
        <f t="shared" si="95"/>
        <v>-5.3876313000027889E-16</v>
      </c>
      <c r="M279" s="8">
        <f t="shared" si="100"/>
        <v>-8.0868153626159668E-17</v>
      </c>
      <c r="N279" s="15"/>
      <c r="O279" s="1">
        <f t="shared" si="102"/>
        <v>21.15290975537307</v>
      </c>
      <c r="P279" s="15"/>
      <c r="Q279" s="7">
        <f t="shared" si="98"/>
        <v>6.8234894460269993E-2</v>
      </c>
      <c r="R279" s="7"/>
      <c r="S279" s="7">
        <f t="shared" si="103"/>
        <v>3.3311205081477023E-2</v>
      </c>
      <c r="T279" s="50">
        <f t="shared" si="101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97"/>
        <v>0</v>
      </c>
      <c r="F280" s="8"/>
      <c r="G280" s="15">
        <f t="shared" ref="G280:G306" si="105">+E280-F280</f>
        <v>0</v>
      </c>
      <c r="H280" s="8">
        <f t="shared" si="92"/>
        <v>-3.1470295050745173E-15</v>
      </c>
      <c r="I280" s="15">
        <f t="shared" si="93"/>
        <v>-1.2588118020298069E-14</v>
      </c>
      <c r="J280" s="10">
        <f t="shared" si="99"/>
        <v>-8.5894890456846161E-16</v>
      </c>
      <c r="K280" s="21">
        <f t="shared" si="104"/>
        <v>324</v>
      </c>
      <c r="L280" s="10">
        <f t="shared" si="95"/>
        <v>-4.1932538096398551E-16</v>
      </c>
      <c r="M280" s="8">
        <f t="shared" si="100"/>
        <v>-6.2940590101490343E-17</v>
      </c>
      <c r="N280" s="15"/>
      <c r="O280" s="1">
        <f t="shared" si="102"/>
        <v>21.15290975537307</v>
      </c>
      <c r="P280" s="15"/>
      <c r="Q280" s="7">
        <f t="shared" si="98"/>
        <v>6.8234894460269993E-2</v>
      </c>
      <c r="R280" s="7"/>
      <c r="S280" s="7">
        <f t="shared" si="103"/>
        <v>3.3311205081477023E-2</v>
      </c>
      <c r="T280" s="50">
        <f t="shared" si="101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97"/>
        <v>0</v>
      </c>
      <c r="F281" s="8"/>
      <c r="G281" s="15">
        <f t="shared" si="105"/>
        <v>0</v>
      </c>
      <c r="H281" s="8">
        <f t="shared" ref="H281:H306" si="106">+I281*$H$3</f>
        <v>-2.4493683265215116E-15</v>
      </c>
      <c r="I281" s="15">
        <f t="shared" ref="I281:I306" si="107">+I280-H280-M280+L280</f>
        <v>-9.7974733060860465E-15</v>
      </c>
      <c r="J281" s="10">
        <f t="shared" ref="J281:J306" si="108">+I281*$Q$3</f>
        <v>-6.6852955701809387E-16</v>
      </c>
      <c r="K281" s="21">
        <f t="shared" si="104"/>
        <v>325</v>
      </c>
      <c r="L281" s="10">
        <f t="shared" ref="L281:L306" si="109">+$S$3*I281</f>
        <v>-3.26365642579329E-16</v>
      </c>
      <c r="M281" s="8">
        <f t="shared" ref="M281:M306" si="110">+I281*$M$3</f>
        <v>-4.8987366530430236E-17</v>
      </c>
      <c r="N281" s="15"/>
      <c r="O281" s="1">
        <f t="shared" si="102"/>
        <v>21.15290975537307</v>
      </c>
      <c r="P281" s="15"/>
      <c r="Q281" s="7">
        <f t="shared" si="98"/>
        <v>6.8234894460269993E-2</v>
      </c>
      <c r="R281" s="7"/>
      <c r="S281" s="7">
        <f t="shared" si="103"/>
        <v>3.3311205081477023E-2</v>
      </c>
      <c r="T281" s="50">
        <f t="shared" si="101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97"/>
        <v>0</v>
      </c>
      <c r="F282" s="8"/>
      <c r="G282" s="15">
        <f t="shared" si="105"/>
        <v>0</v>
      </c>
      <c r="H282" s="8">
        <f t="shared" si="106"/>
        <v>-1.9063708139033584E-15</v>
      </c>
      <c r="I282" s="15">
        <f t="shared" si="107"/>
        <v>-7.6254832556134336E-15</v>
      </c>
      <c r="J282" s="10">
        <f t="shared" si="108"/>
        <v>-5.2032404515533865E-16</v>
      </c>
      <c r="K282" s="21">
        <f t="shared" si="104"/>
        <v>326</v>
      </c>
      <c r="L282" s="10">
        <f t="shared" si="109"/>
        <v>-2.5401403657310818E-16</v>
      </c>
      <c r="M282" s="8">
        <f t="shared" si="110"/>
        <v>-3.8127416278067171E-17</v>
      </c>
      <c r="N282" s="15"/>
      <c r="O282" s="1">
        <f t="shared" si="102"/>
        <v>21.15290975537307</v>
      </c>
      <c r="P282" s="15"/>
      <c r="Q282" s="7">
        <f t="shared" si="98"/>
        <v>6.8234894460269993E-2</v>
      </c>
      <c r="R282" s="7"/>
      <c r="S282" s="7">
        <f t="shared" si="103"/>
        <v>3.3311205081477023E-2</v>
      </c>
      <c r="T282" s="50">
        <f t="shared" si="101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97"/>
        <v>0</v>
      </c>
      <c r="F283" s="8"/>
      <c r="G283" s="15">
        <f t="shared" si="105"/>
        <v>0</v>
      </c>
      <c r="H283" s="8">
        <f t="shared" si="106"/>
        <v>-1.4837497655012792E-15</v>
      </c>
      <c r="I283" s="15">
        <f t="shared" si="107"/>
        <v>-5.934999062005117E-15</v>
      </c>
      <c r="J283" s="10">
        <f t="shared" si="108"/>
        <v>-4.0497403461772058E-16</v>
      </c>
      <c r="K283" s="21">
        <f t="shared" si="104"/>
        <v>327</v>
      </c>
      <c r="L283" s="10">
        <f t="shared" si="109"/>
        <v>-1.9770197091282621E-16</v>
      </c>
      <c r="M283" s="8">
        <f t="shared" si="110"/>
        <v>-2.9674995310025587E-17</v>
      </c>
      <c r="N283" s="15"/>
      <c r="O283" s="1">
        <f t="shared" si="102"/>
        <v>21.15290975537307</v>
      </c>
      <c r="P283" s="15"/>
      <c r="Q283" s="7">
        <f t="shared" si="98"/>
        <v>6.8234894460269993E-2</v>
      </c>
      <c r="R283" s="7"/>
      <c r="S283" s="7">
        <f t="shared" si="103"/>
        <v>3.3311205081477023E-2</v>
      </c>
      <c r="T283" s="50">
        <f t="shared" si="101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97"/>
        <v>0</v>
      </c>
      <c r="F284" s="8"/>
      <c r="G284" s="15">
        <f t="shared" si="105"/>
        <v>0</v>
      </c>
      <c r="H284" s="8">
        <f t="shared" si="106"/>
        <v>-1.1548190680266596E-15</v>
      </c>
      <c r="I284" s="15">
        <f t="shared" si="107"/>
        <v>-4.6192762721066383E-15</v>
      </c>
      <c r="J284" s="10">
        <f t="shared" si="108"/>
        <v>-3.1519582891002589E-16</v>
      </c>
      <c r="K284" s="21">
        <f t="shared" si="104"/>
        <v>328</v>
      </c>
      <c r="L284" s="10">
        <f t="shared" si="109"/>
        <v>-1.538736592281449E-16</v>
      </c>
      <c r="M284" s="8">
        <f t="shared" si="110"/>
        <v>-2.3096381360533193E-17</v>
      </c>
      <c r="N284" s="15"/>
      <c r="O284" s="1">
        <f t="shared" si="102"/>
        <v>21.15290975537307</v>
      </c>
      <c r="P284" s="15"/>
      <c r="Q284" s="7">
        <f t="shared" si="98"/>
        <v>6.8234894460269993E-2</v>
      </c>
      <c r="R284" s="7"/>
      <c r="S284" s="7">
        <f t="shared" si="103"/>
        <v>3.3311205081477023E-2</v>
      </c>
      <c r="T284" s="50">
        <f t="shared" si="101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97"/>
        <v>0</v>
      </c>
      <c r="F285" s="8"/>
      <c r="G285" s="15">
        <f t="shared" si="105"/>
        <v>0</v>
      </c>
      <c r="H285" s="8">
        <f t="shared" si="106"/>
        <v>-8.9880862048689753E-16</v>
      </c>
      <c r="I285" s="15">
        <f t="shared" si="107"/>
        <v>-3.5952344819475901E-15</v>
      </c>
      <c r="J285" s="10">
        <f t="shared" si="108"/>
        <v>-2.4532044543561725E-16</v>
      </c>
      <c r="K285" s="21">
        <f t="shared" si="104"/>
        <v>329</v>
      </c>
      <c r="L285" s="10">
        <f t="shared" si="109"/>
        <v>-1.1976159314415397E-16</v>
      </c>
      <c r="M285" s="8">
        <f t="shared" si="110"/>
        <v>-1.797617240973795E-17</v>
      </c>
      <c r="N285" s="15"/>
      <c r="O285" s="1">
        <f t="shared" si="102"/>
        <v>21.15290975537307</v>
      </c>
      <c r="P285" s="15"/>
      <c r="Q285" s="7">
        <f t="shared" si="98"/>
        <v>6.8234894460269993E-2</v>
      </c>
      <c r="R285" s="7"/>
      <c r="S285" s="7">
        <f t="shared" si="103"/>
        <v>3.3311205081477023E-2</v>
      </c>
      <c r="T285" s="50">
        <f t="shared" si="101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97"/>
        <v>0</v>
      </c>
      <c r="F286" s="8"/>
      <c r="G286" s="15">
        <f t="shared" si="105"/>
        <v>0</v>
      </c>
      <c r="H286" s="8">
        <f t="shared" si="106"/>
        <v>-6.9955282054877719E-16</v>
      </c>
      <c r="I286" s="15">
        <f t="shared" si="107"/>
        <v>-2.7982112821951087E-15</v>
      </c>
      <c r="J286" s="10">
        <f t="shared" si="108"/>
        <v>-1.9093565151812001E-16</v>
      </c>
      <c r="K286" s="21">
        <f t="shared" si="104"/>
        <v>330</v>
      </c>
      <c r="L286" s="10">
        <f t="shared" si="109"/>
        <v>-9.3211789882504038E-17</v>
      </c>
      <c r="M286" s="8">
        <f t="shared" si="110"/>
        <v>-1.3991056410975543E-17</v>
      </c>
      <c r="N286" s="15"/>
      <c r="O286" s="1">
        <f t="shared" si="102"/>
        <v>21.15290975537307</v>
      </c>
      <c r="P286" s="15"/>
      <c r="Q286" s="7">
        <f t="shared" si="98"/>
        <v>6.8234894460269993E-2</v>
      </c>
      <c r="R286" s="7"/>
      <c r="S286" s="7">
        <f t="shared" si="103"/>
        <v>3.3311205081477023E-2</v>
      </c>
      <c r="T286" s="50">
        <f t="shared" si="101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97"/>
        <v>0</v>
      </c>
      <c r="F287" s="8"/>
      <c r="G287" s="15">
        <f t="shared" si="105"/>
        <v>0</v>
      </c>
      <c r="H287" s="8">
        <f t="shared" si="106"/>
        <v>-5.4446979877946513E-16</v>
      </c>
      <c r="I287" s="15">
        <f t="shared" si="107"/>
        <v>-2.1778791951178605E-15</v>
      </c>
      <c r="J287" s="10">
        <f t="shared" si="108"/>
        <v>-1.4860735702608498E-16</v>
      </c>
      <c r="K287" s="21">
        <f t="shared" si="104"/>
        <v>331</v>
      </c>
      <c r="L287" s="10">
        <f t="shared" si="109"/>
        <v>-7.2547780511253168E-17</v>
      </c>
      <c r="M287" s="8">
        <f t="shared" si="110"/>
        <v>-1.0889395975589302E-17</v>
      </c>
      <c r="N287" s="15"/>
      <c r="O287" s="1">
        <f t="shared" si="102"/>
        <v>21.15290975537307</v>
      </c>
      <c r="P287" s="15"/>
      <c r="Q287" s="7">
        <f t="shared" si="98"/>
        <v>6.8234894460269993E-2</v>
      </c>
      <c r="R287" s="7"/>
      <c r="S287" s="7">
        <f t="shared" si="103"/>
        <v>3.3311205081477023E-2</v>
      </c>
      <c r="T287" s="50">
        <f t="shared" si="101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97"/>
        <v>0</v>
      </c>
      <c r="F288" s="8"/>
      <c r="G288" s="15">
        <f t="shared" si="105"/>
        <v>0</v>
      </c>
      <c r="H288" s="8">
        <f t="shared" si="106"/>
        <v>-4.2376694521851481E-16</v>
      </c>
      <c r="I288" s="15">
        <f t="shared" si="107"/>
        <v>-1.6950677808740592E-15</v>
      </c>
      <c r="J288" s="10">
        <f t="shared" si="108"/>
        <v>-1.1566277113094549E-16</v>
      </c>
      <c r="K288" s="21">
        <f t="shared" si="104"/>
        <v>332</v>
      </c>
      <c r="L288" s="10">
        <f t="shared" si="109"/>
        <v>-5.6464750475699943E-17</v>
      </c>
      <c r="M288" s="8">
        <f t="shared" si="110"/>
        <v>-8.475338904370296E-18</v>
      </c>
      <c r="N288" s="15"/>
      <c r="O288" s="1">
        <f t="shared" si="102"/>
        <v>21.15290975537307</v>
      </c>
      <c r="P288" s="15"/>
      <c r="Q288" s="7">
        <f t="shared" si="98"/>
        <v>6.8234894460269993E-2</v>
      </c>
      <c r="R288" s="7"/>
      <c r="S288" s="7">
        <f t="shared" si="103"/>
        <v>3.3311205081477023E-2</v>
      </c>
      <c r="T288" s="50">
        <f t="shared" si="101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97"/>
        <v>0</v>
      </c>
      <c r="F289" s="8"/>
      <c r="G289" s="15">
        <f t="shared" si="105"/>
        <v>0</v>
      </c>
      <c r="H289" s="8">
        <f t="shared" si="106"/>
        <v>-3.298225618067185E-16</v>
      </c>
      <c r="I289" s="15">
        <f t="shared" si="107"/>
        <v>-1.319290247226874E-15</v>
      </c>
      <c r="J289" s="10">
        <f t="shared" si="108"/>
        <v>-9.0021630781989257E-17</v>
      </c>
      <c r="K289" s="21">
        <f t="shared" si="104"/>
        <v>333</v>
      </c>
      <c r="L289" s="10">
        <f t="shared" si="109"/>
        <v>-4.3947147987366926E-17</v>
      </c>
      <c r="M289" s="8">
        <f t="shared" si="110"/>
        <v>-6.5964512361343704E-18</v>
      </c>
      <c r="N289" s="15"/>
      <c r="O289" s="1">
        <f t="shared" si="102"/>
        <v>21.15290975537307</v>
      </c>
      <c r="P289" s="15"/>
      <c r="Q289" s="7">
        <f t="shared" si="98"/>
        <v>6.8234894460269993E-2</v>
      </c>
      <c r="R289" s="7"/>
      <c r="S289" s="7">
        <f t="shared" si="103"/>
        <v>3.3311205081477023E-2</v>
      </c>
      <c r="T289" s="50">
        <f t="shared" si="101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97"/>
        <v>0</v>
      </c>
      <c r="F290" s="8"/>
      <c r="G290" s="15">
        <f t="shared" si="105"/>
        <v>0</v>
      </c>
      <c r="H290" s="8">
        <f t="shared" si="106"/>
        <v>-2.5670459554284701E-16</v>
      </c>
      <c r="I290" s="15">
        <f t="shared" si="107"/>
        <v>-1.026818382171388E-15</v>
      </c>
      <c r="J290" s="10">
        <f t="shared" si="108"/>
        <v>-7.0064843937329839E-17</v>
      </c>
      <c r="K290" s="21">
        <f t="shared" si="104"/>
        <v>334</v>
      </c>
      <c r="L290" s="10">
        <f t="shared" si="109"/>
        <v>-3.4204557709941555E-17</v>
      </c>
      <c r="M290" s="8">
        <f t="shared" si="110"/>
        <v>-5.13409191085694E-18</v>
      </c>
      <c r="N290" s="15"/>
      <c r="O290" s="1">
        <f t="shared" si="102"/>
        <v>21.15290975537307</v>
      </c>
      <c r="P290" s="15"/>
      <c r="Q290" s="7">
        <f t="shared" si="98"/>
        <v>6.8234894460269993E-2</v>
      </c>
      <c r="R290" s="7"/>
      <c r="S290" s="7">
        <f t="shared" si="103"/>
        <v>3.3311205081477023E-2</v>
      </c>
      <c r="T290" s="50">
        <f t="shared" si="101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97"/>
        <v>0</v>
      </c>
      <c r="F291" s="8"/>
      <c r="G291" s="15">
        <f t="shared" si="105"/>
        <v>0</v>
      </c>
      <c r="H291" s="8">
        <f t="shared" si="106"/>
        <v>-1.997960631069064E-16</v>
      </c>
      <c r="I291" s="15">
        <f t="shared" si="107"/>
        <v>-7.9918425242762559E-16</v>
      </c>
      <c r="J291" s="10">
        <f t="shared" si="108"/>
        <v>-5.4532253118708806E-17</v>
      </c>
      <c r="K291" s="21">
        <f t="shared" si="104"/>
        <v>335</v>
      </c>
      <c r="L291" s="10">
        <f t="shared" si="109"/>
        <v>-2.6621790530503538E-17</v>
      </c>
      <c r="M291" s="8">
        <f t="shared" si="110"/>
        <v>-3.9959212621381277E-18</v>
      </c>
      <c r="N291" s="15"/>
      <c r="O291" s="1">
        <f t="shared" si="102"/>
        <v>21.15290975537307</v>
      </c>
      <c r="P291" s="15"/>
      <c r="Q291" s="7">
        <f t="shared" si="98"/>
        <v>6.8234894460269993E-2</v>
      </c>
      <c r="R291" s="7"/>
      <c r="S291" s="7">
        <f t="shared" si="103"/>
        <v>3.3311205081477023E-2</v>
      </c>
      <c r="T291" s="50">
        <f t="shared" si="101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97"/>
        <v>0</v>
      </c>
      <c r="F292" s="8"/>
      <c r="G292" s="15">
        <f t="shared" si="105"/>
        <v>0</v>
      </c>
      <c r="H292" s="8">
        <f t="shared" si="106"/>
        <v>-1.5550351464727115E-16</v>
      </c>
      <c r="I292" s="15">
        <f t="shared" si="107"/>
        <v>-6.2201405858908459E-16</v>
      </c>
      <c r="J292" s="10">
        <f t="shared" si="108"/>
        <v>-4.2443063640630385E-17</v>
      </c>
      <c r="K292" s="21">
        <f t="shared" si="104"/>
        <v>336</v>
      </c>
      <c r="L292" s="10">
        <f t="shared" si="109"/>
        <v>-2.0720037869222862E-17</v>
      </c>
      <c r="M292" s="8">
        <f t="shared" si="110"/>
        <v>-3.1100702929454228E-18</v>
      </c>
      <c r="N292" s="15"/>
      <c r="O292" s="1">
        <f t="shared" si="102"/>
        <v>21.15290975537307</v>
      </c>
      <c r="P292" s="15"/>
      <c r="Q292" s="7">
        <f t="shared" si="98"/>
        <v>6.8234894460269993E-2</v>
      </c>
      <c r="R292" s="7"/>
      <c r="S292" s="7">
        <f t="shared" si="103"/>
        <v>3.3311205081477023E-2</v>
      </c>
      <c r="T292" s="50">
        <f t="shared" si="101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97"/>
        <v>0</v>
      </c>
      <c r="F293" s="8"/>
      <c r="G293" s="15">
        <f t="shared" si="105"/>
        <v>0</v>
      </c>
      <c r="H293" s="8">
        <f t="shared" si="106"/>
        <v>-1.2103012787952273E-16</v>
      </c>
      <c r="I293" s="15">
        <f t="shared" si="107"/>
        <v>-4.841205115180909E-16</v>
      </c>
      <c r="J293" s="10">
        <f t="shared" si="108"/>
        <v>-3.3033912009488855E-17</v>
      </c>
      <c r="K293" s="21">
        <f t="shared" si="104"/>
        <v>337</v>
      </c>
      <c r="L293" s="10">
        <f t="shared" si="109"/>
        <v>-1.6126637643328684E-17</v>
      </c>
      <c r="M293" s="8">
        <f t="shared" si="110"/>
        <v>-2.4206025575904545E-18</v>
      </c>
      <c r="N293" s="15"/>
      <c r="O293" s="1">
        <f t="shared" si="102"/>
        <v>21.15290975537307</v>
      </c>
      <c r="P293" s="15"/>
      <c r="Q293" s="7">
        <f t="shared" si="98"/>
        <v>6.8234894460269993E-2</v>
      </c>
      <c r="R293" s="7"/>
      <c r="S293" s="7">
        <f t="shared" si="103"/>
        <v>3.3311205081477023E-2</v>
      </c>
      <c r="T293" s="50">
        <f t="shared" si="101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97"/>
        <v>0</v>
      </c>
      <c r="F294" s="8"/>
      <c r="G294" s="15">
        <f t="shared" si="105"/>
        <v>0</v>
      </c>
      <c r="H294" s="8">
        <f t="shared" si="106"/>
        <v>-9.4199104681076597E-17</v>
      </c>
      <c r="I294" s="15">
        <f t="shared" si="107"/>
        <v>-3.7679641872430639E-16</v>
      </c>
      <c r="J294" s="10">
        <f t="shared" si="108"/>
        <v>-2.5710663864660748E-17</v>
      </c>
      <c r="K294" s="21">
        <f t="shared" si="104"/>
        <v>338</v>
      </c>
      <c r="L294" s="10">
        <f t="shared" si="109"/>
        <v>-1.2551542778091459E-17</v>
      </c>
      <c r="M294" s="8">
        <f t="shared" si="110"/>
        <v>-1.883982093621532E-18</v>
      </c>
      <c r="N294" s="15"/>
      <c r="O294" s="1">
        <f t="shared" si="102"/>
        <v>21.15290975537307</v>
      </c>
      <c r="P294" s="15"/>
      <c r="Q294" s="7">
        <f t="shared" si="98"/>
        <v>6.8234894460269993E-2</v>
      </c>
      <c r="R294" s="7"/>
      <c r="S294" s="7">
        <f t="shared" si="103"/>
        <v>3.3311205081477023E-2</v>
      </c>
      <c r="T294" s="50">
        <f t="shared" si="101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97"/>
        <v>0</v>
      </c>
      <c r="F295" s="8"/>
      <c r="G295" s="15">
        <f t="shared" si="105"/>
        <v>0</v>
      </c>
      <c r="H295" s="8">
        <f t="shared" si="106"/>
        <v>-7.3316218681924932E-17</v>
      </c>
      <c r="I295" s="15">
        <f t="shared" si="107"/>
        <v>-2.9326487472769973E-16</v>
      </c>
      <c r="J295" s="10">
        <f t="shared" si="108"/>
        <v>-2.001089777594889E-17</v>
      </c>
      <c r="K295" s="21">
        <f t="shared" si="104"/>
        <v>339</v>
      </c>
      <c r="L295" s="10">
        <f t="shared" si="109"/>
        <v>-9.7690063852480743E-18</v>
      </c>
      <c r="M295" s="8">
        <f t="shared" si="110"/>
        <v>-1.4663243736384986E-18</v>
      </c>
      <c r="N295" s="15"/>
      <c r="O295" s="1">
        <f t="shared" si="102"/>
        <v>21.15290975537307</v>
      </c>
      <c r="P295" s="15"/>
      <c r="Q295" s="7">
        <f t="shared" si="98"/>
        <v>6.8234894460269993E-2</v>
      </c>
      <c r="R295" s="7"/>
      <c r="S295" s="7">
        <f t="shared" si="103"/>
        <v>3.3311205081477023E-2</v>
      </c>
      <c r="T295" s="50">
        <f t="shared" si="101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97"/>
        <v>0</v>
      </c>
      <c r="F296" s="8"/>
      <c r="G296" s="15">
        <f t="shared" si="105"/>
        <v>0</v>
      </c>
      <c r="H296" s="8">
        <f t="shared" si="106"/>
        <v>-5.7062834514346095E-17</v>
      </c>
      <c r="I296" s="15">
        <f t="shared" si="107"/>
        <v>-2.2825133805738438E-16</v>
      </c>
      <c r="J296" s="10">
        <f t="shared" si="108"/>
        <v>-1.557470596276103E-17</v>
      </c>
      <c r="K296" s="21">
        <f t="shared" si="104"/>
        <v>340</v>
      </c>
      <c r="L296" s="10">
        <f t="shared" si="109"/>
        <v>-7.6033271321510721E-18</v>
      </c>
      <c r="M296" s="8">
        <f t="shared" si="110"/>
        <v>-1.1412566902869218E-18</v>
      </c>
      <c r="N296" s="15"/>
      <c r="O296" s="1">
        <f t="shared" si="102"/>
        <v>21.15290975537307</v>
      </c>
      <c r="P296" s="15"/>
      <c r="Q296" s="7">
        <f t="shared" si="98"/>
        <v>6.8234894460269993E-2</v>
      </c>
      <c r="R296" s="7"/>
      <c r="S296" s="7">
        <f t="shared" si="103"/>
        <v>3.3311205081477023E-2</v>
      </c>
      <c r="T296" s="50">
        <f t="shared" si="101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97"/>
        <v>0</v>
      </c>
      <c r="F297" s="8"/>
      <c r="G297" s="15">
        <f t="shared" si="105"/>
        <v>0</v>
      </c>
      <c r="H297" s="8">
        <f t="shared" si="106"/>
        <v>-4.4412643496225612E-17</v>
      </c>
      <c r="I297" s="15">
        <f t="shared" si="107"/>
        <v>-1.7765057398490245E-16</v>
      </c>
      <c r="J297" s="10">
        <f t="shared" si="108"/>
        <v>-1.2121968166666205E-17</v>
      </c>
      <c r="K297" s="21">
        <f t="shared" si="104"/>
        <v>341</v>
      </c>
      <c r="L297" s="10">
        <f t="shared" si="109"/>
        <v>-5.9177547028531922E-18</v>
      </c>
      <c r="M297" s="8">
        <f t="shared" si="110"/>
        <v>-8.8825286992451228E-19</v>
      </c>
      <c r="N297" s="15"/>
      <c r="O297" s="1">
        <f t="shared" si="102"/>
        <v>21.15290975537307</v>
      </c>
      <c r="P297" s="15"/>
      <c r="Q297" s="7">
        <f t="shared" si="98"/>
        <v>6.8234894460269993E-2</v>
      </c>
      <c r="R297" s="7"/>
      <c r="S297" s="7">
        <f t="shared" si="103"/>
        <v>3.3311205081477023E-2</v>
      </c>
      <c r="T297" s="50">
        <f t="shared" si="101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97"/>
        <v>0</v>
      </c>
      <c r="F298" s="8"/>
      <c r="G298" s="15">
        <f t="shared" si="105"/>
        <v>0</v>
      </c>
      <c r="H298" s="8">
        <f t="shared" si="106"/>
        <v>-3.4566858080401384E-17</v>
      </c>
      <c r="I298" s="15">
        <f t="shared" si="107"/>
        <v>-1.3826743232160554E-16</v>
      </c>
      <c r="J298" s="10">
        <f t="shared" si="108"/>
        <v>-9.4346636517572781E-18</v>
      </c>
      <c r="K298" s="21">
        <f t="shared" si="104"/>
        <v>342</v>
      </c>
      <c r="L298" s="10">
        <f t="shared" si="109"/>
        <v>-4.605854794154247E-18</v>
      </c>
      <c r="M298" s="8">
        <f t="shared" si="110"/>
        <v>-6.9133716160802767E-19</v>
      </c>
      <c r="N298" s="15"/>
      <c r="O298" s="1">
        <f t="shared" si="102"/>
        <v>21.15290975537307</v>
      </c>
      <c r="P298" s="15"/>
      <c r="Q298" s="7">
        <f t="shared" si="98"/>
        <v>6.8234894460269993E-2</v>
      </c>
      <c r="R298" s="7"/>
      <c r="S298" s="7">
        <f t="shared" si="103"/>
        <v>3.3311205081477023E-2</v>
      </c>
      <c r="T298" s="50">
        <f t="shared" si="101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97"/>
        <v>0</v>
      </c>
      <c r="F299" s="8"/>
      <c r="G299" s="15">
        <f t="shared" si="105"/>
        <v>0</v>
      </c>
      <c r="H299" s="8">
        <f t="shared" si="106"/>
        <v>-2.6903772968437591E-17</v>
      </c>
      <c r="I299" s="15">
        <f t="shared" si="107"/>
        <v>-1.0761509187375037E-16</v>
      </c>
      <c r="J299" s="10">
        <f t="shared" si="108"/>
        <v>-7.3431044363376145E-18</v>
      </c>
      <c r="K299" s="21">
        <f t="shared" si="104"/>
        <v>343</v>
      </c>
      <c r="L299" s="10">
        <f t="shared" si="109"/>
        <v>-3.5847883952684895E-18</v>
      </c>
      <c r="M299" s="8">
        <f t="shared" si="110"/>
        <v>-5.3807545936875185E-19</v>
      </c>
      <c r="N299" s="15"/>
      <c r="O299" s="1">
        <f t="shared" si="102"/>
        <v>21.15290975537307</v>
      </c>
      <c r="P299" s="15"/>
      <c r="Q299" s="7">
        <f t="shared" si="98"/>
        <v>6.8234894460269993E-2</v>
      </c>
      <c r="R299" s="7"/>
      <c r="S299" s="7">
        <f t="shared" si="103"/>
        <v>3.3311205081477023E-2</v>
      </c>
      <c r="T299" s="50">
        <f t="shared" si="101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97"/>
        <v>0</v>
      </c>
      <c r="F300" s="8"/>
      <c r="G300" s="15">
        <f t="shared" si="105"/>
        <v>0</v>
      </c>
      <c r="H300" s="8">
        <f t="shared" si="106"/>
        <v>-2.093950796030313E-17</v>
      </c>
      <c r="I300" s="15">
        <f t="shared" si="107"/>
        <v>-8.3758031841212522E-17</v>
      </c>
      <c r="J300" s="10">
        <f t="shared" si="108"/>
        <v>-5.7152204628850699E-18</v>
      </c>
      <c r="K300" s="21">
        <f t="shared" si="104"/>
        <v>344</v>
      </c>
      <c r="L300" s="10">
        <f t="shared" si="109"/>
        <v>-2.7900809758835129E-18</v>
      </c>
      <c r="M300" s="8">
        <f t="shared" si="110"/>
        <v>-4.1879015920606262E-19</v>
      </c>
      <c r="N300" s="15"/>
      <c r="O300" s="1">
        <f t="shared" si="102"/>
        <v>21.15290975537307</v>
      </c>
      <c r="P300" s="15"/>
      <c r="Q300" s="7">
        <f t="shared" si="98"/>
        <v>6.8234894460269993E-2</v>
      </c>
      <c r="R300" s="7"/>
      <c r="S300" s="7">
        <f t="shared" si="103"/>
        <v>3.3311205081477023E-2</v>
      </c>
      <c r="T300" s="50">
        <f t="shared" si="101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97"/>
        <v>0</v>
      </c>
      <c r="F301" s="8"/>
      <c r="G301" s="15">
        <f t="shared" si="105"/>
        <v>0</v>
      </c>
      <c r="H301" s="8">
        <f t="shared" si="106"/>
        <v>-1.6297453674396711E-17</v>
      </c>
      <c r="I301" s="15">
        <f t="shared" si="107"/>
        <v>-6.5189814697586845E-17</v>
      </c>
      <c r="J301" s="10">
        <f t="shared" si="108"/>
        <v>-4.448220125774396E-18</v>
      </c>
      <c r="K301" s="21">
        <f t="shared" si="104"/>
        <v>345</v>
      </c>
      <c r="L301" s="10">
        <f t="shared" si="109"/>
        <v>-2.1715512866148006E-18</v>
      </c>
      <c r="M301" s="8">
        <f t="shared" si="110"/>
        <v>-3.2594907348793422E-19</v>
      </c>
      <c r="N301" s="15"/>
      <c r="O301" s="1">
        <f t="shared" si="102"/>
        <v>21.15290975537307</v>
      </c>
      <c r="P301" s="15"/>
      <c r="Q301" s="7">
        <f t="shared" si="98"/>
        <v>6.8234894460269993E-2</v>
      </c>
      <c r="R301" s="7"/>
      <c r="S301" s="7">
        <f t="shared" si="103"/>
        <v>3.3311205081477023E-2</v>
      </c>
      <c r="T301" s="50">
        <f t="shared" si="101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97"/>
        <v>0</v>
      </c>
      <c r="F302" s="8"/>
      <c r="G302" s="15">
        <f t="shared" si="105"/>
        <v>0</v>
      </c>
      <c r="H302" s="8">
        <f t="shared" si="106"/>
        <v>-1.2684490809079251E-17</v>
      </c>
      <c r="I302" s="15">
        <f t="shared" si="107"/>
        <v>-5.0737963236317003E-17</v>
      </c>
      <c r="J302" s="10">
        <f t="shared" si="108"/>
        <v>-3.4620995665591498E-18</v>
      </c>
      <c r="K302" s="21">
        <f t="shared" si="104"/>
        <v>346</v>
      </c>
      <c r="L302" s="10">
        <f t="shared" si="109"/>
        <v>-1.6901426987813974E-18</v>
      </c>
      <c r="M302" s="8">
        <f t="shared" si="110"/>
        <v>-2.5368981618158501E-19</v>
      </c>
      <c r="N302" s="15"/>
      <c r="O302" s="1">
        <f t="shared" si="102"/>
        <v>21.15290975537307</v>
      </c>
      <c r="P302" s="15"/>
      <c r="Q302" s="7">
        <f t="shared" si="98"/>
        <v>6.8234894460269993E-2</v>
      </c>
      <c r="R302" s="7"/>
      <c r="S302" s="7">
        <f t="shared" si="103"/>
        <v>3.3311205081477023E-2</v>
      </c>
      <c r="T302" s="50">
        <f t="shared" si="101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97"/>
        <v>0</v>
      </c>
      <c r="F303" s="8"/>
      <c r="G303" s="15">
        <f t="shared" si="105"/>
        <v>0</v>
      </c>
      <c r="H303" s="8">
        <f t="shared" si="106"/>
        <v>-9.8724813274593916E-18</v>
      </c>
      <c r="I303" s="15">
        <f t="shared" si="107"/>
        <v>-3.9489925309837566E-17</v>
      </c>
      <c r="J303" s="10">
        <f t="shared" si="108"/>
        <v>-2.6945908857607113E-18</v>
      </c>
      <c r="K303" s="21">
        <f t="shared" si="104"/>
        <v>347</v>
      </c>
      <c r="L303" s="10">
        <f t="shared" si="109"/>
        <v>-1.3154570006482093E-18</v>
      </c>
      <c r="M303" s="8">
        <f t="shared" si="110"/>
        <v>-1.9744962654918783E-19</v>
      </c>
      <c r="N303" s="15"/>
      <c r="O303" s="1">
        <f t="shared" si="102"/>
        <v>21.15290975537307</v>
      </c>
      <c r="P303" s="15"/>
      <c r="Q303" s="7">
        <f t="shared" si="98"/>
        <v>6.8234894460269993E-2</v>
      </c>
      <c r="R303" s="7"/>
      <c r="S303" s="7">
        <f t="shared" si="103"/>
        <v>3.3311205081477023E-2</v>
      </c>
      <c r="T303" s="50">
        <f t="shared" si="101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97"/>
        <v>0</v>
      </c>
      <c r="F304" s="8"/>
      <c r="G304" s="15">
        <f t="shared" si="105"/>
        <v>0</v>
      </c>
      <c r="H304" s="8">
        <f t="shared" si="106"/>
        <v>-7.683862839119301E-18</v>
      </c>
      <c r="I304" s="15">
        <f t="shared" si="107"/>
        <v>-3.0735451356477204E-17</v>
      </c>
      <c r="J304" s="10">
        <f t="shared" si="108"/>
        <v>-2.0972302794979842E-18</v>
      </c>
      <c r="K304" s="21">
        <f t="shared" si="104"/>
        <v>348</v>
      </c>
      <c r="L304" s="10">
        <f t="shared" si="109"/>
        <v>-1.0238349234073733E-18</v>
      </c>
      <c r="M304" s="8">
        <f t="shared" si="110"/>
        <v>-1.5367725678238603E-19</v>
      </c>
      <c r="N304" s="15"/>
      <c r="O304" s="1">
        <f t="shared" si="102"/>
        <v>21.15290975537307</v>
      </c>
      <c r="P304" s="15"/>
      <c r="Q304" s="7">
        <f t="shared" si="98"/>
        <v>6.8234894460269993E-2</v>
      </c>
      <c r="R304" s="7"/>
      <c r="S304" s="7">
        <f t="shared" si="103"/>
        <v>3.3311205081477023E-2</v>
      </c>
      <c r="T304" s="50">
        <f t="shared" si="101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97"/>
        <v>0</v>
      </c>
      <c r="F305" s="8"/>
      <c r="G305" s="15">
        <f t="shared" si="105"/>
        <v>0</v>
      </c>
      <c r="H305" s="8">
        <f t="shared" si="106"/>
        <v>-5.9804365459957223E-18</v>
      </c>
      <c r="I305" s="15">
        <f t="shared" si="107"/>
        <v>-2.3921746183982889E-17</v>
      </c>
      <c r="J305" s="10">
        <f t="shared" si="108"/>
        <v>-1.6322978261694389E-18</v>
      </c>
      <c r="K305" s="21">
        <f t="shared" si="104"/>
        <v>349</v>
      </c>
      <c r="L305" s="10">
        <f t="shared" si="109"/>
        <v>-7.9686219304169436E-19</v>
      </c>
      <c r="M305" s="8">
        <f t="shared" si="110"/>
        <v>-1.1960873091991444E-19</v>
      </c>
      <c r="N305" s="15"/>
      <c r="O305" s="1">
        <f t="shared" si="102"/>
        <v>21.15290975537307</v>
      </c>
      <c r="P305" s="15"/>
      <c r="Q305" s="7">
        <f t="shared" si="98"/>
        <v>6.8234894460269993E-2</v>
      </c>
      <c r="R305" s="7"/>
      <c r="S305" s="7">
        <f t="shared" si="103"/>
        <v>3.3311205081477023E-2</v>
      </c>
      <c r="T305" s="50">
        <f t="shared" si="101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97"/>
        <v>0</v>
      </c>
      <c r="F306" s="8"/>
      <c r="G306" s="15">
        <f t="shared" si="105"/>
        <v>0</v>
      </c>
      <c r="H306" s="8">
        <f t="shared" si="106"/>
        <v>-4.6546407750272366E-18</v>
      </c>
      <c r="I306" s="15">
        <f t="shared" si="107"/>
        <v>-1.8618563100108946E-17</v>
      </c>
      <c r="J306" s="10">
        <f t="shared" si="108"/>
        <v>-1.2704356881378112E-18</v>
      </c>
      <c r="K306" s="21">
        <f t="shared" si="104"/>
        <v>350</v>
      </c>
      <c r="L306" s="10">
        <f t="shared" si="109"/>
        <v>-6.2020677375014972E-19</v>
      </c>
      <c r="M306" s="8">
        <f t="shared" si="110"/>
        <v>-9.3092815500544738E-20</v>
      </c>
      <c r="N306" s="15"/>
      <c r="O306" s="1">
        <f t="shared" si="102"/>
        <v>21.15290975537307</v>
      </c>
      <c r="P306" s="15"/>
      <c r="Q306" s="7">
        <f t="shared" si="98"/>
        <v>6.8234894460269993E-2</v>
      </c>
      <c r="R306" s="7"/>
      <c r="S306" s="7">
        <f t="shared" si="103"/>
        <v>3.3311205081477023E-2</v>
      </c>
      <c r="T306" s="50">
        <f t="shared" si="101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47"/>
  <sheetViews>
    <sheetView topLeftCell="A27" zoomScale="160" zoomScaleNormal="160" workbookViewId="0">
      <selection activeCell="D47" sqref="D47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13952000</v>
      </c>
    </row>
    <row r="34" spans="1:2" x14ac:dyDescent="0.3">
      <c r="A34" s="19" t="s">
        <v>1092</v>
      </c>
      <c r="B34" s="15">
        <f>+'Global Status'!G50</f>
        <v>25280079.853795856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39232079.853795856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8">
        <f>+B41*B37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1127</v>
      </c>
      <c r="B47" s="17">
        <f>+B46-B45</f>
        <v>7.777314896208011E-3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Status</vt:lpstr>
      <vt:lpstr>Pie Charts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2020-04-25T03:43:23Z</dcterms:modified>
</cp:coreProperties>
</file>