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zminerals-my.sharepoint.com/personal/richard_scott_ozminerals_com/Documents/Exploration/Geoscience-Data-Quality-for-Machine-Learning/"/>
    </mc:Choice>
  </mc:AlternateContent>
  <xr:revisionPtr revIDLastSave="30" documentId="8_{34DC4501-B446-489E-96F6-9298FA39CBF3}" xr6:coauthVersionLast="46" xr6:coauthVersionMax="46" xr10:uidLastSave="{7FAF4C13-399D-437D-987A-0D62BC95F953}"/>
  <bookViews>
    <workbookView xWindow="-108" yWindow="-108" windowWidth="23256" windowHeight="12576" xr2:uid="{D9DEDE5E-4471-4F5A-AC8B-D4F64EE181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" l="1"/>
  <c r="E30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8" i="1"/>
  <c r="C18" i="1"/>
  <c r="C17" i="1"/>
  <c r="C16" i="1"/>
  <c r="C15" i="1"/>
  <c r="C14" i="1"/>
  <c r="C13" i="1"/>
  <c r="C12" i="1"/>
  <c r="C11" i="1"/>
  <c r="C10" i="1"/>
  <c r="C9" i="1"/>
  <c r="C8" i="1"/>
  <c r="C7" i="1"/>
  <c r="E5" i="1"/>
  <c r="E4" i="1"/>
  <c r="C5" i="1"/>
  <c r="C4" i="1"/>
  <c r="E22" i="1"/>
  <c r="E21" i="1"/>
  <c r="E20" i="1"/>
  <c r="E19" i="1"/>
  <c r="C22" i="1"/>
  <c r="C21" i="1"/>
  <c r="C20" i="1"/>
  <c r="C19" i="1"/>
  <c r="E28" i="1"/>
  <c r="E27" i="1"/>
  <c r="E26" i="1"/>
  <c r="E25" i="1"/>
  <c r="E23" i="1"/>
  <c r="E24" i="1"/>
  <c r="C6" i="1"/>
  <c r="C3" i="1"/>
  <c r="C2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3" i="1"/>
  <c r="E2" i="1"/>
</calcChain>
</file>

<file path=xl/sharedStrings.xml><?xml version="1.0" encoding="utf-8"?>
<sst xmlns="http://schemas.openxmlformats.org/spreadsheetml/2006/main" count="189" uniqueCount="83">
  <si>
    <t>Dataset</t>
  </si>
  <si>
    <t>Source</t>
  </si>
  <si>
    <t>Age</t>
  </si>
  <si>
    <t>https://ecat.ga.gov.au/geonetwork/srv/eng/catalog.search#/metadata/101103</t>
  </si>
  <si>
    <t>Country</t>
  </si>
  <si>
    <t>Title</t>
  </si>
  <si>
    <t>Complete Bouguer Gravity Anomaly Grid of Onshore Australia 2016</t>
  </si>
  <si>
    <t>Res</t>
  </si>
  <si>
    <t>Scr</t>
  </si>
  <si>
    <t>Pres</t>
  </si>
  <si>
    <t>https://ecat.ga.gov.au/geonetwork/srv/eng/catalog.search#/metadata/101105</t>
  </si>
  <si>
    <t>Isostatic Residual Gravity Anomaly Grid of Onshore Australia 2016</t>
  </si>
  <si>
    <t>Domain</t>
  </si>
  <si>
    <t>Gravity</t>
  </si>
  <si>
    <t>Res Scr</t>
  </si>
  <si>
    <t>FeOH_Group_Content</t>
  </si>
  <si>
    <t>Ferric_Oxide_Composition</t>
  </si>
  <si>
    <t>Ferric_Oxide_Content</t>
  </si>
  <si>
    <t>Ferrous_Iron_Content_in_MgOH</t>
  </si>
  <si>
    <t>Ferrous_Iron_Index</t>
  </si>
  <si>
    <t>Green_Vegetation</t>
  </si>
  <si>
    <t>Gypsum_Index</t>
  </si>
  <si>
    <t>Kaolin_Group_Index</t>
  </si>
  <si>
    <t>MgOH_Group_Composition</t>
  </si>
  <si>
    <t>MgOH_Group_Content</t>
  </si>
  <si>
    <t>Opaque_Index</t>
  </si>
  <si>
    <t>Quartz_Index.</t>
  </si>
  <si>
    <t>Silica_Index</t>
  </si>
  <si>
    <t>Remote Sensing</t>
  </si>
  <si>
    <t>Ground</t>
  </si>
  <si>
    <t>ASTER</t>
  </si>
  <si>
    <t>Sub Domain</t>
  </si>
  <si>
    <t>gravity-bouger</t>
  </si>
  <si>
    <t>gravity-isores</t>
  </si>
  <si>
    <t>https://data.dea.ga.gov.au/?prefix=ASTER_Geoscience_Map_of_Australia/</t>
  </si>
  <si>
    <t>https://ecat.ga.gov.au/geonetwork/srv/eng/catalog.search#/metadata/82851</t>
  </si>
  <si>
    <t>rad-dose</t>
  </si>
  <si>
    <t>rad-k</t>
  </si>
  <si>
    <t>rad-th</t>
  </si>
  <si>
    <t>rad-u</t>
  </si>
  <si>
    <t>https://doi.org/10.4225/08/55C9472F05295</t>
  </si>
  <si>
    <t>regolith-depth</t>
  </si>
  <si>
    <t>dtm</t>
  </si>
  <si>
    <t>https://ecat.ga.gov.au/geonetwork/srv/eng/catalog.search#/metadata/69888</t>
  </si>
  <si>
    <t> 3 second SRTM Derived Digital Elevation Model (DEM) Version 1.0</t>
  </si>
  <si>
    <t>Topography</t>
  </si>
  <si>
    <t>Elevation</t>
  </si>
  <si>
    <t>Regolith</t>
  </si>
  <si>
    <t>Geology</t>
  </si>
  <si>
    <t>Radiometrics</t>
  </si>
  <si>
    <t xml:space="preserve">Soil and Landscape Grid National Soil Attribute Maps - Depth of Regolith (3" resolution) </t>
  </si>
  <si>
    <t>lith</t>
  </si>
  <si>
    <t>age</t>
  </si>
  <si>
    <t>morph</t>
  </si>
  <si>
    <t>faults</t>
  </si>
  <si>
    <t>various states</t>
  </si>
  <si>
    <t>Mineral Occurrence</t>
  </si>
  <si>
    <t>mineral occurrences (v1)</t>
  </si>
  <si>
    <t>magmap-tmi</t>
  </si>
  <si>
    <t>magmap-vrtp</t>
  </si>
  <si>
    <t>Total Magnetic Intensity (TMI) Grid of Australia with Variable Reduction to Pole (VRTP) - sixth edition</t>
  </si>
  <si>
    <t>https://ecat.ga.gov.au/geonetwork/srv/eng/catalog.search#/metadata/89596</t>
  </si>
  <si>
    <t>https://ecat.ga.gov.au/geonetwork/srv/api/records/c8856c41-0d5b-2b1d-e044-00144fdd4fa6</t>
  </si>
  <si>
    <t>Lithology rolled up to 27 classes</t>
  </si>
  <si>
    <t>Lithology</t>
  </si>
  <si>
    <t>Stratigraphy</t>
  </si>
  <si>
    <t>Morphology</t>
  </si>
  <si>
    <t>Incorrect Bits</t>
  </si>
  <si>
    <t>https://ecat.ga.gov.au/geonetwork/srv/eng/catalog.search#/metadata/89604</t>
  </si>
  <si>
    <t>radmap v3 2015 filtered terrestrial dose rate grid</t>
  </si>
  <si>
    <t>Final</t>
  </si>
  <si>
    <t>https://ecat.ga.gov.au/geonetwork/srv/eng/catalog.search#/metadata/89595</t>
  </si>
  <si>
    <t>Total Magnetic Intensity (TMI) Grid of Australia 2015 - sixth edition</t>
  </si>
  <si>
    <t>Aerial</t>
  </si>
  <si>
    <t>Magnetic</t>
  </si>
  <si>
    <t>Scale</t>
  </si>
  <si>
    <t>AusAEM</t>
  </si>
  <si>
    <t>Regional</t>
  </si>
  <si>
    <t>https://ecat.ga.gov.au/geonetwork/srv/eng/catalog.search#/metadata/124092</t>
  </si>
  <si>
    <t>AusAEM Year 1 NT/QLD: TEMPEST® airborne electromagnetic data and Em Flow® conductivity estimates</t>
  </si>
  <si>
    <t>Geophysics</t>
  </si>
  <si>
    <t>Electromagnetics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</si>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</sst>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14141"/>
      <name val="Segoe UI"/>
      <family val="2"/>
    </font>
    <font>
      <sz val="9"/>
      <color theme="1"/>
      <name val="Segoe UI"/>
      <family val="2"/>
    </font>
    <font>
      <sz val="8"/>
      <color rgb="FF333333"/>
      <name val="Open Sans"/>
    </font>
    <font>
      <sz val="9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 applyAlignment="1">
      <alignment vertical="center" wrapText="1"/>
    </xf>
    <xf numFmtId="0" fontId="4" fillId="2" borderId="0" xfId="0" applyFont="1" applyFill="1" applyAlignment="1">
      <alignment vertical="top" wrapText="1"/>
    </xf>
    <xf numFmtId="0" fontId="5" fillId="0" borderId="0" xfId="0" applyFont="1" applyAlignment="1">
      <alignment vertical="center" wrapText="1"/>
    </xf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D4C59-F36B-48A1-AE9A-D5AD99EC9BB5}">
  <dimension ref="A1:M30"/>
  <sheetViews>
    <sheetView tabSelected="1" topLeftCell="E1" workbookViewId="0">
      <pane ySplit="1" topLeftCell="A8" activePane="bottomLeft" state="frozen"/>
      <selection pane="bottomLeft" activeCell="M24" sqref="M24"/>
    </sheetView>
  </sheetViews>
  <sheetFormatPr defaultRowHeight="14.4"/>
  <cols>
    <col min="1" max="1" width="28" bestFit="1" customWidth="1"/>
    <col min="2" max="2" width="3.5546875" bestFit="1" customWidth="1"/>
    <col min="3" max="3" width="5.5546875" style="7" bestFit="1" customWidth="1"/>
    <col min="4" max="4" width="6" bestFit="1" customWidth="1"/>
    <col min="5" max="6" width="8.88671875" customWidth="1"/>
    <col min="7" max="7" width="5" bestFit="1" customWidth="1"/>
    <col min="8" max="8" width="11.109375" customWidth="1"/>
    <col min="9" max="9" width="67.21875" bestFit="1" customWidth="1"/>
    <col min="10" max="10" width="73.5546875" customWidth="1"/>
  </cols>
  <sheetData>
    <row r="1" spans="1:13" s="1" customFormat="1">
      <c r="A1" s="1" t="s">
        <v>0</v>
      </c>
      <c r="B1" s="1" t="s">
        <v>8</v>
      </c>
      <c r="C1" s="6" t="s">
        <v>9</v>
      </c>
      <c r="D1" s="1" t="s">
        <v>7</v>
      </c>
      <c r="E1" s="1" t="s">
        <v>14</v>
      </c>
      <c r="F1" s="1" t="s">
        <v>70</v>
      </c>
      <c r="G1" s="1" t="s">
        <v>2</v>
      </c>
      <c r="H1" s="1" t="s">
        <v>75</v>
      </c>
      <c r="I1" s="1" t="s">
        <v>1</v>
      </c>
      <c r="J1" s="1" t="s">
        <v>5</v>
      </c>
      <c r="K1" s="1" t="s">
        <v>12</v>
      </c>
      <c r="L1" s="1" t="s">
        <v>31</v>
      </c>
    </row>
    <row r="2" spans="1:13">
      <c r="A2" t="s">
        <v>32</v>
      </c>
      <c r="B2">
        <v>3</v>
      </c>
      <c r="C2" s="7">
        <f>48.27/48.27</f>
        <v>1</v>
      </c>
      <c r="D2" s="4">
        <v>800</v>
      </c>
      <c r="E2" s="4">
        <f>1/D2</f>
        <v>1.25E-3</v>
      </c>
      <c r="F2" s="4">
        <f>ROUND(B2*C2*E2*100*3,2)</f>
        <v>1.1299999999999999</v>
      </c>
      <c r="G2">
        <v>2016</v>
      </c>
      <c r="H2" t="s">
        <v>4</v>
      </c>
      <c r="I2" s="2" t="s">
        <v>3</v>
      </c>
      <c r="J2" s="3" t="s">
        <v>6</v>
      </c>
      <c r="K2" t="s">
        <v>80</v>
      </c>
      <c r="L2" t="s">
        <v>13</v>
      </c>
      <c r="M2" t="s">
        <v>29</v>
      </c>
    </row>
    <row r="3" spans="1:13">
      <c r="A3" t="s">
        <v>33</v>
      </c>
      <c r="B3">
        <v>3</v>
      </c>
      <c r="C3" s="7">
        <f>48.27/48.27</f>
        <v>1</v>
      </c>
      <c r="D3" s="4">
        <v>800</v>
      </c>
      <c r="E3" s="4">
        <f>1/D3</f>
        <v>1.25E-3</v>
      </c>
      <c r="F3" s="4">
        <f t="shared" ref="F3:F30" si="0">ROUND(B3*C3*E3*100*3,2)</f>
        <v>1.1299999999999999</v>
      </c>
      <c r="G3">
        <v>2016</v>
      </c>
      <c r="H3" t="s">
        <v>4</v>
      </c>
      <c r="I3" s="2" t="s">
        <v>10</v>
      </c>
      <c r="J3" s="3" t="s">
        <v>11</v>
      </c>
      <c r="K3" t="s">
        <v>80</v>
      </c>
      <c r="L3" t="s">
        <v>13</v>
      </c>
      <c r="M3" t="s">
        <v>29</v>
      </c>
    </row>
    <row r="4" spans="1:13">
      <c r="A4" t="s">
        <v>58</v>
      </c>
      <c r="B4">
        <v>3</v>
      </c>
      <c r="C4" s="7">
        <f t="shared" ref="C4:C5" si="1">48.27/48.27</f>
        <v>1</v>
      </c>
      <c r="D4" s="8">
        <v>90</v>
      </c>
      <c r="E4" s="4">
        <f t="shared" ref="E4:E5" si="2">1/D4</f>
        <v>1.1111111111111112E-2</v>
      </c>
      <c r="F4" s="4">
        <f t="shared" si="0"/>
        <v>10</v>
      </c>
      <c r="G4">
        <v>2015</v>
      </c>
      <c r="H4" t="s">
        <v>4</v>
      </c>
      <c r="I4" s="2" t="s">
        <v>71</v>
      </c>
      <c r="J4" s="3" t="s">
        <v>72</v>
      </c>
      <c r="K4" t="s">
        <v>80</v>
      </c>
      <c r="L4" t="s">
        <v>74</v>
      </c>
      <c r="M4" t="s">
        <v>73</v>
      </c>
    </row>
    <row r="5" spans="1:13">
      <c r="A5" t="s">
        <v>59</v>
      </c>
      <c r="B5">
        <v>3</v>
      </c>
      <c r="C5" s="7">
        <f t="shared" si="1"/>
        <v>1</v>
      </c>
      <c r="D5" s="8">
        <v>90</v>
      </c>
      <c r="E5" s="4">
        <f t="shared" si="2"/>
        <v>1.1111111111111112E-2</v>
      </c>
      <c r="F5" s="4">
        <f t="shared" si="0"/>
        <v>10</v>
      </c>
      <c r="G5">
        <v>2015</v>
      </c>
      <c r="H5" t="s">
        <v>4</v>
      </c>
      <c r="I5" s="2" t="s">
        <v>61</v>
      </c>
      <c r="J5" s="3" t="s">
        <v>60</v>
      </c>
      <c r="K5" t="s">
        <v>80</v>
      </c>
      <c r="L5" t="s">
        <v>74</v>
      </c>
      <c r="M5" t="s">
        <v>73</v>
      </c>
    </row>
    <row r="6" spans="1:13">
      <c r="A6" t="s">
        <v>15</v>
      </c>
      <c r="B6">
        <v>2</v>
      </c>
      <c r="C6" s="7">
        <f>48.27/48.27</f>
        <v>1</v>
      </c>
      <c r="D6">
        <v>90</v>
      </c>
      <c r="E6" s="4">
        <f t="shared" ref="E6:E22" si="3">1/D6</f>
        <v>1.1111111111111112E-2</v>
      </c>
      <c r="F6" s="4">
        <f t="shared" si="0"/>
        <v>6.67</v>
      </c>
      <c r="G6">
        <v>2012</v>
      </c>
      <c r="H6" t="s">
        <v>4</v>
      </c>
      <c r="I6" t="s">
        <v>34</v>
      </c>
      <c r="J6" t="s">
        <v>15</v>
      </c>
      <c r="K6" t="s">
        <v>28</v>
      </c>
      <c r="L6" t="s">
        <v>30</v>
      </c>
    </row>
    <row r="7" spans="1:13">
      <c r="A7" t="s">
        <v>16</v>
      </c>
      <c r="B7">
        <v>2</v>
      </c>
      <c r="C7" s="7">
        <f t="shared" ref="C7:C18" si="4">48.27/48.27</f>
        <v>1</v>
      </c>
      <c r="D7">
        <v>90</v>
      </c>
      <c r="E7" s="4">
        <f t="shared" si="3"/>
        <v>1.1111111111111112E-2</v>
      </c>
      <c r="F7" s="4">
        <f t="shared" si="0"/>
        <v>6.67</v>
      </c>
      <c r="G7">
        <v>2012</v>
      </c>
      <c r="H7" t="s">
        <v>4</v>
      </c>
      <c r="I7" t="s">
        <v>34</v>
      </c>
      <c r="J7" t="s">
        <v>16</v>
      </c>
      <c r="K7" t="s">
        <v>28</v>
      </c>
      <c r="L7" t="s">
        <v>30</v>
      </c>
    </row>
    <row r="8" spans="1:13">
      <c r="A8" t="s">
        <v>17</v>
      </c>
      <c r="B8">
        <v>2</v>
      </c>
      <c r="C8" s="7">
        <f t="shared" si="4"/>
        <v>1</v>
      </c>
      <c r="D8">
        <v>90</v>
      </c>
      <c r="E8" s="4">
        <f t="shared" si="3"/>
        <v>1.1111111111111112E-2</v>
      </c>
      <c r="F8" s="4">
        <f t="shared" si="0"/>
        <v>6.67</v>
      </c>
      <c r="G8">
        <v>2012</v>
      </c>
      <c r="H8" t="s">
        <v>4</v>
      </c>
      <c r="I8" t="s">
        <v>34</v>
      </c>
      <c r="J8" t="s">
        <v>17</v>
      </c>
      <c r="K8" t="s">
        <v>28</v>
      </c>
      <c r="L8" t="s">
        <v>30</v>
      </c>
    </row>
    <row r="9" spans="1:13">
      <c r="A9" t="s">
        <v>18</v>
      </c>
      <c r="B9">
        <v>2</v>
      </c>
      <c r="C9" s="7">
        <f t="shared" si="4"/>
        <v>1</v>
      </c>
      <c r="D9">
        <v>90</v>
      </c>
      <c r="E9" s="4">
        <f t="shared" si="3"/>
        <v>1.1111111111111112E-2</v>
      </c>
      <c r="F9" s="4">
        <f t="shared" si="0"/>
        <v>6.67</v>
      </c>
      <c r="G9">
        <v>2012</v>
      </c>
      <c r="H9" t="s">
        <v>4</v>
      </c>
      <c r="I9" t="s">
        <v>34</v>
      </c>
      <c r="J9" t="s">
        <v>18</v>
      </c>
      <c r="K9" t="s">
        <v>28</v>
      </c>
      <c r="L9" t="s">
        <v>30</v>
      </c>
    </row>
    <row r="10" spans="1:13">
      <c r="A10" t="s">
        <v>19</v>
      </c>
      <c r="B10">
        <v>2</v>
      </c>
      <c r="C10" s="7">
        <f t="shared" si="4"/>
        <v>1</v>
      </c>
      <c r="D10">
        <v>90</v>
      </c>
      <c r="E10" s="4">
        <f t="shared" si="3"/>
        <v>1.1111111111111112E-2</v>
      </c>
      <c r="F10" s="4">
        <f t="shared" si="0"/>
        <v>6.67</v>
      </c>
      <c r="G10">
        <v>2012</v>
      </c>
      <c r="H10" t="s">
        <v>4</v>
      </c>
      <c r="I10" t="s">
        <v>34</v>
      </c>
      <c r="J10" t="s">
        <v>19</v>
      </c>
      <c r="K10" t="s">
        <v>28</v>
      </c>
      <c r="L10" t="s">
        <v>30</v>
      </c>
    </row>
    <row r="11" spans="1:13">
      <c r="A11" t="s">
        <v>20</v>
      </c>
      <c r="B11">
        <v>2</v>
      </c>
      <c r="C11" s="7">
        <f t="shared" si="4"/>
        <v>1</v>
      </c>
      <c r="D11">
        <v>90</v>
      </c>
      <c r="E11" s="4">
        <f t="shared" si="3"/>
        <v>1.1111111111111112E-2</v>
      </c>
      <c r="F11" s="4">
        <f t="shared" si="0"/>
        <v>6.67</v>
      </c>
      <c r="G11">
        <v>2012</v>
      </c>
      <c r="H11" t="s">
        <v>4</v>
      </c>
      <c r="I11" t="s">
        <v>34</v>
      </c>
      <c r="J11" t="s">
        <v>20</v>
      </c>
      <c r="K11" t="s">
        <v>28</v>
      </c>
      <c r="L11" t="s">
        <v>30</v>
      </c>
    </row>
    <row r="12" spans="1:13">
      <c r="A12" t="s">
        <v>21</v>
      </c>
      <c r="B12">
        <v>2</v>
      </c>
      <c r="C12" s="7">
        <f t="shared" si="4"/>
        <v>1</v>
      </c>
      <c r="D12">
        <v>90</v>
      </c>
      <c r="E12" s="4">
        <f t="shared" si="3"/>
        <v>1.1111111111111112E-2</v>
      </c>
      <c r="F12" s="4">
        <f t="shared" si="0"/>
        <v>6.67</v>
      </c>
      <c r="G12">
        <v>2012</v>
      </c>
      <c r="H12" t="s">
        <v>4</v>
      </c>
      <c r="I12" t="s">
        <v>34</v>
      </c>
      <c r="J12" t="s">
        <v>21</v>
      </c>
      <c r="K12" t="s">
        <v>28</v>
      </c>
      <c r="L12" t="s">
        <v>30</v>
      </c>
    </row>
    <row r="13" spans="1:13">
      <c r="A13" t="s">
        <v>22</v>
      </c>
      <c r="B13">
        <v>2</v>
      </c>
      <c r="C13" s="7">
        <f t="shared" si="4"/>
        <v>1</v>
      </c>
      <c r="D13">
        <v>90</v>
      </c>
      <c r="E13" s="4">
        <f t="shared" si="3"/>
        <v>1.1111111111111112E-2</v>
      </c>
      <c r="F13" s="4">
        <f t="shared" si="0"/>
        <v>6.67</v>
      </c>
      <c r="G13">
        <v>2012</v>
      </c>
      <c r="H13" t="s">
        <v>4</v>
      </c>
      <c r="I13" t="s">
        <v>34</v>
      </c>
      <c r="J13" t="s">
        <v>22</v>
      </c>
      <c r="K13" t="s">
        <v>28</v>
      </c>
      <c r="L13" t="s">
        <v>30</v>
      </c>
    </row>
    <row r="14" spans="1:13">
      <c r="A14" t="s">
        <v>23</v>
      </c>
      <c r="B14">
        <v>2</v>
      </c>
      <c r="C14" s="7">
        <f t="shared" si="4"/>
        <v>1</v>
      </c>
      <c r="D14">
        <v>90</v>
      </c>
      <c r="E14" s="4">
        <f t="shared" si="3"/>
        <v>1.1111111111111112E-2</v>
      </c>
      <c r="F14" s="4">
        <f t="shared" si="0"/>
        <v>6.67</v>
      </c>
      <c r="G14">
        <v>2012</v>
      </c>
      <c r="H14" t="s">
        <v>4</v>
      </c>
      <c r="I14" t="s">
        <v>34</v>
      </c>
      <c r="J14" t="s">
        <v>23</v>
      </c>
      <c r="K14" t="s">
        <v>28</v>
      </c>
      <c r="L14" t="s">
        <v>30</v>
      </c>
    </row>
    <row r="15" spans="1:13">
      <c r="A15" t="s">
        <v>24</v>
      </c>
      <c r="B15">
        <v>2</v>
      </c>
      <c r="C15" s="7">
        <f t="shared" si="4"/>
        <v>1</v>
      </c>
      <c r="D15">
        <v>90</v>
      </c>
      <c r="E15" s="4">
        <f t="shared" si="3"/>
        <v>1.1111111111111112E-2</v>
      </c>
      <c r="F15" s="4">
        <f t="shared" si="0"/>
        <v>6.67</v>
      </c>
      <c r="G15">
        <v>2012</v>
      </c>
      <c r="H15" t="s">
        <v>4</v>
      </c>
      <c r="I15" t="s">
        <v>34</v>
      </c>
      <c r="J15" t="s">
        <v>24</v>
      </c>
      <c r="K15" t="s">
        <v>28</v>
      </c>
      <c r="L15" t="s">
        <v>30</v>
      </c>
    </row>
    <row r="16" spans="1:13">
      <c r="A16" t="s">
        <v>25</v>
      </c>
      <c r="B16">
        <v>2</v>
      </c>
      <c r="C16" s="7">
        <f t="shared" si="4"/>
        <v>1</v>
      </c>
      <c r="D16">
        <v>90</v>
      </c>
      <c r="E16" s="4">
        <f t="shared" si="3"/>
        <v>1.1111111111111112E-2</v>
      </c>
      <c r="F16" s="4">
        <f t="shared" si="0"/>
        <v>6.67</v>
      </c>
      <c r="G16">
        <v>2012</v>
      </c>
      <c r="H16" t="s">
        <v>4</v>
      </c>
      <c r="I16" t="s">
        <v>34</v>
      </c>
      <c r="J16" t="s">
        <v>25</v>
      </c>
      <c r="K16" t="s">
        <v>28</v>
      </c>
      <c r="L16" t="s">
        <v>30</v>
      </c>
    </row>
    <row r="17" spans="1:13">
      <c r="A17" t="s">
        <v>26</v>
      </c>
      <c r="B17">
        <v>2</v>
      </c>
      <c r="C17" s="7">
        <f t="shared" si="4"/>
        <v>1</v>
      </c>
      <c r="D17">
        <v>90</v>
      </c>
      <c r="E17" s="4">
        <f t="shared" si="3"/>
        <v>1.1111111111111112E-2</v>
      </c>
      <c r="F17" s="4">
        <f t="shared" si="0"/>
        <v>6.67</v>
      </c>
      <c r="G17">
        <v>2012</v>
      </c>
      <c r="H17" t="s">
        <v>4</v>
      </c>
      <c r="I17" t="s">
        <v>34</v>
      </c>
      <c r="J17" t="s">
        <v>26</v>
      </c>
      <c r="K17" t="s">
        <v>28</v>
      </c>
      <c r="L17" t="s">
        <v>30</v>
      </c>
    </row>
    <row r="18" spans="1:13">
      <c r="A18" t="s">
        <v>27</v>
      </c>
      <c r="B18">
        <v>2</v>
      </c>
      <c r="C18" s="7">
        <f t="shared" si="4"/>
        <v>1</v>
      </c>
      <c r="D18">
        <v>90</v>
      </c>
      <c r="E18" s="4">
        <f t="shared" si="3"/>
        <v>1.1111111111111112E-2</v>
      </c>
      <c r="F18" s="4">
        <f t="shared" si="0"/>
        <v>6.67</v>
      </c>
      <c r="G18">
        <v>2012</v>
      </c>
      <c r="H18" t="s">
        <v>4</v>
      </c>
      <c r="I18" t="s">
        <v>34</v>
      </c>
      <c r="J18" t="s">
        <v>27</v>
      </c>
      <c r="K18" t="s">
        <v>28</v>
      </c>
      <c r="L18" t="s">
        <v>30</v>
      </c>
    </row>
    <row r="19" spans="1:13">
      <c r="A19" t="s">
        <v>36</v>
      </c>
      <c r="B19">
        <v>3</v>
      </c>
      <c r="C19" s="7">
        <f>47.23/48.27</f>
        <v>0.97845452662108956</v>
      </c>
      <c r="D19" s="8">
        <v>110</v>
      </c>
      <c r="E19" s="4">
        <f t="shared" si="3"/>
        <v>9.0909090909090905E-3</v>
      </c>
      <c r="F19" s="4">
        <f t="shared" si="0"/>
        <v>8.01</v>
      </c>
      <c r="G19">
        <v>2015</v>
      </c>
      <c r="H19" t="s">
        <v>4</v>
      </c>
      <c r="I19" t="s">
        <v>68</v>
      </c>
      <c r="J19" s="3" t="s">
        <v>69</v>
      </c>
      <c r="K19" t="s">
        <v>80</v>
      </c>
      <c r="L19" t="s">
        <v>49</v>
      </c>
      <c r="M19" t="s">
        <v>73</v>
      </c>
    </row>
    <row r="20" spans="1:13">
      <c r="A20" t="s">
        <v>37</v>
      </c>
      <c r="B20">
        <v>3</v>
      </c>
      <c r="C20" s="7">
        <f t="shared" ref="C20:C22" si="5">47.23/48.27</f>
        <v>0.97845452662108956</v>
      </c>
      <c r="D20" s="8">
        <v>110</v>
      </c>
      <c r="E20" s="4">
        <f t="shared" si="3"/>
        <v>9.0909090909090905E-3</v>
      </c>
      <c r="F20" s="4">
        <f t="shared" si="0"/>
        <v>8.01</v>
      </c>
      <c r="G20">
        <v>2015</v>
      </c>
      <c r="H20" t="s">
        <v>4</v>
      </c>
      <c r="I20" t="s">
        <v>35</v>
      </c>
      <c r="K20" t="s">
        <v>80</v>
      </c>
      <c r="L20" t="s">
        <v>49</v>
      </c>
      <c r="M20" t="s">
        <v>73</v>
      </c>
    </row>
    <row r="21" spans="1:13">
      <c r="A21" t="s">
        <v>38</v>
      </c>
      <c r="B21">
        <v>3</v>
      </c>
      <c r="C21" s="7">
        <f t="shared" si="5"/>
        <v>0.97845452662108956</v>
      </c>
      <c r="D21" s="8">
        <v>110</v>
      </c>
      <c r="E21" s="4">
        <f t="shared" si="3"/>
        <v>9.0909090909090905E-3</v>
      </c>
      <c r="F21" s="4">
        <f t="shared" si="0"/>
        <v>8.01</v>
      </c>
      <c r="G21">
        <v>2015</v>
      </c>
      <c r="H21" t="s">
        <v>4</v>
      </c>
      <c r="I21" t="s">
        <v>35</v>
      </c>
      <c r="K21" t="s">
        <v>80</v>
      </c>
      <c r="L21" t="s">
        <v>49</v>
      </c>
      <c r="M21" t="s">
        <v>73</v>
      </c>
    </row>
    <row r="22" spans="1:13">
      <c r="A22" t="s">
        <v>39</v>
      </c>
      <c r="B22">
        <v>3</v>
      </c>
      <c r="C22" s="7">
        <f t="shared" si="5"/>
        <v>0.97845452662108956</v>
      </c>
      <c r="D22" s="8">
        <v>110</v>
      </c>
      <c r="E22" s="4">
        <f t="shared" si="3"/>
        <v>9.0909090909090905E-3</v>
      </c>
      <c r="F22" s="4">
        <f t="shared" si="0"/>
        <v>8.01</v>
      </c>
      <c r="G22">
        <v>2015</v>
      </c>
      <c r="H22" t="s">
        <v>4</v>
      </c>
      <c r="I22" t="s">
        <v>35</v>
      </c>
      <c r="K22" t="s">
        <v>80</v>
      </c>
      <c r="L22" t="s">
        <v>49</v>
      </c>
      <c r="M22" t="s">
        <v>73</v>
      </c>
    </row>
    <row r="23" spans="1:13">
      <c r="A23" t="s">
        <v>41</v>
      </c>
      <c r="B23">
        <v>2</v>
      </c>
      <c r="C23" s="7">
        <v>1</v>
      </c>
      <c r="D23">
        <v>90</v>
      </c>
      <c r="E23" s="4">
        <f t="shared" ref="E23" si="6">1/D23</f>
        <v>1.1111111111111112E-2</v>
      </c>
      <c r="F23" s="4">
        <f t="shared" si="0"/>
        <v>6.67</v>
      </c>
      <c r="G23">
        <v>2015</v>
      </c>
      <c r="H23" t="s">
        <v>4</v>
      </c>
      <c r="I23" t="s">
        <v>40</v>
      </c>
      <c r="J23" s="5" t="s">
        <v>50</v>
      </c>
      <c r="K23" t="s">
        <v>48</v>
      </c>
      <c r="L23" t="s">
        <v>47</v>
      </c>
      <c r="M23" t="s">
        <v>82</v>
      </c>
    </row>
    <row r="24" spans="1:13">
      <c r="A24" t="s">
        <v>42</v>
      </c>
      <c r="B24">
        <v>3</v>
      </c>
      <c r="C24" s="7">
        <v>1</v>
      </c>
      <c r="D24">
        <v>90</v>
      </c>
      <c r="E24" s="4">
        <f t="shared" ref="E24:E30" si="7">1/D24</f>
        <v>1.1111111111111112E-2</v>
      </c>
      <c r="F24" s="4">
        <f t="shared" si="0"/>
        <v>10</v>
      </c>
      <c r="G24">
        <v>2009</v>
      </c>
      <c r="H24" t="s">
        <v>4</v>
      </c>
      <c r="I24" t="s">
        <v>43</v>
      </c>
      <c r="J24" s="3" t="s">
        <v>44</v>
      </c>
      <c r="K24" t="s">
        <v>45</v>
      </c>
      <c r="L24" t="s">
        <v>46</v>
      </c>
    </row>
    <row r="25" spans="1:13">
      <c r="A25" t="s">
        <v>51</v>
      </c>
      <c r="B25">
        <v>1</v>
      </c>
      <c r="C25" s="7">
        <v>1</v>
      </c>
      <c r="D25">
        <v>1000</v>
      </c>
      <c r="E25" s="4">
        <f t="shared" si="7"/>
        <v>1E-3</v>
      </c>
      <c r="F25" s="4">
        <f t="shared" si="0"/>
        <v>0.3</v>
      </c>
      <c r="G25">
        <v>2012</v>
      </c>
      <c r="H25" t="s">
        <v>4</v>
      </c>
      <c r="I25" t="s">
        <v>62</v>
      </c>
      <c r="J25" t="s">
        <v>63</v>
      </c>
      <c r="K25" t="s">
        <v>48</v>
      </c>
      <c r="L25" t="s">
        <v>64</v>
      </c>
    </row>
    <row r="26" spans="1:13">
      <c r="A26" t="s">
        <v>52</v>
      </c>
      <c r="B26">
        <v>1</v>
      </c>
      <c r="C26" s="7">
        <v>1</v>
      </c>
      <c r="D26">
        <v>1000</v>
      </c>
      <c r="E26" s="4">
        <f t="shared" si="7"/>
        <v>1E-3</v>
      </c>
      <c r="F26" s="4">
        <f t="shared" si="0"/>
        <v>0.3</v>
      </c>
      <c r="G26">
        <v>2012</v>
      </c>
      <c r="H26" t="s">
        <v>4</v>
      </c>
      <c r="I26" t="s">
        <v>62</v>
      </c>
      <c r="K26" t="s">
        <v>48</v>
      </c>
      <c r="L26" t="s">
        <v>65</v>
      </c>
    </row>
    <row r="27" spans="1:13">
      <c r="A27" t="s">
        <v>53</v>
      </c>
      <c r="B27">
        <v>1</v>
      </c>
      <c r="C27" s="7">
        <v>0.5</v>
      </c>
      <c r="D27">
        <v>1000</v>
      </c>
      <c r="E27" s="4">
        <f t="shared" si="7"/>
        <v>1E-3</v>
      </c>
      <c r="F27" s="4">
        <f t="shared" si="0"/>
        <v>0.15</v>
      </c>
      <c r="G27">
        <v>2012</v>
      </c>
      <c r="H27" t="s">
        <v>4</v>
      </c>
      <c r="I27" t="s">
        <v>62</v>
      </c>
      <c r="K27" t="s">
        <v>48</v>
      </c>
      <c r="L27" t="s">
        <v>66</v>
      </c>
    </row>
    <row r="28" spans="1:13">
      <c r="A28" t="s">
        <v>54</v>
      </c>
      <c r="B28">
        <v>1</v>
      </c>
      <c r="C28" s="7">
        <f>2/3</f>
        <v>0.66666666666666663</v>
      </c>
      <c r="D28">
        <v>1000</v>
      </c>
      <c r="E28" s="4">
        <f t="shared" si="7"/>
        <v>1E-3</v>
      </c>
      <c r="F28" s="4">
        <f t="shared" si="0"/>
        <v>0.2</v>
      </c>
      <c r="G28">
        <v>2012</v>
      </c>
      <c r="H28" t="s">
        <v>4</v>
      </c>
      <c r="I28" t="s">
        <v>62</v>
      </c>
      <c r="K28" t="s">
        <v>48</v>
      </c>
      <c r="L28" t="s">
        <v>67</v>
      </c>
    </row>
    <row r="29" spans="1:13">
      <c r="A29" t="s">
        <v>57</v>
      </c>
      <c r="B29">
        <v>1</v>
      </c>
      <c r="F29" s="4"/>
      <c r="H29" t="s">
        <v>4</v>
      </c>
      <c r="I29" t="s">
        <v>55</v>
      </c>
      <c r="K29" t="s">
        <v>48</v>
      </c>
      <c r="L29" t="s">
        <v>56</v>
      </c>
    </row>
    <row r="30" spans="1:13">
      <c r="A30" t="s">
        <v>76</v>
      </c>
      <c r="B30">
        <v>3</v>
      </c>
      <c r="C30" s="7">
        <v>1</v>
      </c>
      <c r="D30">
        <v>20000</v>
      </c>
      <c r="E30" s="4">
        <f t="shared" si="7"/>
        <v>5.0000000000000002E-5</v>
      </c>
      <c r="F30" s="4">
        <f t="shared" si="0"/>
        <v>0.05</v>
      </c>
      <c r="G30">
        <v>2019</v>
      </c>
      <c r="H30" t="s">
        <v>77</v>
      </c>
      <c r="I30" t="s">
        <v>78</v>
      </c>
      <c r="J30" s="3" t="s">
        <v>79</v>
      </c>
      <c r="K30" t="s">
        <v>80</v>
      </c>
      <c r="L30" t="s">
        <v>81</v>
      </c>
      <c r="M30" t="s">
        <v>73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Scott</dc:creator>
  <cp:lastModifiedBy>Richard Scott</cp:lastModifiedBy>
  <dcterms:created xsi:type="dcterms:W3CDTF">2021-02-08T01:17:22Z</dcterms:created>
  <dcterms:modified xsi:type="dcterms:W3CDTF">2021-02-08T04:54:44Z</dcterms:modified>
</cp:coreProperties>
</file>